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270" windowWidth="18735" windowHeight="12210" activeTab="5"/>
  </bookViews>
  <sheets>
    <sheet name="Pokyny pro vyplnění" sheetId="11" r:id="rId1"/>
    <sheet name="Stavba" sheetId="1" r:id="rId2"/>
    <sheet name="VzorPolozky" sheetId="10" state="hidden" r:id="rId3"/>
    <sheet name="SO-00 01 Pol" sheetId="12" r:id="rId4"/>
    <sheet name="SO-01 01 Pol" sheetId="13" r:id="rId5"/>
    <sheet name="SO-02 01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'SO-00 01 Pol'!$1:$7</definedName>
    <definedName name="_xlnm.Print_Titles" localSheetId="4">'SO-01 01 Pol'!$1:$7</definedName>
    <definedName name="_xlnm.Print_Titles" localSheetId="5">'SO-02 01 Pol'!$1:$7</definedName>
    <definedName name="oadresa">Stavba!$D$6</definedName>
    <definedName name="Objednatel" localSheetId="1">Stavba!$D$5</definedName>
    <definedName name="Objekt" localSheetId="1">Stavba!$B$38</definedName>
    <definedName name="_xlnm.Print_Area" localSheetId="3">'SO-00 01 Pol'!$A$1:$W$19</definedName>
    <definedName name="_xlnm.Print_Area" localSheetId="4">'SO-01 01 Pol'!$A$1:$W$428</definedName>
    <definedName name="_xlnm.Print_Area" localSheetId="5">'SO-02 01 Pol'!$A$1:$W$67</definedName>
    <definedName name="_xlnm.Print_Area" localSheetId="1">Stavba!$A$1:$J$81</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krouhleni">Stavba!$G$27</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BA23" i="14"/>
  <c r="G8"/>
  <c r="I8"/>
  <c r="O8"/>
  <c r="Q8"/>
  <c r="G9"/>
  <c r="M9" s="1"/>
  <c r="M8" s="1"/>
  <c r="I9"/>
  <c r="K9"/>
  <c r="K8" s="1"/>
  <c r="O9"/>
  <c r="Q9"/>
  <c r="V9"/>
  <c r="V8" s="1"/>
  <c r="K15"/>
  <c r="V15"/>
  <c r="G16"/>
  <c r="M16" s="1"/>
  <c r="I16"/>
  <c r="I15" s="1"/>
  <c r="K16"/>
  <c r="O16"/>
  <c r="O15" s="1"/>
  <c r="Q16"/>
  <c r="Q15" s="1"/>
  <c r="V16"/>
  <c r="G22"/>
  <c r="M22" s="1"/>
  <c r="I22"/>
  <c r="K22"/>
  <c r="O22"/>
  <c r="Q22"/>
  <c r="V22"/>
  <c r="K29"/>
  <c r="V29"/>
  <c r="G30"/>
  <c r="I30"/>
  <c r="K30"/>
  <c r="O30"/>
  <c r="Q30"/>
  <c r="V30"/>
  <c r="G36"/>
  <c r="M36" s="1"/>
  <c r="I36"/>
  <c r="K36"/>
  <c r="O36"/>
  <c r="O29" s="1"/>
  <c r="Q36"/>
  <c r="V36"/>
  <c r="G42"/>
  <c r="M42" s="1"/>
  <c r="I42"/>
  <c r="I29" s="1"/>
  <c r="K42"/>
  <c r="O42"/>
  <c r="Q42"/>
  <c r="Q29" s="1"/>
  <c r="V42"/>
  <c r="G45"/>
  <c r="M45" s="1"/>
  <c r="I45"/>
  <c r="I44" s="1"/>
  <c r="K45"/>
  <c r="O45"/>
  <c r="Q45"/>
  <c r="Q44" s="1"/>
  <c r="V45"/>
  <c r="G51"/>
  <c r="I51"/>
  <c r="K51"/>
  <c r="O51"/>
  <c r="O44" s="1"/>
  <c r="Q51"/>
  <c r="V51"/>
  <c r="G57"/>
  <c r="M57" s="1"/>
  <c r="I57"/>
  <c r="K57"/>
  <c r="O57"/>
  <c r="Q57"/>
  <c r="V57"/>
  <c r="G60"/>
  <c r="M60" s="1"/>
  <c r="I60"/>
  <c r="K60"/>
  <c r="K44" s="1"/>
  <c r="O60"/>
  <c r="Q60"/>
  <c r="V60"/>
  <c r="V44" s="1"/>
  <c r="I62"/>
  <c r="Q62"/>
  <c r="G63"/>
  <c r="M63" s="1"/>
  <c r="M62" s="1"/>
  <c r="I63"/>
  <c r="K63"/>
  <c r="K62" s="1"/>
  <c r="O63"/>
  <c r="O62" s="1"/>
  <c r="Q63"/>
  <c r="V63"/>
  <c r="V62" s="1"/>
  <c r="AF66"/>
  <c r="G44" i="1" s="1"/>
  <c r="BA420" i="13"/>
  <c r="BA195"/>
  <c r="BA187"/>
  <c r="BA153"/>
  <c r="BA144"/>
  <c r="BA136"/>
  <c r="BA131"/>
  <c r="BA126"/>
  <c r="BA119"/>
  <c r="BA114"/>
  <c r="BA107"/>
  <c r="BA101"/>
  <c r="BA82"/>
  <c r="BA39"/>
  <c r="BA35"/>
  <c r="BA32"/>
  <c r="BA23"/>
  <c r="BA20"/>
  <c r="G9"/>
  <c r="M9" s="1"/>
  <c r="I9"/>
  <c r="I8" s="1"/>
  <c r="K9"/>
  <c r="K8" s="1"/>
  <c r="O9"/>
  <c r="Q9"/>
  <c r="Q8" s="1"/>
  <c r="V9"/>
  <c r="V8" s="1"/>
  <c r="G12"/>
  <c r="I12"/>
  <c r="K12"/>
  <c r="M12"/>
  <c r="O12"/>
  <c r="Q12"/>
  <c r="V12"/>
  <c r="G15"/>
  <c r="I15"/>
  <c r="K15"/>
  <c r="O15"/>
  <c r="Q15"/>
  <c r="V15"/>
  <c r="G17"/>
  <c r="M17" s="1"/>
  <c r="I17"/>
  <c r="K17"/>
  <c r="O17"/>
  <c r="O8" s="1"/>
  <c r="Q17"/>
  <c r="V17"/>
  <c r="G19"/>
  <c r="M19" s="1"/>
  <c r="I19"/>
  <c r="K19"/>
  <c r="O19"/>
  <c r="Q19"/>
  <c r="V19"/>
  <c r="G22"/>
  <c r="M22" s="1"/>
  <c r="I22"/>
  <c r="K22"/>
  <c r="O22"/>
  <c r="Q22"/>
  <c r="V22"/>
  <c r="G25"/>
  <c r="M25" s="1"/>
  <c r="M24" s="1"/>
  <c r="I25"/>
  <c r="I24" s="1"/>
  <c r="K25"/>
  <c r="K24" s="1"/>
  <c r="O25"/>
  <c r="O24" s="1"/>
  <c r="Q25"/>
  <c r="Q24" s="1"/>
  <c r="V25"/>
  <c r="V24" s="1"/>
  <c r="I27"/>
  <c r="Q27"/>
  <c r="G28"/>
  <c r="M28" s="1"/>
  <c r="I28"/>
  <c r="K28"/>
  <c r="K27" s="1"/>
  <c r="O28"/>
  <c r="Q28"/>
  <c r="V28"/>
  <c r="V27" s="1"/>
  <c r="G31"/>
  <c r="I31"/>
  <c r="K31"/>
  <c r="O31"/>
  <c r="O27" s="1"/>
  <c r="Q31"/>
  <c r="V31"/>
  <c r="G34"/>
  <c r="M34" s="1"/>
  <c r="I34"/>
  <c r="K34"/>
  <c r="O34"/>
  <c r="Q34"/>
  <c r="V34"/>
  <c r="I37"/>
  <c r="O37"/>
  <c r="Q37"/>
  <c r="G38"/>
  <c r="G37" s="1"/>
  <c r="I56" i="1" s="1"/>
  <c r="I38" i="13"/>
  <c r="K38"/>
  <c r="K37" s="1"/>
  <c r="O38"/>
  <c r="Q38"/>
  <c r="V38"/>
  <c r="V37" s="1"/>
  <c r="K41"/>
  <c r="V41"/>
  <c r="G42"/>
  <c r="M42" s="1"/>
  <c r="M41" s="1"/>
  <c r="I42"/>
  <c r="I41" s="1"/>
  <c r="K42"/>
  <c r="O42"/>
  <c r="O41" s="1"/>
  <c r="Q42"/>
  <c r="Q41" s="1"/>
  <c r="V42"/>
  <c r="G46"/>
  <c r="M46" s="1"/>
  <c r="I46"/>
  <c r="K46"/>
  <c r="K45" s="1"/>
  <c r="O46"/>
  <c r="Q46"/>
  <c r="V46"/>
  <c r="V45" s="1"/>
  <c r="G49"/>
  <c r="M49" s="1"/>
  <c r="I49"/>
  <c r="K49"/>
  <c r="O49"/>
  <c r="Q49"/>
  <c r="V49"/>
  <c r="G53"/>
  <c r="I53"/>
  <c r="K53"/>
  <c r="O53"/>
  <c r="O45" s="1"/>
  <c r="Q53"/>
  <c r="V53"/>
  <c r="G57"/>
  <c r="M57" s="1"/>
  <c r="I57"/>
  <c r="I45" s="1"/>
  <c r="K57"/>
  <c r="O57"/>
  <c r="Q57"/>
  <c r="Q45" s="1"/>
  <c r="V57"/>
  <c r="G60"/>
  <c r="M60" s="1"/>
  <c r="I60"/>
  <c r="K60"/>
  <c r="O60"/>
  <c r="Q60"/>
  <c r="V60"/>
  <c r="G64"/>
  <c r="M64" s="1"/>
  <c r="I64"/>
  <c r="I63" s="1"/>
  <c r="K64"/>
  <c r="O64"/>
  <c r="O63" s="1"/>
  <c r="Q64"/>
  <c r="Q63" s="1"/>
  <c r="V64"/>
  <c r="G67"/>
  <c r="M67" s="1"/>
  <c r="I67"/>
  <c r="K67"/>
  <c r="O67"/>
  <c r="Q67"/>
  <c r="V67"/>
  <c r="G70"/>
  <c r="M70" s="1"/>
  <c r="I70"/>
  <c r="K70"/>
  <c r="K63" s="1"/>
  <c r="O70"/>
  <c r="Q70"/>
  <c r="V70"/>
  <c r="V63" s="1"/>
  <c r="G72"/>
  <c r="M72" s="1"/>
  <c r="I72"/>
  <c r="K72"/>
  <c r="O72"/>
  <c r="Q72"/>
  <c r="V72"/>
  <c r="G81"/>
  <c r="M81" s="1"/>
  <c r="I81"/>
  <c r="K81"/>
  <c r="O81"/>
  <c r="Q81"/>
  <c r="V81"/>
  <c r="G90"/>
  <c r="M90" s="1"/>
  <c r="I90"/>
  <c r="K90"/>
  <c r="O90"/>
  <c r="Q90"/>
  <c r="V90"/>
  <c r="G100"/>
  <c r="M100" s="1"/>
  <c r="I100"/>
  <c r="K100"/>
  <c r="O100"/>
  <c r="Q100"/>
  <c r="V100"/>
  <c r="G106"/>
  <c r="M106" s="1"/>
  <c r="I106"/>
  <c r="K106"/>
  <c r="O106"/>
  <c r="Q106"/>
  <c r="V106"/>
  <c r="G113"/>
  <c r="M113" s="1"/>
  <c r="I113"/>
  <c r="K113"/>
  <c r="O113"/>
  <c r="Q113"/>
  <c r="V113"/>
  <c r="G118"/>
  <c r="M118" s="1"/>
  <c r="I118"/>
  <c r="K118"/>
  <c r="O118"/>
  <c r="Q118"/>
  <c r="V118"/>
  <c r="G125"/>
  <c r="M125" s="1"/>
  <c r="I125"/>
  <c r="K125"/>
  <c r="O125"/>
  <c r="Q125"/>
  <c r="V125"/>
  <c r="G130"/>
  <c r="M130" s="1"/>
  <c r="I130"/>
  <c r="K130"/>
  <c r="O130"/>
  <c r="Q130"/>
  <c r="V130"/>
  <c r="G135"/>
  <c r="M135" s="1"/>
  <c r="I135"/>
  <c r="K135"/>
  <c r="O135"/>
  <c r="Q135"/>
  <c r="V135"/>
  <c r="G143"/>
  <c r="M143" s="1"/>
  <c r="I143"/>
  <c r="K143"/>
  <c r="O143"/>
  <c r="Q143"/>
  <c r="V143"/>
  <c r="G152"/>
  <c r="M152" s="1"/>
  <c r="I152"/>
  <c r="K152"/>
  <c r="O152"/>
  <c r="Q152"/>
  <c r="V152"/>
  <c r="G160"/>
  <c r="M160" s="1"/>
  <c r="I160"/>
  <c r="K160"/>
  <c r="O160"/>
  <c r="Q160"/>
  <c r="V160"/>
  <c r="G162"/>
  <c r="M162" s="1"/>
  <c r="I162"/>
  <c r="K162"/>
  <c r="O162"/>
  <c r="Q162"/>
  <c r="V162"/>
  <c r="G164"/>
  <c r="M164" s="1"/>
  <c r="I164"/>
  <c r="K164"/>
  <c r="O164"/>
  <c r="Q164"/>
  <c r="V164"/>
  <c r="G173"/>
  <c r="M173" s="1"/>
  <c r="I173"/>
  <c r="K173"/>
  <c r="O173"/>
  <c r="Q173"/>
  <c r="V173"/>
  <c r="G182"/>
  <c r="M182" s="1"/>
  <c r="I182"/>
  <c r="K182"/>
  <c r="O182"/>
  <c r="Q182"/>
  <c r="V182"/>
  <c r="G184"/>
  <c r="M184" s="1"/>
  <c r="I184"/>
  <c r="K184"/>
  <c r="O184"/>
  <c r="Q184"/>
  <c r="V184"/>
  <c r="G186"/>
  <c r="M186" s="1"/>
  <c r="I186"/>
  <c r="K186"/>
  <c r="O186"/>
  <c r="Q186"/>
  <c r="V186"/>
  <c r="G192"/>
  <c r="M192" s="1"/>
  <c r="I192"/>
  <c r="K192"/>
  <c r="O192"/>
  <c r="Q192"/>
  <c r="V192"/>
  <c r="G194"/>
  <c r="M194" s="1"/>
  <c r="I194"/>
  <c r="K194"/>
  <c r="O194"/>
  <c r="Q194"/>
  <c r="V194"/>
  <c r="O197"/>
  <c r="G198"/>
  <c r="M198" s="1"/>
  <c r="I198"/>
  <c r="I197" s="1"/>
  <c r="K198"/>
  <c r="K197" s="1"/>
  <c r="O198"/>
  <c r="Q198"/>
  <c r="Q197" s="1"/>
  <c r="V198"/>
  <c r="V197" s="1"/>
  <c r="G201"/>
  <c r="M201" s="1"/>
  <c r="I201"/>
  <c r="K201"/>
  <c r="O201"/>
  <c r="Q201"/>
  <c r="V201"/>
  <c r="G205"/>
  <c r="M205" s="1"/>
  <c r="I205"/>
  <c r="I204" s="1"/>
  <c r="K205"/>
  <c r="O205"/>
  <c r="O204" s="1"/>
  <c r="Q205"/>
  <c r="Q204" s="1"/>
  <c r="V205"/>
  <c r="G208"/>
  <c r="M208" s="1"/>
  <c r="I208"/>
  <c r="K208"/>
  <c r="O208"/>
  <c r="Q208"/>
  <c r="V208"/>
  <c r="G210"/>
  <c r="M210" s="1"/>
  <c r="I210"/>
  <c r="K210"/>
  <c r="K204" s="1"/>
  <c r="O210"/>
  <c r="Q210"/>
  <c r="V210"/>
  <c r="V204" s="1"/>
  <c r="G212"/>
  <c r="M212" s="1"/>
  <c r="I212"/>
  <c r="K212"/>
  <c r="O212"/>
  <c r="Q212"/>
  <c r="V212"/>
  <c r="G214"/>
  <c r="M214" s="1"/>
  <c r="I214"/>
  <c r="K214"/>
  <c r="O214"/>
  <c r="Q214"/>
  <c r="V214"/>
  <c r="G216"/>
  <c r="M216" s="1"/>
  <c r="I216"/>
  <c r="K216"/>
  <c r="O216"/>
  <c r="Q216"/>
  <c r="V216"/>
  <c r="G218"/>
  <c r="M218" s="1"/>
  <c r="I218"/>
  <c r="K218"/>
  <c r="O218"/>
  <c r="Q218"/>
  <c r="V218"/>
  <c r="G220"/>
  <c r="M220" s="1"/>
  <c r="I220"/>
  <c r="K220"/>
  <c r="O220"/>
  <c r="Q220"/>
  <c r="V220"/>
  <c r="G222"/>
  <c r="M222" s="1"/>
  <c r="I222"/>
  <c r="K222"/>
  <c r="O222"/>
  <c r="Q222"/>
  <c r="V222"/>
  <c r="I225"/>
  <c r="O225"/>
  <c r="Q225"/>
  <c r="G226"/>
  <c r="M226" s="1"/>
  <c r="M225" s="1"/>
  <c r="I226"/>
  <c r="K226"/>
  <c r="K225" s="1"/>
  <c r="O226"/>
  <c r="Q226"/>
  <c r="V226"/>
  <c r="V225" s="1"/>
  <c r="G229"/>
  <c r="M229" s="1"/>
  <c r="I229"/>
  <c r="I228" s="1"/>
  <c r="K229"/>
  <c r="O229"/>
  <c r="O228" s="1"/>
  <c r="Q229"/>
  <c r="Q228" s="1"/>
  <c r="V229"/>
  <c r="G231"/>
  <c r="M231" s="1"/>
  <c r="I231"/>
  <c r="K231"/>
  <c r="O231"/>
  <c r="Q231"/>
  <c r="V231"/>
  <c r="G235"/>
  <c r="M235" s="1"/>
  <c r="I235"/>
  <c r="K235"/>
  <c r="K228" s="1"/>
  <c r="O235"/>
  <c r="Q235"/>
  <c r="V235"/>
  <c r="V228" s="1"/>
  <c r="K238"/>
  <c r="V238"/>
  <c r="G239"/>
  <c r="M239" s="1"/>
  <c r="M238" s="1"/>
  <c r="I239"/>
  <c r="I238" s="1"/>
  <c r="K239"/>
  <c r="O239"/>
  <c r="O238" s="1"/>
  <c r="Q239"/>
  <c r="Q238" s="1"/>
  <c r="V239"/>
  <c r="I241"/>
  <c r="O241"/>
  <c r="Q241"/>
  <c r="G242"/>
  <c r="M242" s="1"/>
  <c r="I242"/>
  <c r="K242"/>
  <c r="K241" s="1"/>
  <c r="O242"/>
  <c r="Q242"/>
  <c r="V242"/>
  <c r="V241" s="1"/>
  <c r="G244"/>
  <c r="M244" s="1"/>
  <c r="I244"/>
  <c r="K244"/>
  <c r="O244"/>
  <c r="Q244"/>
  <c r="V244"/>
  <c r="G247"/>
  <c r="M247" s="1"/>
  <c r="I247"/>
  <c r="I246" s="1"/>
  <c r="K247"/>
  <c r="K246" s="1"/>
  <c r="O247"/>
  <c r="Q247"/>
  <c r="Q246" s="1"/>
  <c r="V247"/>
  <c r="V246" s="1"/>
  <c r="G249"/>
  <c r="I249"/>
  <c r="K249"/>
  <c r="M249"/>
  <c r="O249"/>
  <c r="Q249"/>
  <c r="V249"/>
  <c r="G251"/>
  <c r="I251"/>
  <c r="K251"/>
  <c r="O251"/>
  <c r="Q251"/>
  <c r="V251"/>
  <c r="G253"/>
  <c r="M253" s="1"/>
  <c r="I253"/>
  <c r="K253"/>
  <c r="O253"/>
  <c r="O246" s="1"/>
  <c r="Q253"/>
  <c r="V253"/>
  <c r="G256"/>
  <c r="M256" s="1"/>
  <c r="I256"/>
  <c r="K256"/>
  <c r="K255" s="1"/>
  <c r="O256"/>
  <c r="Q256"/>
  <c r="V256"/>
  <c r="V255" s="1"/>
  <c r="G259"/>
  <c r="M259" s="1"/>
  <c r="I259"/>
  <c r="K259"/>
  <c r="O259"/>
  <c r="Q259"/>
  <c r="V259"/>
  <c r="G262"/>
  <c r="I262"/>
  <c r="K262"/>
  <c r="O262"/>
  <c r="O255" s="1"/>
  <c r="Q262"/>
  <c r="V262"/>
  <c r="G264"/>
  <c r="M264" s="1"/>
  <c r="I264"/>
  <c r="I255" s="1"/>
  <c r="K264"/>
  <c r="O264"/>
  <c r="Q264"/>
  <c r="Q255" s="1"/>
  <c r="V264"/>
  <c r="G266"/>
  <c r="M266" s="1"/>
  <c r="I266"/>
  <c r="K266"/>
  <c r="O266"/>
  <c r="Q266"/>
  <c r="V266"/>
  <c r="G268"/>
  <c r="M268" s="1"/>
  <c r="I268"/>
  <c r="K268"/>
  <c r="O268"/>
  <c r="Q268"/>
  <c r="V268"/>
  <c r="G270"/>
  <c r="M270" s="1"/>
  <c r="I270"/>
  <c r="K270"/>
  <c r="O270"/>
  <c r="Q270"/>
  <c r="V270"/>
  <c r="I272"/>
  <c r="O272"/>
  <c r="Q272"/>
  <c r="G273"/>
  <c r="G272" s="1"/>
  <c r="I69" i="1" s="1"/>
  <c r="I273" i="13"/>
  <c r="K273"/>
  <c r="K272" s="1"/>
  <c r="O273"/>
  <c r="Q273"/>
  <c r="V273"/>
  <c r="V272" s="1"/>
  <c r="K276"/>
  <c r="V276"/>
  <c r="G277"/>
  <c r="M277" s="1"/>
  <c r="I277"/>
  <c r="I276" s="1"/>
  <c r="K277"/>
  <c r="O277"/>
  <c r="O276" s="1"/>
  <c r="Q277"/>
  <c r="Q276" s="1"/>
  <c r="V277"/>
  <c r="G279"/>
  <c r="M279" s="1"/>
  <c r="I279"/>
  <c r="K279"/>
  <c r="O279"/>
  <c r="Q279"/>
  <c r="V279"/>
  <c r="G282"/>
  <c r="I282"/>
  <c r="K282"/>
  <c r="O282"/>
  <c r="O281" s="1"/>
  <c r="Q282"/>
  <c r="V282"/>
  <c r="G285"/>
  <c r="M285" s="1"/>
  <c r="I285"/>
  <c r="K285"/>
  <c r="O285"/>
  <c r="Q285"/>
  <c r="V285"/>
  <c r="G287"/>
  <c r="M287" s="1"/>
  <c r="I287"/>
  <c r="I281" s="1"/>
  <c r="K287"/>
  <c r="O287"/>
  <c r="Q287"/>
  <c r="Q281" s="1"/>
  <c r="V287"/>
  <c r="G289"/>
  <c r="M289" s="1"/>
  <c r="I289"/>
  <c r="K289"/>
  <c r="K281" s="1"/>
  <c r="O289"/>
  <c r="Q289"/>
  <c r="V289"/>
  <c r="V281" s="1"/>
  <c r="G293"/>
  <c r="M293" s="1"/>
  <c r="I293"/>
  <c r="K293"/>
  <c r="O293"/>
  <c r="Q293"/>
  <c r="V293"/>
  <c r="G299"/>
  <c r="M299" s="1"/>
  <c r="I299"/>
  <c r="K299"/>
  <c r="O299"/>
  <c r="Q299"/>
  <c r="V299"/>
  <c r="G301"/>
  <c r="M301" s="1"/>
  <c r="I301"/>
  <c r="K301"/>
  <c r="O301"/>
  <c r="Q301"/>
  <c r="V301"/>
  <c r="G308"/>
  <c r="M308" s="1"/>
  <c r="I308"/>
  <c r="K308"/>
  <c r="O308"/>
  <c r="Q308"/>
  <c r="V308"/>
  <c r="G311"/>
  <c r="M311" s="1"/>
  <c r="I311"/>
  <c r="K311"/>
  <c r="O311"/>
  <c r="Q311"/>
  <c r="V311"/>
  <c r="G314"/>
  <c r="M314" s="1"/>
  <c r="I314"/>
  <c r="K314"/>
  <c r="O314"/>
  <c r="Q314"/>
  <c r="V314"/>
  <c r="G316"/>
  <c r="M316" s="1"/>
  <c r="I316"/>
  <c r="K316"/>
  <c r="O316"/>
  <c r="Q316"/>
  <c r="V316"/>
  <c r="G318"/>
  <c r="M318" s="1"/>
  <c r="I318"/>
  <c r="K318"/>
  <c r="O318"/>
  <c r="Q318"/>
  <c r="V318"/>
  <c r="G320"/>
  <c r="M320" s="1"/>
  <c r="I320"/>
  <c r="K320"/>
  <c r="O320"/>
  <c r="Q320"/>
  <c r="V320"/>
  <c r="G322"/>
  <c r="M322" s="1"/>
  <c r="I322"/>
  <c r="K322"/>
  <c r="O322"/>
  <c r="Q322"/>
  <c r="V322"/>
  <c r="G333"/>
  <c r="M333" s="1"/>
  <c r="I333"/>
  <c r="K333"/>
  <c r="O333"/>
  <c r="Q333"/>
  <c r="V333"/>
  <c r="G339"/>
  <c r="M339" s="1"/>
  <c r="I339"/>
  <c r="K339"/>
  <c r="O339"/>
  <c r="Q339"/>
  <c r="V339"/>
  <c r="G341"/>
  <c r="M341" s="1"/>
  <c r="I341"/>
  <c r="K341"/>
  <c r="O341"/>
  <c r="Q341"/>
  <c r="V341"/>
  <c r="G343"/>
  <c r="M343" s="1"/>
  <c r="I343"/>
  <c r="K343"/>
  <c r="O343"/>
  <c r="Q343"/>
  <c r="V343"/>
  <c r="G345"/>
  <c r="M345" s="1"/>
  <c r="I345"/>
  <c r="K345"/>
  <c r="O345"/>
  <c r="Q345"/>
  <c r="V345"/>
  <c r="G348"/>
  <c r="I348"/>
  <c r="K348"/>
  <c r="M348"/>
  <c r="O348"/>
  <c r="Q348"/>
  <c r="V348"/>
  <c r="G350"/>
  <c r="I350"/>
  <c r="K350"/>
  <c r="O350"/>
  <c r="O347" s="1"/>
  <c r="Q350"/>
  <c r="V350"/>
  <c r="G352"/>
  <c r="M352" s="1"/>
  <c r="I352"/>
  <c r="I347" s="1"/>
  <c r="K352"/>
  <c r="O352"/>
  <c r="Q352"/>
  <c r="Q347" s="1"/>
  <c r="V352"/>
  <c r="G355"/>
  <c r="M355" s="1"/>
  <c r="I355"/>
  <c r="K355"/>
  <c r="K347" s="1"/>
  <c r="O355"/>
  <c r="Q355"/>
  <c r="V355"/>
  <c r="V347" s="1"/>
  <c r="G357"/>
  <c r="M357" s="1"/>
  <c r="I357"/>
  <c r="K357"/>
  <c r="O357"/>
  <c r="Q357"/>
  <c r="V357"/>
  <c r="G359"/>
  <c r="M359" s="1"/>
  <c r="I359"/>
  <c r="K359"/>
  <c r="O359"/>
  <c r="Q359"/>
  <c r="V359"/>
  <c r="G361"/>
  <c r="M361" s="1"/>
  <c r="I361"/>
  <c r="K361"/>
  <c r="O361"/>
  <c r="Q361"/>
  <c r="V361"/>
  <c r="G363"/>
  <c r="M363" s="1"/>
  <c r="I363"/>
  <c r="K363"/>
  <c r="O363"/>
  <c r="Q363"/>
  <c r="V363"/>
  <c r="G365"/>
  <c r="M365" s="1"/>
  <c r="I365"/>
  <c r="K365"/>
  <c r="O365"/>
  <c r="Q365"/>
  <c r="V365"/>
  <c r="G367"/>
  <c r="M367" s="1"/>
  <c r="I367"/>
  <c r="K367"/>
  <c r="O367"/>
  <c r="Q367"/>
  <c r="V367"/>
  <c r="G369"/>
  <c r="M369" s="1"/>
  <c r="I369"/>
  <c r="K369"/>
  <c r="O369"/>
  <c r="Q369"/>
  <c r="V369"/>
  <c r="G371"/>
  <c r="M371" s="1"/>
  <c r="I371"/>
  <c r="K371"/>
  <c r="O371"/>
  <c r="Q371"/>
  <c r="V371"/>
  <c r="G374"/>
  <c r="M374" s="1"/>
  <c r="I374"/>
  <c r="I373" s="1"/>
  <c r="K374"/>
  <c r="O374"/>
  <c r="O373" s="1"/>
  <c r="Q374"/>
  <c r="Q373" s="1"/>
  <c r="V374"/>
  <c r="G377"/>
  <c r="M377" s="1"/>
  <c r="I377"/>
  <c r="K377"/>
  <c r="O377"/>
  <c r="Q377"/>
  <c r="V377"/>
  <c r="G381"/>
  <c r="M381" s="1"/>
  <c r="I381"/>
  <c r="K381"/>
  <c r="K373" s="1"/>
  <c r="O381"/>
  <c r="Q381"/>
  <c r="V381"/>
  <c r="V373" s="1"/>
  <c r="G383"/>
  <c r="M383" s="1"/>
  <c r="I383"/>
  <c r="K383"/>
  <c r="O383"/>
  <c r="Q383"/>
  <c r="V383"/>
  <c r="G386"/>
  <c r="M386" s="1"/>
  <c r="I386"/>
  <c r="K386"/>
  <c r="O386"/>
  <c r="Q386"/>
  <c r="V386"/>
  <c r="I388"/>
  <c r="O388"/>
  <c r="Q388"/>
  <c r="G389"/>
  <c r="M389" s="1"/>
  <c r="I389"/>
  <c r="K389"/>
  <c r="K388" s="1"/>
  <c r="O389"/>
  <c r="Q389"/>
  <c r="V389"/>
  <c r="V388" s="1"/>
  <c r="G394"/>
  <c r="M394" s="1"/>
  <c r="I394"/>
  <c r="K394"/>
  <c r="O394"/>
  <c r="Q394"/>
  <c r="V394"/>
  <c r="O399"/>
  <c r="G400"/>
  <c r="M400" s="1"/>
  <c r="I400"/>
  <c r="I399" s="1"/>
  <c r="K400"/>
  <c r="K399" s="1"/>
  <c r="O400"/>
  <c r="Q400"/>
  <c r="Q399" s="1"/>
  <c r="V400"/>
  <c r="V399" s="1"/>
  <c r="G402"/>
  <c r="M402" s="1"/>
  <c r="I402"/>
  <c r="K402"/>
  <c r="O402"/>
  <c r="Q402"/>
  <c r="V402"/>
  <c r="G405"/>
  <c r="M405" s="1"/>
  <c r="I405"/>
  <c r="I404" s="1"/>
  <c r="K405"/>
  <c r="O405"/>
  <c r="O404" s="1"/>
  <c r="Q405"/>
  <c r="Q404" s="1"/>
  <c r="V405"/>
  <c r="G407"/>
  <c r="M407" s="1"/>
  <c r="I407"/>
  <c r="K407"/>
  <c r="O407"/>
  <c r="Q407"/>
  <c r="V407"/>
  <c r="G411"/>
  <c r="M411" s="1"/>
  <c r="I411"/>
  <c r="K411"/>
  <c r="K404" s="1"/>
  <c r="O411"/>
  <c r="Q411"/>
  <c r="V411"/>
  <c r="V404" s="1"/>
  <c r="G413"/>
  <c r="M413" s="1"/>
  <c r="I413"/>
  <c r="K413"/>
  <c r="O413"/>
  <c r="Q413"/>
  <c r="V413"/>
  <c r="G415"/>
  <c r="I77" i="1" s="1"/>
  <c r="O415" i="13"/>
  <c r="G416"/>
  <c r="M416" s="1"/>
  <c r="M415" s="1"/>
  <c r="I416"/>
  <c r="I415" s="1"/>
  <c r="K416"/>
  <c r="K415" s="1"/>
  <c r="O416"/>
  <c r="Q416"/>
  <c r="Q415" s="1"/>
  <c r="V416"/>
  <c r="V415" s="1"/>
  <c r="G419"/>
  <c r="I419"/>
  <c r="K419"/>
  <c r="O419"/>
  <c r="O418" s="1"/>
  <c r="Q419"/>
  <c r="V419"/>
  <c r="G421"/>
  <c r="M421" s="1"/>
  <c r="I421"/>
  <c r="K421"/>
  <c r="O421"/>
  <c r="Q421"/>
  <c r="V421"/>
  <c r="G422"/>
  <c r="M422" s="1"/>
  <c r="I422"/>
  <c r="I418" s="1"/>
  <c r="K422"/>
  <c r="O422"/>
  <c r="Q422"/>
  <c r="Q418" s="1"/>
  <c r="V422"/>
  <c r="G423"/>
  <c r="M423" s="1"/>
  <c r="I423"/>
  <c r="K423"/>
  <c r="K418" s="1"/>
  <c r="O423"/>
  <c r="Q423"/>
  <c r="V423"/>
  <c r="V418" s="1"/>
  <c r="G425"/>
  <c r="M425" s="1"/>
  <c r="I425"/>
  <c r="K425"/>
  <c r="O425"/>
  <c r="Q425"/>
  <c r="V425"/>
  <c r="AF427"/>
  <c r="G43" i="1" s="1"/>
  <c r="I8" i="12"/>
  <c r="O8"/>
  <c r="Q8"/>
  <c r="G9"/>
  <c r="M9" s="1"/>
  <c r="M8" s="1"/>
  <c r="I9"/>
  <c r="K9"/>
  <c r="K8" s="1"/>
  <c r="O9"/>
  <c r="Q9"/>
  <c r="V9"/>
  <c r="V8" s="1"/>
  <c r="G11"/>
  <c r="I11"/>
  <c r="I10" s="1"/>
  <c r="K11"/>
  <c r="O11"/>
  <c r="O10" s="1"/>
  <c r="Q11"/>
  <c r="Q10" s="1"/>
  <c r="V11"/>
  <c r="G12"/>
  <c r="M12" s="1"/>
  <c r="I12"/>
  <c r="K12"/>
  <c r="K10" s="1"/>
  <c r="O12"/>
  <c r="Q12"/>
  <c r="V12"/>
  <c r="V10" s="1"/>
  <c r="G13"/>
  <c r="M13" s="1"/>
  <c r="I13"/>
  <c r="K13"/>
  <c r="O13"/>
  <c r="Q13"/>
  <c r="V13"/>
  <c r="G14"/>
  <c r="M14" s="1"/>
  <c r="I14"/>
  <c r="K14"/>
  <c r="O14"/>
  <c r="Q14"/>
  <c r="V14"/>
  <c r="G16"/>
  <c r="M16" s="1"/>
  <c r="I16"/>
  <c r="K16"/>
  <c r="O16"/>
  <c r="Q16"/>
  <c r="V16"/>
  <c r="AF18"/>
  <c r="G41" i="1" s="1"/>
  <c r="H46"/>
  <c r="M197" i="13" l="1"/>
  <c r="G27"/>
  <c r="I55" i="1" s="1"/>
  <c r="M31" i="13"/>
  <c r="G44" i="14"/>
  <c r="G29"/>
  <c r="I61" i="1" s="1"/>
  <c r="M30" i="14"/>
  <c r="G45" i="1"/>
  <c r="G418" i="13"/>
  <c r="I78" i="1" s="1"/>
  <c r="M419" i="13"/>
  <c r="M404"/>
  <c r="M399"/>
  <c r="G399"/>
  <c r="I75" i="1" s="1"/>
  <c r="M388" i="13"/>
  <c r="G388"/>
  <c r="I74" i="1" s="1"/>
  <c r="G347" i="13"/>
  <c r="I72" i="1" s="1"/>
  <c r="G281" i="13"/>
  <c r="I71" i="1" s="1"/>
  <c r="M282" i="13"/>
  <c r="M273"/>
  <c r="M272" s="1"/>
  <c r="G255"/>
  <c r="I68" i="1" s="1"/>
  <c r="G246" i="13"/>
  <c r="I67" i="1" s="1"/>
  <c r="M251" i="13"/>
  <c r="M241"/>
  <c r="G241"/>
  <c r="I66" i="1" s="1"/>
  <c r="M228" i="13"/>
  <c r="G225"/>
  <c r="I63" i="1" s="1"/>
  <c r="G197" i="13"/>
  <c r="I60" i="1" s="1"/>
  <c r="G45" i="13"/>
  <c r="I58" i="1" s="1"/>
  <c r="M38" i="13"/>
  <c r="M37" s="1"/>
  <c r="G8"/>
  <c r="I53" i="1" s="1"/>
  <c r="AE427" i="13"/>
  <c r="F43" i="1" s="1"/>
  <c r="I43" s="1"/>
  <c r="M15" i="13"/>
  <c r="G42" i="1"/>
  <c r="G10" i="12"/>
  <c r="I80" i="1" s="1"/>
  <c r="I20" s="1"/>
  <c r="G8" i="12"/>
  <c r="G39" i="1"/>
  <c r="G46" s="1"/>
  <c r="G25" s="1"/>
  <c r="G40"/>
  <c r="M29" i="14"/>
  <c r="M15"/>
  <c r="G62"/>
  <c r="G15"/>
  <c r="AE66"/>
  <c r="M51"/>
  <c r="M44" s="1"/>
  <c r="M418" i="13"/>
  <c r="M373"/>
  <c r="M347"/>
  <c r="M8"/>
  <c r="M276"/>
  <c r="M204"/>
  <c r="M27"/>
  <c r="M63"/>
  <c r="M281"/>
  <c r="M246"/>
  <c r="G404"/>
  <c r="I76" i="1" s="1"/>
  <c r="I18" s="1"/>
  <c r="G373" i="13"/>
  <c r="I73" i="1" s="1"/>
  <c r="G276" i="13"/>
  <c r="I70" i="1" s="1"/>
  <c r="G238" i="13"/>
  <c r="G228"/>
  <c r="I64" i="1" s="1"/>
  <c r="G204" i="13"/>
  <c r="I62" i="1" s="1"/>
  <c r="G63" i="13"/>
  <c r="I59" i="1" s="1"/>
  <c r="G41" i="13"/>
  <c r="I57" i="1" s="1"/>
  <c r="G24" i="13"/>
  <c r="I54" i="1" s="1"/>
  <c r="M350" i="13"/>
  <c r="M262"/>
  <c r="M255" s="1"/>
  <c r="M53"/>
  <c r="M45" s="1"/>
  <c r="AE18" i="12"/>
  <c r="M11"/>
  <c r="M10" s="1"/>
  <c r="J28" i="1"/>
  <c r="J26"/>
  <c r="G38"/>
  <c r="F38"/>
  <c r="H32"/>
  <c r="J23"/>
  <c r="J24"/>
  <c r="J25"/>
  <c r="J27"/>
  <c r="E24"/>
  <c r="G24"/>
  <c r="E26"/>
  <c r="G26"/>
  <c r="I65" l="1"/>
  <c r="G66" i="14"/>
  <c r="F45" i="1"/>
  <c r="I45" s="1"/>
  <c r="F44"/>
  <c r="I44" s="1"/>
  <c r="I17"/>
  <c r="I16"/>
  <c r="F42"/>
  <c r="I42" s="1"/>
  <c r="G427" i="13"/>
  <c r="F41" i="1"/>
  <c r="I41" s="1"/>
  <c r="F40"/>
  <c r="I40" s="1"/>
  <c r="F39"/>
  <c r="I79"/>
  <c r="G18" i="12"/>
  <c r="F46" i="1" l="1"/>
  <c r="G23" s="1"/>
  <c r="A27" s="1"/>
  <c r="A28" s="1"/>
  <c r="G28" s="1"/>
  <c r="G27" s="1"/>
  <c r="G29" s="1"/>
  <c r="I39"/>
  <c r="I46" s="1"/>
  <c r="I19"/>
  <c r="I21" s="1"/>
  <c r="I81"/>
  <c r="J54" l="1"/>
  <c r="J57"/>
  <c r="J75"/>
  <c r="J66"/>
  <c r="J73"/>
  <c r="J72"/>
  <c r="J63"/>
  <c r="J80"/>
  <c r="J53"/>
  <c r="J55"/>
  <c r="J74"/>
  <c r="J65"/>
  <c r="J67"/>
  <c r="J76"/>
  <c r="J58"/>
  <c r="J60"/>
  <c r="J59"/>
  <c r="J70"/>
  <c r="J79"/>
  <c r="J62"/>
  <c r="J61"/>
  <c r="J68"/>
  <c r="J71"/>
  <c r="J69"/>
  <c r="J56"/>
  <c r="J64"/>
  <c r="J77"/>
  <c r="J78"/>
  <c r="J41"/>
  <c r="J42"/>
  <c r="J39"/>
  <c r="J46" s="1"/>
  <c r="J45"/>
  <c r="J40"/>
  <c r="J44"/>
  <c r="J43"/>
  <c r="J81" l="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<sst xmlns="http://schemas.openxmlformats.org/spreadsheetml/2006/main" count="1995" uniqueCount="662">
  <si>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</si>
  <si>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</si>
  <si>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</si>
  <si>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</si>
  <si>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</si>
  <si>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</si>
  <si>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</si>
  <si>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</si>
  <si>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</si>
  <si>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</si>
  <si>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</si>
  <si>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</si>
  <si>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</si>
  <si>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</si>
  <si>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</si>
  <si>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</si>
  <si>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</si>
  <si>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</si>
  <si>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</si>
  <si>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</si>
  <si>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</si>
  <si>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</si>
  <si>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</si>
  <si>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</si>
  <si>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</si>
  <si>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</si>
  <si>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</si>
  <si>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</si>
  <si>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</si>
  <si>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</si>
  <si>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</si>
  <si>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</si>
  <si>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</si>
  <si>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</si>
  <si>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</si>
  <si>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</si>
  <si>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</si>
  <si>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</si>
  <si>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</si>
  <si>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</si>
  <si>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</si>
  <si>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</si>
  <si>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</si>
  <si>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608b</t>
  </si>
  <si>
    <t>Zateplení BD Luční č.o.4, č.p.1799, Nový Jičín</t>
  </si>
  <si>
    <t>Stavba</t>
  </si>
  <si>
    <t>SO-00</t>
  </si>
  <si>
    <t>Nezpůsobilé výdaje</t>
  </si>
  <si>
    <t>01</t>
  </si>
  <si>
    <t>SO-01</t>
  </si>
  <si>
    <t>Zateplení objektu</t>
  </si>
  <si>
    <t>SO-02</t>
  </si>
  <si>
    <t>Výměna výplní otvorů</t>
  </si>
  <si>
    <t>Celkem za stavbu</t>
  </si>
  <si>
    <t>CZK</t>
  </si>
  <si>
    <t>Rekapitulace dílů</t>
  </si>
  <si>
    <t>Typ dílu</t>
  </si>
  <si>
    <t>1</t>
  </si>
  <si>
    <t>Zemní práce</t>
  </si>
  <si>
    <t>2</t>
  </si>
  <si>
    <t>Základy a zvláštní zakládání</t>
  </si>
  <si>
    <t>3</t>
  </si>
  <si>
    <t>Svislé a kompletní konstrukce</t>
  </si>
  <si>
    <t>5</t>
  </si>
  <si>
    <t>Komunikace</t>
  </si>
  <si>
    <t>6</t>
  </si>
  <si>
    <t>Úpravy povrchu, podlahy</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</si>
  <si>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</si>
  <si>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</si>
  <si>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</si>
  <si>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</si>
  <si>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</si>
  <si>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</si>
  <si>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</si>
  <si>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</si>
  <si>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</si>
  <si>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</si>
  <si>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</si>
  <si>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</si>
  <si>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</si>
  <si>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</si>
  <si>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</si>
  <si>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</si>
  <si>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</si>
  <si>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</si>
  <si>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</si>
  <si>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</si>
  <si>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</si>
  <si>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</si>
  <si>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723</t>
  </si>
  <si>
    <t>Plynovod</t>
  </si>
  <si>
    <t>728</t>
  </si>
  <si>
    <t>Vzduchotechnika</t>
  </si>
  <si>
    <t>764</t>
  </si>
  <si>
    <t>Konstrukce klempířské</t>
  </si>
  <si>
    <t>767</t>
  </si>
  <si>
    <t>Konstrukce zámečnické</t>
  </si>
  <si>
    <t>771</t>
  </si>
  <si>
    <t>Podlahy z dlaždic a obklady</t>
  </si>
  <si>
    <t>783</t>
  </si>
  <si>
    <t>Nátěry</t>
  </si>
  <si>
    <t>784</t>
  </si>
  <si>
    <t>Malby</t>
  </si>
  <si>
    <t>M21</t>
  </si>
  <si>
    <t>Elektromontáže</t>
  </si>
  <si>
    <t>M46</t>
  </si>
  <si>
    <t>Zemní práce při montážích</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</si>
  <si>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</si>
  <si>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</si>
  <si>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</si>
  <si>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</si>
  <si>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</si>
  <si>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</si>
  <si>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</si>
  <si>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</si>
  <si>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</si>
  <si>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</si>
  <si>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</si>
  <si>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</si>
  <si>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</si>
  <si>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</si>
  <si>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</si>
  <si>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</si>
  <si>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</si>
  <si>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</si>
  <si>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</si>
  <si>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</si>
  <si>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</si>
  <si>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</si>
  <si>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</si>
  <si>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</si>
  <si>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</si>
  <si>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</si>
  <si>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</si>
  <si>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</si>
  <si>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</si>
  <si>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</si>
  <si>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</si>
  <si>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</si>
  <si>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 R</t>
  </si>
  <si>
    <t>Zařízení staveniště</t>
  </si>
  <si>
    <t>Soubor</t>
  </si>
  <si>
    <t>RTS 17/ II</t>
  </si>
  <si>
    <t>Indiv</t>
  </si>
  <si>
    <t>POL1_9</t>
  </si>
  <si>
    <t>005231010R0C</t>
  </si>
  <si>
    <t>Revize hromosvodu</t>
  </si>
  <si>
    <t>Vlastní</t>
  </si>
  <si>
    <t>POL99_8</t>
  </si>
  <si>
    <t>005231020R0C</t>
  </si>
  <si>
    <t>Odtrhové zkoušky</t>
  </si>
  <si>
    <t>005231030R0C</t>
  </si>
  <si>
    <t>Revize hasících zařízení</t>
  </si>
  <si>
    <t>005231040R0C</t>
  </si>
  <si>
    <t>Revize plynového zařízení</t>
  </si>
  <si>
    <t>po provedení přeložky plynovodu : 1</t>
  </si>
  <si>
    <t>VV</t>
  </si>
  <si>
    <t>005231050R01</t>
  </si>
  <si>
    <t>Dokumentace skutečného provedení stavby</t>
  </si>
  <si>
    <t>SUM</t>
  </si>
  <si>
    <t>END</t>
  </si>
  <si>
    <t>139601102R00</t>
  </si>
  <si>
    <t>Ruční výkop jam, rýh a šachet v hornině 3</t>
  </si>
  <si>
    <t>m3</t>
  </si>
  <si>
    <t>800-1</t>
  </si>
  <si>
    <t>POL1_1</t>
  </si>
  <si>
    <t>s přehozením na vzdálenost do 5 m nebo s naložením na ruční dopravní prostředek</t>
  </si>
  <si>
    <t>SPI</t>
  </si>
  <si>
    <t>0,6*0,5*(15,6+15,6+20,6+20,6)</t>
  </si>
  <si>
    <t>162201102R00</t>
  </si>
  <si>
    <t>Vodorovné přemístění výkopku z horniny 1 až 4, na vzdálenost přes 20  do 50 m</t>
  </si>
  <si>
    <t>po suchu, bez naložení výkopku, avšak se složením bez rozhrnutí, zpáteční cesta vozidla.</t>
  </si>
  <si>
    <t>(0,6*0,5*(15,6+15,6+20,6+20,6))*2</t>
  </si>
  <si>
    <t>167101101R00</t>
  </si>
  <si>
    <t>Nakládání, skládání, překládání neulehlého výkopku nakládání výkopku_x000D_
 do 100 m3, z horniny 1 až 4</t>
  </si>
  <si>
    <t>167101103R00</t>
  </si>
  <si>
    <t>Nakládání, skládání, překládání neulehlého výkopku skládání nebo překládání výkopku_x000D_
 z horniny 1 až 4</t>
  </si>
  <si>
    <t>175101201R00</t>
  </si>
  <si>
    <t>Obsyp objektů bez prohození sypaniny</t>
  </si>
  <si>
    <t>sypaninou z vhodných hornin tř. 1 - 4 nebo materiálem, uloženým ve vzdálenosti do 30 m od vnějšího kraje objektu, pro jakoukoliv míru zhutnění,</t>
  </si>
  <si>
    <t>112100001RAA</t>
  </si>
  <si>
    <t>Odstranění stromů kácení stromů o průměru kmene do 500 mm, odstranění pařezů včetně odvozu, spálení větví</t>
  </si>
  <si>
    <t>kus</t>
  </si>
  <si>
    <t>AP-HSV</t>
  </si>
  <si>
    <t>POL2_</t>
  </si>
  <si>
    <t>Kácení stromů s odřezáním kmene a s odvětvením, odstranění pařezů s přesekáním kořenů, naložení kmenů a pařezů na dopravní prostředek a vodorovné přemístění, spálení větví.</t>
  </si>
  <si>
    <t>711823121RTC</t>
  </si>
  <si>
    <t>Montáž nopové fólie svisle, včetně dodávky fólie</t>
  </si>
  <si>
    <t>m2</t>
  </si>
  <si>
    <t>0,5*(15,6+15,6+20,6+20,6)</t>
  </si>
  <si>
    <t>311311911R00</t>
  </si>
  <si>
    <t>Beton nadzákladových zdí prostý třídy C 16/20</t>
  </si>
  <si>
    <t>801-1</t>
  </si>
  <si>
    <t>nosných, výplňových, obkladových, půdních, štítových, poprsních apod., s pomocným lešením o výšce podlahy do 1900 mm a pro zatížení 1,5 kPa,</t>
  </si>
  <si>
    <t>nadbetonávka květináče : 0,2*1,2*0,25</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</si>
  <si>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</si>
  <si>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</si>
  <si>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</si>
  <si>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(1,2*0,3*2)+(0,2*0,3*2)</t>
  </si>
  <si>
    <t>311351106R00</t>
  </si>
  <si>
    <t>Bednění nadzákladových zdí oboustranné za každou stranu odstranění</t>
  </si>
  <si>
    <t>0,84</t>
  </si>
  <si>
    <t>596811111RT4</t>
  </si>
  <si>
    <t>Kladení dlažby z betonových nebo kameninových dlaždic včetně dodávky dlaždic_x000D_
 betonových, rozměru 50/50 mm, tloušťky 50 mm, do lože z kameniva těženého</t>
  </si>
  <si>
    <t>822-1</t>
  </si>
  <si>
    <t>komunikací pro pěší do velikosti dlaždic 0,25 m2 s provedením lože do tl. 30 mm, s vyplněním spár a se smetením přebytečného materiálu na vzdálenost do 3 m</t>
  </si>
  <si>
    <t>632478125R00</t>
  </si>
  <si>
    <t>Reprofilace vodorovných betonových povrchů opravná cementová malta, tloušťky do 20 mm</t>
  </si>
  <si>
    <t>801-4</t>
  </si>
  <si>
    <t>rozmíchání směsi s vodou, nanesení stěrky</t>
  </si>
  <si>
    <t>balkóny : ((1,075*2,5)*8)+((3,0*1,075)*8)</t>
  </si>
  <si>
    <t>601022141R00</t>
  </si>
  <si>
    <t xml:space="preserve">Omítky stropů a podhledů z hotových směsí vrstva štuková, vápenná,  , tloušťka vrstvy 2 mm,  </t>
  </si>
  <si>
    <t>po jednotlivých vrstvách</t>
  </si>
  <si>
    <t>Zateplení suterénu : 101,4+90,4</t>
  </si>
  <si>
    <t>601015191R00</t>
  </si>
  <si>
    <t>Omítky stropů a podhledů z hotových směsí Doplňkové práce pro omítky stropů z hotových směsí podkladní nátěr stropů pod tenkovrstvé omítky</t>
  </si>
  <si>
    <t>Zateplení podhledů balkonů MW tl. 50 mm : ((1,075*2,5)*8)+((3,0*1,075)*8)</t>
  </si>
  <si>
    <t>601016195R00</t>
  </si>
  <si>
    <t>Omítky stropů a podhledů z hotových směsí Doplňkové práce pro omítky stropů z hotových směsí hloubková penetrace stropů silikátová</t>
  </si>
  <si>
    <t>621481211RT3</t>
  </si>
  <si>
    <t>Vyztužení vnějších omítek podhledů sklotextilní síťovinou s dodávkou výztužné sítě a stěrkového tmelu</t>
  </si>
  <si>
    <t>781101111R00</t>
  </si>
  <si>
    <t>Příprava podkladu před provedením obkladu vyrovnání podkladu maltou ze SMS tl. do 7 mm</t>
  </si>
  <si>
    <t>800-771</t>
  </si>
  <si>
    <t>601015187R00</t>
  </si>
  <si>
    <t xml:space="preserve">Omítky stropů a podhledů z hotových směsí vrchní tenkovrstvá, silikonová, rýhovaná, tloušťka vrstvy 2 mm,  </t>
  </si>
  <si>
    <t>602015187R00</t>
  </si>
  <si>
    <t xml:space="preserve">Omítky stěn z hotových směsí omítka vrchní tenkovrstvá, silikonová, rýhovaná, tloušťka vrstvy 2 mm,  </t>
  </si>
  <si>
    <t>Zateplení atiky : 99,85</t>
  </si>
  <si>
    <t>612421311R00</t>
  </si>
  <si>
    <t>Oprava vnitřních vápenných omítek stěn v množství opravované plochy přes 10 do 30 %, hrubých</t>
  </si>
  <si>
    <t>2571,78</t>
  </si>
  <si>
    <t>620991005R00</t>
  </si>
  <si>
    <t xml:space="preserve">Připojovací í lišty začišťovací okenní lišta, s tkaninou,  </t>
  </si>
  <si>
    <t>m</t>
  </si>
  <si>
    <t>nalepení a odříznutí po dokončení omítek</t>
  </si>
  <si>
    <t>O1 (850x550 mm) =11 ks : (0,85+0,55+0,55)*11</t>
  </si>
  <si>
    <t>O2 (600x600 mm) =7 ks : (0,6+0,6+0,6)*7</t>
  </si>
  <si>
    <t>O3 (600x800 mm) =1 ks : (0,6+0,8+0,8)*1</t>
  </si>
  <si>
    <t>O4 (800x600 mm) =3 ks : (0,8+0,6+0,6)*3</t>
  </si>
  <si>
    <t>D1 (900x1970 mm) =1 ks : (0,9+1,97+1,97)*1</t>
  </si>
  <si>
    <t>Výplně otvorů 1.NP : ((3,0+1,5+1,5)*1)+((1,5+1,5+1,5)*2)+((2,1+1,5+1,5)*2)+((1,58+2,65+2,65)*1)</t>
  </si>
  <si>
    <t>Výplně otvorů 2.-9.NP : (((2,1+1,5+1,5)*4)+((1,5+1,5+1,5)*4)+((0,747+2,1+2,1)*1)+((2,253+1,5+1,5)*1)+((1,2+1,5+1,5)*1)+((0,9+2,1+2,1)*1)+((2,5+2,3+2,3)*1))*8</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</si>
  <si>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</si>
  <si>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</si>
  <si>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</si>
  <si>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O1 (850x550 mm) =11 ks : (0,85*0,55)*11</t>
  </si>
  <si>
    <t>O2 (600x600 mm) =7 ks : (0,6*0,6)*7</t>
  </si>
  <si>
    <t>O3 (600x800 mm) =1 ks : (0,6*0,8)*1</t>
  </si>
  <si>
    <t>O4 (800x600 mm) =3 ks : (0,8*0,6)*3</t>
  </si>
  <si>
    <t>D1 (900x1970 mm) =1 ks : (0,9*1,97)*1</t>
  </si>
  <si>
    <t>Výplně otvorů 1.NP : (3,0*1,5*1)+(1,5*1,5*2)+(2,1*1,5*2)+(1,58*2,65*1)</t>
  </si>
  <si>
    <t>Výplně otvorů 2.-9.NP : ((2,1*1,5*4)+(1,5*1,5*4)+(0,747*2,1*1)+(2,253*1,5*1)+(1,2*1,5*1)+(0,9*2,1*1)+(2,5*2,3*1))*8</t>
  </si>
  <si>
    <t>622323041R00</t>
  </si>
  <si>
    <t>Příprava podkladu penetrace</t>
  </si>
  <si>
    <t>Zateplení atiky XPS tl. 50 mm : 99,85</t>
  </si>
  <si>
    <t>Zateplení fasády EPS tl. 80 mm : 14,85</t>
  </si>
  <si>
    <t>Zateplení fasády EPS tl. 160 mm : 1078,15</t>
  </si>
  <si>
    <t>Zateplení fasády MW tl. 50 mm : 145,6</t>
  </si>
  <si>
    <t>Zateplení fasády MW tl. 80 mm : 11,85</t>
  </si>
  <si>
    <t>Zateplení fasády MW tl. 160 mm : 943,15</t>
  </si>
  <si>
    <t>Zateplení soklu : 32,91+20,44</t>
  </si>
  <si>
    <t>Zateplení parapetů : 57,2124</t>
  </si>
  <si>
    <t>Zateplení ostění : 167,7676</t>
  </si>
  <si>
    <t>622311519RU1</t>
  </si>
  <si>
    <t>Zateplení soklu extrudovaným polystyrénem, tloušťky 50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</si>
  <si>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</si>
  <si>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Pohled jižní : 5,03</t>
  </si>
  <si>
    <t>Pohled západní : 2,95</t>
  </si>
  <si>
    <t>Pohled severní : (5,3+6,6)</t>
  </si>
  <si>
    <t>Pohled východní : 13,03</t>
  </si>
  <si>
    <t>622311519RV1</t>
  </si>
  <si>
    <t>Zateplení soklu extrudovaným polystyrénem, tloušťky 50 mm, zakončené stěrkou s výztužnou tkaninou</t>
  </si>
  <si>
    <t>Pohled jižní : 11,7</t>
  </si>
  <si>
    <t>Pohled severní : 17,2</t>
  </si>
  <si>
    <t>Pohled východní : 21,5</t>
  </si>
  <si>
    <t>-plocha mozaikové omítky : -32,91</t>
  </si>
  <si>
    <t>622312131RT3</t>
  </si>
  <si>
    <t>Zateplení fasády  , expandovaným polystyrénem, tloušťky 80 mm, kontaktní nátěr a silikonová omítka, hlazená, zrnitost 2 mm</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</si>
  <si>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</si>
  <si>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</si>
  <si>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Pohled západní : 1,35*6</t>
  </si>
  <si>
    <t>Pohled východní : 1,35*5</t>
  </si>
  <si>
    <t>622312135RT3</t>
  </si>
  <si>
    <t>Zateplení fasády  , expandovaným polystyrénem, tloušťky 160 mm, kontaktní nátěr a silikonová omítka, hlazená, zrnitost 2 mm</t>
  </si>
  <si>
    <t>Pohled jižní : 135,0+3,45+(7,15*5)+5,05</t>
  </si>
  <si>
    <t>Pohled západní : 41,9+(26,2*7)</t>
  </si>
  <si>
    <t>Pohled severní : 299,5</t>
  </si>
  <si>
    <t>Pohled východní : 228,1+105,8+40,2</t>
  </si>
  <si>
    <t>622312730RT5</t>
  </si>
  <si>
    <t>Zateplení fasády  , minerálními deskami s kolmým vláknem, tloušťky 60 mm, kontaktní nátěr a silikátová omítka, rýhovaná, zrnitost 2 mm</t>
  </si>
  <si>
    <t>Pohled jižní : (0,8*2)+(9,0*8)</t>
  </si>
  <si>
    <t>Pohled západní : 9,0*8</t>
  </si>
  <si>
    <t>622312731RT1</t>
  </si>
  <si>
    <t>Zateplení fasády  , minerálními deskami s kolmým vláknem, tloušťky 80 mm, kontaktní nátěr a silikonová omítka, rýhovaná, zrnitost 2 mm</t>
  </si>
  <si>
    <t>Pohled západní : 1,35*4</t>
  </si>
  <si>
    <t>Pohled východní : 1,35+2,4+1,35+1,35</t>
  </si>
  <si>
    <t>622312735RT1</t>
  </si>
  <si>
    <t>Zateplení fasády  , minerálními deskami s kolmým vláknem, tloušťky 160 mm, kontaktní nátěr a silikonová omítka, rýhovaná, zrnitost 2 mm</t>
  </si>
  <si>
    <t>Pohled jižní : 2,3+12,8+2,65+(1,55*7)+51,1+0,6+7,0+50,2+(2,9*8)+(3,8*6)+6,7</t>
  </si>
  <si>
    <t>Pohled západní : 4,2+22,7+16,8+(4,3*8)+6,9+101,5+(11,6*4)+(6,9*2)+18,85</t>
  </si>
  <si>
    <t>Pohled severní : 4,6+25,65+0,65+52,9+9,05+55,3+6,9</t>
  </si>
  <si>
    <t>Pohled východní : (30,85*2)+1,7+43,1+16,65+3,8+120,1+(7,5*6)+17,5</t>
  </si>
  <si>
    <t>Strojovna : (3,9+0,9+0,9)*4,0</t>
  </si>
  <si>
    <t>622312153RT3</t>
  </si>
  <si>
    <t>Zateplení ostění expandovaným polystyrénem,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</si>
  <si>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</si>
  <si>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O1 (850x550 mm) =11 ks : (0,85+0,55+0,55)*0,28*11</t>
  </si>
  <si>
    <t>O2 (600x600 mm) =7 ks : (0,6+0,6+0,6)*0,28*7</t>
  </si>
  <si>
    <t>O3 (600x800 mm) =1 ks : (0,6+0,8+0,8)*0,28*1</t>
  </si>
  <si>
    <t>O4 (800x600 mm) =3 ks : (0,8+0,6+0,6)*0,28*3</t>
  </si>
  <si>
    <t>D1 (900x1970 mm) =1 ks : (0,9+1,97+1,97)*0,28*1</t>
  </si>
  <si>
    <t>Výplně otvorů 1.NP : ((3,0+1,5+1,5)*0,28*1)+((1,5+1,5+1,5)*0,28*2)+((2,1+1,5+1,5)*0,28*2)+((1,58+2,65+2,65)*0,28*1)</t>
  </si>
  <si>
    <t>Výplně otvorů 2.-9.NP : (((2,1+1,5+1,5)*0,28*4)+((1,5+1,5+1,5)*0,28*4)+((0,747+2,1+2,1)*0,28*1)+((2,253+1,5+1,5)*0,28*1)+((1,2+1,5+1,5)*0,28*1)+((0,9+2,1+2,1)*0,28*1)+((2,5+2,3+2,3)*0,28*1))*8</t>
  </si>
  <si>
    <t>622311563R00</t>
  </si>
  <si>
    <t>Zateplení parapetu extrudovaným polystyrénem, tloušťky 30 mm</t>
  </si>
  <si>
    <t>nanesení lepicího tmelu na izolační desky, nalepení desek, natažení stěrky, vtlačení výztužné tkaniny a přehlazení stěrky. Včetně parapetních lišt.</t>
  </si>
  <si>
    <t>O1 (850x550 mm) =11 ks : 0,85*0,28*11</t>
  </si>
  <si>
    <t>O2 (600x600 mm) =7 ks : 0,6*0,28*7</t>
  </si>
  <si>
    <t>O3 (600x800 mm) =1 ks : 0,6*0,28*1</t>
  </si>
  <si>
    <t>O4 (800x600 mm) =3 ks : 0,8*0,28*3</t>
  </si>
  <si>
    <t>Výplně otvorů 1.NP : (3,0*0,28*1)+(1,5*0,28*2)+(2,1*0,28*2)+(1,58*0,28*1)</t>
  </si>
  <si>
    <t>Výplně otvorů 2.-9.NP : ((2,1*0,28*4)+(1,5*0,28*4)+(0,747*0,28*1)+(2,253*0,28*1)+(1,2*0,28*1)+(0,9*0,28*1)+(2,5*0,28*1))*8</t>
  </si>
  <si>
    <t>622312015R00</t>
  </si>
  <si>
    <t>Profily zakládací hliníkové, pro izolaci tl. 160 mm</t>
  </si>
  <si>
    <t>15,6+15,6+20,6+20,6+2,55+2,55</t>
  </si>
  <si>
    <t>622312113R00</t>
  </si>
  <si>
    <t>Profily dilatační rohové V</t>
  </si>
  <si>
    <t>32,0*3</t>
  </si>
  <si>
    <t>622421491R00</t>
  </si>
  <si>
    <t>Doplňky zateplovacích systémů rohová lišta</t>
  </si>
  <si>
    <t>Kompletační prvky nad rámec obsahu položek zateplovacích systémů.</t>
  </si>
  <si>
    <t>O1 (850x550 mm) =11 ks : 0,85*11</t>
  </si>
  <si>
    <t>O2 (600x600 mm) =7 ks : 0,6*7</t>
  </si>
  <si>
    <t>O3 (600x800 mm) =1 ks : 0,6*1</t>
  </si>
  <si>
    <t>O4 (800x600 mm) =3 ks : 0,8*3</t>
  </si>
  <si>
    <t>D1 (900x1970 mm) =1 ks : 0,9*1</t>
  </si>
  <si>
    <t>Výplně otvorů 1.NP : (3,0*1)+(1,5*2)+(2,1*2)+(1,58*1)</t>
  </si>
  <si>
    <t>Výplně otvorů 2.-9.NP : ((2,1*4)+(1,5*4)+(0,747*1)+(2,253*1)+(1,2*1)+(0,9*1)+(2,5*1))*8</t>
  </si>
  <si>
    <t>622481291R00</t>
  </si>
  <si>
    <t>Vyztužení vnějších omítek stěn sklotextilní síťovinou montáž výztužné lišty rohové a dilatační- bez dodávky materiálu</t>
  </si>
  <si>
    <t>O1 (850x550 mm) =11 ks : (0,55+0,55)*11</t>
  </si>
  <si>
    <t>O2 (600x600 mm) =7 ks : (0,6+0,6)*7</t>
  </si>
  <si>
    <t>O3 (600x800 mm) =1 ks : (0,8+0,8)*1</t>
  </si>
  <si>
    <t>O4 (800x600 mm) =3 ks : (0,6+0,6)*3</t>
  </si>
  <si>
    <t>D1 (900x1970 mm) =1 ks : (1,97+1,97)*1</t>
  </si>
  <si>
    <t>Výplně otvorů 1.NP : ((1,5+1,5)*1)+((1,5+1,5)*2)+((1,5+1,5)*2)+((2,65+2,65)*1)</t>
  </si>
  <si>
    <t>Výplně otvorů 2.-9.NP : (((1,5+1,5)*4)+((1,5+1,5)*4)+((2,1+2,1)*1)+((1,5+1,5)*1)+((1,5+1,5)*1)+((2,1+2,1)*1)+((2,3+2,3)*1))*8</t>
  </si>
  <si>
    <t>Rohy budovy : 32,0*7</t>
  </si>
  <si>
    <t>622904112R00</t>
  </si>
  <si>
    <t>Očištění fasád tlakovou vodou, složitost fasády 1 - 2</t>
  </si>
  <si>
    <t>55392740.AR</t>
  </si>
  <si>
    <t>lišta rohová; s integrovanou síťovinou; materiál Al</t>
  </si>
  <si>
    <t>SPCM</t>
  </si>
  <si>
    <t>POL3_0</t>
  </si>
  <si>
    <t>617,94</t>
  </si>
  <si>
    <t>POL1_</t>
  </si>
  <si>
    <t>Pohled jižní : 14,3+14,3+6,8</t>
  </si>
  <si>
    <t>Pohled západní : 3,5+2,0+5,25</t>
  </si>
  <si>
    <t>Pohled severní : 1,0+14,3+4,4</t>
  </si>
  <si>
    <t>Pohled východní : 8,1+23,9+2,0</t>
  </si>
  <si>
    <t>62-01</t>
  </si>
  <si>
    <t>Prodloužení prvků na fasádě</t>
  </si>
  <si>
    <t>POL13_0</t>
  </si>
  <si>
    <t>Z6 odvětrávací průduchy : 64</t>
  </si>
  <si>
    <t>622471931R00</t>
  </si>
  <si>
    <t>Nátěry a nástřiky vnějších stěn a pilířů příplatek za vícebarevné provádění</t>
  </si>
  <si>
    <t>maltovinová úprava na rovném povrchu vnějších stěn, plastická, tenkovrstvá, jednobarevná, s nejnutnějším obroušením podkladu (pemzou) a oprášením, s penetrací, z lešení, bez zakrývání</t>
  </si>
  <si>
    <t>14,85+1029,8+145,6+10,5+950,8</t>
  </si>
  <si>
    <t>632411130R00</t>
  </si>
  <si>
    <t>Potěr ze suchých směsí samonivelační anhydritový, tloušťky 30 mm, bez penetrace</t>
  </si>
  <si>
    <t>s rozprostřením a uhlazením</t>
  </si>
  <si>
    <t>Anglické dvorky : ((0,85*1,15)+(0,45*1,15)+(0,85*0,45*2))*5</t>
  </si>
  <si>
    <t>941941032R0C</t>
  </si>
  <si>
    <t>šířky od 0,80 do 1,00 m, výšky přes 10 do 40 m</t>
  </si>
  <si>
    <t>(20+9+2+8+18+8+3+7+7)*30,7</t>
  </si>
  <si>
    <t>(10+5)*2*3,6</t>
  </si>
  <si>
    <t>941941191RTC</t>
  </si>
  <si>
    <t>Montáž lešení lehkého pracovního řadového s podlahami příplatek za každý další i započatý měsíc, použití lešení šířky šířky od 0,80 do 1,00 m a výšky do 40 m</t>
  </si>
  <si>
    <t>4 měsíce : 2625,4*4</t>
  </si>
  <si>
    <t>941941832R0C</t>
  </si>
  <si>
    <t>Demontáž lešení leh.řad.s podlahami,š.1 m, H 40 m</t>
  </si>
  <si>
    <t>2625,4</t>
  </si>
  <si>
    <t>944944011R00</t>
  </si>
  <si>
    <t xml:space="preserve">Montáž ochranné sítě z umělých vláken </t>
  </si>
  <si>
    <t>800-3</t>
  </si>
  <si>
    <t>944944031R00</t>
  </si>
  <si>
    <t>Montáž ochranné sítě příplatek k ceně za každý další i započatý měsíc použití ochranných sítí_x000D_
 z umělých vláken</t>
  </si>
  <si>
    <t>944944081R00</t>
  </si>
  <si>
    <t xml:space="preserve">Demontáž ochranné sítě z umělých vláken </t>
  </si>
  <si>
    <t>944945013R00</t>
  </si>
  <si>
    <t>Montáž záchytné stříšky šířky přes 2 m</t>
  </si>
  <si>
    <t>5,0</t>
  </si>
  <si>
    <t>944945193R00</t>
  </si>
  <si>
    <t>Montáž záchytné stříšky příplatek k ceně za každý další i započatý měsíc použití záchytné stříšky_x000D_
 šířky přes 2 m</t>
  </si>
  <si>
    <t>4 měsíce : 5,0*4</t>
  </si>
  <si>
    <t>944945813R00</t>
  </si>
  <si>
    <t>Demontáž záchytné stříšky šířky přes 2 m</t>
  </si>
  <si>
    <t>zřizované současně s lehkým nebo těžkým lešením,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</si>
  <si>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</si>
  <si>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</si>
  <si>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(35,8+101,4+90,4)+((3,6+2,5)*2,0*8)+(7,9*4,0)+247,0</t>
  </si>
  <si>
    <t>965042131RT1</t>
  </si>
  <si>
    <t>Bourání podkladů pod dlažby nebo litých celistvých dlažeb a mazanin  betonových nebo z litého asfaltu, tloušťky do 100 mm, plochy do 4 m2</t>
  </si>
  <si>
    <t>801-3</t>
  </si>
  <si>
    <t>balkóny : (((1,075*2,5)*8)+((3,0*1,075)*8))*0,05</t>
  </si>
  <si>
    <t>965081713RT1</t>
  </si>
  <si>
    <t>Bourání podlah z keramických dlaždic, tloušťky do 10 mm, plochy přes 1 m2</t>
  </si>
  <si>
    <t>bez podkladního lože, s jakoukoliv výplní spár</t>
  </si>
  <si>
    <t>soklíky : 78,4*0,1</t>
  </si>
  <si>
    <t>978059631R00</t>
  </si>
  <si>
    <t>Odsekání a odebrání obkladů stěn z obkladaček vnějších z jakýchkoliv materiálů, plochy přes 2 m2</t>
  </si>
  <si>
    <t>včetně otlučení podkladní omítky až na zdivo,</t>
  </si>
  <si>
    <t>(15,6+15,6+20,6+20,6)*0,2</t>
  </si>
  <si>
    <t>999281112R00</t>
  </si>
  <si>
    <t>Přesun hmot pro opravy a údržbu objektů pro opravy a údržbu dosavadních objektů včetně vnějších plášťů_x000D_
 Přesun hmot pro opravy a údržbu objektů pro opravy a údržbu dosavadních objektů včetně vnějších, plášťů výšky přes 25 do 36 m,</t>
  </si>
  <si>
    <t>t</t>
  </si>
  <si>
    <t>oborů 801, 803, 811 a 812</t>
  </si>
  <si>
    <t>711111002RZ1</t>
  </si>
  <si>
    <t>Provedení izolace proti zemní vlhkosti natěradly za studena na ploše vodorovné nátěrem asfaltovým lakem, 1 x nátěr, včetně dodávky laku ALN</t>
  </si>
  <si>
    <t>800-711</t>
  </si>
  <si>
    <t>POL1_7</t>
  </si>
  <si>
    <t>711141559RZ3</t>
  </si>
  <si>
    <t xml:space="preserve">Provedení izolace proti zemní vlhkosti pásy přitavením vodorovná, 1 vrstva, s dodávkou izolačního pásu se skleněnou nebo polyesterovou vložkou,  </t>
  </si>
  <si>
    <t>289970111R00</t>
  </si>
  <si>
    <t>Geotextílie separační, filtrační, zpevňující polypropylén, 300 g/m2</t>
  </si>
  <si>
    <t>800-2</t>
  </si>
  <si>
    <t>střecha : 212,0+28,2</t>
  </si>
  <si>
    <t>715101811R00</t>
  </si>
  <si>
    <t>Odstranění izolace v ploše přes 1 m2_x000D_
 z tmelů asfaltových za horka</t>
  </si>
  <si>
    <t>800-715</t>
  </si>
  <si>
    <t>71211    OA0</t>
  </si>
  <si>
    <t>POVLAKOVÉ KRYTINY STŘECH PLOCHÝCH JEDNOVRST ASF IZOL PÁSY</t>
  </si>
  <si>
    <t>712-01</t>
  </si>
  <si>
    <t>Vakuové kotvení střechy</t>
  </si>
  <si>
    <t>713111125R00</t>
  </si>
  <si>
    <t xml:space="preserve">Montáž tepelné izolace stropů rovných, spodem, lepením,  </t>
  </si>
  <si>
    <t>800-713</t>
  </si>
  <si>
    <t>Zateplení suterénu MW tl. 100 mm : 101,4+90,4</t>
  </si>
  <si>
    <t>713121121RT1</t>
  </si>
  <si>
    <t>Montáž tepelné izolace podlah  dvouvrstvá, bez dodávky materiálu</t>
  </si>
  <si>
    <t>28375460R</t>
  </si>
  <si>
    <t>deska izolační tepelně izol.; extrudovaný polystyren; povrch hladký; součinitel tepelné vodivosti 0,035 W/mK; obj. hmotnost 40,00 kg/m3</t>
  </si>
  <si>
    <t>Izolace balkónů 2x80 mm : (((1,075*2,5)*8)+((3,0*1,075)*8))*0,08*2</t>
  </si>
  <si>
    <t>28375766.AR</t>
  </si>
  <si>
    <t>deska izolační EPS 100; pěnový polystyren; povrch hladký; součinitel tepelné vodivosti 0,037 W/mK; obj. hmotnost 20,00 kg/m3</t>
  </si>
  <si>
    <t>střecha - izolace tl. 100 mm ve 2 vrstvách : (212,0+28,2)*0,1*2</t>
  </si>
  <si>
    <t>63151497R</t>
  </si>
  <si>
    <t>deska izolační střešní; minerální vlákno; tl. 50,0 mm; součinitel tepelné vodivosti 0,039 W/mK; R = 1,250 m2K/W; obj. hmotnost 175,00 kg/m3; hydrofobizováno</t>
  </si>
  <si>
    <t>63151502R</t>
  </si>
  <si>
    <t>deska izolační střešní; minerální vlákno; tl. 100,0 mm; součinitel tepelné vodivosti 0,039 W/mK; R = 2,550 m2K/W; obj. hmotnost 175,00 kg/m3; hydrofobizováno</t>
  </si>
  <si>
    <t>998713104R00</t>
  </si>
  <si>
    <t>Přesun hmot pro izolace tepelné v objektech výšky do 36 m</t>
  </si>
  <si>
    <t>50 m vodorovně</t>
  </si>
  <si>
    <t>723190207R00</t>
  </si>
  <si>
    <t>Přípojky ke strojům a zařízením přípojky ke strojům a zařízením_x000D_
 DN 50</t>
  </si>
  <si>
    <t>soubor</t>
  </si>
  <si>
    <t>800-721</t>
  </si>
  <si>
    <t>plynovodní z ocelových trubek závitových černých spojovaných na závit, bezešvých, běžných - jakost 11 353.0,</t>
  </si>
  <si>
    <t>přeložka venkovního plyn. potrubí na novou fasádě, odřezání stávajícího potrubí, navaření nového potrubí a provedení kotvení, nátěr potrubí : 1,5</t>
  </si>
  <si>
    <t>728415124R00</t>
  </si>
  <si>
    <t>Mřížky, regulátory montáž kruhové větrací nebo ventilační mřížky,  , do průměru d 400 mm</t>
  </si>
  <si>
    <t>800-728</t>
  </si>
  <si>
    <t>5534301660R</t>
  </si>
  <si>
    <t>mřížka větrací průduch 14, 16, 18, 20 cm</t>
  </si>
  <si>
    <t>764326391R00</t>
  </si>
  <si>
    <t>Oplechování z hliníkového plechu montáž_x000D_
 hliníkové okapnice na balkony</t>
  </si>
  <si>
    <t>800-764</t>
  </si>
  <si>
    <t>kl14 : 3,0*8</t>
  </si>
  <si>
    <t>kl15 : 2,5*8</t>
  </si>
  <si>
    <t>764531670R00</t>
  </si>
  <si>
    <t>Oplechování zdí a nadezdívek z titanzinkového plechu oplechování atiky celoplošným lepením, RŠ 1000 mm, tl.plechu 0,8 mm, povrch přírodní TiZn, povrch lesklý</t>
  </si>
  <si>
    <t>kl18 : 7,5</t>
  </si>
  <si>
    <t>764251403R00</t>
  </si>
  <si>
    <t>Žlaby z titanzinkového plechu výroba a montáž žlabů včetně háků, čel, rohů, rovných hrdel a dilatací_x000D_
 podokapních čtyřhranných, rš 330 mm</t>
  </si>
  <si>
    <t>kl12 : 2,0</t>
  </si>
  <si>
    <t>764510440RT2</t>
  </si>
  <si>
    <t>Oplechování parapetů z titanzinkového plechu výroba a montáž včetně rohů a spojovacích prostředků _x000D_
 rš 250 mm</t>
  </si>
  <si>
    <t>kl1 : 0,9*14</t>
  </si>
  <si>
    <t>kl2 : 0,65*7</t>
  </si>
  <si>
    <t>kl3 : 0,5*1</t>
  </si>
  <si>
    <t>764510450RT2</t>
  </si>
  <si>
    <t>Oplechování parapetů z titanzinkového plechu výroba a montáž včetně rohů a spojovacích prostředků _x000D_
 rš 330 mm</t>
  </si>
  <si>
    <t>kl5 : 2,15*34</t>
  </si>
  <si>
    <t>kl6 : 3,05*1</t>
  </si>
  <si>
    <t>kl7 : 1,55*34</t>
  </si>
  <si>
    <t>kl8 : 2,3*8</t>
  </si>
  <si>
    <t>kl9 : 1,25*8</t>
  </si>
  <si>
    <t>764510460RT2</t>
  </si>
  <si>
    <t>Oplechování parapetů z titanzinkového plechu výroba a montáž včetně rohů a spojovacích prostředků _x000D_
 rš 400 mm</t>
  </si>
  <si>
    <t>kl10 : 3,1*8</t>
  </si>
  <si>
    <t>764530420RT2</t>
  </si>
  <si>
    <t>Oplechování zdí a nadezdívek z titanzinkového plechu výroba a montáž včetně rohů _x000D_
 rš 330 mm</t>
  </si>
  <si>
    <t>včetně spojovacích prostředků.</t>
  </si>
  <si>
    <t>kl11 : 88,5</t>
  </si>
  <si>
    <t>kl19 : 85,6</t>
  </si>
  <si>
    <t>kl20 : 1,1</t>
  </si>
  <si>
    <t>764530450RT2</t>
  </si>
  <si>
    <t>Oplechování zdí a nadezdívek z titanzinkového plechu výroba a montáž včetně rohů _x000D_
 rš 600 mm</t>
  </si>
  <si>
    <t>kl17 : 66</t>
  </si>
  <si>
    <t>764530460RT2</t>
  </si>
  <si>
    <t>Oplechování zdí a nadezdívek z titanzinkového plechu výroba a montáž včetně rohů _x000D_
 rš 750 mm</t>
  </si>
  <si>
    <t>kl16 : 35,4</t>
  </si>
  <si>
    <t>764551402R00</t>
  </si>
  <si>
    <t>Odpadní trouby z titanzinkového plechu výroba a montáž včetně zděří, manžet, odboček, kolen, odskoků, výpustí vody a přechodových kusů_x000D_
 čtyřhranné, průměru 100 mm</t>
  </si>
  <si>
    <t>kl12 : 3,5</t>
  </si>
  <si>
    <t>764332890R00</t>
  </si>
  <si>
    <t>Demontáž lemování zdí_x000D_
 na střechách s tvrdou krytinou s krycím plechem nadezdívek z dílů, rš 1000 mm, sklonu do 30°</t>
  </si>
  <si>
    <t>764334870R00</t>
  </si>
  <si>
    <t xml:space="preserve">Demontáž lemování zdí_x000D_
 na plochých střechách s krycím plechem nadezdívky, rš 750 mm,  </t>
  </si>
  <si>
    <t>764351840R00</t>
  </si>
  <si>
    <t>Demontáž žlabů podokapních čtyřhranných obloukových ze segmentů, rš 330 mm, sklonu do 30°</t>
  </si>
  <si>
    <t>764410850R00</t>
  </si>
  <si>
    <t>Demontáž oplechování parapetů rš od 100 do 330 mm</t>
  </si>
  <si>
    <t>kl4 : 2,15*1</t>
  </si>
  <si>
    <t>764430840R00</t>
  </si>
  <si>
    <t>Demontáž oplechování zdí a nadezdívek rš od 330 do 500 mm</t>
  </si>
  <si>
    <t>764430850R00</t>
  </si>
  <si>
    <t>Demontáž oplechování zdí a nadezdívek rš 600 mm</t>
  </si>
  <si>
    <t>764454801R00</t>
  </si>
  <si>
    <t>Demontáž odpadních trub nebo součástí trub kruhových , o průměru 75 a 100 mm</t>
  </si>
  <si>
    <t>998764104R00</t>
  </si>
  <si>
    <t>Přesun hmot pro konstrukce klempířské v objektech výšky do 36 m</t>
  </si>
  <si>
    <t>767392112RT1</t>
  </si>
  <si>
    <t>Montáž krytiny střech plechem tvarovaným šroubováním</t>
  </si>
  <si>
    <t>800-767</t>
  </si>
  <si>
    <t>kl13 : 10</t>
  </si>
  <si>
    <t>767392801R00</t>
  </si>
  <si>
    <t>Demontáž krytin střech z plechů nýtovaných</t>
  </si>
  <si>
    <t>10</t>
  </si>
  <si>
    <t>767996802R00</t>
  </si>
  <si>
    <t>Demontáž ostatních doplňků staveb atypických konstrukcí_x000D_
 o hmotnosti přes 50 do 100 kg</t>
  </si>
  <si>
    <t>kg</t>
  </si>
  <si>
    <t>Z1 : 569,6</t>
  </si>
  <si>
    <t>Z2 : 470,4</t>
  </si>
  <si>
    <t>998767104R00</t>
  </si>
  <si>
    <t>Přesun hmot pro kovové stavební doplňk. konstrukce v objektech výšky do 36 m</t>
  </si>
  <si>
    <t>767-01</t>
  </si>
  <si>
    <t>Repase zámečnických konstrukcí</t>
  </si>
  <si>
    <t>Z7 Žebřík-skoby 5 ks - 1 kpl : 1</t>
  </si>
  <si>
    <t>767-02</t>
  </si>
  <si>
    <t>Překotvení prvků na fasádě</t>
  </si>
  <si>
    <t>Z8 Zvonkové tablo u vstupu : 1</t>
  </si>
  <si>
    <t>767-03</t>
  </si>
  <si>
    <t>Čtyřkomorová budka pro hnízdění rorýsů, vč. instalační desky, rozm. 1300x270x230 mm, vč. oplechování</t>
  </si>
  <si>
    <t>767-04</t>
  </si>
  <si>
    <t>D+M Z9 Nové držáky na prádelní šňůry</t>
  </si>
  <si>
    <t>32</t>
  </si>
  <si>
    <t>767-05</t>
  </si>
  <si>
    <t>D+M Z1 Nové zábradlí + madlo L100/65*8</t>
  </si>
  <si>
    <t>(35,2+36,0)*8</t>
  </si>
  <si>
    <t>767-06</t>
  </si>
  <si>
    <t>D+M Z2 Nové zábradlí + madlo L100/65*8</t>
  </si>
  <si>
    <t>(30,9+27,9)*8</t>
  </si>
  <si>
    <t>767-07</t>
  </si>
  <si>
    <t>D+M Z10 Nové zábradlí u kotelny</t>
  </si>
  <si>
    <t>767-08</t>
  </si>
  <si>
    <t>D+M Z11 Nové mřížky na anglické dvorky 1150x500 mm</t>
  </si>
  <si>
    <t>771101210RT1</t>
  </si>
  <si>
    <t>Příprava podkladu pod dlažby penetrace podkladu pod dlažby</t>
  </si>
  <si>
    <t>balkóny : ((1,075*2,5)*8)+((1,075*3,0)*8)</t>
  </si>
  <si>
    <t>771212113R00</t>
  </si>
  <si>
    <t>Kladení dlažby keramické do tmele velikosti do 400 x 400 m</t>
  </si>
  <si>
    <t>do tmele, rovnoběžně se stěnou, bez skládání složitých vzorů a tvarů.</t>
  </si>
  <si>
    <t>771475014R00</t>
  </si>
  <si>
    <t>Montáž soklíků z dlaždic keramických výšky 100 mm, soklíků vodorovných, kladených do flexibilního tmele</t>
  </si>
  <si>
    <t>balkóny : ((1,075+1,075+2,5)*8)+((1,075+1,075+3,0)*8)</t>
  </si>
  <si>
    <t>59764202R</t>
  </si>
  <si>
    <t>dlažba keramická š = 200 mm; l = 200 mm; h = 9,0 mm; povrch matný; pro interiér i exteriér</t>
  </si>
  <si>
    <t>998771201R00</t>
  </si>
  <si>
    <t>Přesun hmot pro podlahy z dlaždic v objektech výšky do 6 m</t>
  </si>
  <si>
    <t>783101811R00</t>
  </si>
  <si>
    <t>Odstranění starých nátěrů z ocelových konstrukcí konstrukcí těžkých "A", oškrabáním</t>
  </si>
  <si>
    <t>800-783</t>
  </si>
  <si>
    <t>Z3 HUP - dvířka 600x900 mm =1ks : 0,6*0,9*1</t>
  </si>
  <si>
    <t>Z4 Sloup u zastřešení vstupu : 1,0</t>
  </si>
  <si>
    <t>Z5 Dvířka na fasádě u kotelny : (0,5*0,5)*2</t>
  </si>
  <si>
    <t>Z7 Žebřík - skoby : 2,5*0,5</t>
  </si>
  <si>
    <t>783151115R00</t>
  </si>
  <si>
    <t>Nátěry ocel. konstrukcí epoxidové a epoxidehtové epoxidové, konstrukcí těžkých "A", jednonásobné s 2x emailováním</t>
  </si>
  <si>
    <t>784191101R00</t>
  </si>
  <si>
    <t>Příprava povrchu Penetrace (napouštění) podkladu disperzní, jednonásobná</t>
  </si>
  <si>
    <t>800-784</t>
  </si>
  <si>
    <t>784195112R00</t>
  </si>
  <si>
    <t>Malby z malířských směsí hlinkových,  , bělost 77 %, dvojnásobné</t>
  </si>
  <si>
    <t>622300181RT4</t>
  </si>
  <si>
    <t>Příprava podkladu Montáž kabelové chráničky do zateplení z polystyrenu, chránička DN 63 mm</t>
  </si>
  <si>
    <t>10,0</t>
  </si>
  <si>
    <t>M21-01</t>
  </si>
  <si>
    <t>Demontáž stávajícího+montáž nového hromosvodu a zemění, vč. revize</t>
  </si>
  <si>
    <t>POL12_1</t>
  </si>
  <si>
    <t>Fasáda stávající : (28,7*4)+3,3+3,3</t>
  </si>
  <si>
    <t>Fasáda nové : 28,7*3*2</t>
  </si>
  <si>
    <t>Střecha : 18,5+18,5+(0,6*4)+2,28+3,4+7,6+16,55+1,75+1,34+6,25+3,3+5,8+5,8+(3,7*3)+0,55+(5,95*3)+1,7+1,2</t>
  </si>
  <si>
    <t>Demontáž a zpětná montáž stáv. svítidel v suterénu</t>
  </si>
  <si>
    <t>kpl</t>
  </si>
  <si>
    <t>M21-02</t>
  </si>
  <si>
    <t>Demontáž a zpětná montáž venkovní osvětlení</t>
  </si>
  <si>
    <t>460030036RT3</t>
  </si>
  <si>
    <t>Vytrhání beton. dlaždic, lože písek, zalité spáry, z plochy nad 10 m2</t>
  </si>
  <si>
    <t>979087112R00</t>
  </si>
  <si>
    <t>Vodorovná doprava suti a vybouraných hmot Nakládání suti na dopravní prostředky</t>
  </si>
  <si>
    <t>821-1</t>
  </si>
  <si>
    <t>se složením a hrubým urovnáním nebo s přeložením na jiný dopravní prostředek kromě lodi, vč. příplatku za každých dalších i započatých 1000 m přes 1000 m,</t>
  </si>
  <si>
    <t>979011121R00</t>
  </si>
  <si>
    <t>Svislá doprava suti a vybouraných hmot příplatek za každé další podlaží</t>
  </si>
  <si>
    <t>979082111R00</t>
  </si>
  <si>
    <t>Vnitrostaveništní doprava suti a vybouraných hmot do 10 m</t>
  </si>
  <si>
    <t>979083117R00</t>
  </si>
  <si>
    <t>Vodorovné přemístění suti na skládku do 6000 m</t>
  </si>
  <si>
    <t>800-6</t>
  </si>
  <si>
    <t>včetně naložení na dopravní prostředek a složení,</t>
  </si>
  <si>
    <t>979990107R00</t>
  </si>
  <si>
    <t>Poplatek za skládku směs betonu,cihel a dřeva</t>
  </si>
  <si>
    <t>612421637R00</t>
  </si>
  <si>
    <t>Omítky vnitřní stěn vápenné nebo vápenocementové v podlaží i ve schodišti štukové</t>
  </si>
  <si>
    <t>O1 (850x550 mm) =11 ks : (0,85+0,85+0,55+0,55)*0,2*11</t>
  </si>
  <si>
    <t>O2 (600x600 mm) =7 ks : (0,6+0,6+0,6+0,6)*0,2*7</t>
  </si>
  <si>
    <t>O3 (600x800 mm) =1 ks : (0,6+0,6+0,8+0,8)*0,2*1</t>
  </si>
  <si>
    <t>O4 (800x600 mm) =3 ks : (0,8+0,8+0,6+0,6)*0,2*3</t>
  </si>
  <si>
    <t>D1 (900x1970 mm) =1 ks : (0,9+1,97+1,97)*0,2*1</t>
  </si>
  <si>
    <t>078844111R00</t>
  </si>
  <si>
    <t>Úprava ostění otvoru při opravách omítnutím MC</t>
  </si>
  <si>
    <t>O1 (850x550 mm) =11 ks : (0,85+0,85+0,55+0,55)*0,375*11</t>
  </si>
  <si>
    <t>O2 (600x600 mm) =7 ks : (0,6+0,6+0,6+0,6)*0,375*7</t>
  </si>
  <si>
    <t>O3 (600x800 mm) =1 ks : (0,6+0,6+0,8+0,8)*0,375*1</t>
  </si>
  <si>
    <t>O4 (800x600 mm) =3 ks : (0,8+0,8+0,6+0,6)*0,375*3</t>
  </si>
  <si>
    <t>D1 (900x1970 mm) =1 ks : (0,9+1,97+1,97)*0,375*1</t>
  </si>
  <si>
    <t>622311152RV1</t>
  </si>
  <si>
    <t>Zateplení ostění expandovaným polystyrénem, tloušťky 20 mm, zakončené stěrkou s výztužnou tkaninou</t>
  </si>
  <si>
    <t>648991113RT2</t>
  </si>
  <si>
    <t>Osazení parapetních desek z plastických hmot Dodávka a osazení parapetních desek z plastických hmot šířky 250 mm</t>
  </si>
  <si>
    <t>a poloplastických hmot na montážní pěnu, zapravení omítky pod parapetem, těsnění spáry mezi parapetem a rámem okna, dodávka silikonu.</t>
  </si>
  <si>
    <t>64-01</t>
  </si>
  <si>
    <t>Dodávka plastových oken a plechových protipožárních dveří</t>
  </si>
  <si>
    <t>64-02</t>
  </si>
  <si>
    <t>Montáž plastových oken a plechových protipožárních dveří</t>
  </si>
  <si>
    <t>11,3555</t>
  </si>
  <si>
    <t>968061112R00</t>
  </si>
  <si>
    <t>Vyvěšení nebo zavěšení dřevěných křídel oken, plochy do 1,5 m2</t>
  </si>
  <si>
    <t>oken, dveří a vrat, s uložením a opětovným zavěšením po provedení stavebních změn,</t>
  </si>
  <si>
    <t>O1 (850x550 mm) =11 ks : 11</t>
  </si>
  <si>
    <t>O2 (600x600 mm) =7 ks : 7</t>
  </si>
  <si>
    <t>O3 (600x800 mm) =1 ks : 1</t>
  </si>
  <si>
    <t>O4 (800x600 mm) =3 ks : 3</t>
  </si>
  <si>
    <t>968062355R00</t>
  </si>
  <si>
    <t>Vybourání dřevěných rámů oken dvojitých nebo zdvojených, plochy do 2 m2</t>
  </si>
  <si>
    <t>včetně pomocného lešení o výšce podlahy do 1900 mm a pro zatížení do 1,5 kPa  (150 kg/m2),</t>
  </si>
  <si>
    <t>968071125R00</t>
  </si>
  <si>
    <t>Vyvěšení nebo zavěšení kovových křídel dveří, plochy do 2 m2</t>
  </si>
  <si>
    <t>s případným uložením a opětovným zavěšením po provedení stavebních změn,</t>
  </si>
  <si>
    <t>D1 (900x1970 mm) =1 ks : 1</t>
  </si>
  <si>
    <t>968072455R00</t>
  </si>
  <si>
    <t>Vybourání a vyjmutí kovových rámů a rolet rámů, včetně pomocného lešení o výšce podlahy do 1900 mm a pro zatížení do 1,5 kPa  (150 kg/m2) dveřních zárubní, plochy do 2 m2</t>
  </si>
  <si>
    <t>999281211R00</t>
  </si>
  <si>
    <t>Přesun hmot pro opravy a údržbu objektů pro opravy a údržbu vnějších plášťů dosavadních objektů_x000D_
 Přesun hmot pro opravy a údržbu objektů pro opravy a údržbu vnějších plášťů dosavadních objektů, výšky do 25 m</t>
  </si>
  <si>
    <t>FABRIKO MORAVA, s.r.o.</t>
  </si>
  <si>
    <t>742 72</t>
  </si>
  <si>
    <t>Mořkov</t>
  </si>
  <si>
    <t>Životice u Nového Jičína 207</t>
  </si>
  <si>
    <t>CZ28632761</t>
  </si>
</sst>
</file>

<file path=xl/styles.xml><?xml version="1.0" encoding="utf-8"?>
<styleSheet xmlns="http://schemas.openxmlformats.org/spreadsheetml/2006/main">
  <numFmts count="1">
    <numFmt numFmtId="164" formatCode="#,##0.00000"/>
  </numFmts>
  <fonts count="20">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4">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28"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2" xfId="0" applyNumberFormat="1" applyFont="1" applyBorder="1" applyAlignment="1">
      <alignment horizontal="right" vertical="center" wrapText="1" shrinkToFit="1"/>
    </xf>
    <xf numFmtId="3" fontId="3" fillId="0" borderId="32" xfId="0" applyNumberFormat="1" applyFont="1" applyBorder="1" applyAlignment="1">
      <alignment horizontal="right" vertical="center" shrinkToFit="1"/>
    </xf>
    <xf numFmtId="3" fontId="0" fillId="0" borderId="32" xfId="0" applyNumberFormat="1" applyBorder="1" applyAlignment="1">
      <alignmen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wrapText="1" shrinkToFit="1"/>
    </xf>
    <xf numFmtId="3" fontId="8" fillId="0" borderId="32" xfId="0" applyNumberFormat="1" applyFont="1" applyBorder="1" applyAlignment="1">
      <alignment vertical="center"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2" xfId="0" applyNumberFormat="1" applyBorder="1" applyAlignment="1">
      <alignment vertical="center" wrapText="1" shrinkToFit="1"/>
    </xf>
    <xf numFmtId="3" fontId="15" fillId="3" borderId="35" xfId="0" applyNumberFormat="1" applyFont="1" applyFill="1" applyBorder="1" applyAlignment="1">
      <alignment vertical="center" wrapText="1" shrinkToFit="1"/>
    </xf>
    <xf numFmtId="3" fontId="15" fillId="3" borderId="35" xfId="0" applyNumberFormat="1" applyFont="1" applyFill="1" applyBorder="1" applyAlignment="1">
      <alignment vertical="center" shrinkToFit="1"/>
    </xf>
    <xf numFmtId="3"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0" fontId="18" fillId="0" borderId="0" xfId="0" applyNumberFormat="1" applyFont="1" applyBorder="1" applyAlignment="1">
      <alignment horizontal="center" vertical="top" wrapText="1" shrinkToFit="1"/>
    </xf>
    <xf numFmtId="0"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17" fillId="0" borderId="39" xfId="0" applyNumberFormat="1" applyFont="1" applyBorder="1" applyAlignment="1">
      <alignment horizontal="left" vertical="top" wrapText="1"/>
    </xf>
    <xf numFmtId="0"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9" fillId="0" borderId="0" xfId="0" applyNumberFormat="1" applyFont="1" applyAlignment="1">
      <alignment wrapText="1"/>
    </xf>
    <xf numFmtId="0" fontId="8" fillId="4" borderId="0" xfId="0" applyFont="1" applyFill="1" applyBorder="1" applyAlignment="1" applyProtection="1">
      <alignment horizontal="left" vertical="center"/>
      <protection locked="0"/>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2"/>
  <sheetViews>
    <sheetView workbookViewId="0">
      <selection activeCell="A2" sqref="A2:G2"/>
    </sheetView>
  </sheetViews>
  <sheetFormatPr defaultRowHeight="12.75"/>
  <sheetData>
    <row r="1" spans="1:7">
      <c r="A1" s="37" t="s">
        <v>38</v>
      </c>
    </row>
    <row r="2" spans="1:7" ht="57.75" customHeight="1">
      <c r="A2" s="197" t="s">
        <v>39</v>
      </c>
      <c r="B2" s="197"/>
      <c r="C2" s="197"/>
      <c r="D2" s="197"/>
      <c r="E2" s="197"/>
      <c r="F2" s="197"/>
      <c r="G2" s="197"/>
    </row>
  </sheetData>
  <sheetProtection password="DF5D"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84"/>
  <sheetViews>
    <sheetView showGridLines="0" topLeftCell="B1" zoomScaleNormal="100" zoomScaleSheetLayoutView="75" workbookViewId="0">
      <selection activeCell="D34" sqref="D34"/>
    </sheetView>
  </sheetViews>
  <sheetFormatPr defaultColWidth="9" defaultRowHeight="12.75"/>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c r="A1" s="73" t="s">
        <v>36</v>
      </c>
      <c r="B1" s="198" t="s">
        <v>41</v>
      </c>
      <c r="C1" s="199"/>
      <c r="D1" s="199"/>
      <c r="E1" s="199"/>
      <c r="F1" s="199"/>
      <c r="G1" s="199"/>
      <c r="H1" s="199"/>
      <c r="I1" s="199"/>
      <c r="J1" s="200"/>
    </row>
    <row r="2" spans="1:15" ht="36" customHeight="1">
      <c r="A2" s="3"/>
      <c r="B2" s="79" t="s">
        <v>22</v>
      </c>
      <c r="C2" s="80"/>
      <c r="D2" s="81" t="s">
        <v>43</v>
      </c>
      <c r="E2" s="207" t="s">
        <v>44</v>
      </c>
      <c r="F2" s="208"/>
      <c r="G2" s="208"/>
      <c r="H2" s="208"/>
      <c r="I2" s="208"/>
      <c r="J2" s="209"/>
      <c r="O2" s="2"/>
    </row>
    <row r="3" spans="1:15" ht="27" hidden="1" customHeight="1">
      <c r="A3" s="3"/>
      <c r="B3" s="82"/>
      <c r="C3" s="80"/>
      <c r="D3" s="83"/>
      <c r="E3" s="210"/>
      <c r="F3" s="211"/>
      <c r="G3" s="211"/>
      <c r="H3" s="211"/>
      <c r="I3" s="211"/>
      <c r="J3" s="212"/>
    </row>
    <row r="4" spans="1:15" ht="23.25" customHeight="1">
      <c r="A4" s="3"/>
      <c r="B4" s="84"/>
      <c r="C4" s="85"/>
      <c r="D4" s="86"/>
      <c r="E4" s="221"/>
      <c r="F4" s="221"/>
      <c r="G4" s="221"/>
      <c r="H4" s="221"/>
      <c r="I4" s="221"/>
      <c r="J4" s="222"/>
    </row>
    <row r="5" spans="1:15" ht="24" customHeight="1">
      <c r="A5" s="3"/>
      <c r="B5" s="47" t="s">
        <v>42</v>
      </c>
      <c r="C5" s="4"/>
      <c r="D5" s="32"/>
      <c r="E5" s="25"/>
      <c r="F5" s="25"/>
      <c r="G5" s="25"/>
      <c r="H5" s="27" t="s">
        <v>40</v>
      </c>
      <c r="I5" s="32"/>
      <c r="J5" s="10"/>
    </row>
    <row r="6" spans="1:15" ht="15.75" customHeight="1">
      <c r="A6" s="3"/>
      <c r="B6" s="41"/>
      <c r="C6" s="25"/>
      <c r="D6" s="32"/>
      <c r="E6" s="25"/>
      <c r="F6" s="25"/>
      <c r="G6" s="25"/>
      <c r="H6" s="27" t="s">
        <v>34</v>
      </c>
      <c r="I6" s="32"/>
      <c r="J6" s="10"/>
    </row>
    <row r="7" spans="1:15" ht="15.75" customHeight="1">
      <c r="A7" s="3"/>
      <c r="B7" s="42"/>
      <c r="C7" s="26"/>
      <c r="D7" s="33"/>
      <c r="E7" s="34"/>
      <c r="F7" s="34"/>
      <c r="G7" s="34"/>
      <c r="H7" s="36"/>
      <c r="I7" s="34"/>
      <c r="J7" s="51"/>
    </row>
    <row r="8" spans="1:15" ht="24" hidden="1" customHeight="1">
      <c r="A8" s="3"/>
      <c r="B8" s="47" t="s">
        <v>20</v>
      </c>
      <c r="C8" s="4"/>
      <c r="D8" s="35"/>
      <c r="E8" s="4"/>
      <c r="F8" s="4"/>
      <c r="G8" s="45"/>
      <c r="H8" s="27" t="s">
        <v>40</v>
      </c>
      <c r="I8" s="32"/>
      <c r="J8" s="10"/>
    </row>
    <row r="9" spans="1:15" ht="15.75" hidden="1" customHeight="1">
      <c r="A9" s="3"/>
      <c r="B9" s="3"/>
      <c r="C9" s="4"/>
      <c r="D9" s="35"/>
      <c r="E9" s="4"/>
      <c r="F9" s="4"/>
      <c r="G9" s="45"/>
      <c r="H9" s="27" t="s">
        <v>34</v>
      </c>
      <c r="I9" s="32"/>
      <c r="J9" s="10"/>
    </row>
    <row r="10" spans="1:15" ht="15.75" hidden="1" customHeight="1">
      <c r="A10" s="3"/>
      <c r="B10" s="52"/>
      <c r="C10" s="26"/>
      <c r="D10" s="46"/>
      <c r="E10" s="55"/>
      <c r="F10" s="55"/>
      <c r="G10" s="53"/>
      <c r="H10" s="53"/>
      <c r="I10" s="54"/>
      <c r="J10" s="51"/>
    </row>
    <row r="11" spans="1:15" ht="24" customHeight="1">
      <c r="A11" s="3"/>
      <c r="B11" s="47" t="s">
        <v>19</v>
      </c>
      <c r="C11" s="4"/>
      <c r="D11" s="214" t="s">
        <v>657</v>
      </c>
      <c r="E11" s="214"/>
      <c r="F11" s="214"/>
      <c r="G11" s="214"/>
      <c r="H11" s="27" t="s">
        <v>40</v>
      </c>
      <c r="I11" s="88">
        <v>28632761</v>
      </c>
      <c r="J11" s="10"/>
    </row>
    <row r="12" spans="1:15" ht="15.75" customHeight="1">
      <c r="A12" s="3"/>
      <c r="B12" s="41"/>
      <c r="C12" s="25"/>
      <c r="D12" s="219" t="s">
        <v>660</v>
      </c>
      <c r="E12" s="219"/>
      <c r="F12" s="219"/>
      <c r="G12" s="219"/>
      <c r="H12" s="27" t="s">
        <v>34</v>
      </c>
      <c r="I12" s="196" t="s">
        <v>661</v>
      </c>
      <c r="J12" s="10"/>
    </row>
    <row r="13" spans="1:15" ht="15.75" customHeight="1">
      <c r="A13" s="3"/>
      <c r="B13" s="42"/>
      <c r="C13" s="87" t="s">
        <v>658</v>
      </c>
      <c r="D13" s="220" t="s">
        <v>659</v>
      </c>
      <c r="E13" s="220"/>
      <c r="F13" s="220"/>
      <c r="G13" s="220"/>
      <c r="H13" s="28"/>
      <c r="I13" s="34"/>
      <c r="J13" s="51"/>
    </row>
    <row r="14" spans="1:15" ht="24" hidden="1" customHeight="1">
      <c r="A14" s="3"/>
      <c r="B14" s="66" t="s">
        <v>21</v>
      </c>
      <c r="C14" s="67"/>
      <c r="D14" s="68"/>
      <c r="E14" s="69"/>
      <c r="F14" s="69"/>
      <c r="G14" s="69"/>
      <c r="H14" s="70"/>
      <c r="I14" s="69"/>
      <c r="J14" s="71"/>
    </row>
    <row r="15" spans="1:15" ht="32.25" customHeight="1">
      <c r="A15" s="3"/>
      <c r="B15" s="52" t="s">
        <v>32</v>
      </c>
      <c r="C15" s="72"/>
      <c r="D15" s="53"/>
      <c r="E15" s="213"/>
      <c r="F15" s="213"/>
      <c r="G15" s="215"/>
      <c r="H15" s="215"/>
      <c r="I15" s="215" t="s">
        <v>29</v>
      </c>
      <c r="J15" s="216"/>
    </row>
    <row r="16" spans="1:15" ht="23.25" customHeight="1">
      <c r="A16" s="144" t="s">
        <v>24</v>
      </c>
      <c r="B16" s="57" t="s">
        <v>24</v>
      </c>
      <c r="C16" s="58"/>
      <c r="D16" s="59"/>
      <c r="E16" s="204"/>
      <c r="F16" s="205"/>
      <c r="G16" s="204"/>
      <c r="H16" s="205"/>
      <c r="I16" s="204">
        <f>SUMIF(F53:F80,A16,I53:I80)+SUMIF(F53:F80,"PSU",I53:I80)</f>
        <v>4077292.3600000003</v>
      </c>
      <c r="J16" s="206"/>
    </row>
    <row r="17" spans="1:10" ht="23.25" customHeight="1">
      <c r="A17" s="144" t="s">
        <v>25</v>
      </c>
      <c r="B17" s="57" t="s">
        <v>25</v>
      </c>
      <c r="C17" s="58"/>
      <c r="D17" s="59"/>
      <c r="E17" s="204"/>
      <c r="F17" s="205"/>
      <c r="G17" s="204"/>
      <c r="H17" s="205"/>
      <c r="I17" s="204">
        <f>SUMIF(F53:F80,A17,I53:I80)</f>
        <v>1220250.76</v>
      </c>
      <c r="J17" s="206"/>
    </row>
    <row r="18" spans="1:10" ht="23.25" customHeight="1">
      <c r="A18" s="144" t="s">
        <v>26</v>
      </c>
      <c r="B18" s="57" t="s">
        <v>26</v>
      </c>
      <c r="C18" s="58"/>
      <c r="D18" s="59"/>
      <c r="E18" s="204"/>
      <c r="F18" s="205"/>
      <c r="G18" s="204"/>
      <c r="H18" s="205"/>
      <c r="I18" s="204">
        <f>SUMIF(F53:F80,A18,I53:I80)</f>
        <v>203956.26</v>
      </c>
      <c r="J18" s="206"/>
    </row>
    <row r="19" spans="1:10" ht="23.25" customHeight="1">
      <c r="A19" s="144" t="s">
        <v>110</v>
      </c>
      <c r="B19" s="57" t="s">
        <v>27</v>
      </c>
      <c r="C19" s="58"/>
      <c r="D19" s="59"/>
      <c r="E19" s="204"/>
      <c r="F19" s="205"/>
      <c r="G19" s="204"/>
      <c r="H19" s="205"/>
      <c r="I19" s="204">
        <f>SUMIF(F53:F80,A19,I53:I80)</f>
        <v>25000</v>
      </c>
      <c r="J19" s="206"/>
    </row>
    <row r="20" spans="1:10" ht="23.25" customHeight="1">
      <c r="A20" s="144" t="s">
        <v>111</v>
      </c>
      <c r="B20" s="57" t="s">
        <v>28</v>
      </c>
      <c r="C20" s="58"/>
      <c r="D20" s="59"/>
      <c r="E20" s="204"/>
      <c r="F20" s="205"/>
      <c r="G20" s="204"/>
      <c r="H20" s="205"/>
      <c r="I20" s="204">
        <f>SUMIF(F53:F80,A20,I53:I80)</f>
        <v>32500</v>
      </c>
      <c r="J20" s="206"/>
    </row>
    <row r="21" spans="1:10" ht="23.25" customHeight="1">
      <c r="A21" s="3"/>
      <c r="B21" s="74" t="s">
        <v>29</v>
      </c>
      <c r="C21" s="75"/>
      <c r="D21" s="76"/>
      <c r="E21" s="217"/>
      <c r="F21" s="218"/>
      <c r="G21" s="217"/>
      <c r="H21" s="218"/>
      <c r="I21" s="217">
        <f>SUM(I16:J20)</f>
        <v>5558999.3799999999</v>
      </c>
      <c r="J21" s="228"/>
    </row>
    <row r="22" spans="1:10" ht="33" customHeight="1">
      <c r="A22" s="3"/>
      <c r="B22" s="65" t="s">
        <v>33</v>
      </c>
      <c r="C22" s="58"/>
      <c r="D22" s="59"/>
      <c r="E22" s="64"/>
      <c r="F22" s="61"/>
      <c r="G22" s="50"/>
      <c r="H22" s="50"/>
      <c r="I22" s="50"/>
      <c r="J22" s="62"/>
    </row>
    <row r="23" spans="1:10" ht="23.25" customHeight="1">
      <c r="A23" s="3"/>
      <c r="B23" s="57" t="s">
        <v>12</v>
      </c>
      <c r="C23" s="58"/>
      <c r="D23" s="59"/>
      <c r="E23" s="60">
        <v>15</v>
      </c>
      <c r="F23" s="61" t="s">
        <v>0</v>
      </c>
      <c r="G23" s="226">
        <f>ZakladDPHSniVypocet</f>
        <v>5558999.3800000008</v>
      </c>
      <c r="H23" s="227"/>
      <c r="I23" s="227"/>
      <c r="J23" s="62" t="str">
        <f t="shared" ref="J23:J28" si="0">Mena</f>
        <v>CZK</v>
      </c>
    </row>
    <row r="24" spans="1:10" ht="23.25" hidden="1" customHeight="1">
      <c r="A24" s="3"/>
      <c r="B24" s="57" t="s">
        <v>13</v>
      </c>
      <c r="C24" s="58"/>
      <c r="D24" s="59"/>
      <c r="E24" s="60">
        <f>SazbaDPH1</f>
        <v>15</v>
      </c>
      <c r="F24" s="61" t="s">
        <v>0</v>
      </c>
      <c r="G24" s="224">
        <f>I23*E23/100</f>
        <v>0</v>
      </c>
      <c r="H24" s="225"/>
      <c r="I24" s="225"/>
      <c r="J24" s="62" t="str">
        <f t="shared" si="0"/>
        <v>CZK</v>
      </c>
    </row>
    <row r="25" spans="1:10" ht="23.25" customHeight="1">
      <c r="A25" s="3"/>
      <c r="B25" s="57" t="s">
        <v>14</v>
      </c>
      <c r="C25" s="58"/>
      <c r="D25" s="59"/>
      <c r="E25" s="60">
        <v>21</v>
      </c>
      <c r="F25" s="61" t="s">
        <v>0</v>
      </c>
      <c r="G25" s="226">
        <f>ZakladDPHZaklVypocet</f>
        <v>0</v>
      </c>
      <c r="H25" s="227"/>
      <c r="I25" s="227"/>
      <c r="J25" s="62" t="str">
        <f t="shared" si="0"/>
        <v>CZK</v>
      </c>
    </row>
    <row r="26" spans="1:10" ht="23.25" hidden="1" customHeight="1">
      <c r="A26" s="3"/>
      <c r="B26" s="49" t="s">
        <v>15</v>
      </c>
      <c r="C26" s="21"/>
      <c r="D26" s="17"/>
      <c r="E26" s="43">
        <f>SazbaDPH2</f>
        <v>21</v>
      </c>
      <c r="F26" s="44" t="s">
        <v>0</v>
      </c>
      <c r="G26" s="201">
        <f>I25*E25/100</f>
        <v>0</v>
      </c>
      <c r="H26" s="202"/>
      <c r="I26" s="202"/>
      <c r="J26" s="56" t="str">
        <f t="shared" si="0"/>
        <v>CZK</v>
      </c>
    </row>
    <row r="27" spans="1:10" ht="23.25" customHeight="1" thickBot="1">
      <c r="A27" s="3">
        <f>ZakladDPHSni+ZakladDPHZakl</f>
        <v>5558999.3800000008</v>
      </c>
      <c r="B27" s="48" t="s">
        <v>4</v>
      </c>
      <c r="C27" s="19"/>
      <c r="D27" s="22"/>
      <c r="E27" s="19"/>
      <c r="F27" s="20"/>
      <c r="G27" s="203">
        <f>CenaCelkemBezDPH-(ZakladDPHSni+ZakladDPHZakl)</f>
        <v>-0.38000000081956387</v>
      </c>
      <c r="H27" s="203"/>
      <c r="I27" s="203"/>
      <c r="J27" s="63" t="str">
        <f t="shared" si="0"/>
        <v>CZK</v>
      </c>
    </row>
    <row r="28" spans="1:10" ht="27.75" customHeight="1" thickBot="1">
      <c r="A28" s="3">
        <f>(A27-INT(A27))*100</f>
        <v>38.000000081956387</v>
      </c>
      <c r="B28" s="121" t="s">
        <v>23</v>
      </c>
      <c r="C28" s="122"/>
      <c r="D28" s="122"/>
      <c r="E28" s="123"/>
      <c r="F28" s="124"/>
      <c r="G28" s="230">
        <f>IF(A28&gt;50, ROUNDUP(A27, 0), ROUNDDOWN(A27, 0))</f>
        <v>5558999</v>
      </c>
      <c r="H28" s="230"/>
      <c r="I28" s="230"/>
      <c r="J28" s="125" t="str">
        <f t="shared" si="0"/>
        <v>CZK</v>
      </c>
    </row>
    <row r="29" spans="1:10" ht="27.75" hidden="1" customHeight="1" thickBot="1">
      <c r="A29" s="3"/>
      <c r="B29" s="121" t="s">
        <v>35</v>
      </c>
      <c r="C29" s="126"/>
      <c r="D29" s="126"/>
      <c r="E29" s="126"/>
      <c r="F29" s="126"/>
      <c r="G29" s="229">
        <f>ZakladDPHSni+DPHSni+ZakladDPHZakl+DPHZakl+Zaokrouhleni</f>
        <v>5558999</v>
      </c>
      <c r="H29" s="229"/>
      <c r="I29" s="229"/>
      <c r="J29" s="127" t="s">
        <v>54</v>
      </c>
    </row>
    <row r="30" spans="1:10" ht="12.75" customHeight="1">
      <c r="A30" s="3"/>
      <c r="B30" s="3"/>
      <c r="C30" s="4"/>
      <c r="D30" s="4"/>
      <c r="E30" s="4"/>
      <c r="F30" s="4"/>
      <c r="G30" s="45"/>
      <c r="H30" s="4"/>
      <c r="I30" s="45"/>
      <c r="J30" s="11"/>
    </row>
    <row r="31" spans="1:10" ht="30" customHeight="1">
      <c r="A31" s="3"/>
      <c r="B31" s="3"/>
      <c r="C31" s="4"/>
      <c r="D31" s="4"/>
      <c r="E31" s="4"/>
      <c r="F31" s="4"/>
      <c r="G31" s="45"/>
      <c r="H31" s="4"/>
      <c r="I31" s="45"/>
      <c r="J31" s="11"/>
    </row>
    <row r="32" spans="1:10" ht="18.75" customHeight="1">
      <c r="A32" s="3"/>
      <c r="B32" s="23"/>
      <c r="C32" s="18" t="s">
        <v>11</v>
      </c>
      <c r="D32" s="39"/>
      <c r="E32" s="39"/>
      <c r="F32" s="18" t="s">
        <v>10</v>
      </c>
      <c r="G32" s="39"/>
      <c r="H32" s="40">
        <f ca="1">TODAY()</f>
        <v>43231</v>
      </c>
      <c r="I32" s="39"/>
      <c r="J32" s="11"/>
    </row>
    <row r="33" spans="1:10" ht="47.25" customHeight="1">
      <c r="A33" s="3"/>
      <c r="B33" s="3"/>
      <c r="C33" s="4"/>
      <c r="D33" s="4"/>
      <c r="E33" s="4"/>
      <c r="F33" s="4"/>
      <c r="G33" s="45"/>
      <c r="H33" s="4"/>
      <c r="I33" s="45"/>
      <c r="J33" s="11"/>
    </row>
    <row r="34" spans="1:10" s="37" customFormat="1" ht="18.75" customHeight="1">
      <c r="A34" s="29"/>
      <c r="B34" s="29"/>
      <c r="C34" s="30"/>
      <c r="D34" s="24"/>
      <c r="E34" s="24"/>
      <c r="F34" s="30"/>
      <c r="G34" s="31"/>
      <c r="H34" s="24"/>
      <c r="I34" s="31"/>
      <c r="J34" s="38"/>
    </row>
    <row r="35" spans="1:10" ht="12.75" customHeight="1">
      <c r="A35" s="3"/>
      <c r="B35" s="3"/>
      <c r="C35" s="4"/>
      <c r="D35" s="223" t="s">
        <v>2</v>
      </c>
      <c r="E35" s="223"/>
      <c r="F35" s="4"/>
      <c r="G35" s="45"/>
      <c r="H35" s="12" t="s">
        <v>3</v>
      </c>
      <c r="I35" s="45"/>
      <c r="J35" s="11"/>
    </row>
    <row r="36" spans="1:10" ht="13.5" customHeight="1" thickBot="1">
      <c r="A36" s="13"/>
      <c r="B36" s="13"/>
      <c r="C36" s="14"/>
      <c r="D36" s="14"/>
      <c r="E36" s="14"/>
      <c r="F36" s="14"/>
      <c r="G36" s="15"/>
      <c r="H36" s="14"/>
      <c r="I36" s="15"/>
      <c r="J36" s="16"/>
    </row>
    <row r="37" spans="1:10" ht="27" customHeight="1">
      <c r="B37" s="94" t="s">
        <v>16</v>
      </c>
      <c r="C37" s="95"/>
      <c r="D37" s="95"/>
      <c r="E37" s="95"/>
      <c r="F37" s="96"/>
      <c r="G37" s="96"/>
      <c r="H37" s="96"/>
      <c r="I37" s="96"/>
      <c r="J37" s="95"/>
    </row>
    <row r="38" spans="1:10" ht="25.5" customHeight="1">
      <c r="A38" s="93" t="s">
        <v>37</v>
      </c>
      <c r="B38" s="97" t="s">
        <v>17</v>
      </c>
      <c r="C38" s="98" t="s">
        <v>5</v>
      </c>
      <c r="D38" s="99"/>
      <c r="E38" s="99"/>
      <c r="F38" s="100" t="str">
        <f>B23</f>
        <v>Základ pro sníženou DPH</v>
      </c>
      <c r="G38" s="100" t="str">
        <f>B25</f>
        <v>Základ pro základní DPH</v>
      </c>
      <c r="H38" s="101" t="s">
        <v>18</v>
      </c>
      <c r="I38" s="102" t="s">
        <v>1</v>
      </c>
      <c r="J38" s="103" t="s">
        <v>0</v>
      </c>
    </row>
    <row r="39" spans="1:10" ht="25.5" hidden="1" customHeight="1">
      <c r="A39" s="93">
        <v>1</v>
      </c>
      <c r="B39" s="104" t="s">
        <v>45</v>
      </c>
      <c r="C39" s="231"/>
      <c r="D39" s="232"/>
      <c r="E39" s="232"/>
      <c r="F39" s="105">
        <f>'SO-00 01 Pol'!AE18+'SO-01 01 Pol'!AE427+'SO-02 01 Pol'!AE66</f>
        <v>5558999.3800000008</v>
      </c>
      <c r="G39" s="106">
        <f>'SO-00 01 Pol'!AF18+'SO-01 01 Pol'!AF427+'SO-02 01 Pol'!AF66</f>
        <v>0</v>
      </c>
      <c r="H39" s="107"/>
      <c r="I39" s="108">
        <f t="shared" ref="I39:I45" si="1">F39+G39+H39</f>
        <v>5558999.3800000008</v>
      </c>
      <c r="J39" s="109">
        <f t="shared" ref="J39:J45" si="2">IF(CenaCelkemVypocet=0,"",I39/CenaCelkemVypocet*100)</f>
        <v>100</v>
      </c>
    </row>
    <row r="40" spans="1:10" ht="25.5" customHeight="1">
      <c r="A40" s="93">
        <v>2</v>
      </c>
      <c r="B40" s="110" t="s">
        <v>46</v>
      </c>
      <c r="C40" s="233" t="s">
        <v>47</v>
      </c>
      <c r="D40" s="234"/>
      <c r="E40" s="234"/>
      <c r="F40" s="111">
        <f>'SO-00 01 Pol'!AE18</f>
        <v>57500</v>
      </c>
      <c r="G40" s="112">
        <f>'SO-00 01 Pol'!AF18</f>
        <v>0</v>
      </c>
      <c r="H40" s="112"/>
      <c r="I40" s="113">
        <f t="shared" si="1"/>
        <v>57500</v>
      </c>
      <c r="J40" s="114">
        <f t="shared" si="2"/>
        <v>1.0343588129704018</v>
      </c>
    </row>
    <row r="41" spans="1:10" ht="25.5" customHeight="1">
      <c r="A41" s="93">
        <v>3</v>
      </c>
      <c r="B41" s="115" t="s">
        <v>48</v>
      </c>
      <c r="C41" s="231" t="s">
        <v>47</v>
      </c>
      <c r="D41" s="232"/>
      <c r="E41" s="232"/>
      <c r="F41" s="116">
        <f>'SO-00 01 Pol'!AE18</f>
        <v>57500</v>
      </c>
      <c r="G41" s="107">
        <f>'SO-00 01 Pol'!AF18</f>
        <v>0</v>
      </c>
      <c r="H41" s="107"/>
      <c r="I41" s="108">
        <f t="shared" si="1"/>
        <v>57500</v>
      </c>
      <c r="J41" s="109">
        <f t="shared" si="2"/>
        <v>1.0343588129704018</v>
      </c>
    </row>
    <row r="42" spans="1:10" ht="25.5" customHeight="1">
      <c r="A42" s="93">
        <v>2</v>
      </c>
      <c r="B42" s="110" t="s">
        <v>49</v>
      </c>
      <c r="C42" s="233" t="s">
        <v>50</v>
      </c>
      <c r="D42" s="234"/>
      <c r="E42" s="234"/>
      <c r="F42" s="111">
        <f>'SO-01 01 Pol'!AE427</f>
        <v>5367427.9400000004</v>
      </c>
      <c r="G42" s="112">
        <f>'SO-01 01 Pol'!AF427</f>
        <v>0</v>
      </c>
      <c r="H42" s="112"/>
      <c r="I42" s="113">
        <f t="shared" si="1"/>
        <v>5367427.9400000004</v>
      </c>
      <c r="J42" s="114">
        <f t="shared" si="2"/>
        <v>96.553850308218585</v>
      </c>
    </row>
    <row r="43" spans="1:10" ht="25.5" customHeight="1">
      <c r="A43" s="93">
        <v>3</v>
      </c>
      <c r="B43" s="115" t="s">
        <v>48</v>
      </c>
      <c r="C43" s="231" t="s">
        <v>50</v>
      </c>
      <c r="D43" s="232"/>
      <c r="E43" s="232"/>
      <c r="F43" s="116">
        <f>'SO-01 01 Pol'!AE427</f>
        <v>5367427.9400000004</v>
      </c>
      <c r="G43" s="107">
        <f>'SO-01 01 Pol'!AF427</f>
        <v>0</v>
      </c>
      <c r="H43" s="107"/>
      <c r="I43" s="108">
        <f t="shared" si="1"/>
        <v>5367427.9400000004</v>
      </c>
      <c r="J43" s="109">
        <f t="shared" si="2"/>
        <v>96.553850308218585</v>
      </c>
    </row>
    <row r="44" spans="1:10" ht="25.5" customHeight="1">
      <c r="A44" s="93">
        <v>2</v>
      </c>
      <c r="B44" s="110" t="s">
        <v>51</v>
      </c>
      <c r="C44" s="233" t="s">
        <v>52</v>
      </c>
      <c r="D44" s="234"/>
      <c r="E44" s="234"/>
      <c r="F44" s="111">
        <f>'SO-02 01 Pol'!AE66</f>
        <v>134071.44</v>
      </c>
      <c r="G44" s="112">
        <f>'SO-02 01 Pol'!AF66</f>
        <v>0</v>
      </c>
      <c r="H44" s="112"/>
      <c r="I44" s="113">
        <f t="shared" si="1"/>
        <v>134071.44</v>
      </c>
      <c r="J44" s="114">
        <f t="shared" si="2"/>
        <v>2.411790878810999</v>
      </c>
    </row>
    <row r="45" spans="1:10" ht="25.5" customHeight="1">
      <c r="A45" s="93">
        <v>3</v>
      </c>
      <c r="B45" s="115" t="s">
        <v>48</v>
      </c>
      <c r="C45" s="231" t="s">
        <v>52</v>
      </c>
      <c r="D45" s="232"/>
      <c r="E45" s="232"/>
      <c r="F45" s="116">
        <f>'SO-02 01 Pol'!AE66</f>
        <v>134071.44</v>
      </c>
      <c r="G45" s="107">
        <f>'SO-02 01 Pol'!AF66</f>
        <v>0</v>
      </c>
      <c r="H45" s="107"/>
      <c r="I45" s="108">
        <f t="shared" si="1"/>
        <v>134071.44</v>
      </c>
      <c r="J45" s="109">
        <f t="shared" si="2"/>
        <v>2.411790878810999</v>
      </c>
    </row>
    <row r="46" spans="1:10" ht="25.5" customHeight="1">
      <c r="A46" s="93"/>
      <c r="B46" s="235" t="s">
        <v>53</v>
      </c>
      <c r="C46" s="236"/>
      <c r="D46" s="236"/>
      <c r="E46" s="236"/>
      <c r="F46" s="117">
        <f>SUMIF(A39:A45,"=1",F39:F45)</f>
        <v>5558999.3800000008</v>
      </c>
      <c r="G46" s="118">
        <f>SUMIF(A39:A45,"=1",G39:G45)</f>
        <v>0</v>
      </c>
      <c r="H46" s="118">
        <f>SUMIF(A39:A45,"=1",H39:H45)</f>
        <v>0</v>
      </c>
      <c r="I46" s="119">
        <f>SUMIF(A39:A45,"=1",I39:I45)</f>
        <v>5558999.3800000008</v>
      </c>
      <c r="J46" s="120">
        <f>SUMIF(A39:A45,"=1",J39:J45)</f>
        <v>100</v>
      </c>
    </row>
    <row r="50" spans="1:10" ht="15.75">
      <c r="B50" s="128" t="s">
        <v>55</v>
      </c>
    </row>
    <row r="52" spans="1:10" ht="25.5" customHeight="1">
      <c r="A52" s="129"/>
      <c r="B52" s="132" t="s">
        <v>17</v>
      </c>
      <c r="C52" s="132" t="s">
        <v>5</v>
      </c>
      <c r="D52" s="133"/>
      <c r="E52" s="133"/>
      <c r="F52" s="134" t="s">
        <v>56</v>
      </c>
      <c r="G52" s="134"/>
      <c r="H52" s="134"/>
      <c r="I52" s="134" t="s">
        <v>29</v>
      </c>
      <c r="J52" s="134" t="s">
        <v>0</v>
      </c>
    </row>
    <row r="53" spans="1:10" ht="25.5" customHeight="1">
      <c r="A53" s="130"/>
      <c r="B53" s="135" t="s">
        <v>57</v>
      </c>
      <c r="C53" s="237" t="s">
        <v>58</v>
      </c>
      <c r="D53" s="238"/>
      <c r="E53" s="238"/>
      <c r="F53" s="140" t="s">
        <v>24</v>
      </c>
      <c r="G53" s="141"/>
      <c r="H53" s="141"/>
      <c r="I53" s="141">
        <f>'SO-01 01 Pol'!G8</f>
        <v>33975.31</v>
      </c>
      <c r="J53" s="138">
        <f>IF(I81=0,"",I53/I81*100)</f>
        <v>0.61117671864176382</v>
      </c>
    </row>
    <row r="54" spans="1:10" ht="25.5" customHeight="1">
      <c r="A54" s="130"/>
      <c r="B54" s="135" t="s">
        <v>59</v>
      </c>
      <c r="C54" s="237" t="s">
        <v>60</v>
      </c>
      <c r="D54" s="238"/>
      <c r="E54" s="238"/>
      <c r="F54" s="140" t="s">
        <v>24</v>
      </c>
      <c r="G54" s="141"/>
      <c r="H54" s="141"/>
      <c r="I54" s="141">
        <f>'SO-01 01 Pol'!G24</f>
        <v>5122.3</v>
      </c>
      <c r="J54" s="138">
        <f>IF(I81=0,"",I54/I81*100)</f>
        <v>9.214428082918763E-2</v>
      </c>
    </row>
    <row r="55" spans="1:10" ht="25.5" customHeight="1">
      <c r="A55" s="130"/>
      <c r="B55" s="135" t="s">
        <v>61</v>
      </c>
      <c r="C55" s="237" t="s">
        <v>62</v>
      </c>
      <c r="D55" s="238"/>
      <c r="E55" s="238"/>
      <c r="F55" s="140" t="s">
        <v>24</v>
      </c>
      <c r="G55" s="141"/>
      <c r="H55" s="141"/>
      <c r="I55" s="141">
        <f>'SO-01 01 Pol'!G27</f>
        <v>500.56</v>
      </c>
      <c r="J55" s="138">
        <f>IF(I81=0,"",I55/I81*100)</f>
        <v>9.0044982160080739E-3</v>
      </c>
    </row>
    <row r="56" spans="1:10" ht="25.5" customHeight="1">
      <c r="A56" s="130"/>
      <c r="B56" s="135" t="s">
        <v>63</v>
      </c>
      <c r="C56" s="237" t="s">
        <v>64</v>
      </c>
      <c r="D56" s="238"/>
      <c r="E56" s="238"/>
      <c r="F56" s="140" t="s">
        <v>24</v>
      </c>
      <c r="G56" s="141"/>
      <c r="H56" s="141"/>
      <c r="I56" s="141">
        <f>'SO-01 01 Pol'!G37</f>
        <v>18824</v>
      </c>
      <c r="J56" s="138">
        <f>IF(I81=0,"",I56/I81*100)</f>
        <v>0.33862209209312771</v>
      </c>
    </row>
    <row r="57" spans="1:10" ht="25.5" customHeight="1">
      <c r="A57" s="130"/>
      <c r="B57" s="135" t="s">
        <v>65</v>
      </c>
      <c r="C57" s="237" t="s">
        <v>66</v>
      </c>
      <c r="D57" s="238"/>
      <c r="E57" s="238"/>
      <c r="F57" s="140" t="s">
        <v>24</v>
      </c>
      <c r="G57" s="141"/>
      <c r="H57" s="141"/>
      <c r="I57" s="141">
        <f>'SO-01 01 Pol'!G41</f>
        <v>26251.5</v>
      </c>
      <c r="J57" s="138">
        <f>IF(I81=0,"",I57/I81*100)</f>
        <v>0.47223426745552172</v>
      </c>
    </row>
    <row r="58" spans="1:10" ht="25.5" customHeight="1">
      <c r="A58" s="130"/>
      <c r="B58" s="135" t="s">
        <v>67</v>
      </c>
      <c r="C58" s="237" t="s">
        <v>68</v>
      </c>
      <c r="D58" s="238"/>
      <c r="E58" s="238"/>
      <c r="F58" s="140" t="s">
        <v>24</v>
      </c>
      <c r="G58" s="141"/>
      <c r="H58" s="141"/>
      <c r="I58" s="141">
        <f>'SO-01 01 Pol'!G45+'SO-02 01 Pol'!G8</f>
        <v>125027.45</v>
      </c>
      <c r="J58" s="138">
        <f>IF(I81=0,"",I58/I81*100)</f>
        <v>2.2490999090559347</v>
      </c>
    </row>
    <row r="59" spans="1:10" ht="25.5" customHeight="1">
      <c r="A59" s="130"/>
      <c r="B59" s="135" t="s">
        <v>69</v>
      </c>
      <c r="C59" s="237" t="s">
        <v>70</v>
      </c>
      <c r="D59" s="238"/>
      <c r="E59" s="238"/>
      <c r="F59" s="140" t="s">
        <v>24</v>
      </c>
      <c r="G59" s="141"/>
      <c r="H59" s="141"/>
      <c r="I59" s="141">
        <f>'SO-01 01 Pol'!G63+'SO-02 01 Pol'!G15</f>
        <v>3205396.2600000002</v>
      </c>
      <c r="J59" s="138">
        <f>IF(I81=0,"",I59/I81*100)</f>
        <v>57.661389053797663</v>
      </c>
    </row>
    <row r="60" spans="1:10" ht="25.5" customHeight="1">
      <c r="A60" s="130"/>
      <c r="B60" s="135" t="s">
        <v>71</v>
      </c>
      <c r="C60" s="237" t="s">
        <v>72</v>
      </c>
      <c r="D60" s="238"/>
      <c r="E60" s="238"/>
      <c r="F60" s="140" t="s">
        <v>24</v>
      </c>
      <c r="G60" s="141"/>
      <c r="H60" s="141"/>
      <c r="I60" s="141">
        <f>'SO-01 01 Pol'!G197</f>
        <v>23983.47</v>
      </c>
      <c r="J60" s="138">
        <f>IF(I81=0,"",I60/I81*100)</f>
        <v>0.43143501843671722</v>
      </c>
    </row>
    <row r="61" spans="1:10" ht="25.5" customHeight="1">
      <c r="A61" s="130"/>
      <c r="B61" s="135" t="s">
        <v>73</v>
      </c>
      <c r="C61" s="237" t="s">
        <v>74</v>
      </c>
      <c r="D61" s="238"/>
      <c r="E61" s="238"/>
      <c r="F61" s="140" t="s">
        <v>24</v>
      </c>
      <c r="G61" s="141"/>
      <c r="H61" s="141"/>
      <c r="I61" s="141">
        <f>'SO-02 01 Pol'!G29</f>
        <v>106887.69</v>
      </c>
      <c r="J61" s="138">
        <f>IF(I81=0,"",I61/I81*100)</f>
        <v>1.9227865069486656</v>
      </c>
    </row>
    <row r="62" spans="1:10" ht="25.5" customHeight="1">
      <c r="A62" s="130"/>
      <c r="B62" s="135" t="s">
        <v>75</v>
      </c>
      <c r="C62" s="237" t="s">
        <v>76</v>
      </c>
      <c r="D62" s="238"/>
      <c r="E62" s="238"/>
      <c r="F62" s="140" t="s">
        <v>24</v>
      </c>
      <c r="G62" s="141"/>
      <c r="H62" s="141"/>
      <c r="I62" s="141">
        <f>'SO-01 01 Pol'!G204</f>
        <v>383356.58</v>
      </c>
      <c r="J62" s="138">
        <f>IF(I81=0,"",I62/I81*100)</f>
        <v>6.8961436005772674</v>
      </c>
    </row>
    <row r="63" spans="1:10" ht="25.5" customHeight="1">
      <c r="A63" s="130"/>
      <c r="B63" s="135" t="s">
        <v>77</v>
      </c>
      <c r="C63" s="237" t="s">
        <v>78</v>
      </c>
      <c r="D63" s="238"/>
      <c r="E63" s="238"/>
      <c r="F63" s="140" t="s">
        <v>24</v>
      </c>
      <c r="G63" s="141"/>
      <c r="H63" s="141"/>
      <c r="I63" s="141">
        <f>'SO-01 01 Pol'!G225</f>
        <v>37012.94</v>
      </c>
      <c r="J63" s="138">
        <f>IF(I81=0,"",I63/I81*100)</f>
        <v>0.66582018579034274</v>
      </c>
    </row>
    <row r="64" spans="1:10" ht="25.5" customHeight="1">
      <c r="A64" s="130"/>
      <c r="B64" s="135" t="s">
        <v>79</v>
      </c>
      <c r="C64" s="237" t="s">
        <v>80</v>
      </c>
      <c r="D64" s="238"/>
      <c r="E64" s="238"/>
      <c r="F64" s="140" t="s">
        <v>24</v>
      </c>
      <c r="G64" s="141"/>
      <c r="H64" s="141"/>
      <c r="I64" s="141">
        <f>'SO-01 01 Pol'!G228+'SO-02 01 Pol'!G44</f>
        <v>10423.030000000001</v>
      </c>
      <c r="J64" s="138">
        <f>IF(I81=0,"",I64/I81*100)</f>
        <v>0.18749831197138933</v>
      </c>
    </row>
    <row r="65" spans="1:10" ht="25.5" customHeight="1">
      <c r="A65" s="130"/>
      <c r="B65" s="135" t="s">
        <v>81</v>
      </c>
      <c r="C65" s="237" t="s">
        <v>82</v>
      </c>
      <c r="D65" s="238"/>
      <c r="E65" s="238"/>
      <c r="F65" s="140" t="s">
        <v>24</v>
      </c>
      <c r="G65" s="141"/>
      <c r="H65" s="141"/>
      <c r="I65" s="141">
        <f>'SO-01 01 Pol'!G238+'SO-02 01 Pol'!G62</f>
        <v>85894.04</v>
      </c>
      <c r="J65" s="138">
        <f>IF(I81=0,"",I65/I81*100)</f>
        <v>1.5451349087936035</v>
      </c>
    </row>
    <row r="66" spans="1:10" ht="25.5" customHeight="1">
      <c r="A66" s="130"/>
      <c r="B66" s="135" t="s">
        <v>83</v>
      </c>
      <c r="C66" s="237" t="s">
        <v>84</v>
      </c>
      <c r="D66" s="238"/>
      <c r="E66" s="238"/>
      <c r="F66" s="140" t="s">
        <v>25</v>
      </c>
      <c r="G66" s="141"/>
      <c r="H66" s="141"/>
      <c r="I66" s="141">
        <f>'SO-01 01 Pol'!G241</f>
        <v>9880.9700000000012</v>
      </c>
      <c r="J66" s="138">
        <f>IF(I81=0,"",I66/I81*100)</f>
        <v>0.17774727652515046</v>
      </c>
    </row>
    <row r="67" spans="1:10" ht="25.5" customHeight="1">
      <c r="A67" s="130"/>
      <c r="B67" s="135" t="s">
        <v>85</v>
      </c>
      <c r="C67" s="237" t="s">
        <v>86</v>
      </c>
      <c r="D67" s="238"/>
      <c r="E67" s="238"/>
      <c r="F67" s="140" t="s">
        <v>25</v>
      </c>
      <c r="G67" s="141"/>
      <c r="H67" s="141"/>
      <c r="I67" s="141">
        <f>'SO-01 01 Pol'!G246</f>
        <v>199766.03</v>
      </c>
      <c r="J67" s="138">
        <f>IF(I81=0,"",I67/I81*100)</f>
        <v>3.5935609332627765</v>
      </c>
    </row>
    <row r="68" spans="1:10" ht="25.5" customHeight="1">
      <c r="A68" s="130"/>
      <c r="B68" s="135" t="s">
        <v>87</v>
      </c>
      <c r="C68" s="237" t="s">
        <v>88</v>
      </c>
      <c r="D68" s="238"/>
      <c r="E68" s="238"/>
      <c r="F68" s="140" t="s">
        <v>25</v>
      </c>
      <c r="G68" s="141"/>
      <c r="H68" s="141"/>
      <c r="I68" s="141">
        <f>'SO-01 01 Pol'!G255</f>
        <v>210423.53999999998</v>
      </c>
      <c r="J68" s="138">
        <f>IF(I81=0,"",I68/I81*100)</f>
        <v>3.7852772705292144</v>
      </c>
    </row>
    <row r="69" spans="1:10" ht="25.5" customHeight="1">
      <c r="A69" s="130"/>
      <c r="B69" s="135" t="s">
        <v>89</v>
      </c>
      <c r="C69" s="237" t="s">
        <v>90</v>
      </c>
      <c r="D69" s="238"/>
      <c r="E69" s="238"/>
      <c r="F69" s="140" t="s">
        <v>25</v>
      </c>
      <c r="G69" s="141"/>
      <c r="H69" s="141"/>
      <c r="I69" s="141">
        <f>'SO-01 01 Pol'!G272</f>
        <v>2520</v>
      </c>
      <c r="J69" s="138">
        <f>IF(I81=0,"",I69/I81*100)</f>
        <v>4.5331899281485434E-2</v>
      </c>
    </row>
    <row r="70" spans="1:10" ht="25.5" customHeight="1">
      <c r="A70" s="130"/>
      <c r="B70" s="135" t="s">
        <v>91</v>
      </c>
      <c r="C70" s="237" t="s">
        <v>92</v>
      </c>
      <c r="D70" s="238"/>
      <c r="E70" s="238"/>
      <c r="F70" s="140" t="s">
        <v>25</v>
      </c>
      <c r="G70" s="141"/>
      <c r="H70" s="141"/>
      <c r="I70" s="141">
        <f>'SO-01 01 Pol'!G276</f>
        <v>33600</v>
      </c>
      <c r="J70" s="138">
        <f>IF(I81=0,"",I70/I81*100)</f>
        <v>0.60442532375313907</v>
      </c>
    </row>
    <row r="71" spans="1:10" ht="25.5" customHeight="1">
      <c r="A71" s="130"/>
      <c r="B71" s="135" t="s">
        <v>93</v>
      </c>
      <c r="C71" s="237" t="s">
        <v>94</v>
      </c>
      <c r="D71" s="238"/>
      <c r="E71" s="238"/>
      <c r="F71" s="140" t="s">
        <v>25</v>
      </c>
      <c r="G71" s="141"/>
      <c r="H71" s="141"/>
      <c r="I71" s="141">
        <f>'SO-01 01 Pol'!G281</f>
        <v>318712.22000000003</v>
      </c>
      <c r="J71" s="138">
        <f>IF(I81=0,"",I71/I81*100)</f>
        <v>5.7332659749280275</v>
      </c>
    </row>
    <row r="72" spans="1:10" ht="25.5" customHeight="1">
      <c r="A72" s="130"/>
      <c r="B72" s="135" t="s">
        <v>95</v>
      </c>
      <c r="C72" s="237" t="s">
        <v>96</v>
      </c>
      <c r="D72" s="238"/>
      <c r="E72" s="238"/>
      <c r="F72" s="140" t="s">
        <v>25</v>
      </c>
      <c r="G72" s="141"/>
      <c r="H72" s="141"/>
      <c r="I72" s="141">
        <f>'SO-01 01 Pol'!G347</f>
        <v>390800.69</v>
      </c>
      <c r="J72" s="138">
        <f>IF(I81=0,"",I72/I81*100)</f>
        <v>7.0300545707202424</v>
      </c>
    </row>
    <row r="73" spans="1:10" ht="25.5" customHeight="1">
      <c r="A73" s="130"/>
      <c r="B73" s="135" t="s">
        <v>97</v>
      </c>
      <c r="C73" s="237" t="s">
        <v>98</v>
      </c>
      <c r="D73" s="238"/>
      <c r="E73" s="238"/>
      <c r="F73" s="140" t="s">
        <v>25</v>
      </c>
      <c r="G73" s="141"/>
      <c r="H73" s="141"/>
      <c r="I73" s="141">
        <f>'SO-01 01 Pol'!G373</f>
        <v>47087.13</v>
      </c>
      <c r="J73" s="138">
        <f>IF(I81=0,"",I73/I81*100)</f>
        <v>0.84704326770405192</v>
      </c>
    </row>
    <row r="74" spans="1:10" ht="25.5" customHeight="1">
      <c r="A74" s="130"/>
      <c r="B74" s="135" t="s">
        <v>99</v>
      </c>
      <c r="C74" s="237" t="s">
        <v>100</v>
      </c>
      <c r="D74" s="238"/>
      <c r="E74" s="238"/>
      <c r="F74" s="140" t="s">
        <v>25</v>
      </c>
      <c r="G74" s="141"/>
      <c r="H74" s="141"/>
      <c r="I74" s="141">
        <f>'SO-01 01 Pol'!G388</f>
        <v>421.12</v>
      </c>
      <c r="J74" s="138">
        <f>IF(I81=0,"",I74/I81*100)</f>
        <v>7.5754640577060097E-3</v>
      </c>
    </row>
    <row r="75" spans="1:10" ht="25.5" customHeight="1">
      <c r="A75" s="130"/>
      <c r="B75" s="135" t="s">
        <v>101</v>
      </c>
      <c r="C75" s="237" t="s">
        <v>102</v>
      </c>
      <c r="D75" s="238"/>
      <c r="E75" s="238"/>
      <c r="F75" s="140" t="s">
        <v>25</v>
      </c>
      <c r="G75" s="141"/>
      <c r="H75" s="141"/>
      <c r="I75" s="141">
        <f>'SO-01 01 Pol'!G399</f>
        <v>7039.0599999999995</v>
      </c>
      <c r="J75" s="138">
        <f>IF(I81=0,"",I75/I81*100)</f>
        <v>0.12662458688743367</v>
      </c>
    </row>
    <row r="76" spans="1:10" ht="25.5" customHeight="1">
      <c r="A76" s="130"/>
      <c r="B76" s="135" t="s">
        <v>103</v>
      </c>
      <c r="C76" s="237" t="s">
        <v>104</v>
      </c>
      <c r="D76" s="238"/>
      <c r="E76" s="238"/>
      <c r="F76" s="140" t="s">
        <v>26</v>
      </c>
      <c r="G76" s="141"/>
      <c r="H76" s="141"/>
      <c r="I76" s="141">
        <f>'SO-01 01 Pol'!G404</f>
        <v>202334.5</v>
      </c>
      <c r="J76" s="138">
        <f>IF(I81=0,"",I76/I81*100)</f>
        <v>3.639764752051474</v>
      </c>
    </row>
    <row r="77" spans="1:10" ht="25.5" customHeight="1">
      <c r="A77" s="130"/>
      <c r="B77" s="135" t="s">
        <v>105</v>
      </c>
      <c r="C77" s="237" t="s">
        <v>106</v>
      </c>
      <c r="D77" s="238"/>
      <c r="E77" s="238"/>
      <c r="F77" s="140" t="s">
        <v>26</v>
      </c>
      <c r="G77" s="141"/>
      <c r="H77" s="141"/>
      <c r="I77" s="141">
        <f>'SO-01 01 Pol'!G415</f>
        <v>1621.76</v>
      </c>
      <c r="J77" s="138">
        <f>IF(I81=0,"",I77/I81*100)</f>
        <v>2.9173595626484843E-2</v>
      </c>
    </row>
    <row r="78" spans="1:10" ht="25.5" customHeight="1">
      <c r="A78" s="130"/>
      <c r="B78" s="135" t="s">
        <v>107</v>
      </c>
      <c r="C78" s="237" t="s">
        <v>108</v>
      </c>
      <c r="D78" s="238"/>
      <c r="E78" s="238"/>
      <c r="F78" s="140" t="s">
        <v>109</v>
      </c>
      <c r="G78" s="141"/>
      <c r="H78" s="141"/>
      <c r="I78" s="141">
        <f>'SO-01 01 Pol'!G418</f>
        <v>14637.23</v>
      </c>
      <c r="J78" s="138">
        <f>IF(I81=0,"",I78/I81*100)</f>
        <v>0.26330691909521309</v>
      </c>
    </row>
    <row r="79" spans="1:10" ht="25.5" customHeight="1">
      <c r="A79" s="130"/>
      <c r="B79" s="135" t="s">
        <v>110</v>
      </c>
      <c r="C79" s="237" t="s">
        <v>27</v>
      </c>
      <c r="D79" s="238"/>
      <c r="E79" s="238"/>
      <c r="F79" s="140" t="s">
        <v>110</v>
      </c>
      <c r="G79" s="141"/>
      <c r="H79" s="141"/>
      <c r="I79" s="141">
        <f>'SO-00 01 Pol'!G8</f>
        <v>25000</v>
      </c>
      <c r="J79" s="138">
        <f>IF(I81=0,"",I79/I81*100)</f>
        <v>0.44972122303060941</v>
      </c>
    </row>
    <row r="80" spans="1:10" ht="25.5" customHeight="1">
      <c r="A80" s="130"/>
      <c r="B80" s="135" t="s">
        <v>111</v>
      </c>
      <c r="C80" s="237" t="s">
        <v>28</v>
      </c>
      <c r="D80" s="238"/>
      <c r="E80" s="238"/>
      <c r="F80" s="140" t="s">
        <v>111</v>
      </c>
      <c r="G80" s="141"/>
      <c r="H80" s="141"/>
      <c r="I80" s="141">
        <f>'SO-00 01 Pol'!G10</f>
        <v>32500</v>
      </c>
      <c r="J80" s="138">
        <f>IF(I81=0,"",I80/I81*100)</f>
        <v>0.5846375899397922</v>
      </c>
    </row>
    <row r="81" spans="1:10" ht="25.5" customHeight="1">
      <c r="A81" s="131"/>
      <c r="B81" s="136" t="s">
        <v>1</v>
      </c>
      <c r="C81" s="136"/>
      <c r="D81" s="137"/>
      <c r="E81" s="137"/>
      <c r="F81" s="142"/>
      <c r="G81" s="143"/>
      <c r="H81" s="143"/>
      <c r="I81" s="143">
        <f>SUM(I53:I80)</f>
        <v>5558999.3800000008</v>
      </c>
      <c r="J81" s="139">
        <f>SUM(J53:J80)</f>
        <v>99.999999999999986</v>
      </c>
    </row>
    <row r="82" spans="1:10">
      <c r="F82" s="91"/>
      <c r="G82" s="90"/>
      <c r="H82" s="91"/>
      <c r="I82" s="90"/>
      <c r="J82" s="92"/>
    </row>
    <row r="83" spans="1:10">
      <c r="F83" s="91"/>
      <c r="G83" s="90"/>
      <c r="H83" s="91"/>
      <c r="I83" s="90"/>
      <c r="J83" s="92"/>
    </row>
    <row r="84" spans="1:10">
      <c r="F84" s="91"/>
      <c r="G84" s="90"/>
      <c r="H84" s="91"/>
      <c r="I84" s="90"/>
      <c r="J84" s="92"/>
    </row>
  </sheetData>
  <sheetProtection password="DF5D"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2">
    <mergeCell ref="C80:E80"/>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C45:E45"/>
    <mergeCell ref="B46:E46"/>
    <mergeCell ref="C53:E53"/>
    <mergeCell ref="C54:E54"/>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E17:F17"/>
    <mergeCell ref="D12:G12"/>
    <mergeCell ref="D13:G13"/>
    <mergeCell ref="E4:J4"/>
    <mergeCell ref="G16:H16"/>
    <mergeCell ref="G17:H17"/>
    <mergeCell ref="E16:F1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selection activeCell="F8" sqref="F8"/>
    </sheetView>
  </sheetViews>
  <sheetFormatPr defaultRowHeight="12.75"/>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c r="A1" s="239" t="s">
        <v>6</v>
      </c>
      <c r="B1" s="239"/>
      <c r="C1" s="240"/>
      <c r="D1" s="239"/>
      <c r="E1" s="239"/>
      <c r="F1" s="239"/>
      <c r="G1" s="239"/>
    </row>
    <row r="2" spans="1:7" ht="24.95" customHeight="1">
      <c r="A2" s="78" t="s">
        <v>7</v>
      </c>
      <c r="B2" s="77"/>
      <c r="C2" s="241"/>
      <c r="D2" s="241"/>
      <c r="E2" s="241"/>
      <c r="F2" s="241"/>
      <c r="G2" s="242"/>
    </row>
    <row r="3" spans="1:7" ht="24.95" customHeight="1">
      <c r="A3" s="78" t="s">
        <v>8</v>
      </c>
      <c r="B3" s="77"/>
      <c r="C3" s="241"/>
      <c r="D3" s="241"/>
      <c r="E3" s="241"/>
      <c r="F3" s="241"/>
      <c r="G3" s="242"/>
    </row>
    <row r="4" spans="1:7" ht="24.95" customHeight="1">
      <c r="A4" s="78" t="s">
        <v>9</v>
      </c>
      <c r="B4" s="77"/>
      <c r="C4" s="241"/>
      <c r="D4" s="241"/>
      <c r="E4" s="241"/>
      <c r="F4" s="241"/>
      <c r="G4" s="242"/>
    </row>
    <row r="5" spans="1:7">
      <c r="B5" s="6"/>
      <c r="C5" s="7"/>
      <c r="D5" s="8"/>
    </row>
  </sheetData>
  <sheetProtection password="DF5D"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F16" sqref="F16"/>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43" t="s">
        <v>112</v>
      </c>
      <c r="B1" s="243"/>
      <c r="C1" s="243"/>
      <c r="D1" s="243"/>
      <c r="E1" s="243"/>
      <c r="F1" s="243"/>
      <c r="G1" s="243"/>
      <c r="AG1" t="s">
        <v>113</v>
      </c>
    </row>
    <row r="2" spans="1:60" ht="24.95" customHeight="1">
      <c r="A2" s="146" t="s">
        <v>7</v>
      </c>
      <c r="B2" s="77" t="s">
        <v>43</v>
      </c>
      <c r="C2" s="244" t="s">
        <v>44</v>
      </c>
      <c r="D2" s="245"/>
      <c r="E2" s="245"/>
      <c r="F2" s="245"/>
      <c r="G2" s="246"/>
      <c r="AG2" t="s">
        <v>114</v>
      </c>
    </row>
    <row r="3" spans="1:60" ht="24.95" customHeight="1">
      <c r="A3" s="146" t="s">
        <v>8</v>
      </c>
      <c r="B3" s="77" t="s">
        <v>46</v>
      </c>
      <c r="C3" s="244" t="s">
        <v>47</v>
      </c>
      <c r="D3" s="245"/>
      <c r="E3" s="245"/>
      <c r="F3" s="245"/>
      <c r="G3" s="246"/>
      <c r="AC3" s="89" t="s">
        <v>114</v>
      </c>
      <c r="AG3" t="s">
        <v>115</v>
      </c>
    </row>
    <row r="4" spans="1:60" ht="24.95" customHeight="1">
      <c r="A4" s="147" t="s">
        <v>9</v>
      </c>
      <c r="B4" s="148" t="s">
        <v>48</v>
      </c>
      <c r="C4" s="247" t="s">
        <v>47</v>
      </c>
      <c r="D4" s="248"/>
      <c r="E4" s="248"/>
      <c r="F4" s="248"/>
      <c r="G4" s="249"/>
      <c r="AG4" t="s">
        <v>116</v>
      </c>
    </row>
    <row r="5" spans="1:60">
      <c r="D5" s="145"/>
    </row>
    <row r="6" spans="1:60" ht="38.25">
      <c r="A6" s="150" t="s">
        <v>117</v>
      </c>
      <c r="B6" s="152" t="s">
        <v>118</v>
      </c>
      <c r="C6" s="152" t="s">
        <v>119</v>
      </c>
      <c r="D6" s="151" t="s">
        <v>120</v>
      </c>
      <c r="E6" s="150" t="s">
        <v>121</v>
      </c>
      <c r="F6" s="149" t="s">
        <v>122</v>
      </c>
      <c r="G6" s="150" t="s">
        <v>29</v>
      </c>
      <c r="H6" s="153" t="s">
        <v>30</v>
      </c>
      <c r="I6" s="153" t="s">
        <v>123</v>
      </c>
      <c r="J6" s="153" t="s">
        <v>31</v>
      </c>
      <c r="K6" s="153" t="s">
        <v>124</v>
      </c>
      <c r="L6" s="153" t="s">
        <v>125</v>
      </c>
      <c r="M6" s="153" t="s">
        <v>126</v>
      </c>
      <c r="N6" s="153" t="s">
        <v>127</v>
      </c>
      <c r="O6" s="153" t="s">
        <v>128</v>
      </c>
      <c r="P6" s="153" t="s">
        <v>129</v>
      </c>
      <c r="Q6" s="153" t="s">
        <v>130</v>
      </c>
      <c r="R6" s="153" t="s">
        <v>131</v>
      </c>
      <c r="S6" s="153" t="s">
        <v>132</v>
      </c>
      <c r="T6" s="153" t="s">
        <v>133</v>
      </c>
      <c r="U6" s="153" t="s">
        <v>134</v>
      </c>
      <c r="V6" s="153" t="s">
        <v>135</v>
      </c>
      <c r="W6" s="153" t="s">
        <v>136</v>
      </c>
    </row>
    <row r="7" spans="1:60" hidden="1">
      <c r="A7" s="5"/>
      <c r="B7" s="6"/>
      <c r="C7" s="6"/>
      <c r="D7" s="8"/>
      <c r="E7" s="155"/>
      <c r="F7" s="156"/>
      <c r="G7" s="156"/>
      <c r="H7" s="156"/>
      <c r="I7" s="156"/>
      <c r="J7" s="156"/>
      <c r="K7" s="156"/>
      <c r="L7" s="156"/>
      <c r="M7" s="156"/>
      <c r="N7" s="156"/>
      <c r="O7" s="156"/>
      <c r="P7" s="156"/>
      <c r="Q7" s="156"/>
      <c r="R7" s="156"/>
      <c r="S7" s="156"/>
      <c r="T7" s="156"/>
      <c r="U7" s="156"/>
      <c r="V7" s="156"/>
      <c r="W7" s="156"/>
    </row>
    <row r="8" spans="1:60">
      <c r="A8" s="167" t="s">
        <v>137</v>
      </c>
      <c r="B8" s="168" t="s">
        <v>110</v>
      </c>
      <c r="C8" s="188" t="s">
        <v>27</v>
      </c>
      <c r="D8" s="169"/>
      <c r="E8" s="170"/>
      <c r="F8" s="171"/>
      <c r="G8" s="171">
        <f>SUMIF(AG9:AG9,"&lt;&gt;NOR",G9:G9)</f>
        <v>25000</v>
      </c>
      <c r="H8" s="171"/>
      <c r="I8" s="171">
        <f>SUM(I9:I9)</f>
        <v>0</v>
      </c>
      <c r="J8" s="171"/>
      <c r="K8" s="171">
        <f>SUM(K9:K9)</f>
        <v>0</v>
      </c>
      <c r="L8" s="171"/>
      <c r="M8" s="171">
        <f>SUM(M9:M9)</f>
        <v>28749.999999999996</v>
      </c>
      <c r="N8" s="171"/>
      <c r="O8" s="171">
        <f>SUM(O9:O9)</f>
        <v>0</v>
      </c>
      <c r="P8" s="171"/>
      <c r="Q8" s="171">
        <f>SUM(Q9:Q9)</f>
        <v>0</v>
      </c>
      <c r="R8" s="171"/>
      <c r="S8" s="171"/>
      <c r="T8" s="172"/>
      <c r="U8" s="166"/>
      <c r="V8" s="166">
        <f>SUM(V9:V9)</f>
        <v>0</v>
      </c>
      <c r="W8" s="166"/>
      <c r="AG8" t="s">
        <v>138</v>
      </c>
    </row>
    <row r="9" spans="1:60" outlineLevel="1">
      <c r="A9" s="180">
        <v>1</v>
      </c>
      <c r="B9" s="181" t="s">
        <v>139</v>
      </c>
      <c r="C9" s="189" t="s">
        <v>140</v>
      </c>
      <c r="D9" s="182" t="s">
        <v>141</v>
      </c>
      <c r="E9" s="183">
        <v>1</v>
      </c>
      <c r="F9" s="184">
        <v>25000</v>
      </c>
      <c r="G9" s="185">
        <f>ROUND(E9*F9,2)</f>
        <v>25000</v>
      </c>
      <c r="H9" s="184"/>
      <c r="I9" s="185">
        <f>ROUND(E9*H9,2)</f>
        <v>0</v>
      </c>
      <c r="J9" s="184"/>
      <c r="K9" s="185">
        <f>ROUND(E9*J9,2)</f>
        <v>0</v>
      </c>
      <c r="L9" s="185">
        <v>15</v>
      </c>
      <c r="M9" s="185">
        <f>G9*(1+L9/100)</f>
        <v>28749.999999999996</v>
      </c>
      <c r="N9" s="185">
        <v>0</v>
      </c>
      <c r="O9" s="185">
        <f>ROUND(E9*N9,2)</f>
        <v>0</v>
      </c>
      <c r="P9" s="185">
        <v>0</v>
      </c>
      <c r="Q9" s="185">
        <f>ROUND(E9*P9,2)</f>
        <v>0</v>
      </c>
      <c r="R9" s="185"/>
      <c r="S9" s="185" t="s">
        <v>142</v>
      </c>
      <c r="T9" s="186" t="s">
        <v>143</v>
      </c>
      <c r="U9" s="163">
        <v>0</v>
      </c>
      <c r="V9" s="163">
        <f>ROUND(E9*U9,2)</f>
        <v>0</v>
      </c>
      <c r="W9" s="163"/>
      <c r="X9" s="154"/>
      <c r="Y9" s="154"/>
      <c r="Z9" s="154"/>
      <c r="AA9" s="154"/>
      <c r="AB9" s="154"/>
      <c r="AC9" s="154"/>
      <c r="AD9" s="154"/>
      <c r="AE9" s="154"/>
      <c r="AF9" s="154"/>
      <c r="AG9" s="154" t="s">
        <v>144</v>
      </c>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row>
    <row r="10" spans="1:60">
      <c r="A10" s="167" t="s">
        <v>137</v>
      </c>
      <c r="B10" s="168" t="s">
        <v>111</v>
      </c>
      <c r="C10" s="188" t="s">
        <v>28</v>
      </c>
      <c r="D10" s="169"/>
      <c r="E10" s="170"/>
      <c r="F10" s="171"/>
      <c r="G10" s="171">
        <f>SUMIF(AG11:AG16,"&lt;&gt;NOR",G11:G16)</f>
        <v>32500</v>
      </c>
      <c r="H10" s="171"/>
      <c r="I10" s="171">
        <f>SUM(I11:I16)</f>
        <v>0</v>
      </c>
      <c r="J10" s="171"/>
      <c r="K10" s="171">
        <f>SUM(K11:K16)</f>
        <v>0</v>
      </c>
      <c r="L10" s="171"/>
      <c r="M10" s="171">
        <f>SUM(M11:M16)</f>
        <v>37375</v>
      </c>
      <c r="N10" s="171"/>
      <c r="O10" s="171">
        <f>SUM(O11:O16)</f>
        <v>0</v>
      </c>
      <c r="P10" s="171"/>
      <c r="Q10" s="171">
        <f>SUM(Q11:Q16)</f>
        <v>0</v>
      </c>
      <c r="R10" s="171"/>
      <c r="S10" s="171"/>
      <c r="T10" s="172"/>
      <c r="U10" s="166"/>
      <c r="V10" s="166">
        <f>SUM(V11:V16)</f>
        <v>0</v>
      </c>
      <c r="W10" s="166"/>
      <c r="AG10" t="s">
        <v>138</v>
      </c>
    </row>
    <row r="11" spans="1:60" outlineLevel="1">
      <c r="A11" s="180">
        <v>2</v>
      </c>
      <c r="B11" s="181" t="s">
        <v>145</v>
      </c>
      <c r="C11" s="189" t="s">
        <v>146</v>
      </c>
      <c r="D11" s="182" t="s">
        <v>141</v>
      </c>
      <c r="E11" s="183">
        <v>1</v>
      </c>
      <c r="F11" s="184">
        <v>15500</v>
      </c>
      <c r="G11" s="185">
        <f>ROUND(E11*F11,2)</f>
        <v>15500</v>
      </c>
      <c r="H11" s="184"/>
      <c r="I11" s="185">
        <f>ROUND(E11*H11,2)</f>
        <v>0</v>
      </c>
      <c r="J11" s="184"/>
      <c r="K11" s="185">
        <f>ROUND(E11*J11,2)</f>
        <v>0</v>
      </c>
      <c r="L11" s="185">
        <v>15</v>
      </c>
      <c r="M11" s="185">
        <f>G11*(1+L11/100)</f>
        <v>17825</v>
      </c>
      <c r="N11" s="185">
        <v>0</v>
      </c>
      <c r="O11" s="185">
        <f>ROUND(E11*N11,2)</f>
        <v>0</v>
      </c>
      <c r="P11" s="185">
        <v>0</v>
      </c>
      <c r="Q11" s="185">
        <f>ROUND(E11*P11,2)</f>
        <v>0</v>
      </c>
      <c r="R11" s="185"/>
      <c r="S11" s="185" t="s">
        <v>147</v>
      </c>
      <c r="T11" s="186" t="s">
        <v>143</v>
      </c>
      <c r="U11" s="163">
        <v>0</v>
      </c>
      <c r="V11" s="163">
        <f>ROUND(E11*U11,2)</f>
        <v>0</v>
      </c>
      <c r="W11" s="163"/>
      <c r="X11" s="154"/>
      <c r="Y11" s="154"/>
      <c r="Z11" s="154"/>
      <c r="AA11" s="154"/>
      <c r="AB11" s="154"/>
      <c r="AC11" s="154"/>
      <c r="AD11" s="154"/>
      <c r="AE11" s="154"/>
      <c r="AF11" s="154"/>
      <c r="AG11" s="154" t="s">
        <v>148</v>
      </c>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row>
    <row r="12" spans="1:60" outlineLevel="1">
      <c r="A12" s="180">
        <v>3</v>
      </c>
      <c r="B12" s="181" t="s">
        <v>149</v>
      </c>
      <c r="C12" s="189" t="s">
        <v>150</v>
      </c>
      <c r="D12" s="182" t="s">
        <v>141</v>
      </c>
      <c r="E12" s="183">
        <v>1</v>
      </c>
      <c r="F12" s="184">
        <v>500</v>
      </c>
      <c r="G12" s="185">
        <f>ROUND(E12*F12,2)</f>
        <v>500</v>
      </c>
      <c r="H12" s="184"/>
      <c r="I12" s="185">
        <f>ROUND(E12*H12,2)</f>
        <v>0</v>
      </c>
      <c r="J12" s="184"/>
      <c r="K12" s="185">
        <f>ROUND(E12*J12,2)</f>
        <v>0</v>
      </c>
      <c r="L12" s="185">
        <v>15</v>
      </c>
      <c r="M12" s="185">
        <f>G12*(1+L12/100)</f>
        <v>575</v>
      </c>
      <c r="N12" s="185">
        <v>0</v>
      </c>
      <c r="O12" s="185">
        <f>ROUND(E12*N12,2)</f>
        <v>0</v>
      </c>
      <c r="P12" s="185">
        <v>0</v>
      </c>
      <c r="Q12" s="185">
        <f>ROUND(E12*P12,2)</f>
        <v>0</v>
      </c>
      <c r="R12" s="185"/>
      <c r="S12" s="185" t="s">
        <v>147</v>
      </c>
      <c r="T12" s="186" t="s">
        <v>143</v>
      </c>
      <c r="U12" s="163">
        <v>0</v>
      </c>
      <c r="V12" s="163">
        <f>ROUND(E12*U12,2)</f>
        <v>0</v>
      </c>
      <c r="W12" s="163"/>
      <c r="X12" s="154"/>
      <c r="Y12" s="154"/>
      <c r="Z12" s="154"/>
      <c r="AA12" s="154"/>
      <c r="AB12" s="154"/>
      <c r="AC12" s="154"/>
      <c r="AD12" s="154"/>
      <c r="AE12" s="154"/>
      <c r="AF12" s="154"/>
      <c r="AG12" s="154" t="s">
        <v>148</v>
      </c>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row>
    <row r="13" spans="1:60" outlineLevel="1">
      <c r="A13" s="180">
        <v>4</v>
      </c>
      <c r="B13" s="181" t="s">
        <v>151</v>
      </c>
      <c r="C13" s="189" t="s">
        <v>152</v>
      </c>
      <c r="D13" s="182" t="s">
        <v>141</v>
      </c>
      <c r="E13" s="183">
        <v>1</v>
      </c>
      <c r="F13" s="184">
        <v>4500</v>
      </c>
      <c r="G13" s="185">
        <f>ROUND(E13*F13,2)</f>
        <v>4500</v>
      </c>
      <c r="H13" s="184"/>
      <c r="I13" s="185">
        <f>ROUND(E13*H13,2)</f>
        <v>0</v>
      </c>
      <c r="J13" s="184"/>
      <c r="K13" s="185">
        <f>ROUND(E13*J13,2)</f>
        <v>0</v>
      </c>
      <c r="L13" s="185">
        <v>15</v>
      </c>
      <c r="M13" s="185">
        <f>G13*(1+L13/100)</f>
        <v>5175</v>
      </c>
      <c r="N13" s="185">
        <v>0</v>
      </c>
      <c r="O13" s="185">
        <f>ROUND(E13*N13,2)</f>
        <v>0</v>
      </c>
      <c r="P13" s="185">
        <v>0</v>
      </c>
      <c r="Q13" s="185">
        <f>ROUND(E13*P13,2)</f>
        <v>0</v>
      </c>
      <c r="R13" s="185"/>
      <c r="S13" s="185" t="s">
        <v>147</v>
      </c>
      <c r="T13" s="186" t="s">
        <v>143</v>
      </c>
      <c r="U13" s="163">
        <v>0</v>
      </c>
      <c r="V13" s="163">
        <f>ROUND(E13*U13,2)</f>
        <v>0</v>
      </c>
      <c r="W13" s="163"/>
      <c r="X13" s="154"/>
      <c r="Y13" s="154"/>
      <c r="Z13" s="154"/>
      <c r="AA13" s="154"/>
      <c r="AB13" s="154"/>
      <c r="AC13" s="154"/>
      <c r="AD13" s="154"/>
      <c r="AE13" s="154"/>
      <c r="AF13" s="154"/>
      <c r="AG13" s="154" t="s">
        <v>148</v>
      </c>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row>
    <row r="14" spans="1:60" outlineLevel="1">
      <c r="A14" s="173">
        <v>5</v>
      </c>
      <c r="B14" s="174" t="s">
        <v>153</v>
      </c>
      <c r="C14" s="190" t="s">
        <v>154</v>
      </c>
      <c r="D14" s="175" t="s">
        <v>141</v>
      </c>
      <c r="E14" s="176">
        <v>1</v>
      </c>
      <c r="F14" s="177">
        <v>10500</v>
      </c>
      <c r="G14" s="178">
        <f>ROUND(E14*F14,2)</f>
        <v>10500</v>
      </c>
      <c r="H14" s="177"/>
      <c r="I14" s="178">
        <f>ROUND(E14*H14,2)</f>
        <v>0</v>
      </c>
      <c r="J14" s="177"/>
      <c r="K14" s="178">
        <f>ROUND(E14*J14,2)</f>
        <v>0</v>
      </c>
      <c r="L14" s="178">
        <v>15</v>
      </c>
      <c r="M14" s="178">
        <f>G14*(1+L14/100)</f>
        <v>12074.999999999998</v>
      </c>
      <c r="N14" s="178">
        <v>0</v>
      </c>
      <c r="O14" s="178">
        <f>ROUND(E14*N14,2)</f>
        <v>0</v>
      </c>
      <c r="P14" s="178">
        <v>0</v>
      </c>
      <c r="Q14" s="178">
        <f>ROUND(E14*P14,2)</f>
        <v>0</v>
      </c>
      <c r="R14" s="178"/>
      <c r="S14" s="178" t="s">
        <v>147</v>
      </c>
      <c r="T14" s="179" t="s">
        <v>143</v>
      </c>
      <c r="U14" s="163">
        <v>0</v>
      </c>
      <c r="V14" s="163">
        <f>ROUND(E14*U14,2)</f>
        <v>0</v>
      </c>
      <c r="W14" s="163"/>
      <c r="X14" s="154"/>
      <c r="Y14" s="154"/>
      <c r="Z14" s="154"/>
      <c r="AA14" s="154"/>
      <c r="AB14" s="154"/>
      <c r="AC14" s="154"/>
      <c r="AD14" s="154"/>
      <c r="AE14" s="154"/>
      <c r="AF14" s="154"/>
      <c r="AG14" s="154" t="s">
        <v>148</v>
      </c>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row>
    <row r="15" spans="1:60" outlineLevel="1">
      <c r="A15" s="161"/>
      <c r="B15" s="162"/>
      <c r="C15" s="191" t="s">
        <v>155</v>
      </c>
      <c r="D15" s="164"/>
      <c r="E15" s="165">
        <v>1</v>
      </c>
      <c r="F15" s="163"/>
      <c r="G15" s="163"/>
      <c r="H15" s="163"/>
      <c r="I15" s="163"/>
      <c r="J15" s="163"/>
      <c r="K15" s="163"/>
      <c r="L15" s="163"/>
      <c r="M15" s="163"/>
      <c r="N15" s="163"/>
      <c r="O15" s="163"/>
      <c r="P15" s="163"/>
      <c r="Q15" s="163"/>
      <c r="R15" s="163"/>
      <c r="S15" s="163"/>
      <c r="T15" s="163"/>
      <c r="U15" s="163"/>
      <c r="V15" s="163"/>
      <c r="W15" s="163"/>
      <c r="X15" s="154"/>
      <c r="Y15" s="154"/>
      <c r="Z15" s="154"/>
      <c r="AA15" s="154"/>
      <c r="AB15" s="154"/>
      <c r="AC15" s="154"/>
      <c r="AD15" s="154"/>
      <c r="AE15" s="154"/>
      <c r="AF15" s="154"/>
      <c r="AG15" s="154" t="s">
        <v>156</v>
      </c>
      <c r="AH15" s="154">
        <v>0</v>
      </c>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row>
    <row r="16" spans="1:60" outlineLevel="1">
      <c r="A16" s="173">
        <v>6</v>
      </c>
      <c r="B16" s="174" t="s">
        <v>157</v>
      </c>
      <c r="C16" s="190" t="s">
        <v>158</v>
      </c>
      <c r="D16" s="175" t="s">
        <v>141</v>
      </c>
      <c r="E16" s="176">
        <v>1</v>
      </c>
      <c r="F16" s="177">
        <v>1500</v>
      </c>
      <c r="G16" s="178">
        <f>ROUND(E16*F16,2)</f>
        <v>1500</v>
      </c>
      <c r="H16" s="177"/>
      <c r="I16" s="178">
        <f>ROUND(E16*H16,2)</f>
        <v>0</v>
      </c>
      <c r="J16" s="177"/>
      <c r="K16" s="178">
        <f>ROUND(E16*J16,2)</f>
        <v>0</v>
      </c>
      <c r="L16" s="178">
        <v>15</v>
      </c>
      <c r="M16" s="178">
        <f>G16*(1+L16/100)</f>
        <v>1724.9999999999998</v>
      </c>
      <c r="N16" s="178">
        <v>0</v>
      </c>
      <c r="O16" s="178">
        <f>ROUND(E16*N16,2)</f>
        <v>0</v>
      </c>
      <c r="P16" s="178">
        <v>0</v>
      </c>
      <c r="Q16" s="178">
        <f>ROUND(E16*P16,2)</f>
        <v>0</v>
      </c>
      <c r="R16" s="178"/>
      <c r="S16" s="178" t="s">
        <v>147</v>
      </c>
      <c r="T16" s="179" t="s">
        <v>143</v>
      </c>
      <c r="U16" s="163">
        <v>0</v>
      </c>
      <c r="V16" s="163">
        <f>ROUND(E16*U16,2)</f>
        <v>0</v>
      </c>
      <c r="W16" s="163"/>
      <c r="X16" s="154"/>
      <c r="Y16" s="154"/>
      <c r="Z16" s="154"/>
      <c r="AA16" s="154"/>
      <c r="AB16" s="154"/>
      <c r="AC16" s="154"/>
      <c r="AD16" s="154"/>
      <c r="AE16" s="154"/>
      <c r="AF16" s="154"/>
      <c r="AG16" s="154" t="s">
        <v>148</v>
      </c>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row>
    <row r="17" spans="1:33">
      <c r="A17" s="5"/>
      <c r="B17" s="6"/>
      <c r="C17" s="192"/>
      <c r="D17" s="8"/>
      <c r="E17" s="5"/>
      <c r="F17" s="5"/>
      <c r="G17" s="5"/>
      <c r="H17" s="5"/>
      <c r="I17" s="5"/>
      <c r="J17" s="5"/>
      <c r="K17" s="5"/>
      <c r="L17" s="5"/>
      <c r="M17" s="5"/>
      <c r="N17" s="5"/>
      <c r="O17" s="5"/>
      <c r="P17" s="5"/>
      <c r="Q17" s="5"/>
      <c r="R17" s="5"/>
      <c r="S17" s="5"/>
      <c r="T17" s="5"/>
      <c r="U17" s="5"/>
      <c r="V17" s="5"/>
      <c r="W17" s="5"/>
      <c r="AE17">
        <v>15</v>
      </c>
      <c r="AF17">
        <v>21</v>
      </c>
    </row>
    <row r="18" spans="1:33">
      <c r="A18" s="157"/>
      <c r="B18" s="158" t="s">
        <v>29</v>
      </c>
      <c r="C18" s="193"/>
      <c r="D18" s="159"/>
      <c r="E18" s="160"/>
      <c r="F18" s="160"/>
      <c r="G18" s="187">
        <f>G8+G10</f>
        <v>57500</v>
      </c>
      <c r="H18" s="5"/>
      <c r="I18" s="5"/>
      <c r="J18" s="5"/>
      <c r="K18" s="5"/>
      <c r="L18" s="5"/>
      <c r="M18" s="5"/>
      <c r="N18" s="5"/>
      <c r="O18" s="5"/>
      <c r="P18" s="5"/>
      <c r="Q18" s="5"/>
      <c r="R18" s="5"/>
      <c r="S18" s="5"/>
      <c r="T18" s="5"/>
      <c r="U18" s="5"/>
      <c r="V18" s="5"/>
      <c r="W18" s="5"/>
      <c r="AE18">
        <f>SUMIF(L7:L16,AE17,G7:G16)</f>
        <v>57500</v>
      </c>
      <c r="AF18">
        <f>SUMIF(L7:L16,AF17,G7:G16)</f>
        <v>0</v>
      </c>
      <c r="AG18" t="s">
        <v>159</v>
      </c>
    </row>
    <row r="19" spans="1:33">
      <c r="C19" s="194"/>
      <c r="D19" s="145"/>
      <c r="AG19" t="s">
        <v>160</v>
      </c>
    </row>
    <row r="20" spans="1:33">
      <c r="D20" s="145"/>
    </row>
    <row r="21" spans="1:33">
      <c r="D21" s="145"/>
    </row>
    <row r="22" spans="1:33">
      <c r="D22" s="145"/>
    </row>
    <row r="23" spans="1:33">
      <c r="D23" s="145"/>
    </row>
    <row r="24" spans="1:33">
      <c r="D24" s="145"/>
    </row>
    <row r="25" spans="1:33">
      <c r="D25" s="145"/>
    </row>
    <row r="26" spans="1:33">
      <c r="D26" s="145"/>
    </row>
    <row r="27" spans="1:33">
      <c r="D27" s="145"/>
    </row>
    <row r="28" spans="1:33">
      <c r="D28" s="145"/>
    </row>
    <row r="29" spans="1:33">
      <c r="D29" s="145"/>
    </row>
    <row r="30" spans="1:33">
      <c r="D30" s="145"/>
    </row>
    <row r="31" spans="1:33">
      <c r="D31" s="145"/>
    </row>
    <row r="32" spans="1:33">
      <c r="D32" s="145"/>
    </row>
    <row r="33" spans="4:4">
      <c r="D33" s="145"/>
    </row>
    <row r="34" spans="4:4">
      <c r="D34" s="145"/>
    </row>
    <row r="35" spans="4:4">
      <c r="D35" s="145"/>
    </row>
    <row r="36" spans="4:4">
      <c r="D36" s="145"/>
    </row>
    <row r="37" spans="4:4">
      <c r="D37" s="145"/>
    </row>
    <row r="38" spans="4:4">
      <c r="D38" s="145"/>
    </row>
    <row r="39" spans="4:4">
      <c r="D39" s="145"/>
    </row>
    <row r="40" spans="4:4">
      <c r="D40" s="145"/>
    </row>
    <row r="41" spans="4:4">
      <c r="D41" s="145"/>
    </row>
    <row r="42" spans="4:4">
      <c r="D42" s="145"/>
    </row>
    <row r="43" spans="4:4">
      <c r="D43" s="145"/>
    </row>
    <row r="44" spans="4:4">
      <c r="D44" s="145"/>
    </row>
    <row r="45" spans="4:4">
      <c r="D45" s="145"/>
    </row>
    <row r="46" spans="4:4">
      <c r="D46" s="145"/>
    </row>
    <row r="47" spans="4:4">
      <c r="D47" s="145"/>
    </row>
    <row r="48" spans="4:4">
      <c r="D48" s="145"/>
    </row>
    <row r="49" spans="4:4">
      <c r="D49" s="145"/>
    </row>
    <row r="50" spans="4:4">
      <c r="D50" s="145"/>
    </row>
    <row r="51" spans="4:4">
      <c r="D51" s="145"/>
    </row>
    <row r="52" spans="4:4">
      <c r="D52" s="145"/>
    </row>
    <row r="53" spans="4:4">
      <c r="D53" s="145"/>
    </row>
    <row r="54" spans="4:4">
      <c r="D54" s="145"/>
    </row>
    <row r="55" spans="4:4">
      <c r="D55" s="145"/>
    </row>
    <row r="56" spans="4:4">
      <c r="D56" s="145"/>
    </row>
    <row r="57" spans="4:4">
      <c r="D57" s="145"/>
    </row>
    <row r="58" spans="4:4">
      <c r="D58" s="145"/>
    </row>
    <row r="59" spans="4:4">
      <c r="D59" s="145"/>
    </row>
    <row r="60" spans="4:4">
      <c r="D60" s="145"/>
    </row>
    <row r="61" spans="4:4">
      <c r="D61" s="145"/>
    </row>
    <row r="62" spans="4:4">
      <c r="D62" s="145"/>
    </row>
    <row r="63" spans="4:4">
      <c r="D63" s="145"/>
    </row>
    <row r="64" spans="4:4">
      <c r="D64" s="145"/>
    </row>
    <row r="65" spans="4:4">
      <c r="D65" s="145"/>
    </row>
    <row r="66" spans="4:4">
      <c r="D66" s="145"/>
    </row>
    <row r="67" spans="4:4">
      <c r="D67" s="145"/>
    </row>
    <row r="68" spans="4:4">
      <c r="D68" s="145"/>
    </row>
    <row r="69" spans="4:4">
      <c r="D69" s="145"/>
    </row>
    <row r="70" spans="4:4">
      <c r="D70" s="145"/>
    </row>
    <row r="71" spans="4:4">
      <c r="D71" s="145"/>
    </row>
    <row r="72" spans="4:4">
      <c r="D72" s="145"/>
    </row>
    <row r="73" spans="4:4">
      <c r="D73" s="145"/>
    </row>
    <row r="74" spans="4:4">
      <c r="D74" s="145"/>
    </row>
    <row r="75" spans="4:4">
      <c r="D75" s="145"/>
    </row>
    <row r="76" spans="4:4">
      <c r="D76" s="145"/>
    </row>
    <row r="77" spans="4:4">
      <c r="D77" s="145"/>
    </row>
    <row r="78" spans="4:4">
      <c r="D78" s="145"/>
    </row>
    <row r="79" spans="4:4">
      <c r="D79" s="145"/>
    </row>
    <row r="80" spans="4:4">
      <c r="D80" s="145"/>
    </row>
    <row r="81" spans="4:4">
      <c r="D81" s="145"/>
    </row>
    <row r="82" spans="4:4">
      <c r="D82" s="145"/>
    </row>
    <row r="83" spans="4:4">
      <c r="D83" s="145"/>
    </row>
    <row r="84" spans="4:4">
      <c r="D84" s="145"/>
    </row>
    <row r="85" spans="4:4">
      <c r="D85" s="145"/>
    </row>
    <row r="86" spans="4:4">
      <c r="D86" s="145"/>
    </row>
    <row r="87" spans="4:4">
      <c r="D87" s="145"/>
    </row>
    <row r="88" spans="4:4">
      <c r="D88" s="145"/>
    </row>
    <row r="89" spans="4:4">
      <c r="D89" s="145"/>
    </row>
    <row r="90" spans="4:4">
      <c r="D90" s="145"/>
    </row>
    <row r="91" spans="4:4">
      <c r="D91" s="145"/>
    </row>
    <row r="92" spans="4:4">
      <c r="D92" s="145"/>
    </row>
    <row r="93" spans="4:4">
      <c r="D93" s="145"/>
    </row>
    <row r="94" spans="4:4">
      <c r="D94" s="145"/>
    </row>
    <row r="95" spans="4:4">
      <c r="D95" s="145"/>
    </row>
    <row r="96" spans="4:4">
      <c r="D96" s="145"/>
    </row>
    <row r="97" spans="4:4">
      <c r="D97" s="145"/>
    </row>
    <row r="98" spans="4:4">
      <c r="D98" s="145"/>
    </row>
    <row r="99" spans="4:4">
      <c r="D99" s="145"/>
    </row>
    <row r="100" spans="4:4">
      <c r="D100" s="145"/>
    </row>
    <row r="101" spans="4:4">
      <c r="D101" s="145"/>
    </row>
    <row r="102" spans="4:4">
      <c r="D102" s="145"/>
    </row>
    <row r="103" spans="4:4">
      <c r="D103" s="145"/>
    </row>
    <row r="104" spans="4:4">
      <c r="D104" s="145"/>
    </row>
    <row r="105" spans="4:4">
      <c r="D105" s="145"/>
    </row>
    <row r="106" spans="4:4">
      <c r="D106" s="145"/>
    </row>
    <row r="107" spans="4:4">
      <c r="D107" s="145"/>
    </row>
    <row r="108" spans="4:4">
      <c r="D108" s="145"/>
    </row>
    <row r="109" spans="4:4">
      <c r="D109" s="145"/>
    </row>
    <row r="110" spans="4:4">
      <c r="D110" s="145"/>
    </row>
    <row r="111" spans="4:4">
      <c r="D111" s="145"/>
    </row>
    <row r="112" spans="4:4">
      <c r="D112" s="145"/>
    </row>
    <row r="113" spans="4:4">
      <c r="D113" s="145"/>
    </row>
    <row r="114" spans="4:4">
      <c r="D114" s="145"/>
    </row>
    <row r="115" spans="4:4">
      <c r="D115" s="145"/>
    </row>
    <row r="116" spans="4:4">
      <c r="D116" s="145"/>
    </row>
    <row r="117" spans="4:4">
      <c r="D117" s="145"/>
    </row>
    <row r="118" spans="4:4">
      <c r="D118" s="145"/>
    </row>
    <row r="119" spans="4:4">
      <c r="D119" s="145"/>
    </row>
    <row r="120" spans="4:4">
      <c r="D120" s="145"/>
    </row>
    <row r="121" spans="4:4">
      <c r="D121" s="145"/>
    </row>
    <row r="122" spans="4:4">
      <c r="D122" s="145"/>
    </row>
    <row r="123" spans="4:4">
      <c r="D123" s="145"/>
    </row>
    <row r="124" spans="4:4">
      <c r="D124" s="145"/>
    </row>
    <row r="125" spans="4:4">
      <c r="D125" s="145"/>
    </row>
    <row r="126" spans="4:4">
      <c r="D126" s="145"/>
    </row>
    <row r="127" spans="4:4">
      <c r="D127" s="145"/>
    </row>
    <row r="128" spans="4:4">
      <c r="D128" s="145"/>
    </row>
    <row r="129" spans="4:4">
      <c r="D129" s="145"/>
    </row>
    <row r="130" spans="4:4">
      <c r="D130" s="145"/>
    </row>
    <row r="131" spans="4:4">
      <c r="D131" s="145"/>
    </row>
    <row r="132" spans="4:4">
      <c r="D132" s="145"/>
    </row>
    <row r="133" spans="4:4">
      <c r="D133" s="145"/>
    </row>
    <row r="134" spans="4:4">
      <c r="D134" s="145"/>
    </row>
    <row r="135" spans="4:4">
      <c r="D135" s="145"/>
    </row>
    <row r="136" spans="4:4">
      <c r="D136" s="145"/>
    </row>
    <row r="137" spans="4:4">
      <c r="D137" s="145"/>
    </row>
    <row r="138" spans="4:4">
      <c r="D138" s="145"/>
    </row>
    <row r="139" spans="4:4">
      <c r="D139" s="145"/>
    </row>
    <row r="140" spans="4:4">
      <c r="D140" s="145"/>
    </row>
    <row r="141" spans="4:4">
      <c r="D141" s="145"/>
    </row>
    <row r="142" spans="4:4">
      <c r="D142" s="145"/>
    </row>
    <row r="143" spans="4:4">
      <c r="D143" s="145"/>
    </row>
    <row r="144" spans="4:4">
      <c r="D144" s="145"/>
    </row>
    <row r="145" spans="4:4">
      <c r="D145" s="145"/>
    </row>
    <row r="146" spans="4:4">
      <c r="D146" s="145"/>
    </row>
    <row r="147" spans="4:4">
      <c r="D147" s="145"/>
    </row>
    <row r="148" spans="4:4">
      <c r="D148" s="145"/>
    </row>
    <row r="149" spans="4:4">
      <c r="D149" s="145"/>
    </row>
    <row r="150" spans="4:4">
      <c r="D150" s="145"/>
    </row>
    <row r="151" spans="4:4">
      <c r="D151" s="145"/>
    </row>
    <row r="152" spans="4:4">
      <c r="D152" s="145"/>
    </row>
    <row r="153" spans="4:4">
      <c r="D153" s="145"/>
    </row>
    <row r="154" spans="4:4">
      <c r="D154" s="145"/>
    </row>
    <row r="155" spans="4:4">
      <c r="D155" s="145"/>
    </row>
    <row r="156" spans="4:4">
      <c r="D156" s="145"/>
    </row>
    <row r="157" spans="4:4">
      <c r="D157" s="145"/>
    </row>
    <row r="158" spans="4:4">
      <c r="D158" s="145"/>
    </row>
    <row r="159" spans="4:4">
      <c r="D159" s="145"/>
    </row>
    <row r="160" spans="4:4">
      <c r="D160" s="145"/>
    </row>
    <row r="161" spans="4:4">
      <c r="D161" s="145"/>
    </row>
    <row r="162" spans="4:4">
      <c r="D162" s="145"/>
    </row>
    <row r="163" spans="4:4">
      <c r="D163" s="145"/>
    </row>
    <row r="164" spans="4:4">
      <c r="D164" s="145"/>
    </row>
    <row r="165" spans="4:4">
      <c r="D165" s="145"/>
    </row>
    <row r="166" spans="4:4">
      <c r="D166" s="145"/>
    </row>
    <row r="167" spans="4:4">
      <c r="D167" s="145"/>
    </row>
    <row r="168" spans="4:4">
      <c r="D168" s="145"/>
    </row>
    <row r="169" spans="4:4">
      <c r="D169" s="145"/>
    </row>
    <row r="170" spans="4:4">
      <c r="D170" s="145"/>
    </row>
    <row r="171" spans="4:4">
      <c r="D171" s="145"/>
    </row>
    <row r="172" spans="4:4">
      <c r="D172" s="145"/>
    </row>
    <row r="173" spans="4:4">
      <c r="D173" s="145"/>
    </row>
    <row r="174" spans="4:4">
      <c r="D174" s="145"/>
    </row>
    <row r="175" spans="4:4">
      <c r="D175" s="145"/>
    </row>
    <row r="176" spans="4:4">
      <c r="D176" s="145"/>
    </row>
    <row r="177" spans="4:4">
      <c r="D177" s="145"/>
    </row>
    <row r="178" spans="4:4">
      <c r="D178" s="145"/>
    </row>
    <row r="179" spans="4:4">
      <c r="D179" s="145"/>
    </row>
    <row r="180" spans="4:4">
      <c r="D180" s="145"/>
    </row>
    <row r="181" spans="4:4">
      <c r="D181" s="145"/>
    </row>
    <row r="182" spans="4:4">
      <c r="D182" s="145"/>
    </row>
    <row r="183" spans="4:4">
      <c r="D183" s="145"/>
    </row>
    <row r="184" spans="4:4">
      <c r="D184" s="145"/>
    </row>
    <row r="185" spans="4:4">
      <c r="D185" s="145"/>
    </row>
    <row r="186" spans="4:4">
      <c r="D186" s="145"/>
    </row>
    <row r="187" spans="4:4">
      <c r="D187" s="145"/>
    </row>
    <row r="188" spans="4:4">
      <c r="D188" s="145"/>
    </row>
    <row r="189" spans="4:4">
      <c r="D189" s="145"/>
    </row>
    <row r="190" spans="4:4">
      <c r="D190" s="145"/>
    </row>
    <row r="191" spans="4:4">
      <c r="D191" s="145"/>
    </row>
    <row r="192" spans="4:4">
      <c r="D192" s="145"/>
    </row>
    <row r="193" spans="4:4">
      <c r="D193" s="145"/>
    </row>
    <row r="194" spans="4:4">
      <c r="D194" s="145"/>
    </row>
    <row r="195" spans="4:4">
      <c r="D195" s="145"/>
    </row>
    <row r="196" spans="4:4">
      <c r="D196" s="145"/>
    </row>
    <row r="197" spans="4:4">
      <c r="D197" s="145"/>
    </row>
    <row r="198" spans="4:4">
      <c r="D198" s="145"/>
    </row>
    <row r="199" spans="4:4">
      <c r="D199" s="145"/>
    </row>
    <row r="200" spans="4:4">
      <c r="D200" s="145"/>
    </row>
    <row r="201" spans="4:4">
      <c r="D201" s="145"/>
    </row>
    <row r="202" spans="4:4">
      <c r="D202" s="145"/>
    </row>
    <row r="203" spans="4:4">
      <c r="D203" s="145"/>
    </row>
    <row r="204" spans="4:4">
      <c r="D204" s="145"/>
    </row>
    <row r="205" spans="4:4">
      <c r="D205" s="145"/>
    </row>
    <row r="206" spans="4:4">
      <c r="D206" s="145"/>
    </row>
    <row r="207" spans="4:4">
      <c r="D207" s="145"/>
    </row>
    <row r="208" spans="4:4">
      <c r="D208" s="145"/>
    </row>
    <row r="209" spans="4:4">
      <c r="D209" s="145"/>
    </row>
    <row r="210" spans="4:4">
      <c r="D210" s="145"/>
    </row>
    <row r="211" spans="4:4">
      <c r="D211" s="145"/>
    </row>
    <row r="212" spans="4:4">
      <c r="D212" s="145"/>
    </row>
    <row r="213" spans="4:4">
      <c r="D213" s="145"/>
    </row>
    <row r="214" spans="4:4">
      <c r="D214" s="145"/>
    </row>
    <row r="215" spans="4:4">
      <c r="D215" s="145"/>
    </row>
    <row r="216" spans="4:4">
      <c r="D216" s="145"/>
    </row>
    <row r="217" spans="4:4">
      <c r="D217" s="145"/>
    </row>
    <row r="218" spans="4:4">
      <c r="D218" s="145"/>
    </row>
    <row r="219" spans="4:4">
      <c r="D219" s="145"/>
    </row>
    <row r="220" spans="4:4">
      <c r="D220" s="145"/>
    </row>
    <row r="221" spans="4:4">
      <c r="D221" s="145"/>
    </row>
    <row r="222" spans="4:4">
      <c r="D222" s="145"/>
    </row>
    <row r="223" spans="4:4">
      <c r="D223" s="145"/>
    </row>
    <row r="224" spans="4:4">
      <c r="D224" s="145"/>
    </row>
    <row r="225" spans="4:4">
      <c r="D225" s="145"/>
    </row>
    <row r="226" spans="4:4">
      <c r="D226" s="145"/>
    </row>
    <row r="227" spans="4:4">
      <c r="D227" s="145"/>
    </row>
    <row r="228" spans="4:4">
      <c r="D228" s="145"/>
    </row>
    <row r="229" spans="4:4">
      <c r="D229" s="145"/>
    </row>
    <row r="230" spans="4:4">
      <c r="D230" s="145"/>
    </row>
    <row r="231" spans="4:4">
      <c r="D231" s="145"/>
    </row>
    <row r="232" spans="4:4">
      <c r="D232" s="145"/>
    </row>
    <row r="233" spans="4:4">
      <c r="D233" s="145"/>
    </row>
    <row r="234" spans="4:4">
      <c r="D234" s="145"/>
    </row>
    <row r="235" spans="4:4">
      <c r="D235" s="145"/>
    </row>
    <row r="236" spans="4:4">
      <c r="D236" s="145"/>
    </row>
    <row r="237" spans="4:4">
      <c r="D237" s="145"/>
    </row>
    <row r="238" spans="4:4">
      <c r="D238" s="145"/>
    </row>
    <row r="239" spans="4:4">
      <c r="D239" s="145"/>
    </row>
    <row r="240" spans="4:4">
      <c r="D240" s="145"/>
    </row>
    <row r="241" spans="4:4">
      <c r="D241" s="145"/>
    </row>
    <row r="242" spans="4:4">
      <c r="D242" s="145"/>
    </row>
    <row r="243" spans="4:4">
      <c r="D243" s="145"/>
    </row>
    <row r="244" spans="4:4">
      <c r="D244" s="145"/>
    </row>
    <row r="245" spans="4:4">
      <c r="D245" s="145"/>
    </row>
    <row r="246" spans="4:4">
      <c r="D246" s="145"/>
    </row>
    <row r="247" spans="4:4">
      <c r="D247" s="145"/>
    </row>
    <row r="248" spans="4:4">
      <c r="D248" s="145"/>
    </row>
    <row r="249" spans="4:4">
      <c r="D249" s="145"/>
    </row>
    <row r="250" spans="4:4">
      <c r="D250" s="145"/>
    </row>
    <row r="251" spans="4:4">
      <c r="D251" s="145"/>
    </row>
    <row r="252" spans="4:4">
      <c r="D252" s="145"/>
    </row>
    <row r="253" spans="4:4">
      <c r="D253" s="145"/>
    </row>
    <row r="254" spans="4:4">
      <c r="D254" s="145"/>
    </row>
    <row r="255" spans="4:4">
      <c r="D255" s="145"/>
    </row>
    <row r="256" spans="4:4">
      <c r="D256" s="145"/>
    </row>
    <row r="257" spans="4:4">
      <c r="D257" s="145"/>
    </row>
    <row r="258" spans="4:4">
      <c r="D258" s="145"/>
    </row>
    <row r="259" spans="4:4">
      <c r="D259" s="145"/>
    </row>
    <row r="260" spans="4:4">
      <c r="D260" s="145"/>
    </row>
    <row r="261" spans="4:4">
      <c r="D261" s="145"/>
    </row>
    <row r="262" spans="4:4">
      <c r="D262" s="145"/>
    </row>
    <row r="263" spans="4:4">
      <c r="D263" s="145"/>
    </row>
    <row r="264" spans="4:4">
      <c r="D264" s="145"/>
    </row>
    <row r="265" spans="4:4">
      <c r="D265" s="145"/>
    </row>
    <row r="266" spans="4:4">
      <c r="D266" s="145"/>
    </row>
    <row r="267" spans="4:4">
      <c r="D267" s="145"/>
    </row>
    <row r="268" spans="4:4">
      <c r="D268" s="145"/>
    </row>
    <row r="269" spans="4:4">
      <c r="D269" s="145"/>
    </row>
    <row r="270" spans="4:4">
      <c r="D270" s="145"/>
    </row>
    <row r="271" spans="4:4">
      <c r="D271" s="145"/>
    </row>
    <row r="272" spans="4:4">
      <c r="D272" s="145"/>
    </row>
    <row r="273" spans="4:4">
      <c r="D273" s="145"/>
    </row>
    <row r="274" spans="4:4">
      <c r="D274" s="145"/>
    </row>
    <row r="275" spans="4:4">
      <c r="D275" s="145"/>
    </row>
    <row r="276" spans="4:4">
      <c r="D276" s="145"/>
    </row>
    <row r="277" spans="4:4">
      <c r="D277" s="145"/>
    </row>
    <row r="278" spans="4:4">
      <c r="D278" s="145"/>
    </row>
    <row r="279" spans="4:4">
      <c r="D279" s="145"/>
    </row>
    <row r="280" spans="4:4">
      <c r="D280" s="145"/>
    </row>
    <row r="281" spans="4:4">
      <c r="D281" s="145"/>
    </row>
    <row r="282" spans="4:4">
      <c r="D282" s="145"/>
    </row>
    <row r="283" spans="4:4">
      <c r="D283" s="145"/>
    </row>
    <row r="284" spans="4:4">
      <c r="D284" s="145"/>
    </row>
    <row r="285" spans="4:4">
      <c r="D285" s="145"/>
    </row>
    <row r="286" spans="4:4">
      <c r="D286" s="145"/>
    </row>
    <row r="287" spans="4:4">
      <c r="D287" s="145"/>
    </row>
    <row r="288" spans="4:4">
      <c r="D288" s="145"/>
    </row>
    <row r="289" spans="4:4">
      <c r="D289" s="145"/>
    </row>
    <row r="290" spans="4:4">
      <c r="D290" s="145"/>
    </row>
    <row r="291" spans="4:4">
      <c r="D291" s="145"/>
    </row>
    <row r="292" spans="4:4">
      <c r="D292" s="145"/>
    </row>
    <row r="293" spans="4:4">
      <c r="D293" s="145"/>
    </row>
    <row r="294" spans="4:4">
      <c r="D294" s="145"/>
    </row>
    <row r="295" spans="4:4">
      <c r="D295" s="145"/>
    </row>
    <row r="296" spans="4:4">
      <c r="D296" s="145"/>
    </row>
    <row r="297" spans="4:4">
      <c r="D297" s="145"/>
    </row>
    <row r="298" spans="4:4">
      <c r="D298" s="145"/>
    </row>
    <row r="299" spans="4:4">
      <c r="D299" s="145"/>
    </row>
    <row r="300" spans="4:4">
      <c r="D300" s="145"/>
    </row>
    <row r="301" spans="4:4">
      <c r="D301" s="145"/>
    </row>
    <row r="302" spans="4:4">
      <c r="D302" s="145"/>
    </row>
    <row r="303" spans="4:4">
      <c r="D303" s="145"/>
    </row>
    <row r="304" spans="4:4">
      <c r="D304" s="145"/>
    </row>
    <row r="305" spans="4:4">
      <c r="D305" s="145"/>
    </row>
    <row r="306" spans="4:4">
      <c r="D306" s="145"/>
    </row>
    <row r="307" spans="4:4">
      <c r="D307" s="145"/>
    </row>
    <row r="308" spans="4:4">
      <c r="D308" s="145"/>
    </row>
    <row r="309" spans="4:4">
      <c r="D309" s="145"/>
    </row>
    <row r="310" spans="4:4">
      <c r="D310" s="145"/>
    </row>
    <row r="311" spans="4:4">
      <c r="D311" s="145"/>
    </row>
    <row r="312" spans="4:4">
      <c r="D312" s="145"/>
    </row>
    <row r="313" spans="4:4">
      <c r="D313" s="145"/>
    </row>
    <row r="314" spans="4:4">
      <c r="D314" s="145"/>
    </row>
    <row r="315" spans="4:4">
      <c r="D315" s="145"/>
    </row>
    <row r="316" spans="4:4">
      <c r="D316" s="145"/>
    </row>
    <row r="317" spans="4:4">
      <c r="D317" s="145"/>
    </row>
    <row r="318" spans="4:4">
      <c r="D318" s="145"/>
    </row>
    <row r="319" spans="4:4">
      <c r="D319" s="145"/>
    </row>
    <row r="320" spans="4:4">
      <c r="D320" s="145"/>
    </row>
    <row r="321" spans="4:4">
      <c r="D321" s="145"/>
    </row>
    <row r="322" spans="4:4">
      <c r="D322" s="145"/>
    </row>
    <row r="323" spans="4:4">
      <c r="D323" s="145"/>
    </row>
    <row r="324" spans="4:4">
      <c r="D324" s="145"/>
    </row>
    <row r="325" spans="4:4">
      <c r="D325" s="145"/>
    </row>
    <row r="326" spans="4:4">
      <c r="D326" s="145"/>
    </row>
    <row r="327" spans="4:4">
      <c r="D327" s="145"/>
    </row>
    <row r="328" spans="4:4">
      <c r="D328" s="145"/>
    </row>
    <row r="329" spans="4:4">
      <c r="D329" s="145"/>
    </row>
    <row r="330" spans="4:4">
      <c r="D330" s="145"/>
    </row>
    <row r="331" spans="4:4">
      <c r="D331" s="145"/>
    </row>
    <row r="332" spans="4:4">
      <c r="D332" s="145"/>
    </row>
    <row r="333" spans="4:4">
      <c r="D333" s="145"/>
    </row>
    <row r="334" spans="4:4">
      <c r="D334" s="145"/>
    </row>
    <row r="335" spans="4:4">
      <c r="D335" s="145"/>
    </row>
    <row r="336" spans="4:4">
      <c r="D336" s="145"/>
    </row>
    <row r="337" spans="4:4">
      <c r="D337" s="145"/>
    </row>
    <row r="338" spans="4:4">
      <c r="D338" s="145"/>
    </row>
    <row r="339" spans="4:4">
      <c r="D339" s="145"/>
    </row>
    <row r="340" spans="4:4">
      <c r="D340" s="145"/>
    </row>
    <row r="341" spans="4:4">
      <c r="D341" s="145"/>
    </row>
    <row r="342" spans="4:4">
      <c r="D342" s="145"/>
    </row>
    <row r="343" spans="4:4">
      <c r="D343" s="145"/>
    </row>
    <row r="344" spans="4:4">
      <c r="D344" s="145"/>
    </row>
    <row r="345" spans="4:4">
      <c r="D345" s="145"/>
    </row>
    <row r="346" spans="4:4">
      <c r="D346" s="145"/>
    </row>
    <row r="347" spans="4:4">
      <c r="D347" s="145"/>
    </row>
    <row r="348" spans="4:4">
      <c r="D348" s="145"/>
    </row>
    <row r="349" spans="4:4">
      <c r="D349" s="145"/>
    </row>
    <row r="350" spans="4:4">
      <c r="D350" s="145"/>
    </row>
    <row r="351" spans="4:4">
      <c r="D351" s="145"/>
    </row>
    <row r="352" spans="4:4">
      <c r="D352" s="145"/>
    </row>
    <row r="353" spans="4:4">
      <c r="D353" s="145"/>
    </row>
    <row r="354" spans="4:4">
      <c r="D354" s="145"/>
    </row>
    <row r="355" spans="4:4">
      <c r="D355" s="145"/>
    </row>
    <row r="356" spans="4:4">
      <c r="D356" s="145"/>
    </row>
    <row r="357" spans="4:4">
      <c r="D357" s="145"/>
    </row>
    <row r="358" spans="4:4">
      <c r="D358" s="145"/>
    </row>
    <row r="359" spans="4:4">
      <c r="D359" s="145"/>
    </row>
    <row r="360" spans="4:4">
      <c r="D360" s="145"/>
    </row>
    <row r="361" spans="4:4">
      <c r="D361" s="145"/>
    </row>
    <row r="362" spans="4:4">
      <c r="D362" s="145"/>
    </row>
    <row r="363" spans="4:4">
      <c r="D363" s="145"/>
    </row>
    <row r="364" spans="4:4">
      <c r="D364" s="145"/>
    </row>
    <row r="365" spans="4:4">
      <c r="D365" s="145"/>
    </row>
    <row r="366" spans="4:4">
      <c r="D366" s="145"/>
    </row>
    <row r="367" spans="4:4">
      <c r="D367" s="145"/>
    </row>
    <row r="368" spans="4:4">
      <c r="D368" s="145"/>
    </row>
    <row r="369" spans="4:4">
      <c r="D369" s="145"/>
    </row>
    <row r="370" spans="4:4">
      <c r="D370" s="145"/>
    </row>
    <row r="371" spans="4:4">
      <c r="D371" s="145"/>
    </row>
    <row r="372" spans="4:4">
      <c r="D372" s="145"/>
    </row>
    <row r="373" spans="4:4">
      <c r="D373" s="145"/>
    </row>
    <row r="374" spans="4:4">
      <c r="D374" s="145"/>
    </row>
    <row r="375" spans="4:4">
      <c r="D375" s="145"/>
    </row>
    <row r="376" spans="4:4">
      <c r="D376" s="145"/>
    </row>
    <row r="377" spans="4:4">
      <c r="D377" s="145"/>
    </row>
    <row r="378" spans="4:4">
      <c r="D378" s="145"/>
    </row>
    <row r="379" spans="4:4">
      <c r="D379" s="145"/>
    </row>
    <row r="380" spans="4:4">
      <c r="D380" s="145"/>
    </row>
    <row r="381" spans="4:4">
      <c r="D381" s="145"/>
    </row>
    <row r="382" spans="4:4">
      <c r="D382" s="145"/>
    </row>
    <row r="383" spans="4:4">
      <c r="D383" s="145"/>
    </row>
    <row r="384" spans="4:4">
      <c r="D384" s="145"/>
    </row>
    <row r="385" spans="4:4">
      <c r="D385" s="145"/>
    </row>
    <row r="386" spans="4:4">
      <c r="D386" s="145"/>
    </row>
    <row r="387" spans="4:4">
      <c r="D387" s="145"/>
    </row>
    <row r="388" spans="4:4">
      <c r="D388" s="145"/>
    </row>
    <row r="389" spans="4:4">
      <c r="D389" s="145"/>
    </row>
    <row r="390" spans="4:4">
      <c r="D390" s="145"/>
    </row>
    <row r="391" spans="4:4">
      <c r="D391" s="145"/>
    </row>
    <row r="392" spans="4:4">
      <c r="D392" s="145"/>
    </row>
    <row r="393" spans="4:4">
      <c r="D393" s="145"/>
    </row>
    <row r="394" spans="4:4">
      <c r="D394" s="145"/>
    </row>
    <row r="395" spans="4:4">
      <c r="D395" s="145"/>
    </row>
    <row r="396" spans="4:4">
      <c r="D396" s="145"/>
    </row>
    <row r="397" spans="4:4">
      <c r="D397" s="145"/>
    </row>
    <row r="398" spans="4:4">
      <c r="D398" s="145"/>
    </row>
    <row r="399" spans="4:4">
      <c r="D399" s="145"/>
    </row>
    <row r="400" spans="4:4">
      <c r="D400" s="145"/>
    </row>
    <row r="401" spans="4:4">
      <c r="D401" s="145"/>
    </row>
    <row r="402" spans="4:4">
      <c r="D402" s="145"/>
    </row>
    <row r="403" spans="4:4">
      <c r="D403" s="145"/>
    </row>
    <row r="404" spans="4:4">
      <c r="D404" s="145"/>
    </row>
    <row r="405" spans="4:4">
      <c r="D405" s="145"/>
    </row>
    <row r="406" spans="4:4">
      <c r="D406" s="145"/>
    </row>
    <row r="407" spans="4:4">
      <c r="D407" s="145"/>
    </row>
    <row r="408" spans="4:4">
      <c r="D408" s="145"/>
    </row>
    <row r="409" spans="4:4">
      <c r="D409" s="145"/>
    </row>
    <row r="410" spans="4:4">
      <c r="D410" s="145"/>
    </row>
    <row r="411" spans="4:4">
      <c r="D411" s="145"/>
    </row>
    <row r="412" spans="4:4">
      <c r="D412" s="145"/>
    </row>
    <row r="413" spans="4:4">
      <c r="D413" s="145"/>
    </row>
    <row r="414" spans="4:4">
      <c r="D414" s="145"/>
    </row>
    <row r="415" spans="4:4">
      <c r="D415" s="145"/>
    </row>
    <row r="416" spans="4:4">
      <c r="D416" s="145"/>
    </row>
    <row r="417" spans="4:4">
      <c r="D417" s="145"/>
    </row>
    <row r="418" spans="4:4">
      <c r="D418" s="145"/>
    </row>
    <row r="419" spans="4:4">
      <c r="D419" s="145"/>
    </row>
    <row r="420" spans="4:4">
      <c r="D420" s="145"/>
    </row>
    <row r="421" spans="4:4">
      <c r="D421" s="145"/>
    </row>
    <row r="422" spans="4:4">
      <c r="D422" s="145"/>
    </row>
    <row r="423" spans="4:4">
      <c r="D423" s="145"/>
    </row>
    <row r="424" spans="4:4">
      <c r="D424" s="145"/>
    </row>
    <row r="425" spans="4:4">
      <c r="D425" s="145"/>
    </row>
    <row r="426" spans="4:4">
      <c r="D426" s="145"/>
    </row>
    <row r="427" spans="4:4">
      <c r="D427" s="145"/>
    </row>
    <row r="428" spans="4:4">
      <c r="D428" s="145"/>
    </row>
    <row r="429" spans="4:4">
      <c r="D429" s="145"/>
    </row>
    <row r="430" spans="4:4">
      <c r="D430" s="145"/>
    </row>
    <row r="431" spans="4:4">
      <c r="D431" s="145"/>
    </row>
    <row r="432" spans="4:4">
      <c r="D432" s="145"/>
    </row>
    <row r="433" spans="4:4">
      <c r="D433" s="145"/>
    </row>
    <row r="434" spans="4:4">
      <c r="D434" s="145"/>
    </row>
    <row r="435" spans="4:4">
      <c r="D435" s="145"/>
    </row>
    <row r="436" spans="4:4">
      <c r="D436" s="145"/>
    </row>
    <row r="437" spans="4:4">
      <c r="D437" s="145"/>
    </row>
    <row r="438" spans="4:4">
      <c r="D438" s="145"/>
    </row>
    <row r="439" spans="4:4">
      <c r="D439" s="145"/>
    </row>
    <row r="440" spans="4:4">
      <c r="D440" s="145"/>
    </row>
    <row r="441" spans="4:4">
      <c r="D441" s="145"/>
    </row>
    <row r="442" spans="4:4">
      <c r="D442" s="145"/>
    </row>
    <row r="443" spans="4:4">
      <c r="D443" s="145"/>
    </row>
    <row r="444" spans="4:4">
      <c r="D444" s="145"/>
    </row>
    <row r="445" spans="4:4">
      <c r="D445" s="145"/>
    </row>
    <row r="446" spans="4:4">
      <c r="D446" s="145"/>
    </row>
    <row r="447" spans="4:4">
      <c r="D447" s="145"/>
    </row>
    <row r="448" spans="4:4">
      <c r="D448" s="145"/>
    </row>
    <row r="449" spans="4:4">
      <c r="D449" s="145"/>
    </row>
    <row r="450" spans="4:4">
      <c r="D450" s="145"/>
    </row>
    <row r="451" spans="4:4">
      <c r="D451" s="145"/>
    </row>
    <row r="452" spans="4:4">
      <c r="D452" s="145"/>
    </row>
    <row r="453" spans="4:4">
      <c r="D453" s="145"/>
    </row>
    <row r="454" spans="4:4">
      <c r="D454" s="145"/>
    </row>
    <row r="455" spans="4:4">
      <c r="D455" s="145"/>
    </row>
    <row r="456" spans="4:4">
      <c r="D456" s="145"/>
    </row>
    <row r="457" spans="4:4">
      <c r="D457" s="145"/>
    </row>
    <row r="458" spans="4:4">
      <c r="D458" s="145"/>
    </row>
    <row r="459" spans="4:4">
      <c r="D459" s="145"/>
    </row>
    <row r="460" spans="4:4">
      <c r="D460" s="145"/>
    </row>
    <row r="461" spans="4:4">
      <c r="D461" s="145"/>
    </row>
    <row r="462" spans="4:4">
      <c r="D462" s="145"/>
    </row>
    <row r="463" spans="4:4">
      <c r="D463" s="145"/>
    </row>
    <row r="464" spans="4:4">
      <c r="D464" s="145"/>
    </row>
    <row r="465" spans="4:4">
      <c r="D465" s="145"/>
    </row>
    <row r="466" spans="4:4">
      <c r="D466" s="145"/>
    </row>
    <row r="467" spans="4:4">
      <c r="D467" s="145"/>
    </row>
    <row r="468" spans="4:4">
      <c r="D468" s="145"/>
    </row>
    <row r="469" spans="4:4">
      <c r="D469" s="145"/>
    </row>
    <row r="470" spans="4:4">
      <c r="D470" s="145"/>
    </row>
    <row r="471" spans="4:4">
      <c r="D471" s="145"/>
    </row>
    <row r="472" spans="4:4">
      <c r="D472" s="145"/>
    </row>
    <row r="473" spans="4:4">
      <c r="D473" s="145"/>
    </row>
    <row r="474" spans="4:4">
      <c r="D474" s="145"/>
    </row>
    <row r="475" spans="4:4">
      <c r="D475" s="145"/>
    </row>
    <row r="476" spans="4:4">
      <c r="D476" s="145"/>
    </row>
    <row r="477" spans="4:4">
      <c r="D477" s="145"/>
    </row>
    <row r="478" spans="4:4">
      <c r="D478" s="145"/>
    </row>
    <row r="479" spans="4:4">
      <c r="D479" s="145"/>
    </row>
    <row r="480" spans="4:4">
      <c r="D480" s="145"/>
    </row>
    <row r="481" spans="4:4">
      <c r="D481" s="145"/>
    </row>
    <row r="482" spans="4:4">
      <c r="D482" s="145"/>
    </row>
    <row r="483" spans="4:4">
      <c r="D483" s="145"/>
    </row>
    <row r="484" spans="4:4">
      <c r="D484" s="145"/>
    </row>
    <row r="485" spans="4:4">
      <c r="D485" s="145"/>
    </row>
    <row r="486" spans="4:4">
      <c r="D486" s="145"/>
    </row>
    <row r="487" spans="4:4">
      <c r="D487" s="145"/>
    </row>
    <row r="488" spans="4:4">
      <c r="D488" s="145"/>
    </row>
    <row r="489" spans="4:4">
      <c r="D489" s="145"/>
    </row>
    <row r="490" spans="4:4">
      <c r="D490" s="145"/>
    </row>
    <row r="491" spans="4:4">
      <c r="D491" s="145"/>
    </row>
    <row r="492" spans="4:4">
      <c r="D492" s="145"/>
    </row>
    <row r="493" spans="4:4">
      <c r="D493" s="145"/>
    </row>
    <row r="494" spans="4:4">
      <c r="D494" s="145"/>
    </row>
    <row r="495" spans="4:4">
      <c r="D495" s="145"/>
    </row>
    <row r="496" spans="4:4">
      <c r="D496" s="145"/>
    </row>
    <row r="497" spans="4:4">
      <c r="D497" s="145"/>
    </row>
    <row r="498" spans="4:4">
      <c r="D498" s="145"/>
    </row>
    <row r="499" spans="4:4">
      <c r="D499" s="145"/>
    </row>
    <row r="500" spans="4:4">
      <c r="D500" s="145"/>
    </row>
    <row r="501" spans="4:4">
      <c r="D501" s="145"/>
    </row>
    <row r="502" spans="4:4">
      <c r="D502" s="145"/>
    </row>
    <row r="503" spans="4:4">
      <c r="D503" s="145"/>
    </row>
    <row r="504" spans="4:4">
      <c r="D504" s="145"/>
    </row>
    <row r="505" spans="4:4">
      <c r="D505" s="145"/>
    </row>
    <row r="506" spans="4:4">
      <c r="D506" s="145"/>
    </row>
    <row r="507" spans="4:4">
      <c r="D507" s="145"/>
    </row>
    <row r="508" spans="4:4">
      <c r="D508" s="145"/>
    </row>
    <row r="509" spans="4:4">
      <c r="D509" s="145"/>
    </row>
    <row r="510" spans="4:4">
      <c r="D510" s="145"/>
    </row>
    <row r="511" spans="4:4">
      <c r="D511" s="145"/>
    </row>
    <row r="512" spans="4:4">
      <c r="D512" s="145"/>
    </row>
    <row r="513" spans="4:4">
      <c r="D513" s="145"/>
    </row>
    <row r="514" spans="4:4">
      <c r="D514" s="145"/>
    </row>
    <row r="515" spans="4:4">
      <c r="D515" s="145"/>
    </row>
    <row r="516" spans="4:4">
      <c r="D516" s="145"/>
    </row>
    <row r="517" spans="4:4">
      <c r="D517" s="145"/>
    </row>
    <row r="518" spans="4:4">
      <c r="D518" s="145"/>
    </row>
    <row r="519" spans="4:4">
      <c r="D519" s="145"/>
    </row>
    <row r="520" spans="4:4">
      <c r="D520" s="145"/>
    </row>
    <row r="521" spans="4:4">
      <c r="D521" s="145"/>
    </row>
    <row r="522" spans="4:4">
      <c r="D522" s="145"/>
    </row>
    <row r="523" spans="4:4">
      <c r="D523" s="145"/>
    </row>
    <row r="524" spans="4:4">
      <c r="D524" s="145"/>
    </row>
    <row r="525" spans="4:4">
      <c r="D525" s="145"/>
    </row>
    <row r="526" spans="4:4">
      <c r="D526" s="145"/>
    </row>
    <row r="527" spans="4:4">
      <c r="D527" s="145"/>
    </row>
    <row r="528" spans="4:4">
      <c r="D528" s="145"/>
    </row>
    <row r="529" spans="4:4">
      <c r="D529" s="145"/>
    </row>
    <row r="530" spans="4:4">
      <c r="D530" s="145"/>
    </row>
    <row r="531" spans="4:4">
      <c r="D531" s="145"/>
    </row>
    <row r="532" spans="4:4">
      <c r="D532" s="145"/>
    </row>
    <row r="533" spans="4:4">
      <c r="D533" s="145"/>
    </row>
    <row r="534" spans="4:4">
      <c r="D534" s="145"/>
    </row>
    <row r="535" spans="4:4">
      <c r="D535" s="145"/>
    </row>
    <row r="536" spans="4:4">
      <c r="D536" s="145"/>
    </row>
    <row r="537" spans="4:4">
      <c r="D537" s="145"/>
    </row>
    <row r="538" spans="4:4">
      <c r="D538" s="145"/>
    </row>
    <row r="539" spans="4:4">
      <c r="D539" s="145"/>
    </row>
    <row r="540" spans="4:4">
      <c r="D540" s="145"/>
    </row>
    <row r="541" spans="4:4">
      <c r="D541" s="145"/>
    </row>
    <row r="542" spans="4:4">
      <c r="D542" s="145"/>
    </row>
    <row r="543" spans="4:4">
      <c r="D543" s="145"/>
    </row>
    <row r="544" spans="4:4">
      <c r="D544" s="145"/>
    </row>
    <row r="545" spans="4:4">
      <c r="D545" s="145"/>
    </row>
    <row r="546" spans="4:4">
      <c r="D546" s="145"/>
    </row>
    <row r="547" spans="4:4">
      <c r="D547" s="145"/>
    </row>
    <row r="548" spans="4:4">
      <c r="D548" s="145"/>
    </row>
    <row r="549" spans="4:4">
      <c r="D549" s="145"/>
    </row>
    <row r="550" spans="4:4">
      <c r="D550" s="145"/>
    </row>
    <row r="551" spans="4:4">
      <c r="D551" s="145"/>
    </row>
    <row r="552" spans="4:4">
      <c r="D552" s="145"/>
    </row>
    <row r="553" spans="4:4">
      <c r="D553" s="145"/>
    </row>
    <row r="554" spans="4:4">
      <c r="D554" s="145"/>
    </row>
    <row r="555" spans="4:4">
      <c r="D555" s="145"/>
    </row>
    <row r="556" spans="4:4">
      <c r="D556" s="145"/>
    </row>
    <row r="557" spans="4:4">
      <c r="D557" s="145"/>
    </row>
    <row r="558" spans="4:4">
      <c r="D558" s="145"/>
    </row>
    <row r="559" spans="4:4">
      <c r="D559" s="145"/>
    </row>
    <row r="560" spans="4:4">
      <c r="D560" s="145"/>
    </row>
    <row r="561" spans="4:4">
      <c r="D561" s="145"/>
    </row>
    <row r="562" spans="4:4">
      <c r="D562" s="145"/>
    </row>
    <row r="563" spans="4:4">
      <c r="D563" s="145"/>
    </row>
    <row r="564" spans="4:4">
      <c r="D564" s="145"/>
    </row>
    <row r="565" spans="4:4">
      <c r="D565" s="145"/>
    </row>
    <row r="566" spans="4:4">
      <c r="D566" s="145"/>
    </row>
    <row r="567" spans="4:4">
      <c r="D567" s="145"/>
    </row>
    <row r="568" spans="4:4">
      <c r="D568" s="145"/>
    </row>
    <row r="569" spans="4:4">
      <c r="D569" s="145"/>
    </row>
    <row r="570" spans="4:4">
      <c r="D570" s="145"/>
    </row>
    <row r="571" spans="4:4">
      <c r="D571" s="145"/>
    </row>
    <row r="572" spans="4:4">
      <c r="D572" s="145"/>
    </row>
    <row r="573" spans="4:4">
      <c r="D573" s="145"/>
    </row>
    <row r="574" spans="4:4">
      <c r="D574" s="145"/>
    </row>
    <row r="575" spans="4:4">
      <c r="D575" s="145"/>
    </row>
    <row r="576" spans="4:4">
      <c r="D576" s="145"/>
    </row>
    <row r="577" spans="4:4">
      <c r="D577" s="145"/>
    </row>
    <row r="578" spans="4:4">
      <c r="D578" s="145"/>
    </row>
    <row r="579" spans="4:4">
      <c r="D579" s="145"/>
    </row>
    <row r="580" spans="4:4">
      <c r="D580" s="145"/>
    </row>
    <row r="581" spans="4:4">
      <c r="D581" s="145"/>
    </row>
    <row r="582" spans="4:4">
      <c r="D582" s="145"/>
    </row>
    <row r="583" spans="4:4">
      <c r="D583" s="145"/>
    </row>
    <row r="584" spans="4:4">
      <c r="D584" s="145"/>
    </row>
    <row r="585" spans="4:4">
      <c r="D585" s="145"/>
    </row>
    <row r="586" spans="4:4">
      <c r="D586" s="145"/>
    </row>
    <row r="587" spans="4:4">
      <c r="D587" s="145"/>
    </row>
    <row r="588" spans="4:4">
      <c r="D588" s="145"/>
    </row>
    <row r="589" spans="4:4">
      <c r="D589" s="145"/>
    </row>
    <row r="590" spans="4:4">
      <c r="D590" s="145"/>
    </row>
    <row r="591" spans="4:4">
      <c r="D591" s="145"/>
    </row>
    <row r="592" spans="4:4">
      <c r="D592" s="145"/>
    </row>
    <row r="593" spans="4:4">
      <c r="D593" s="145"/>
    </row>
    <row r="594" spans="4:4">
      <c r="D594" s="145"/>
    </row>
    <row r="595" spans="4:4">
      <c r="D595" s="145"/>
    </row>
    <row r="596" spans="4:4">
      <c r="D596" s="145"/>
    </row>
    <row r="597" spans="4:4">
      <c r="D597" s="145"/>
    </row>
    <row r="598" spans="4:4">
      <c r="D598" s="145"/>
    </row>
    <row r="599" spans="4:4">
      <c r="D599" s="145"/>
    </row>
    <row r="600" spans="4:4">
      <c r="D600" s="145"/>
    </row>
    <row r="601" spans="4:4">
      <c r="D601" s="145"/>
    </row>
    <row r="602" spans="4:4">
      <c r="D602" s="145"/>
    </row>
    <row r="603" spans="4:4">
      <c r="D603" s="145"/>
    </row>
    <row r="604" spans="4:4">
      <c r="D604" s="145"/>
    </row>
    <row r="605" spans="4:4">
      <c r="D605" s="145"/>
    </row>
    <row r="606" spans="4:4">
      <c r="D606" s="145"/>
    </row>
    <row r="607" spans="4:4">
      <c r="D607" s="145"/>
    </row>
    <row r="608" spans="4:4">
      <c r="D608" s="145"/>
    </row>
    <row r="609" spans="4:4">
      <c r="D609" s="145"/>
    </row>
    <row r="610" spans="4:4">
      <c r="D610" s="145"/>
    </row>
    <row r="611" spans="4:4">
      <c r="D611" s="145"/>
    </row>
    <row r="612" spans="4:4">
      <c r="D612" s="145"/>
    </row>
    <row r="613" spans="4:4">
      <c r="D613" s="145"/>
    </row>
    <row r="614" spans="4:4">
      <c r="D614" s="145"/>
    </row>
    <row r="615" spans="4:4">
      <c r="D615" s="145"/>
    </row>
    <row r="616" spans="4:4">
      <c r="D616" s="145"/>
    </row>
    <row r="617" spans="4:4">
      <c r="D617" s="145"/>
    </row>
    <row r="618" spans="4:4">
      <c r="D618" s="145"/>
    </row>
    <row r="619" spans="4:4">
      <c r="D619" s="145"/>
    </row>
    <row r="620" spans="4:4">
      <c r="D620" s="145"/>
    </row>
    <row r="621" spans="4:4">
      <c r="D621" s="145"/>
    </row>
    <row r="622" spans="4:4">
      <c r="D622" s="145"/>
    </row>
    <row r="623" spans="4:4">
      <c r="D623" s="145"/>
    </row>
    <row r="624" spans="4:4">
      <c r="D624" s="145"/>
    </row>
    <row r="625" spans="4:4">
      <c r="D625" s="145"/>
    </row>
    <row r="626" spans="4:4">
      <c r="D626" s="145"/>
    </row>
    <row r="627" spans="4:4">
      <c r="D627" s="145"/>
    </row>
    <row r="628" spans="4:4">
      <c r="D628" s="145"/>
    </row>
    <row r="629" spans="4:4">
      <c r="D629" s="145"/>
    </row>
    <row r="630" spans="4:4">
      <c r="D630" s="145"/>
    </row>
    <row r="631" spans="4:4">
      <c r="D631" s="145"/>
    </row>
    <row r="632" spans="4:4">
      <c r="D632" s="145"/>
    </row>
    <row r="633" spans="4:4">
      <c r="D633" s="145"/>
    </row>
    <row r="634" spans="4:4">
      <c r="D634" s="145"/>
    </row>
    <row r="635" spans="4:4">
      <c r="D635" s="145"/>
    </row>
    <row r="636" spans="4:4">
      <c r="D636" s="145"/>
    </row>
    <row r="637" spans="4:4">
      <c r="D637" s="145"/>
    </row>
    <row r="638" spans="4:4">
      <c r="D638" s="145"/>
    </row>
    <row r="639" spans="4:4">
      <c r="D639" s="145"/>
    </row>
    <row r="640" spans="4:4">
      <c r="D640" s="145"/>
    </row>
    <row r="641" spans="4:4">
      <c r="D641" s="145"/>
    </row>
    <row r="642" spans="4:4">
      <c r="D642" s="145"/>
    </row>
    <row r="643" spans="4:4">
      <c r="D643" s="145"/>
    </row>
    <row r="644" spans="4:4">
      <c r="D644" s="145"/>
    </row>
    <row r="645" spans="4:4">
      <c r="D645" s="145"/>
    </row>
    <row r="646" spans="4:4">
      <c r="D646" s="145"/>
    </row>
    <row r="647" spans="4:4">
      <c r="D647" s="145"/>
    </row>
    <row r="648" spans="4:4">
      <c r="D648" s="145"/>
    </row>
    <row r="649" spans="4:4">
      <c r="D649" s="145"/>
    </row>
    <row r="650" spans="4:4">
      <c r="D650" s="145"/>
    </row>
    <row r="651" spans="4:4">
      <c r="D651" s="145"/>
    </row>
    <row r="652" spans="4:4">
      <c r="D652" s="145"/>
    </row>
    <row r="653" spans="4:4">
      <c r="D653" s="145"/>
    </row>
    <row r="654" spans="4:4">
      <c r="D654" s="145"/>
    </row>
    <row r="655" spans="4:4">
      <c r="D655" s="145"/>
    </row>
    <row r="656" spans="4:4">
      <c r="D656" s="145"/>
    </row>
    <row r="657" spans="4:4">
      <c r="D657" s="145"/>
    </row>
    <row r="658" spans="4:4">
      <c r="D658" s="145"/>
    </row>
    <row r="659" spans="4:4">
      <c r="D659" s="145"/>
    </row>
    <row r="660" spans="4:4">
      <c r="D660" s="145"/>
    </row>
    <row r="661" spans="4:4">
      <c r="D661" s="145"/>
    </row>
    <row r="662" spans="4:4">
      <c r="D662" s="145"/>
    </row>
    <row r="663" spans="4:4">
      <c r="D663" s="145"/>
    </row>
    <row r="664" spans="4:4">
      <c r="D664" s="145"/>
    </row>
    <row r="665" spans="4:4">
      <c r="D665" s="145"/>
    </row>
    <row r="666" spans="4:4">
      <c r="D666" s="145"/>
    </row>
    <row r="667" spans="4:4">
      <c r="D667" s="145"/>
    </row>
    <row r="668" spans="4:4">
      <c r="D668" s="145"/>
    </row>
    <row r="669" spans="4:4">
      <c r="D669" s="145"/>
    </row>
    <row r="670" spans="4:4">
      <c r="D670" s="145"/>
    </row>
    <row r="671" spans="4:4">
      <c r="D671" s="145"/>
    </row>
    <row r="672" spans="4:4">
      <c r="D672" s="145"/>
    </row>
    <row r="673" spans="4:4">
      <c r="D673" s="145"/>
    </row>
    <row r="674" spans="4:4">
      <c r="D674" s="145"/>
    </row>
    <row r="675" spans="4:4">
      <c r="D675" s="145"/>
    </row>
    <row r="676" spans="4:4">
      <c r="D676" s="145"/>
    </row>
    <row r="677" spans="4:4">
      <c r="D677" s="145"/>
    </row>
    <row r="678" spans="4:4">
      <c r="D678" s="145"/>
    </row>
    <row r="679" spans="4:4">
      <c r="D679" s="145"/>
    </row>
    <row r="680" spans="4:4">
      <c r="D680" s="145"/>
    </row>
    <row r="681" spans="4:4">
      <c r="D681" s="145"/>
    </row>
    <row r="682" spans="4:4">
      <c r="D682" s="145"/>
    </row>
    <row r="683" spans="4:4">
      <c r="D683" s="145"/>
    </row>
    <row r="684" spans="4:4">
      <c r="D684" s="145"/>
    </row>
    <row r="685" spans="4:4">
      <c r="D685" s="145"/>
    </row>
    <row r="686" spans="4:4">
      <c r="D686" s="145"/>
    </row>
    <row r="687" spans="4:4">
      <c r="D687" s="145"/>
    </row>
    <row r="688" spans="4:4">
      <c r="D688" s="145"/>
    </row>
    <row r="689" spans="4:4">
      <c r="D689" s="145"/>
    </row>
    <row r="690" spans="4:4">
      <c r="D690" s="145"/>
    </row>
    <row r="691" spans="4:4">
      <c r="D691" s="145"/>
    </row>
    <row r="692" spans="4:4">
      <c r="D692" s="145"/>
    </row>
    <row r="693" spans="4:4">
      <c r="D693" s="145"/>
    </row>
    <row r="694" spans="4:4">
      <c r="D694" s="145"/>
    </row>
    <row r="695" spans="4:4">
      <c r="D695" s="145"/>
    </row>
    <row r="696" spans="4:4">
      <c r="D696" s="145"/>
    </row>
    <row r="697" spans="4:4">
      <c r="D697" s="145"/>
    </row>
    <row r="698" spans="4:4">
      <c r="D698" s="145"/>
    </row>
    <row r="699" spans="4:4">
      <c r="D699" s="145"/>
    </row>
    <row r="700" spans="4:4">
      <c r="D700" s="145"/>
    </row>
    <row r="701" spans="4:4">
      <c r="D701" s="145"/>
    </row>
    <row r="702" spans="4:4">
      <c r="D702" s="145"/>
    </row>
    <row r="703" spans="4:4">
      <c r="D703" s="145"/>
    </row>
    <row r="704" spans="4:4">
      <c r="D704" s="145"/>
    </row>
    <row r="705" spans="4:4">
      <c r="D705" s="145"/>
    </row>
    <row r="706" spans="4:4">
      <c r="D706" s="145"/>
    </row>
    <row r="707" spans="4:4">
      <c r="D707" s="145"/>
    </row>
    <row r="708" spans="4:4">
      <c r="D708" s="145"/>
    </row>
    <row r="709" spans="4:4">
      <c r="D709" s="145"/>
    </row>
    <row r="710" spans="4:4">
      <c r="D710" s="145"/>
    </row>
    <row r="711" spans="4:4">
      <c r="D711" s="145"/>
    </row>
    <row r="712" spans="4:4">
      <c r="D712" s="145"/>
    </row>
    <row r="713" spans="4:4">
      <c r="D713" s="145"/>
    </row>
    <row r="714" spans="4:4">
      <c r="D714" s="145"/>
    </row>
    <row r="715" spans="4:4">
      <c r="D715" s="145"/>
    </row>
    <row r="716" spans="4:4">
      <c r="D716" s="145"/>
    </row>
    <row r="717" spans="4:4">
      <c r="D717" s="145"/>
    </row>
    <row r="718" spans="4:4">
      <c r="D718" s="145"/>
    </row>
    <row r="719" spans="4:4">
      <c r="D719" s="145"/>
    </row>
    <row r="720" spans="4:4">
      <c r="D720" s="145"/>
    </row>
    <row r="721" spans="4:4">
      <c r="D721" s="145"/>
    </row>
    <row r="722" spans="4:4">
      <c r="D722" s="145"/>
    </row>
    <row r="723" spans="4:4">
      <c r="D723" s="145"/>
    </row>
    <row r="724" spans="4:4">
      <c r="D724" s="145"/>
    </row>
    <row r="725" spans="4:4">
      <c r="D725" s="145"/>
    </row>
    <row r="726" spans="4:4">
      <c r="D726" s="145"/>
    </row>
    <row r="727" spans="4:4">
      <c r="D727" s="145"/>
    </row>
    <row r="728" spans="4:4">
      <c r="D728" s="145"/>
    </row>
    <row r="729" spans="4:4">
      <c r="D729" s="145"/>
    </row>
    <row r="730" spans="4:4">
      <c r="D730" s="145"/>
    </row>
    <row r="731" spans="4:4">
      <c r="D731" s="145"/>
    </row>
    <row r="732" spans="4:4">
      <c r="D732" s="145"/>
    </row>
    <row r="733" spans="4:4">
      <c r="D733" s="145"/>
    </row>
    <row r="734" spans="4:4">
      <c r="D734" s="145"/>
    </row>
    <row r="735" spans="4:4">
      <c r="D735" s="145"/>
    </row>
    <row r="736" spans="4:4">
      <c r="D736" s="145"/>
    </row>
    <row r="737" spans="4:4">
      <c r="D737" s="145"/>
    </row>
    <row r="738" spans="4:4">
      <c r="D738" s="145"/>
    </row>
    <row r="739" spans="4:4">
      <c r="D739" s="145"/>
    </row>
    <row r="740" spans="4:4">
      <c r="D740" s="145"/>
    </row>
    <row r="741" spans="4:4">
      <c r="D741" s="145"/>
    </row>
    <row r="742" spans="4:4">
      <c r="D742" s="145"/>
    </row>
    <row r="743" spans="4:4">
      <c r="D743" s="145"/>
    </row>
    <row r="744" spans="4:4">
      <c r="D744" s="145"/>
    </row>
    <row r="745" spans="4:4">
      <c r="D745" s="145"/>
    </row>
    <row r="746" spans="4:4">
      <c r="D746" s="145"/>
    </row>
    <row r="747" spans="4:4">
      <c r="D747" s="145"/>
    </row>
    <row r="748" spans="4:4">
      <c r="D748" s="145"/>
    </row>
    <row r="749" spans="4:4">
      <c r="D749" s="145"/>
    </row>
    <row r="750" spans="4:4">
      <c r="D750" s="145"/>
    </row>
    <row r="751" spans="4:4">
      <c r="D751" s="145"/>
    </row>
    <row r="752" spans="4:4">
      <c r="D752" s="145"/>
    </row>
    <row r="753" spans="4:4">
      <c r="D753" s="145"/>
    </row>
    <row r="754" spans="4:4">
      <c r="D754" s="145"/>
    </row>
    <row r="755" spans="4:4">
      <c r="D755" s="145"/>
    </row>
    <row r="756" spans="4:4">
      <c r="D756" s="145"/>
    </row>
    <row r="757" spans="4:4">
      <c r="D757" s="145"/>
    </row>
    <row r="758" spans="4:4">
      <c r="D758" s="145"/>
    </row>
    <row r="759" spans="4:4">
      <c r="D759" s="145"/>
    </row>
    <row r="760" spans="4:4">
      <c r="D760" s="145"/>
    </row>
    <row r="761" spans="4:4">
      <c r="D761" s="145"/>
    </row>
    <row r="762" spans="4:4">
      <c r="D762" s="145"/>
    </row>
    <row r="763" spans="4:4">
      <c r="D763" s="145"/>
    </row>
    <row r="764" spans="4:4">
      <c r="D764" s="145"/>
    </row>
    <row r="765" spans="4:4">
      <c r="D765" s="145"/>
    </row>
    <row r="766" spans="4:4">
      <c r="D766" s="145"/>
    </row>
    <row r="767" spans="4:4">
      <c r="D767" s="145"/>
    </row>
    <row r="768" spans="4:4">
      <c r="D768" s="145"/>
    </row>
    <row r="769" spans="4:4">
      <c r="D769" s="145"/>
    </row>
    <row r="770" spans="4:4">
      <c r="D770" s="145"/>
    </row>
    <row r="771" spans="4:4">
      <c r="D771" s="145"/>
    </row>
    <row r="772" spans="4:4">
      <c r="D772" s="145"/>
    </row>
    <row r="773" spans="4:4">
      <c r="D773" s="145"/>
    </row>
    <row r="774" spans="4:4">
      <c r="D774" s="145"/>
    </row>
    <row r="775" spans="4:4">
      <c r="D775" s="145"/>
    </row>
    <row r="776" spans="4:4">
      <c r="D776" s="145"/>
    </row>
    <row r="777" spans="4:4">
      <c r="D777" s="145"/>
    </row>
    <row r="778" spans="4:4">
      <c r="D778" s="145"/>
    </row>
    <row r="779" spans="4:4">
      <c r="D779" s="145"/>
    </row>
    <row r="780" spans="4:4">
      <c r="D780" s="145"/>
    </row>
    <row r="781" spans="4:4">
      <c r="D781" s="145"/>
    </row>
    <row r="782" spans="4:4">
      <c r="D782" s="145"/>
    </row>
    <row r="783" spans="4:4">
      <c r="D783" s="145"/>
    </row>
    <row r="784" spans="4:4">
      <c r="D784" s="145"/>
    </row>
    <row r="785" spans="4:4">
      <c r="D785" s="145"/>
    </row>
    <row r="786" spans="4:4">
      <c r="D786" s="145"/>
    </row>
    <row r="787" spans="4:4">
      <c r="D787" s="145"/>
    </row>
    <row r="788" spans="4:4">
      <c r="D788" s="145"/>
    </row>
    <row r="789" spans="4:4">
      <c r="D789" s="145"/>
    </row>
    <row r="790" spans="4:4">
      <c r="D790" s="145"/>
    </row>
    <row r="791" spans="4:4">
      <c r="D791" s="145"/>
    </row>
    <row r="792" spans="4:4">
      <c r="D792" s="145"/>
    </row>
    <row r="793" spans="4:4">
      <c r="D793" s="145"/>
    </row>
    <row r="794" spans="4:4">
      <c r="D794" s="145"/>
    </row>
    <row r="795" spans="4:4">
      <c r="D795" s="145"/>
    </row>
    <row r="796" spans="4:4">
      <c r="D796" s="145"/>
    </row>
    <row r="797" spans="4:4">
      <c r="D797" s="145"/>
    </row>
    <row r="798" spans="4:4">
      <c r="D798" s="145"/>
    </row>
    <row r="799" spans="4:4">
      <c r="D799" s="145"/>
    </row>
    <row r="800" spans="4:4">
      <c r="D800" s="145"/>
    </row>
    <row r="801" spans="4:4">
      <c r="D801" s="145"/>
    </row>
    <row r="802" spans="4:4">
      <c r="D802" s="145"/>
    </row>
    <row r="803" spans="4:4">
      <c r="D803" s="145"/>
    </row>
    <row r="804" spans="4:4">
      <c r="D804" s="145"/>
    </row>
    <row r="805" spans="4:4">
      <c r="D805" s="145"/>
    </row>
    <row r="806" spans="4:4">
      <c r="D806" s="145"/>
    </row>
    <row r="807" spans="4:4">
      <c r="D807" s="145"/>
    </row>
    <row r="808" spans="4:4">
      <c r="D808" s="145"/>
    </row>
    <row r="809" spans="4:4">
      <c r="D809" s="145"/>
    </row>
    <row r="810" spans="4:4">
      <c r="D810" s="145"/>
    </row>
    <row r="811" spans="4:4">
      <c r="D811" s="145"/>
    </row>
    <row r="812" spans="4:4">
      <c r="D812" s="145"/>
    </row>
    <row r="813" spans="4:4">
      <c r="D813" s="145"/>
    </row>
    <row r="814" spans="4:4">
      <c r="D814" s="145"/>
    </row>
    <row r="815" spans="4:4">
      <c r="D815" s="145"/>
    </row>
    <row r="816" spans="4:4">
      <c r="D816" s="145"/>
    </row>
    <row r="817" spans="4:4">
      <c r="D817" s="145"/>
    </row>
    <row r="818" spans="4:4">
      <c r="D818" s="145"/>
    </row>
    <row r="819" spans="4:4">
      <c r="D819" s="145"/>
    </row>
    <row r="820" spans="4:4">
      <c r="D820" s="145"/>
    </row>
    <row r="821" spans="4:4">
      <c r="D821" s="145"/>
    </row>
    <row r="822" spans="4:4">
      <c r="D822" s="145"/>
    </row>
    <row r="823" spans="4:4">
      <c r="D823" s="145"/>
    </row>
    <row r="824" spans="4:4">
      <c r="D824" s="145"/>
    </row>
    <row r="825" spans="4:4">
      <c r="D825" s="145"/>
    </row>
    <row r="826" spans="4:4">
      <c r="D826" s="145"/>
    </row>
    <row r="827" spans="4:4">
      <c r="D827" s="145"/>
    </row>
    <row r="828" spans="4:4">
      <c r="D828" s="145"/>
    </row>
    <row r="829" spans="4:4">
      <c r="D829" s="145"/>
    </row>
    <row r="830" spans="4:4">
      <c r="D830" s="145"/>
    </row>
    <row r="831" spans="4:4">
      <c r="D831" s="145"/>
    </row>
    <row r="832" spans="4:4">
      <c r="D832" s="145"/>
    </row>
    <row r="833" spans="4:4">
      <c r="D833" s="145"/>
    </row>
    <row r="834" spans="4:4">
      <c r="D834" s="145"/>
    </row>
    <row r="835" spans="4:4">
      <c r="D835" s="145"/>
    </row>
    <row r="836" spans="4:4">
      <c r="D836" s="145"/>
    </row>
    <row r="837" spans="4:4">
      <c r="D837" s="145"/>
    </row>
    <row r="838" spans="4:4">
      <c r="D838" s="145"/>
    </row>
    <row r="839" spans="4:4">
      <c r="D839" s="145"/>
    </row>
    <row r="840" spans="4:4">
      <c r="D840" s="145"/>
    </row>
    <row r="841" spans="4:4">
      <c r="D841" s="145"/>
    </row>
    <row r="842" spans="4:4">
      <c r="D842" s="145"/>
    </row>
    <row r="843" spans="4:4">
      <c r="D843" s="145"/>
    </row>
    <row r="844" spans="4:4">
      <c r="D844" s="145"/>
    </row>
    <row r="845" spans="4:4">
      <c r="D845" s="145"/>
    </row>
    <row r="846" spans="4:4">
      <c r="D846" s="145"/>
    </row>
    <row r="847" spans="4:4">
      <c r="D847" s="145"/>
    </row>
    <row r="848" spans="4:4">
      <c r="D848" s="145"/>
    </row>
    <row r="849" spans="4:4">
      <c r="D849" s="145"/>
    </row>
    <row r="850" spans="4:4">
      <c r="D850" s="145"/>
    </row>
    <row r="851" spans="4:4">
      <c r="D851" s="145"/>
    </row>
    <row r="852" spans="4:4">
      <c r="D852" s="145"/>
    </row>
    <row r="853" spans="4:4">
      <c r="D853" s="145"/>
    </row>
    <row r="854" spans="4:4">
      <c r="D854" s="145"/>
    </row>
    <row r="855" spans="4:4">
      <c r="D855" s="145"/>
    </row>
    <row r="856" spans="4:4">
      <c r="D856" s="145"/>
    </row>
    <row r="857" spans="4:4">
      <c r="D857" s="145"/>
    </row>
    <row r="858" spans="4:4">
      <c r="D858" s="145"/>
    </row>
    <row r="859" spans="4:4">
      <c r="D859" s="145"/>
    </row>
    <row r="860" spans="4:4">
      <c r="D860" s="145"/>
    </row>
    <row r="861" spans="4:4">
      <c r="D861" s="145"/>
    </row>
    <row r="862" spans="4:4">
      <c r="D862" s="145"/>
    </row>
    <row r="863" spans="4:4">
      <c r="D863" s="145"/>
    </row>
    <row r="864" spans="4:4">
      <c r="D864" s="145"/>
    </row>
    <row r="865" spans="4:4">
      <c r="D865" s="145"/>
    </row>
    <row r="866" spans="4:4">
      <c r="D866" s="145"/>
    </row>
    <row r="867" spans="4:4">
      <c r="D867" s="145"/>
    </row>
    <row r="868" spans="4:4">
      <c r="D868" s="145"/>
    </row>
    <row r="869" spans="4:4">
      <c r="D869" s="145"/>
    </row>
    <row r="870" spans="4:4">
      <c r="D870" s="145"/>
    </row>
    <row r="871" spans="4:4">
      <c r="D871" s="145"/>
    </row>
    <row r="872" spans="4:4">
      <c r="D872" s="145"/>
    </row>
    <row r="873" spans="4:4">
      <c r="D873" s="145"/>
    </row>
    <row r="874" spans="4:4">
      <c r="D874" s="145"/>
    </row>
    <row r="875" spans="4:4">
      <c r="D875" s="145"/>
    </row>
    <row r="876" spans="4:4">
      <c r="D876" s="145"/>
    </row>
    <row r="877" spans="4:4">
      <c r="D877" s="145"/>
    </row>
    <row r="878" spans="4:4">
      <c r="D878" s="145"/>
    </row>
    <row r="879" spans="4:4">
      <c r="D879" s="145"/>
    </row>
    <row r="880" spans="4:4">
      <c r="D880" s="145"/>
    </row>
    <row r="881" spans="4:4">
      <c r="D881" s="145"/>
    </row>
    <row r="882" spans="4:4">
      <c r="D882" s="145"/>
    </row>
    <row r="883" spans="4:4">
      <c r="D883" s="145"/>
    </row>
    <row r="884" spans="4:4">
      <c r="D884" s="145"/>
    </row>
    <row r="885" spans="4:4">
      <c r="D885" s="145"/>
    </row>
    <row r="886" spans="4:4">
      <c r="D886" s="145"/>
    </row>
    <row r="887" spans="4:4">
      <c r="D887" s="145"/>
    </row>
    <row r="888" spans="4:4">
      <c r="D888" s="145"/>
    </row>
    <row r="889" spans="4:4">
      <c r="D889" s="145"/>
    </row>
    <row r="890" spans="4:4">
      <c r="D890" s="145"/>
    </row>
    <row r="891" spans="4:4">
      <c r="D891" s="145"/>
    </row>
    <row r="892" spans="4:4">
      <c r="D892" s="145"/>
    </row>
    <row r="893" spans="4:4">
      <c r="D893" s="145"/>
    </row>
    <row r="894" spans="4:4">
      <c r="D894" s="145"/>
    </row>
    <row r="895" spans="4:4">
      <c r="D895" s="145"/>
    </row>
    <row r="896" spans="4:4">
      <c r="D896" s="145"/>
    </row>
    <row r="897" spans="4:4">
      <c r="D897" s="145"/>
    </row>
    <row r="898" spans="4:4">
      <c r="D898" s="145"/>
    </row>
    <row r="899" spans="4:4">
      <c r="D899" s="145"/>
    </row>
    <row r="900" spans="4:4">
      <c r="D900" s="145"/>
    </row>
    <row r="901" spans="4:4">
      <c r="D901" s="145"/>
    </row>
    <row r="902" spans="4:4">
      <c r="D902" s="145"/>
    </row>
    <row r="903" spans="4:4">
      <c r="D903" s="145"/>
    </row>
    <row r="904" spans="4:4">
      <c r="D904" s="145"/>
    </row>
    <row r="905" spans="4:4">
      <c r="D905" s="145"/>
    </row>
    <row r="906" spans="4:4">
      <c r="D906" s="145"/>
    </row>
    <row r="907" spans="4:4">
      <c r="D907" s="145"/>
    </row>
    <row r="908" spans="4:4">
      <c r="D908" s="145"/>
    </row>
    <row r="909" spans="4:4">
      <c r="D909" s="145"/>
    </row>
    <row r="910" spans="4:4">
      <c r="D910" s="145"/>
    </row>
    <row r="911" spans="4:4">
      <c r="D911" s="145"/>
    </row>
    <row r="912" spans="4:4">
      <c r="D912" s="145"/>
    </row>
    <row r="913" spans="4:4">
      <c r="D913" s="145"/>
    </row>
    <row r="914" spans="4:4">
      <c r="D914" s="145"/>
    </row>
    <row r="915" spans="4:4">
      <c r="D915" s="145"/>
    </row>
    <row r="916" spans="4:4">
      <c r="D916" s="145"/>
    </row>
    <row r="917" spans="4:4">
      <c r="D917" s="145"/>
    </row>
    <row r="918" spans="4:4">
      <c r="D918" s="145"/>
    </row>
    <row r="919" spans="4:4">
      <c r="D919" s="145"/>
    </row>
    <row r="920" spans="4:4">
      <c r="D920" s="145"/>
    </row>
    <row r="921" spans="4:4">
      <c r="D921" s="145"/>
    </row>
    <row r="922" spans="4:4">
      <c r="D922" s="145"/>
    </row>
    <row r="923" spans="4:4">
      <c r="D923" s="145"/>
    </row>
    <row r="924" spans="4:4">
      <c r="D924" s="145"/>
    </row>
    <row r="925" spans="4:4">
      <c r="D925" s="145"/>
    </row>
    <row r="926" spans="4:4">
      <c r="D926" s="145"/>
    </row>
    <row r="927" spans="4:4">
      <c r="D927" s="145"/>
    </row>
    <row r="928" spans="4:4">
      <c r="D928" s="145"/>
    </row>
    <row r="929" spans="4:4">
      <c r="D929" s="145"/>
    </row>
    <row r="930" spans="4:4">
      <c r="D930" s="145"/>
    </row>
    <row r="931" spans="4:4">
      <c r="D931" s="145"/>
    </row>
    <row r="932" spans="4:4">
      <c r="D932" s="145"/>
    </row>
    <row r="933" spans="4:4">
      <c r="D933" s="145"/>
    </row>
    <row r="934" spans="4:4">
      <c r="D934" s="145"/>
    </row>
    <row r="935" spans="4:4">
      <c r="D935" s="145"/>
    </row>
    <row r="936" spans="4:4">
      <c r="D936" s="145"/>
    </row>
    <row r="937" spans="4:4">
      <c r="D937" s="145"/>
    </row>
    <row r="938" spans="4:4">
      <c r="D938" s="145"/>
    </row>
    <row r="939" spans="4:4">
      <c r="D939" s="145"/>
    </row>
    <row r="940" spans="4:4">
      <c r="D940" s="145"/>
    </row>
    <row r="941" spans="4:4">
      <c r="D941" s="145"/>
    </row>
    <row r="942" spans="4:4">
      <c r="D942" s="145"/>
    </row>
    <row r="943" spans="4:4">
      <c r="D943" s="145"/>
    </row>
    <row r="944" spans="4:4">
      <c r="D944" s="145"/>
    </row>
    <row r="945" spans="4:4">
      <c r="D945" s="145"/>
    </row>
    <row r="946" spans="4:4">
      <c r="D946" s="145"/>
    </row>
    <row r="947" spans="4:4">
      <c r="D947" s="145"/>
    </row>
    <row r="948" spans="4:4">
      <c r="D948" s="145"/>
    </row>
    <row r="949" spans="4:4">
      <c r="D949" s="145"/>
    </row>
    <row r="950" spans="4:4">
      <c r="D950" s="145"/>
    </row>
    <row r="951" spans="4:4">
      <c r="D951" s="145"/>
    </row>
    <row r="952" spans="4:4">
      <c r="D952" s="145"/>
    </row>
    <row r="953" spans="4:4">
      <c r="D953" s="145"/>
    </row>
    <row r="954" spans="4:4">
      <c r="D954" s="145"/>
    </row>
    <row r="955" spans="4:4">
      <c r="D955" s="145"/>
    </row>
    <row r="956" spans="4:4">
      <c r="D956" s="145"/>
    </row>
    <row r="957" spans="4:4">
      <c r="D957" s="145"/>
    </row>
    <row r="958" spans="4:4">
      <c r="D958" s="145"/>
    </row>
    <row r="959" spans="4:4">
      <c r="D959" s="145"/>
    </row>
    <row r="960" spans="4:4">
      <c r="D960" s="145"/>
    </row>
    <row r="961" spans="4:4">
      <c r="D961" s="145"/>
    </row>
    <row r="962" spans="4:4">
      <c r="D962" s="145"/>
    </row>
    <row r="963" spans="4:4">
      <c r="D963" s="145"/>
    </row>
    <row r="964" spans="4:4">
      <c r="D964" s="145"/>
    </row>
    <row r="965" spans="4:4">
      <c r="D965" s="145"/>
    </row>
    <row r="966" spans="4:4">
      <c r="D966" s="145"/>
    </row>
    <row r="967" spans="4:4">
      <c r="D967" s="145"/>
    </row>
    <row r="968" spans="4:4">
      <c r="D968" s="145"/>
    </row>
    <row r="969" spans="4:4">
      <c r="D969" s="145"/>
    </row>
    <row r="970" spans="4:4">
      <c r="D970" s="145"/>
    </row>
    <row r="971" spans="4:4">
      <c r="D971" s="145"/>
    </row>
    <row r="972" spans="4:4">
      <c r="D972" s="145"/>
    </row>
    <row r="973" spans="4:4">
      <c r="D973" s="145"/>
    </row>
    <row r="974" spans="4:4">
      <c r="D974" s="145"/>
    </row>
    <row r="975" spans="4:4">
      <c r="D975" s="145"/>
    </row>
    <row r="976" spans="4:4">
      <c r="D976" s="145"/>
    </row>
    <row r="977" spans="4:4">
      <c r="D977" s="145"/>
    </row>
    <row r="978" spans="4:4">
      <c r="D978" s="145"/>
    </row>
    <row r="979" spans="4:4">
      <c r="D979" s="145"/>
    </row>
    <row r="980" spans="4:4">
      <c r="D980" s="145"/>
    </row>
    <row r="981" spans="4:4">
      <c r="D981" s="145"/>
    </row>
    <row r="982" spans="4:4">
      <c r="D982" s="145"/>
    </row>
    <row r="983" spans="4:4">
      <c r="D983" s="145"/>
    </row>
    <row r="984" spans="4:4">
      <c r="D984" s="145"/>
    </row>
    <row r="985" spans="4:4">
      <c r="D985" s="145"/>
    </row>
    <row r="986" spans="4:4">
      <c r="D986" s="145"/>
    </row>
    <row r="987" spans="4:4">
      <c r="D987" s="145"/>
    </row>
    <row r="988" spans="4:4">
      <c r="D988" s="145"/>
    </row>
    <row r="989" spans="4:4">
      <c r="D989" s="145"/>
    </row>
    <row r="990" spans="4:4">
      <c r="D990" s="145"/>
    </row>
    <row r="991" spans="4:4">
      <c r="D991" s="145"/>
    </row>
    <row r="992" spans="4:4">
      <c r="D992" s="145"/>
    </row>
    <row r="993" spans="4:4">
      <c r="D993" s="145"/>
    </row>
    <row r="994" spans="4:4">
      <c r="D994" s="145"/>
    </row>
    <row r="995" spans="4:4">
      <c r="D995" s="145"/>
    </row>
    <row r="996" spans="4:4">
      <c r="D996" s="145"/>
    </row>
    <row r="997" spans="4:4">
      <c r="D997" s="145"/>
    </row>
    <row r="998" spans="4:4">
      <c r="D998" s="145"/>
    </row>
    <row r="999" spans="4:4">
      <c r="D999" s="145"/>
    </row>
    <row r="1000" spans="4:4">
      <c r="D1000" s="145"/>
    </row>
    <row r="1001" spans="4:4">
      <c r="D1001" s="145"/>
    </row>
    <row r="1002" spans="4:4">
      <c r="D1002" s="145"/>
    </row>
    <row r="1003" spans="4:4">
      <c r="D1003" s="145"/>
    </row>
    <row r="1004" spans="4:4">
      <c r="D1004" s="145"/>
    </row>
    <row r="1005" spans="4:4">
      <c r="D1005" s="145"/>
    </row>
    <row r="1006" spans="4:4">
      <c r="D1006" s="145"/>
    </row>
    <row r="1007" spans="4:4">
      <c r="D1007" s="145"/>
    </row>
    <row r="1008" spans="4:4">
      <c r="D1008" s="145"/>
    </row>
    <row r="1009" spans="4:4">
      <c r="D1009" s="145"/>
    </row>
    <row r="1010" spans="4:4">
      <c r="D1010" s="145"/>
    </row>
    <row r="1011" spans="4:4">
      <c r="D1011" s="145"/>
    </row>
    <row r="1012" spans="4:4">
      <c r="D1012" s="145"/>
    </row>
    <row r="1013" spans="4:4">
      <c r="D1013" s="145"/>
    </row>
    <row r="1014" spans="4:4">
      <c r="D1014" s="145"/>
    </row>
    <row r="1015" spans="4:4">
      <c r="D1015" s="145"/>
    </row>
    <row r="1016" spans="4:4">
      <c r="D1016" s="145"/>
    </row>
    <row r="1017" spans="4:4">
      <c r="D1017" s="145"/>
    </row>
    <row r="1018" spans="4:4">
      <c r="D1018" s="145"/>
    </row>
    <row r="1019" spans="4:4">
      <c r="D1019" s="145"/>
    </row>
    <row r="1020" spans="4:4">
      <c r="D1020" s="145"/>
    </row>
    <row r="1021" spans="4:4">
      <c r="D1021" s="145"/>
    </row>
    <row r="1022" spans="4:4">
      <c r="D1022" s="145"/>
    </row>
    <row r="1023" spans="4:4">
      <c r="D1023" s="145"/>
    </row>
    <row r="1024" spans="4:4">
      <c r="D1024" s="145"/>
    </row>
    <row r="1025" spans="4:4">
      <c r="D1025" s="145"/>
    </row>
    <row r="1026" spans="4:4">
      <c r="D1026" s="145"/>
    </row>
    <row r="1027" spans="4:4">
      <c r="D1027" s="145"/>
    </row>
    <row r="1028" spans="4:4">
      <c r="D1028" s="145"/>
    </row>
    <row r="1029" spans="4:4">
      <c r="D1029" s="145"/>
    </row>
    <row r="1030" spans="4:4">
      <c r="D1030" s="145"/>
    </row>
    <row r="1031" spans="4:4">
      <c r="D1031" s="145"/>
    </row>
    <row r="1032" spans="4:4">
      <c r="D1032" s="145"/>
    </row>
    <row r="1033" spans="4:4">
      <c r="D1033" s="145"/>
    </row>
    <row r="1034" spans="4:4">
      <c r="D1034" s="145"/>
    </row>
    <row r="1035" spans="4:4">
      <c r="D1035" s="145"/>
    </row>
    <row r="1036" spans="4:4">
      <c r="D1036" s="145"/>
    </row>
    <row r="1037" spans="4:4">
      <c r="D1037" s="145"/>
    </row>
    <row r="1038" spans="4:4">
      <c r="D1038" s="145"/>
    </row>
    <row r="1039" spans="4:4">
      <c r="D1039" s="145"/>
    </row>
    <row r="1040" spans="4:4">
      <c r="D1040" s="145"/>
    </row>
    <row r="1041" spans="4:4">
      <c r="D1041" s="145"/>
    </row>
    <row r="1042" spans="4:4">
      <c r="D1042" s="145"/>
    </row>
    <row r="1043" spans="4:4">
      <c r="D1043" s="145"/>
    </row>
    <row r="1044" spans="4:4">
      <c r="D1044" s="145"/>
    </row>
    <row r="1045" spans="4:4">
      <c r="D1045" s="145"/>
    </row>
    <row r="1046" spans="4:4">
      <c r="D1046" s="145"/>
    </row>
    <row r="1047" spans="4:4">
      <c r="D1047" s="145"/>
    </row>
    <row r="1048" spans="4:4">
      <c r="D1048" s="145"/>
    </row>
    <row r="1049" spans="4:4">
      <c r="D1049" s="145"/>
    </row>
    <row r="1050" spans="4:4">
      <c r="D1050" s="145"/>
    </row>
    <row r="1051" spans="4:4">
      <c r="D1051" s="145"/>
    </row>
    <row r="1052" spans="4:4">
      <c r="D1052" s="145"/>
    </row>
    <row r="1053" spans="4:4">
      <c r="D1053" s="145"/>
    </row>
    <row r="1054" spans="4:4">
      <c r="D1054" s="145"/>
    </row>
    <row r="1055" spans="4:4">
      <c r="D1055" s="145"/>
    </row>
    <row r="1056" spans="4:4">
      <c r="D1056" s="145"/>
    </row>
    <row r="1057" spans="4:4">
      <c r="D1057" s="145"/>
    </row>
    <row r="1058" spans="4:4">
      <c r="D1058" s="145"/>
    </row>
    <row r="1059" spans="4:4">
      <c r="D1059" s="145"/>
    </row>
    <row r="1060" spans="4:4">
      <c r="D1060" s="145"/>
    </row>
    <row r="1061" spans="4:4">
      <c r="D1061" s="145"/>
    </row>
    <row r="1062" spans="4:4">
      <c r="D1062" s="145"/>
    </row>
    <row r="1063" spans="4:4">
      <c r="D1063" s="145"/>
    </row>
    <row r="1064" spans="4:4">
      <c r="D1064" s="145"/>
    </row>
    <row r="1065" spans="4:4">
      <c r="D1065" s="145"/>
    </row>
    <row r="1066" spans="4:4">
      <c r="D1066" s="145"/>
    </row>
    <row r="1067" spans="4:4">
      <c r="D1067" s="145"/>
    </row>
    <row r="1068" spans="4:4">
      <c r="D1068" s="145"/>
    </row>
    <row r="1069" spans="4:4">
      <c r="D1069" s="145"/>
    </row>
    <row r="1070" spans="4:4">
      <c r="D1070" s="145"/>
    </row>
    <row r="1071" spans="4:4">
      <c r="D1071" s="145"/>
    </row>
    <row r="1072" spans="4:4">
      <c r="D1072" s="145"/>
    </row>
    <row r="1073" spans="4:4">
      <c r="D1073" s="145"/>
    </row>
    <row r="1074" spans="4:4">
      <c r="D1074" s="145"/>
    </row>
    <row r="1075" spans="4:4">
      <c r="D1075" s="145"/>
    </row>
    <row r="1076" spans="4:4">
      <c r="D1076" s="145"/>
    </row>
    <row r="1077" spans="4:4">
      <c r="D1077" s="145"/>
    </row>
    <row r="1078" spans="4:4">
      <c r="D1078" s="145"/>
    </row>
    <row r="1079" spans="4:4">
      <c r="D1079" s="145"/>
    </row>
    <row r="1080" spans="4:4">
      <c r="D1080" s="145"/>
    </row>
    <row r="1081" spans="4:4">
      <c r="D1081" s="145"/>
    </row>
    <row r="1082" spans="4:4">
      <c r="D1082" s="145"/>
    </row>
    <row r="1083" spans="4:4">
      <c r="D1083" s="145"/>
    </row>
    <row r="1084" spans="4:4">
      <c r="D1084" s="145"/>
    </row>
    <row r="1085" spans="4:4">
      <c r="D1085" s="145"/>
    </row>
    <row r="1086" spans="4:4">
      <c r="D1086" s="145"/>
    </row>
    <row r="1087" spans="4:4">
      <c r="D1087" s="145"/>
    </row>
    <row r="1088" spans="4:4">
      <c r="D1088" s="145"/>
    </row>
    <row r="1089" spans="4:4">
      <c r="D1089" s="145"/>
    </row>
    <row r="1090" spans="4:4">
      <c r="D1090" s="145"/>
    </row>
    <row r="1091" spans="4:4">
      <c r="D1091" s="145"/>
    </row>
    <row r="1092" spans="4:4">
      <c r="D1092" s="145"/>
    </row>
    <row r="1093" spans="4:4">
      <c r="D1093" s="145"/>
    </row>
    <row r="1094" spans="4:4">
      <c r="D1094" s="145"/>
    </row>
    <row r="1095" spans="4:4">
      <c r="D1095" s="145"/>
    </row>
    <row r="1096" spans="4:4">
      <c r="D1096" s="145"/>
    </row>
    <row r="1097" spans="4:4">
      <c r="D1097" s="145"/>
    </row>
    <row r="1098" spans="4:4">
      <c r="D1098" s="145"/>
    </row>
    <row r="1099" spans="4:4">
      <c r="D1099" s="145"/>
    </row>
    <row r="1100" spans="4:4">
      <c r="D1100" s="145"/>
    </row>
    <row r="1101" spans="4:4">
      <c r="D1101" s="145"/>
    </row>
    <row r="1102" spans="4:4">
      <c r="D1102" s="145"/>
    </row>
    <row r="1103" spans="4:4">
      <c r="D1103" s="145"/>
    </row>
    <row r="1104" spans="4:4">
      <c r="D1104" s="145"/>
    </row>
    <row r="1105" spans="4:4">
      <c r="D1105" s="145"/>
    </row>
    <row r="1106" spans="4:4">
      <c r="D1106" s="145"/>
    </row>
    <row r="1107" spans="4:4">
      <c r="D1107" s="145"/>
    </row>
    <row r="1108" spans="4:4">
      <c r="D1108" s="145"/>
    </row>
    <row r="1109" spans="4:4">
      <c r="D1109" s="145"/>
    </row>
    <row r="1110" spans="4:4">
      <c r="D1110" s="145"/>
    </row>
    <row r="1111" spans="4:4">
      <c r="D1111" s="145"/>
    </row>
    <row r="1112" spans="4:4">
      <c r="D1112" s="145"/>
    </row>
    <row r="1113" spans="4:4">
      <c r="D1113" s="145"/>
    </row>
    <row r="1114" spans="4:4">
      <c r="D1114" s="145"/>
    </row>
    <row r="1115" spans="4:4">
      <c r="D1115" s="145"/>
    </row>
    <row r="1116" spans="4:4">
      <c r="D1116" s="145"/>
    </row>
    <row r="1117" spans="4:4">
      <c r="D1117" s="145"/>
    </row>
    <row r="1118" spans="4:4">
      <c r="D1118" s="145"/>
    </row>
    <row r="1119" spans="4:4">
      <c r="D1119" s="145"/>
    </row>
    <row r="1120" spans="4:4">
      <c r="D1120" s="145"/>
    </row>
    <row r="1121" spans="4:4">
      <c r="D1121" s="145"/>
    </row>
    <row r="1122" spans="4:4">
      <c r="D1122" s="145"/>
    </row>
    <row r="1123" spans="4:4">
      <c r="D1123" s="145"/>
    </row>
    <row r="1124" spans="4:4">
      <c r="D1124" s="145"/>
    </row>
    <row r="1125" spans="4:4">
      <c r="D1125" s="145"/>
    </row>
    <row r="1126" spans="4:4">
      <c r="D1126" s="145"/>
    </row>
    <row r="1127" spans="4:4">
      <c r="D1127" s="145"/>
    </row>
    <row r="1128" spans="4:4">
      <c r="D1128" s="145"/>
    </row>
    <row r="1129" spans="4:4">
      <c r="D1129" s="145"/>
    </row>
    <row r="1130" spans="4:4">
      <c r="D1130" s="145"/>
    </row>
    <row r="1131" spans="4:4">
      <c r="D1131" s="145"/>
    </row>
    <row r="1132" spans="4:4">
      <c r="D1132" s="145"/>
    </row>
    <row r="1133" spans="4:4">
      <c r="D1133" s="145"/>
    </row>
    <row r="1134" spans="4:4">
      <c r="D1134" s="145"/>
    </row>
    <row r="1135" spans="4:4">
      <c r="D1135" s="145"/>
    </row>
    <row r="1136" spans="4:4">
      <c r="D1136" s="145"/>
    </row>
    <row r="1137" spans="4:4">
      <c r="D1137" s="145"/>
    </row>
    <row r="1138" spans="4:4">
      <c r="D1138" s="145"/>
    </row>
    <row r="1139" spans="4:4">
      <c r="D1139" s="145"/>
    </row>
    <row r="1140" spans="4:4">
      <c r="D1140" s="145"/>
    </row>
    <row r="1141" spans="4:4">
      <c r="D1141" s="145"/>
    </row>
    <row r="1142" spans="4:4">
      <c r="D1142" s="145"/>
    </row>
    <row r="1143" spans="4:4">
      <c r="D1143" s="145"/>
    </row>
    <row r="1144" spans="4:4">
      <c r="D1144" s="145"/>
    </row>
    <row r="1145" spans="4:4">
      <c r="D1145" s="145"/>
    </row>
    <row r="1146" spans="4:4">
      <c r="D1146" s="145"/>
    </row>
    <row r="1147" spans="4:4">
      <c r="D1147" s="145"/>
    </row>
    <row r="1148" spans="4:4">
      <c r="D1148" s="145"/>
    </row>
    <row r="1149" spans="4:4">
      <c r="D1149" s="145"/>
    </row>
    <row r="1150" spans="4:4">
      <c r="D1150" s="145"/>
    </row>
    <row r="1151" spans="4:4">
      <c r="D1151" s="145"/>
    </row>
    <row r="1152" spans="4:4">
      <c r="D1152" s="145"/>
    </row>
    <row r="1153" spans="4:4">
      <c r="D1153" s="145"/>
    </row>
    <row r="1154" spans="4:4">
      <c r="D1154" s="145"/>
    </row>
    <row r="1155" spans="4:4">
      <c r="D1155" s="145"/>
    </row>
    <row r="1156" spans="4:4">
      <c r="D1156" s="145"/>
    </row>
    <row r="1157" spans="4:4">
      <c r="D1157" s="145"/>
    </row>
    <row r="1158" spans="4:4">
      <c r="D1158" s="145"/>
    </row>
    <row r="1159" spans="4:4">
      <c r="D1159" s="145"/>
    </row>
    <row r="1160" spans="4:4">
      <c r="D1160" s="145"/>
    </row>
    <row r="1161" spans="4:4">
      <c r="D1161" s="145"/>
    </row>
    <row r="1162" spans="4:4">
      <c r="D1162" s="145"/>
    </row>
    <row r="1163" spans="4:4">
      <c r="D1163" s="145"/>
    </row>
    <row r="1164" spans="4:4">
      <c r="D1164" s="145"/>
    </row>
    <row r="1165" spans="4:4">
      <c r="D1165" s="145"/>
    </row>
    <row r="1166" spans="4:4">
      <c r="D1166" s="145"/>
    </row>
    <row r="1167" spans="4:4">
      <c r="D1167" s="145"/>
    </row>
    <row r="1168" spans="4:4">
      <c r="D1168" s="145"/>
    </row>
    <row r="1169" spans="4:4">
      <c r="D1169" s="145"/>
    </row>
    <row r="1170" spans="4:4">
      <c r="D1170" s="145"/>
    </row>
    <row r="1171" spans="4:4">
      <c r="D1171" s="145"/>
    </row>
    <row r="1172" spans="4:4">
      <c r="D1172" s="145"/>
    </row>
    <row r="1173" spans="4:4">
      <c r="D1173" s="145"/>
    </row>
    <row r="1174" spans="4:4">
      <c r="D1174" s="145"/>
    </row>
    <row r="1175" spans="4:4">
      <c r="D1175" s="145"/>
    </row>
    <row r="1176" spans="4:4">
      <c r="D1176" s="145"/>
    </row>
    <row r="1177" spans="4:4">
      <c r="D1177" s="145"/>
    </row>
    <row r="1178" spans="4:4">
      <c r="D1178" s="145"/>
    </row>
    <row r="1179" spans="4:4">
      <c r="D1179" s="145"/>
    </row>
    <row r="1180" spans="4:4">
      <c r="D1180" s="145"/>
    </row>
    <row r="1181" spans="4:4">
      <c r="D1181" s="145"/>
    </row>
    <row r="1182" spans="4:4">
      <c r="D1182" s="145"/>
    </row>
    <row r="1183" spans="4:4">
      <c r="D1183" s="145"/>
    </row>
    <row r="1184" spans="4:4">
      <c r="D1184" s="145"/>
    </row>
    <row r="1185" spans="4:4">
      <c r="D1185" s="145"/>
    </row>
    <row r="1186" spans="4:4">
      <c r="D1186" s="145"/>
    </row>
    <row r="1187" spans="4:4">
      <c r="D1187" s="145"/>
    </row>
    <row r="1188" spans="4:4">
      <c r="D1188" s="145"/>
    </row>
    <row r="1189" spans="4:4">
      <c r="D1189" s="145"/>
    </row>
    <row r="1190" spans="4:4">
      <c r="D1190" s="145"/>
    </row>
    <row r="1191" spans="4:4">
      <c r="D1191" s="145"/>
    </row>
    <row r="1192" spans="4:4">
      <c r="D1192" s="145"/>
    </row>
    <row r="1193" spans="4:4">
      <c r="D1193" s="145"/>
    </row>
    <row r="1194" spans="4:4">
      <c r="D1194" s="145"/>
    </row>
    <row r="1195" spans="4:4">
      <c r="D1195" s="145"/>
    </row>
    <row r="1196" spans="4:4">
      <c r="D1196" s="145"/>
    </row>
    <row r="1197" spans="4:4">
      <c r="D1197" s="145"/>
    </row>
    <row r="1198" spans="4:4">
      <c r="D1198" s="145"/>
    </row>
    <row r="1199" spans="4:4">
      <c r="D1199" s="145"/>
    </row>
    <row r="1200" spans="4:4">
      <c r="D1200" s="145"/>
    </row>
    <row r="1201" spans="4:4">
      <c r="D1201" s="145"/>
    </row>
    <row r="1202" spans="4:4">
      <c r="D1202" s="145"/>
    </row>
    <row r="1203" spans="4:4">
      <c r="D1203" s="145"/>
    </row>
    <row r="1204" spans="4:4">
      <c r="D1204" s="145"/>
    </row>
    <row r="1205" spans="4:4">
      <c r="D1205" s="145"/>
    </row>
    <row r="1206" spans="4:4">
      <c r="D1206" s="145"/>
    </row>
    <row r="1207" spans="4:4">
      <c r="D1207" s="145"/>
    </row>
    <row r="1208" spans="4:4">
      <c r="D1208" s="145"/>
    </row>
    <row r="1209" spans="4:4">
      <c r="D1209" s="145"/>
    </row>
    <row r="1210" spans="4:4">
      <c r="D1210" s="145"/>
    </row>
    <row r="1211" spans="4:4">
      <c r="D1211" s="145"/>
    </row>
    <row r="1212" spans="4:4">
      <c r="D1212" s="145"/>
    </row>
    <row r="1213" spans="4:4">
      <c r="D1213" s="145"/>
    </row>
    <row r="1214" spans="4:4">
      <c r="D1214" s="145"/>
    </row>
    <row r="1215" spans="4:4">
      <c r="D1215" s="145"/>
    </row>
    <row r="1216" spans="4:4">
      <c r="D1216" s="145"/>
    </row>
    <row r="1217" spans="4:4">
      <c r="D1217" s="145"/>
    </row>
    <row r="1218" spans="4:4">
      <c r="D1218" s="145"/>
    </row>
    <row r="1219" spans="4:4">
      <c r="D1219" s="145"/>
    </row>
    <row r="1220" spans="4:4">
      <c r="D1220" s="145"/>
    </row>
    <row r="1221" spans="4:4">
      <c r="D1221" s="145"/>
    </row>
    <row r="1222" spans="4:4">
      <c r="D1222" s="145"/>
    </row>
    <row r="1223" spans="4:4">
      <c r="D1223" s="145"/>
    </row>
    <row r="1224" spans="4:4">
      <c r="D1224" s="145"/>
    </row>
    <row r="1225" spans="4:4">
      <c r="D1225" s="145"/>
    </row>
    <row r="1226" spans="4:4">
      <c r="D1226" s="145"/>
    </row>
    <row r="1227" spans="4:4">
      <c r="D1227" s="145"/>
    </row>
    <row r="1228" spans="4:4">
      <c r="D1228" s="145"/>
    </row>
    <row r="1229" spans="4:4">
      <c r="D1229" s="145"/>
    </row>
    <row r="1230" spans="4:4">
      <c r="D1230" s="145"/>
    </row>
    <row r="1231" spans="4:4">
      <c r="D1231" s="145"/>
    </row>
    <row r="1232" spans="4:4">
      <c r="D1232" s="145"/>
    </row>
    <row r="1233" spans="4:4">
      <c r="D1233" s="145"/>
    </row>
    <row r="1234" spans="4:4">
      <c r="D1234" s="145"/>
    </row>
    <row r="1235" spans="4:4">
      <c r="D1235" s="145"/>
    </row>
    <row r="1236" spans="4:4">
      <c r="D1236" s="145"/>
    </row>
    <row r="1237" spans="4:4">
      <c r="D1237" s="145"/>
    </row>
    <row r="1238" spans="4:4">
      <c r="D1238" s="145"/>
    </row>
    <row r="1239" spans="4:4">
      <c r="D1239" s="145"/>
    </row>
    <row r="1240" spans="4:4">
      <c r="D1240" s="145"/>
    </row>
    <row r="1241" spans="4:4">
      <c r="D1241" s="145"/>
    </row>
    <row r="1242" spans="4:4">
      <c r="D1242" s="145"/>
    </row>
    <row r="1243" spans="4:4">
      <c r="D1243" s="145"/>
    </row>
    <row r="1244" spans="4:4">
      <c r="D1244" s="145"/>
    </row>
    <row r="1245" spans="4:4">
      <c r="D1245" s="145"/>
    </row>
    <row r="1246" spans="4:4">
      <c r="D1246" s="145"/>
    </row>
    <row r="1247" spans="4:4">
      <c r="D1247" s="145"/>
    </row>
    <row r="1248" spans="4:4">
      <c r="D1248" s="145"/>
    </row>
    <row r="1249" spans="4:4">
      <c r="D1249" s="145"/>
    </row>
    <row r="1250" spans="4:4">
      <c r="D1250" s="145"/>
    </row>
    <row r="1251" spans="4:4">
      <c r="D1251" s="145"/>
    </row>
    <row r="1252" spans="4:4">
      <c r="D1252" s="145"/>
    </row>
    <row r="1253" spans="4:4">
      <c r="D1253" s="145"/>
    </row>
    <row r="1254" spans="4:4">
      <c r="D1254" s="145"/>
    </row>
    <row r="1255" spans="4:4">
      <c r="D1255" s="145"/>
    </row>
    <row r="1256" spans="4:4">
      <c r="D1256" s="145"/>
    </row>
    <row r="1257" spans="4:4">
      <c r="D1257" s="145"/>
    </row>
    <row r="1258" spans="4:4">
      <c r="D1258" s="145"/>
    </row>
    <row r="1259" spans="4:4">
      <c r="D1259" s="145"/>
    </row>
    <row r="1260" spans="4:4">
      <c r="D1260" s="145"/>
    </row>
    <row r="1261" spans="4:4">
      <c r="D1261" s="145"/>
    </row>
    <row r="1262" spans="4:4">
      <c r="D1262" s="145"/>
    </row>
    <row r="1263" spans="4:4">
      <c r="D1263" s="145"/>
    </row>
    <row r="1264" spans="4:4">
      <c r="D1264" s="145"/>
    </row>
    <row r="1265" spans="4:4">
      <c r="D1265" s="145"/>
    </row>
    <row r="1266" spans="4:4">
      <c r="D1266" s="145"/>
    </row>
    <row r="1267" spans="4:4">
      <c r="D1267" s="145"/>
    </row>
    <row r="1268" spans="4:4">
      <c r="D1268" s="145"/>
    </row>
    <row r="1269" spans="4:4">
      <c r="D1269" s="145"/>
    </row>
    <row r="1270" spans="4:4">
      <c r="D1270" s="145"/>
    </row>
    <row r="1271" spans="4:4">
      <c r="D1271" s="145"/>
    </row>
    <row r="1272" spans="4:4">
      <c r="D1272" s="145"/>
    </row>
    <row r="1273" spans="4:4">
      <c r="D1273" s="145"/>
    </row>
    <row r="1274" spans="4:4">
      <c r="D1274" s="145"/>
    </row>
    <row r="1275" spans="4:4">
      <c r="D1275" s="145"/>
    </row>
    <row r="1276" spans="4:4">
      <c r="D1276" s="145"/>
    </row>
    <row r="1277" spans="4:4">
      <c r="D1277" s="145"/>
    </row>
    <row r="1278" spans="4:4">
      <c r="D1278" s="145"/>
    </row>
    <row r="1279" spans="4:4">
      <c r="D1279" s="145"/>
    </row>
    <row r="1280" spans="4:4">
      <c r="D1280" s="145"/>
    </row>
    <row r="1281" spans="4:4">
      <c r="D1281" s="145"/>
    </row>
    <row r="1282" spans="4:4">
      <c r="D1282" s="145"/>
    </row>
    <row r="1283" spans="4:4">
      <c r="D1283" s="145"/>
    </row>
    <row r="1284" spans="4:4">
      <c r="D1284" s="145"/>
    </row>
    <row r="1285" spans="4:4">
      <c r="D1285" s="145"/>
    </row>
    <row r="1286" spans="4:4">
      <c r="D1286" s="145"/>
    </row>
    <row r="1287" spans="4:4">
      <c r="D1287" s="145"/>
    </row>
    <row r="1288" spans="4:4">
      <c r="D1288" s="145"/>
    </row>
    <row r="1289" spans="4:4">
      <c r="D1289" s="145"/>
    </row>
    <row r="1290" spans="4:4">
      <c r="D1290" s="145"/>
    </row>
    <row r="1291" spans="4:4">
      <c r="D1291" s="145"/>
    </row>
    <row r="1292" spans="4:4">
      <c r="D1292" s="145"/>
    </row>
    <row r="1293" spans="4:4">
      <c r="D1293" s="145"/>
    </row>
    <row r="1294" spans="4:4">
      <c r="D1294" s="145"/>
    </row>
    <row r="1295" spans="4:4">
      <c r="D1295" s="145"/>
    </row>
    <row r="1296" spans="4:4">
      <c r="D1296" s="145"/>
    </row>
    <row r="1297" spans="4:4">
      <c r="D1297" s="145"/>
    </row>
    <row r="1298" spans="4:4">
      <c r="D1298" s="145"/>
    </row>
    <row r="1299" spans="4:4">
      <c r="D1299" s="145"/>
    </row>
    <row r="1300" spans="4:4">
      <c r="D1300" s="145"/>
    </row>
    <row r="1301" spans="4:4">
      <c r="D1301" s="145"/>
    </row>
    <row r="1302" spans="4:4">
      <c r="D1302" s="145"/>
    </row>
    <row r="1303" spans="4:4">
      <c r="D1303" s="145"/>
    </row>
    <row r="1304" spans="4:4">
      <c r="D1304" s="145"/>
    </row>
    <row r="1305" spans="4:4">
      <c r="D1305" s="145"/>
    </row>
    <row r="1306" spans="4:4">
      <c r="D1306" s="145"/>
    </row>
    <row r="1307" spans="4:4">
      <c r="D1307" s="145"/>
    </row>
    <row r="1308" spans="4:4">
      <c r="D1308" s="145"/>
    </row>
    <row r="1309" spans="4:4">
      <c r="D1309" s="145"/>
    </row>
    <row r="1310" spans="4:4">
      <c r="D1310" s="145"/>
    </row>
    <row r="1311" spans="4:4">
      <c r="D1311" s="145"/>
    </row>
    <row r="1312" spans="4:4">
      <c r="D1312" s="145"/>
    </row>
    <row r="1313" spans="4:4">
      <c r="D1313" s="145"/>
    </row>
    <row r="1314" spans="4:4">
      <c r="D1314" s="145"/>
    </row>
    <row r="1315" spans="4:4">
      <c r="D1315" s="145"/>
    </row>
    <row r="1316" spans="4:4">
      <c r="D1316" s="145"/>
    </row>
    <row r="1317" spans="4:4">
      <c r="D1317" s="145"/>
    </row>
    <row r="1318" spans="4:4">
      <c r="D1318" s="145"/>
    </row>
    <row r="1319" spans="4:4">
      <c r="D1319" s="145"/>
    </row>
    <row r="1320" spans="4:4">
      <c r="D1320" s="145"/>
    </row>
    <row r="1321" spans="4:4">
      <c r="D1321" s="145"/>
    </row>
    <row r="1322" spans="4:4">
      <c r="D1322" s="145"/>
    </row>
    <row r="1323" spans="4:4">
      <c r="D1323" s="145"/>
    </row>
    <row r="1324" spans="4:4">
      <c r="D1324" s="145"/>
    </row>
    <row r="1325" spans="4:4">
      <c r="D1325" s="145"/>
    </row>
    <row r="1326" spans="4:4">
      <c r="D1326" s="145"/>
    </row>
    <row r="1327" spans="4:4">
      <c r="D1327" s="145"/>
    </row>
    <row r="1328" spans="4:4">
      <c r="D1328" s="145"/>
    </row>
    <row r="1329" spans="4:4">
      <c r="D1329" s="145"/>
    </row>
    <row r="1330" spans="4:4">
      <c r="D1330" s="145"/>
    </row>
    <row r="1331" spans="4:4">
      <c r="D1331" s="145"/>
    </row>
    <row r="1332" spans="4:4">
      <c r="D1332" s="145"/>
    </row>
    <row r="1333" spans="4:4">
      <c r="D1333" s="145"/>
    </row>
    <row r="1334" spans="4:4">
      <c r="D1334" s="145"/>
    </row>
    <row r="1335" spans="4:4">
      <c r="D1335" s="145"/>
    </row>
    <row r="1336" spans="4:4">
      <c r="D1336" s="145"/>
    </row>
    <row r="1337" spans="4:4">
      <c r="D1337" s="145"/>
    </row>
    <row r="1338" spans="4:4">
      <c r="D1338" s="145"/>
    </row>
    <row r="1339" spans="4:4">
      <c r="D1339" s="145"/>
    </row>
    <row r="1340" spans="4:4">
      <c r="D1340" s="145"/>
    </row>
    <row r="1341" spans="4:4">
      <c r="D1341" s="145"/>
    </row>
    <row r="1342" spans="4:4">
      <c r="D1342" s="145"/>
    </row>
    <row r="1343" spans="4:4">
      <c r="D1343" s="145"/>
    </row>
    <row r="1344" spans="4:4">
      <c r="D1344" s="145"/>
    </row>
    <row r="1345" spans="4:4">
      <c r="D1345" s="145"/>
    </row>
    <row r="1346" spans="4:4">
      <c r="D1346" s="145"/>
    </row>
    <row r="1347" spans="4:4">
      <c r="D1347" s="145"/>
    </row>
    <row r="1348" spans="4:4">
      <c r="D1348" s="145"/>
    </row>
    <row r="1349" spans="4:4">
      <c r="D1349" s="145"/>
    </row>
    <row r="1350" spans="4:4">
      <c r="D1350" s="145"/>
    </row>
    <row r="1351" spans="4:4">
      <c r="D1351" s="145"/>
    </row>
    <row r="1352" spans="4:4">
      <c r="D1352" s="145"/>
    </row>
    <row r="1353" spans="4:4">
      <c r="D1353" s="145"/>
    </row>
    <row r="1354" spans="4:4">
      <c r="D1354" s="145"/>
    </row>
    <row r="1355" spans="4:4">
      <c r="D1355" s="145"/>
    </row>
    <row r="1356" spans="4:4">
      <c r="D1356" s="145"/>
    </row>
    <row r="1357" spans="4:4">
      <c r="D1357" s="145"/>
    </row>
    <row r="1358" spans="4:4">
      <c r="D1358" s="145"/>
    </row>
    <row r="1359" spans="4:4">
      <c r="D1359" s="145"/>
    </row>
    <row r="1360" spans="4:4">
      <c r="D1360" s="145"/>
    </row>
    <row r="1361" spans="4:4">
      <c r="D1361" s="145"/>
    </row>
    <row r="1362" spans="4:4">
      <c r="D1362" s="145"/>
    </row>
    <row r="1363" spans="4:4">
      <c r="D1363" s="145"/>
    </row>
    <row r="1364" spans="4:4">
      <c r="D1364" s="145"/>
    </row>
    <row r="1365" spans="4:4">
      <c r="D1365" s="145"/>
    </row>
    <row r="1366" spans="4:4">
      <c r="D1366" s="145"/>
    </row>
    <row r="1367" spans="4:4">
      <c r="D1367" s="145"/>
    </row>
    <row r="1368" spans="4:4">
      <c r="D1368" s="145"/>
    </row>
    <row r="1369" spans="4:4">
      <c r="D1369" s="145"/>
    </row>
    <row r="1370" spans="4:4">
      <c r="D1370" s="145"/>
    </row>
    <row r="1371" spans="4:4">
      <c r="D1371" s="145"/>
    </row>
    <row r="1372" spans="4:4">
      <c r="D1372" s="145"/>
    </row>
    <row r="1373" spans="4:4">
      <c r="D1373" s="145"/>
    </row>
    <row r="1374" spans="4:4">
      <c r="D1374" s="145"/>
    </row>
    <row r="1375" spans="4:4">
      <c r="D1375" s="145"/>
    </row>
    <row r="1376" spans="4:4">
      <c r="D1376" s="145"/>
    </row>
    <row r="1377" spans="4:4">
      <c r="D1377" s="145"/>
    </row>
    <row r="1378" spans="4:4">
      <c r="D1378" s="145"/>
    </row>
    <row r="1379" spans="4:4">
      <c r="D1379" s="145"/>
    </row>
    <row r="1380" spans="4:4">
      <c r="D1380" s="145"/>
    </row>
    <row r="1381" spans="4:4">
      <c r="D1381" s="145"/>
    </row>
    <row r="1382" spans="4:4">
      <c r="D1382" s="145"/>
    </row>
    <row r="1383" spans="4:4">
      <c r="D1383" s="145"/>
    </row>
    <row r="1384" spans="4:4">
      <c r="D1384" s="145"/>
    </row>
    <row r="1385" spans="4:4">
      <c r="D1385" s="145"/>
    </row>
    <row r="1386" spans="4:4">
      <c r="D1386" s="145"/>
    </row>
    <row r="1387" spans="4:4">
      <c r="D1387" s="145"/>
    </row>
    <row r="1388" spans="4:4">
      <c r="D1388" s="145"/>
    </row>
    <row r="1389" spans="4:4">
      <c r="D1389" s="145"/>
    </row>
    <row r="1390" spans="4:4">
      <c r="D1390" s="145"/>
    </row>
    <row r="1391" spans="4:4">
      <c r="D1391" s="145"/>
    </row>
    <row r="1392" spans="4:4">
      <c r="D1392" s="145"/>
    </row>
    <row r="1393" spans="4:4">
      <c r="D1393" s="145"/>
    </row>
    <row r="1394" spans="4:4">
      <c r="D1394" s="145"/>
    </row>
    <row r="1395" spans="4:4">
      <c r="D1395" s="145"/>
    </row>
    <row r="1396" spans="4:4">
      <c r="D1396" s="145"/>
    </row>
    <row r="1397" spans="4:4">
      <c r="D1397" s="145"/>
    </row>
    <row r="1398" spans="4:4">
      <c r="D1398" s="145"/>
    </row>
    <row r="1399" spans="4:4">
      <c r="D1399" s="145"/>
    </row>
    <row r="1400" spans="4:4">
      <c r="D1400" s="145"/>
    </row>
    <row r="1401" spans="4:4">
      <c r="D1401" s="145"/>
    </row>
    <row r="1402" spans="4:4">
      <c r="D1402" s="145"/>
    </row>
    <row r="1403" spans="4:4">
      <c r="D1403" s="145"/>
    </row>
    <row r="1404" spans="4:4">
      <c r="D1404" s="145"/>
    </row>
    <row r="1405" spans="4:4">
      <c r="D1405" s="145"/>
    </row>
    <row r="1406" spans="4:4">
      <c r="D1406" s="145"/>
    </row>
    <row r="1407" spans="4:4">
      <c r="D1407" s="145"/>
    </row>
    <row r="1408" spans="4:4">
      <c r="D1408" s="145"/>
    </row>
    <row r="1409" spans="4:4">
      <c r="D1409" s="145"/>
    </row>
    <row r="1410" spans="4:4">
      <c r="D1410" s="145"/>
    </row>
    <row r="1411" spans="4:4">
      <c r="D1411" s="145"/>
    </row>
    <row r="1412" spans="4:4">
      <c r="D1412" s="145"/>
    </row>
    <row r="1413" spans="4:4">
      <c r="D1413" s="145"/>
    </row>
    <row r="1414" spans="4:4">
      <c r="D1414" s="145"/>
    </row>
    <row r="1415" spans="4:4">
      <c r="D1415" s="145"/>
    </row>
    <row r="1416" spans="4:4">
      <c r="D1416" s="145"/>
    </row>
    <row r="1417" spans="4:4">
      <c r="D1417" s="145"/>
    </row>
    <row r="1418" spans="4:4">
      <c r="D1418" s="145"/>
    </row>
    <row r="1419" spans="4:4">
      <c r="D1419" s="145"/>
    </row>
    <row r="1420" spans="4:4">
      <c r="D1420" s="145"/>
    </row>
    <row r="1421" spans="4:4">
      <c r="D1421" s="145"/>
    </row>
    <row r="1422" spans="4:4">
      <c r="D1422" s="145"/>
    </row>
    <row r="1423" spans="4:4">
      <c r="D1423" s="145"/>
    </row>
    <row r="1424" spans="4:4">
      <c r="D1424" s="145"/>
    </row>
    <row r="1425" spans="4:4">
      <c r="D1425" s="145"/>
    </row>
    <row r="1426" spans="4:4">
      <c r="D1426" s="145"/>
    </row>
    <row r="1427" spans="4:4">
      <c r="D1427" s="145"/>
    </row>
    <row r="1428" spans="4:4">
      <c r="D1428" s="145"/>
    </row>
    <row r="1429" spans="4:4">
      <c r="D1429" s="145"/>
    </row>
    <row r="1430" spans="4:4">
      <c r="D1430" s="145"/>
    </row>
    <row r="1431" spans="4:4">
      <c r="D1431" s="145"/>
    </row>
    <row r="1432" spans="4:4">
      <c r="D1432" s="145"/>
    </row>
    <row r="1433" spans="4:4">
      <c r="D1433" s="145"/>
    </row>
    <row r="1434" spans="4:4">
      <c r="D1434" s="145"/>
    </row>
    <row r="1435" spans="4:4">
      <c r="D1435" s="145"/>
    </row>
    <row r="1436" spans="4:4">
      <c r="D1436" s="145"/>
    </row>
    <row r="1437" spans="4:4">
      <c r="D1437" s="145"/>
    </row>
    <row r="1438" spans="4:4">
      <c r="D1438" s="145"/>
    </row>
    <row r="1439" spans="4:4">
      <c r="D1439" s="145"/>
    </row>
    <row r="1440" spans="4:4">
      <c r="D1440" s="145"/>
    </row>
    <row r="1441" spans="4:4">
      <c r="D1441" s="145"/>
    </row>
    <row r="1442" spans="4:4">
      <c r="D1442" s="145"/>
    </row>
    <row r="1443" spans="4:4">
      <c r="D1443" s="145"/>
    </row>
    <row r="1444" spans="4:4">
      <c r="D1444" s="145"/>
    </row>
    <row r="1445" spans="4:4">
      <c r="D1445" s="145"/>
    </row>
    <row r="1446" spans="4:4">
      <c r="D1446" s="145"/>
    </row>
    <row r="1447" spans="4:4">
      <c r="D1447" s="145"/>
    </row>
    <row r="1448" spans="4:4">
      <c r="D1448" s="145"/>
    </row>
    <row r="1449" spans="4:4">
      <c r="D1449" s="145"/>
    </row>
    <row r="1450" spans="4:4">
      <c r="D1450" s="145"/>
    </row>
    <row r="1451" spans="4:4">
      <c r="D1451" s="145"/>
    </row>
    <row r="1452" spans="4:4">
      <c r="D1452" s="145"/>
    </row>
    <row r="1453" spans="4:4">
      <c r="D1453" s="145"/>
    </row>
    <row r="1454" spans="4:4">
      <c r="D1454" s="145"/>
    </row>
    <row r="1455" spans="4:4">
      <c r="D1455" s="145"/>
    </row>
    <row r="1456" spans="4:4">
      <c r="D1456" s="145"/>
    </row>
    <row r="1457" spans="4:4">
      <c r="D1457" s="145"/>
    </row>
    <row r="1458" spans="4:4">
      <c r="D1458" s="145"/>
    </row>
    <row r="1459" spans="4:4">
      <c r="D1459" s="145"/>
    </row>
    <row r="1460" spans="4:4">
      <c r="D1460" s="145"/>
    </row>
    <row r="1461" spans="4:4">
      <c r="D1461" s="145"/>
    </row>
    <row r="1462" spans="4:4">
      <c r="D1462" s="145"/>
    </row>
    <row r="1463" spans="4:4">
      <c r="D1463" s="145"/>
    </row>
    <row r="1464" spans="4:4">
      <c r="D1464" s="145"/>
    </row>
    <row r="1465" spans="4:4">
      <c r="D1465" s="145"/>
    </row>
    <row r="1466" spans="4:4">
      <c r="D1466" s="145"/>
    </row>
    <row r="1467" spans="4:4">
      <c r="D1467" s="145"/>
    </row>
    <row r="1468" spans="4:4">
      <c r="D1468" s="145"/>
    </row>
    <row r="1469" spans="4:4">
      <c r="D1469" s="145"/>
    </row>
    <row r="1470" spans="4:4">
      <c r="D1470" s="145"/>
    </row>
    <row r="1471" spans="4:4">
      <c r="D1471" s="145"/>
    </row>
    <row r="1472" spans="4:4">
      <c r="D1472" s="145"/>
    </row>
    <row r="1473" spans="4:4">
      <c r="D1473" s="145"/>
    </row>
    <row r="1474" spans="4:4">
      <c r="D1474" s="145"/>
    </row>
    <row r="1475" spans="4:4">
      <c r="D1475" s="145"/>
    </row>
    <row r="1476" spans="4:4">
      <c r="D1476" s="145"/>
    </row>
    <row r="1477" spans="4:4">
      <c r="D1477" s="145"/>
    </row>
    <row r="1478" spans="4:4">
      <c r="D1478" s="145"/>
    </row>
    <row r="1479" spans="4:4">
      <c r="D1479" s="145"/>
    </row>
    <row r="1480" spans="4:4">
      <c r="D1480" s="145"/>
    </row>
    <row r="1481" spans="4:4">
      <c r="D1481" s="145"/>
    </row>
    <row r="1482" spans="4:4">
      <c r="D1482" s="145"/>
    </row>
    <row r="1483" spans="4:4">
      <c r="D1483" s="145"/>
    </row>
    <row r="1484" spans="4:4">
      <c r="D1484" s="145"/>
    </row>
    <row r="1485" spans="4:4">
      <c r="D1485" s="145"/>
    </row>
    <row r="1486" spans="4:4">
      <c r="D1486" s="145"/>
    </row>
    <row r="1487" spans="4:4">
      <c r="D1487" s="145"/>
    </row>
    <row r="1488" spans="4:4">
      <c r="D1488" s="145"/>
    </row>
    <row r="1489" spans="4:4">
      <c r="D1489" s="145"/>
    </row>
    <row r="1490" spans="4:4">
      <c r="D1490" s="145"/>
    </row>
    <row r="1491" spans="4:4">
      <c r="D1491" s="145"/>
    </row>
    <row r="1492" spans="4:4">
      <c r="D1492" s="145"/>
    </row>
    <row r="1493" spans="4:4">
      <c r="D1493" s="145"/>
    </row>
    <row r="1494" spans="4:4">
      <c r="D1494" s="145"/>
    </row>
    <row r="1495" spans="4:4">
      <c r="D1495" s="145"/>
    </row>
    <row r="1496" spans="4:4">
      <c r="D1496" s="145"/>
    </row>
    <row r="1497" spans="4:4">
      <c r="D1497" s="145"/>
    </row>
    <row r="1498" spans="4:4">
      <c r="D1498" s="145"/>
    </row>
    <row r="1499" spans="4:4">
      <c r="D1499" s="145"/>
    </row>
    <row r="1500" spans="4:4">
      <c r="D1500" s="145"/>
    </row>
    <row r="1501" spans="4:4">
      <c r="D1501" s="145"/>
    </row>
    <row r="1502" spans="4:4">
      <c r="D1502" s="145"/>
    </row>
    <row r="1503" spans="4:4">
      <c r="D1503" s="145"/>
    </row>
    <row r="1504" spans="4:4">
      <c r="D1504" s="145"/>
    </row>
    <row r="1505" spans="4:4">
      <c r="D1505" s="145"/>
    </row>
    <row r="1506" spans="4:4">
      <c r="D1506" s="145"/>
    </row>
    <row r="1507" spans="4:4">
      <c r="D1507" s="145"/>
    </row>
    <row r="1508" spans="4:4">
      <c r="D1508" s="145"/>
    </row>
    <row r="1509" spans="4:4">
      <c r="D1509" s="145"/>
    </row>
    <row r="1510" spans="4:4">
      <c r="D1510" s="145"/>
    </row>
    <row r="1511" spans="4:4">
      <c r="D1511" s="145"/>
    </row>
    <row r="1512" spans="4:4">
      <c r="D1512" s="145"/>
    </row>
    <row r="1513" spans="4:4">
      <c r="D1513" s="145"/>
    </row>
    <row r="1514" spans="4:4">
      <c r="D1514" s="145"/>
    </row>
    <row r="1515" spans="4:4">
      <c r="D1515" s="145"/>
    </row>
    <row r="1516" spans="4:4">
      <c r="D1516" s="145"/>
    </row>
    <row r="1517" spans="4:4">
      <c r="D1517" s="145"/>
    </row>
    <row r="1518" spans="4:4">
      <c r="D1518" s="145"/>
    </row>
    <row r="1519" spans="4:4">
      <c r="D1519" s="145"/>
    </row>
    <row r="1520" spans="4:4">
      <c r="D1520" s="145"/>
    </row>
    <row r="1521" spans="4:4">
      <c r="D1521" s="145"/>
    </row>
    <row r="1522" spans="4:4">
      <c r="D1522" s="145"/>
    </row>
    <row r="1523" spans="4:4">
      <c r="D1523" s="145"/>
    </row>
    <row r="1524" spans="4:4">
      <c r="D1524" s="145"/>
    </row>
    <row r="1525" spans="4:4">
      <c r="D1525" s="145"/>
    </row>
    <row r="1526" spans="4:4">
      <c r="D1526" s="145"/>
    </row>
    <row r="1527" spans="4:4">
      <c r="D1527" s="145"/>
    </row>
    <row r="1528" spans="4:4">
      <c r="D1528" s="145"/>
    </row>
    <row r="1529" spans="4:4">
      <c r="D1529" s="145"/>
    </row>
    <row r="1530" spans="4:4">
      <c r="D1530" s="145"/>
    </row>
    <row r="1531" spans="4:4">
      <c r="D1531" s="145"/>
    </row>
    <row r="1532" spans="4:4">
      <c r="D1532" s="145"/>
    </row>
    <row r="1533" spans="4:4">
      <c r="D1533" s="145"/>
    </row>
    <row r="1534" spans="4:4">
      <c r="D1534" s="145"/>
    </row>
    <row r="1535" spans="4:4">
      <c r="D1535" s="145"/>
    </row>
    <row r="1536" spans="4:4">
      <c r="D1536" s="145"/>
    </row>
    <row r="1537" spans="4:4">
      <c r="D1537" s="145"/>
    </row>
    <row r="1538" spans="4:4">
      <c r="D1538" s="145"/>
    </row>
    <row r="1539" spans="4:4">
      <c r="D1539" s="145"/>
    </row>
    <row r="1540" spans="4:4">
      <c r="D1540" s="145"/>
    </row>
    <row r="1541" spans="4:4">
      <c r="D1541" s="145"/>
    </row>
    <row r="1542" spans="4:4">
      <c r="D1542" s="145"/>
    </row>
    <row r="1543" spans="4:4">
      <c r="D1543" s="145"/>
    </row>
    <row r="1544" spans="4:4">
      <c r="D1544" s="145"/>
    </row>
    <row r="1545" spans="4:4">
      <c r="D1545" s="145"/>
    </row>
    <row r="1546" spans="4:4">
      <c r="D1546" s="145"/>
    </row>
    <row r="1547" spans="4:4">
      <c r="D1547" s="145"/>
    </row>
    <row r="1548" spans="4:4">
      <c r="D1548" s="145"/>
    </row>
    <row r="1549" spans="4:4">
      <c r="D1549" s="145"/>
    </row>
    <row r="1550" spans="4:4">
      <c r="D1550" s="145"/>
    </row>
    <row r="1551" spans="4:4">
      <c r="D1551" s="145"/>
    </row>
    <row r="1552" spans="4:4">
      <c r="D1552" s="145"/>
    </row>
    <row r="1553" spans="4:4">
      <c r="D1553" s="145"/>
    </row>
    <row r="1554" spans="4:4">
      <c r="D1554" s="145"/>
    </row>
    <row r="1555" spans="4:4">
      <c r="D1555" s="145"/>
    </row>
    <row r="1556" spans="4:4">
      <c r="D1556" s="145"/>
    </row>
    <row r="1557" spans="4:4">
      <c r="D1557" s="145"/>
    </row>
    <row r="1558" spans="4:4">
      <c r="D1558" s="145"/>
    </row>
    <row r="1559" spans="4:4">
      <c r="D1559" s="145"/>
    </row>
    <row r="1560" spans="4:4">
      <c r="D1560" s="145"/>
    </row>
    <row r="1561" spans="4:4">
      <c r="D1561" s="145"/>
    </row>
    <row r="1562" spans="4:4">
      <c r="D1562" s="145"/>
    </row>
    <row r="1563" spans="4:4">
      <c r="D1563" s="145"/>
    </row>
    <row r="1564" spans="4:4">
      <c r="D1564" s="145"/>
    </row>
    <row r="1565" spans="4:4">
      <c r="D1565" s="145"/>
    </row>
    <row r="1566" spans="4:4">
      <c r="D1566" s="145"/>
    </row>
    <row r="1567" spans="4:4">
      <c r="D1567" s="145"/>
    </row>
    <row r="1568" spans="4:4">
      <c r="D1568" s="145"/>
    </row>
    <row r="1569" spans="4:4">
      <c r="D1569" s="145"/>
    </row>
    <row r="1570" spans="4:4">
      <c r="D1570" s="145"/>
    </row>
    <row r="1571" spans="4:4">
      <c r="D1571" s="145"/>
    </row>
    <row r="1572" spans="4:4">
      <c r="D1572" s="145"/>
    </row>
    <row r="1573" spans="4:4">
      <c r="D1573" s="145"/>
    </row>
    <row r="1574" spans="4:4">
      <c r="D1574" s="145"/>
    </row>
    <row r="1575" spans="4:4">
      <c r="D1575" s="145"/>
    </row>
    <row r="1576" spans="4:4">
      <c r="D1576" s="145"/>
    </row>
    <row r="1577" spans="4:4">
      <c r="D1577" s="145"/>
    </row>
    <row r="1578" spans="4:4">
      <c r="D1578" s="145"/>
    </row>
    <row r="1579" spans="4:4">
      <c r="D1579" s="145"/>
    </row>
    <row r="1580" spans="4:4">
      <c r="D1580" s="145"/>
    </row>
    <row r="1581" spans="4:4">
      <c r="D1581" s="145"/>
    </row>
    <row r="1582" spans="4:4">
      <c r="D1582" s="145"/>
    </row>
    <row r="1583" spans="4:4">
      <c r="D1583" s="145"/>
    </row>
    <row r="1584" spans="4:4">
      <c r="D1584" s="145"/>
    </row>
    <row r="1585" spans="4:4">
      <c r="D1585" s="145"/>
    </row>
    <row r="1586" spans="4:4">
      <c r="D1586" s="145"/>
    </row>
    <row r="1587" spans="4:4">
      <c r="D1587" s="145"/>
    </row>
    <row r="1588" spans="4:4">
      <c r="D1588" s="145"/>
    </row>
    <row r="1589" spans="4:4">
      <c r="D1589" s="145"/>
    </row>
    <row r="1590" spans="4:4">
      <c r="D1590" s="145"/>
    </row>
    <row r="1591" spans="4:4">
      <c r="D1591" s="145"/>
    </row>
    <row r="1592" spans="4:4">
      <c r="D1592" s="145"/>
    </row>
    <row r="1593" spans="4:4">
      <c r="D1593" s="145"/>
    </row>
    <row r="1594" spans="4:4">
      <c r="D1594" s="145"/>
    </row>
    <row r="1595" spans="4:4">
      <c r="D1595" s="145"/>
    </row>
    <row r="1596" spans="4:4">
      <c r="D1596" s="145"/>
    </row>
    <row r="1597" spans="4:4">
      <c r="D1597" s="145"/>
    </row>
    <row r="1598" spans="4:4">
      <c r="D1598" s="145"/>
    </row>
    <row r="1599" spans="4:4">
      <c r="D1599" s="145"/>
    </row>
    <row r="1600" spans="4:4">
      <c r="D1600" s="145"/>
    </row>
    <row r="1601" spans="4:4">
      <c r="D1601" s="145"/>
    </row>
    <row r="1602" spans="4:4">
      <c r="D1602" s="145"/>
    </row>
    <row r="1603" spans="4:4">
      <c r="D1603" s="145"/>
    </row>
    <row r="1604" spans="4:4">
      <c r="D1604" s="145"/>
    </row>
    <row r="1605" spans="4:4">
      <c r="D1605" s="145"/>
    </row>
    <row r="1606" spans="4:4">
      <c r="D1606" s="145"/>
    </row>
    <row r="1607" spans="4:4">
      <c r="D1607" s="145"/>
    </row>
    <row r="1608" spans="4:4">
      <c r="D1608" s="145"/>
    </row>
    <row r="1609" spans="4:4">
      <c r="D1609" s="145"/>
    </row>
    <row r="1610" spans="4:4">
      <c r="D1610" s="145"/>
    </row>
    <row r="1611" spans="4:4">
      <c r="D1611" s="145"/>
    </row>
    <row r="1612" spans="4:4">
      <c r="D1612" s="145"/>
    </row>
    <row r="1613" spans="4:4">
      <c r="D1613" s="145"/>
    </row>
    <row r="1614" spans="4:4">
      <c r="D1614" s="145"/>
    </row>
    <row r="1615" spans="4:4">
      <c r="D1615" s="145"/>
    </row>
    <row r="1616" spans="4:4">
      <c r="D1616" s="145"/>
    </row>
    <row r="1617" spans="4:4">
      <c r="D1617" s="145"/>
    </row>
    <row r="1618" spans="4:4">
      <c r="D1618" s="145"/>
    </row>
    <row r="1619" spans="4:4">
      <c r="D1619" s="145"/>
    </row>
    <row r="1620" spans="4:4">
      <c r="D1620" s="145"/>
    </row>
    <row r="1621" spans="4:4">
      <c r="D1621" s="145"/>
    </row>
    <row r="1622" spans="4:4">
      <c r="D1622" s="145"/>
    </row>
    <row r="1623" spans="4:4">
      <c r="D1623" s="145"/>
    </row>
    <row r="1624" spans="4:4">
      <c r="D1624" s="145"/>
    </row>
    <row r="1625" spans="4:4">
      <c r="D1625" s="145"/>
    </row>
    <row r="1626" spans="4:4">
      <c r="D1626" s="145"/>
    </row>
    <row r="1627" spans="4:4">
      <c r="D1627" s="145"/>
    </row>
    <row r="1628" spans="4:4">
      <c r="D1628" s="145"/>
    </row>
    <row r="1629" spans="4:4">
      <c r="D1629" s="145"/>
    </row>
    <row r="1630" spans="4:4">
      <c r="D1630" s="145"/>
    </row>
    <row r="1631" spans="4:4">
      <c r="D1631" s="145"/>
    </row>
    <row r="1632" spans="4:4">
      <c r="D1632" s="145"/>
    </row>
    <row r="1633" spans="4:4">
      <c r="D1633" s="145"/>
    </row>
    <row r="1634" spans="4:4">
      <c r="D1634" s="145"/>
    </row>
    <row r="1635" spans="4:4">
      <c r="D1635" s="145"/>
    </row>
    <row r="1636" spans="4:4">
      <c r="D1636" s="145"/>
    </row>
    <row r="1637" spans="4:4">
      <c r="D1637" s="145"/>
    </row>
    <row r="1638" spans="4:4">
      <c r="D1638" s="145"/>
    </row>
    <row r="1639" spans="4:4">
      <c r="D1639" s="145"/>
    </row>
    <row r="1640" spans="4:4">
      <c r="D1640" s="145"/>
    </row>
    <row r="1641" spans="4:4">
      <c r="D1641" s="145"/>
    </row>
    <row r="1642" spans="4:4">
      <c r="D1642" s="145"/>
    </row>
    <row r="1643" spans="4:4">
      <c r="D1643" s="145"/>
    </row>
    <row r="1644" spans="4:4">
      <c r="D1644" s="145"/>
    </row>
    <row r="1645" spans="4:4">
      <c r="D1645" s="145"/>
    </row>
    <row r="1646" spans="4:4">
      <c r="D1646" s="145"/>
    </row>
    <row r="1647" spans="4:4">
      <c r="D1647" s="145"/>
    </row>
    <row r="1648" spans="4:4">
      <c r="D1648" s="145"/>
    </row>
    <row r="1649" spans="4:4">
      <c r="D1649" s="145"/>
    </row>
    <row r="1650" spans="4:4">
      <c r="D1650" s="145"/>
    </row>
    <row r="1651" spans="4:4">
      <c r="D1651" s="145"/>
    </row>
    <row r="1652" spans="4:4">
      <c r="D1652" s="145"/>
    </row>
    <row r="1653" spans="4:4">
      <c r="D1653" s="145"/>
    </row>
    <row r="1654" spans="4:4">
      <c r="D1654" s="145"/>
    </row>
    <row r="1655" spans="4:4">
      <c r="D1655" s="145"/>
    </row>
    <row r="1656" spans="4:4">
      <c r="D1656" s="145"/>
    </row>
    <row r="1657" spans="4:4">
      <c r="D1657" s="145"/>
    </row>
    <row r="1658" spans="4:4">
      <c r="D1658" s="145"/>
    </row>
    <row r="1659" spans="4:4">
      <c r="D1659" s="145"/>
    </row>
    <row r="1660" spans="4:4">
      <c r="D1660" s="145"/>
    </row>
    <row r="1661" spans="4:4">
      <c r="D1661" s="145"/>
    </row>
    <row r="1662" spans="4:4">
      <c r="D1662" s="145"/>
    </row>
    <row r="1663" spans="4:4">
      <c r="D1663" s="145"/>
    </row>
    <row r="1664" spans="4:4">
      <c r="D1664" s="145"/>
    </row>
    <row r="1665" spans="4:4">
      <c r="D1665" s="145"/>
    </row>
    <row r="1666" spans="4:4">
      <c r="D1666" s="145"/>
    </row>
    <row r="1667" spans="4:4">
      <c r="D1667" s="145"/>
    </row>
    <row r="1668" spans="4:4">
      <c r="D1668" s="145"/>
    </row>
    <row r="1669" spans="4:4">
      <c r="D1669" s="145"/>
    </row>
    <row r="1670" spans="4:4">
      <c r="D1670" s="145"/>
    </row>
    <row r="1671" spans="4:4">
      <c r="D1671" s="145"/>
    </row>
    <row r="1672" spans="4:4">
      <c r="D1672" s="145"/>
    </row>
    <row r="1673" spans="4:4">
      <c r="D1673" s="145"/>
    </row>
    <row r="1674" spans="4:4">
      <c r="D1674" s="145"/>
    </row>
    <row r="1675" spans="4:4">
      <c r="D1675" s="145"/>
    </row>
    <row r="1676" spans="4:4">
      <c r="D1676" s="145"/>
    </row>
    <row r="1677" spans="4:4">
      <c r="D1677" s="145"/>
    </row>
    <row r="1678" spans="4:4">
      <c r="D1678" s="145"/>
    </row>
    <row r="1679" spans="4:4">
      <c r="D1679" s="145"/>
    </row>
    <row r="1680" spans="4:4">
      <c r="D1680" s="145"/>
    </row>
    <row r="1681" spans="4:4">
      <c r="D1681" s="145"/>
    </row>
    <row r="1682" spans="4:4">
      <c r="D1682" s="145"/>
    </row>
    <row r="1683" spans="4:4">
      <c r="D1683" s="145"/>
    </row>
    <row r="1684" spans="4:4">
      <c r="D1684" s="145"/>
    </row>
    <row r="1685" spans="4:4">
      <c r="D1685" s="145"/>
    </row>
    <row r="1686" spans="4:4">
      <c r="D1686" s="145"/>
    </row>
    <row r="1687" spans="4:4">
      <c r="D1687" s="145"/>
    </row>
    <row r="1688" spans="4:4">
      <c r="D1688" s="145"/>
    </row>
    <row r="1689" spans="4:4">
      <c r="D1689" s="145"/>
    </row>
    <row r="1690" spans="4:4">
      <c r="D1690" s="145"/>
    </row>
    <row r="1691" spans="4:4">
      <c r="D1691" s="145"/>
    </row>
    <row r="1692" spans="4:4">
      <c r="D1692" s="145"/>
    </row>
    <row r="1693" spans="4:4">
      <c r="D1693" s="145"/>
    </row>
    <row r="1694" spans="4:4">
      <c r="D1694" s="145"/>
    </row>
    <row r="1695" spans="4:4">
      <c r="D1695" s="145"/>
    </row>
    <row r="1696" spans="4:4">
      <c r="D1696" s="145"/>
    </row>
    <row r="1697" spans="4:4">
      <c r="D1697" s="145"/>
    </row>
    <row r="1698" spans="4:4">
      <c r="D1698" s="145"/>
    </row>
    <row r="1699" spans="4:4">
      <c r="D1699" s="145"/>
    </row>
    <row r="1700" spans="4:4">
      <c r="D1700" s="145"/>
    </row>
    <row r="1701" spans="4:4">
      <c r="D1701" s="145"/>
    </row>
    <row r="1702" spans="4:4">
      <c r="D1702" s="145"/>
    </row>
    <row r="1703" spans="4:4">
      <c r="D1703" s="145"/>
    </row>
    <row r="1704" spans="4:4">
      <c r="D1704" s="145"/>
    </row>
    <row r="1705" spans="4:4">
      <c r="D1705" s="145"/>
    </row>
    <row r="1706" spans="4:4">
      <c r="D1706" s="145"/>
    </row>
    <row r="1707" spans="4:4">
      <c r="D1707" s="145"/>
    </row>
    <row r="1708" spans="4:4">
      <c r="D1708" s="145"/>
    </row>
    <row r="1709" spans="4:4">
      <c r="D1709" s="145"/>
    </row>
    <row r="1710" spans="4:4">
      <c r="D1710" s="145"/>
    </row>
    <row r="1711" spans="4:4">
      <c r="D1711" s="145"/>
    </row>
    <row r="1712" spans="4:4">
      <c r="D1712" s="145"/>
    </row>
    <row r="1713" spans="4:4">
      <c r="D1713" s="145"/>
    </row>
    <row r="1714" spans="4:4">
      <c r="D1714" s="145"/>
    </row>
    <row r="1715" spans="4:4">
      <c r="D1715" s="145"/>
    </row>
    <row r="1716" spans="4:4">
      <c r="D1716" s="145"/>
    </row>
    <row r="1717" spans="4:4">
      <c r="D1717" s="145"/>
    </row>
    <row r="1718" spans="4:4">
      <c r="D1718" s="145"/>
    </row>
    <row r="1719" spans="4:4">
      <c r="D1719" s="145"/>
    </row>
    <row r="1720" spans="4:4">
      <c r="D1720" s="145"/>
    </row>
    <row r="1721" spans="4:4">
      <c r="D1721" s="145"/>
    </row>
    <row r="1722" spans="4:4">
      <c r="D1722" s="145"/>
    </row>
    <row r="1723" spans="4:4">
      <c r="D1723" s="145"/>
    </row>
    <row r="1724" spans="4:4">
      <c r="D1724" s="145"/>
    </row>
    <row r="1725" spans="4:4">
      <c r="D1725" s="145"/>
    </row>
    <row r="1726" spans="4:4">
      <c r="D1726" s="145"/>
    </row>
    <row r="1727" spans="4:4">
      <c r="D1727" s="145"/>
    </row>
    <row r="1728" spans="4:4">
      <c r="D1728" s="145"/>
    </row>
    <row r="1729" spans="4:4">
      <c r="D1729" s="145"/>
    </row>
    <row r="1730" spans="4:4">
      <c r="D1730" s="145"/>
    </row>
    <row r="1731" spans="4:4">
      <c r="D1731" s="145"/>
    </row>
    <row r="1732" spans="4:4">
      <c r="D1732" s="145"/>
    </row>
    <row r="1733" spans="4:4">
      <c r="D1733" s="145"/>
    </row>
    <row r="1734" spans="4:4">
      <c r="D1734" s="145"/>
    </row>
    <row r="1735" spans="4:4">
      <c r="D1735" s="145"/>
    </row>
    <row r="1736" spans="4:4">
      <c r="D1736" s="145"/>
    </row>
    <row r="1737" spans="4:4">
      <c r="D1737" s="145"/>
    </row>
    <row r="1738" spans="4:4">
      <c r="D1738" s="145"/>
    </row>
    <row r="1739" spans="4:4">
      <c r="D1739" s="145"/>
    </row>
    <row r="1740" spans="4:4">
      <c r="D1740" s="145"/>
    </row>
    <row r="1741" spans="4:4">
      <c r="D1741" s="145"/>
    </row>
    <row r="1742" spans="4:4">
      <c r="D1742" s="145"/>
    </row>
    <row r="1743" spans="4:4">
      <c r="D1743" s="145"/>
    </row>
    <row r="1744" spans="4:4">
      <c r="D1744" s="145"/>
    </row>
    <row r="1745" spans="4:4">
      <c r="D1745" s="145"/>
    </row>
    <row r="1746" spans="4:4">
      <c r="D1746" s="145"/>
    </row>
    <row r="1747" spans="4:4">
      <c r="D1747" s="145"/>
    </row>
    <row r="1748" spans="4:4">
      <c r="D1748" s="145"/>
    </row>
    <row r="1749" spans="4:4">
      <c r="D1749" s="145"/>
    </row>
    <row r="1750" spans="4:4">
      <c r="D1750" s="145"/>
    </row>
    <row r="1751" spans="4:4">
      <c r="D1751" s="145"/>
    </row>
    <row r="1752" spans="4:4">
      <c r="D1752" s="145"/>
    </row>
    <row r="1753" spans="4:4">
      <c r="D1753" s="145"/>
    </row>
    <row r="1754" spans="4:4">
      <c r="D1754" s="145"/>
    </row>
    <row r="1755" spans="4:4">
      <c r="D1755" s="145"/>
    </row>
    <row r="1756" spans="4:4">
      <c r="D1756" s="145"/>
    </row>
    <row r="1757" spans="4:4">
      <c r="D1757" s="145"/>
    </row>
    <row r="1758" spans="4:4">
      <c r="D1758" s="145"/>
    </row>
    <row r="1759" spans="4:4">
      <c r="D1759" s="145"/>
    </row>
    <row r="1760" spans="4:4">
      <c r="D1760" s="145"/>
    </row>
    <row r="1761" spans="4:4">
      <c r="D1761" s="145"/>
    </row>
    <row r="1762" spans="4:4">
      <c r="D1762" s="145"/>
    </row>
    <row r="1763" spans="4:4">
      <c r="D1763" s="145"/>
    </row>
    <row r="1764" spans="4:4">
      <c r="D1764" s="145"/>
    </row>
    <row r="1765" spans="4:4">
      <c r="D1765" s="145"/>
    </row>
    <row r="1766" spans="4:4">
      <c r="D1766" s="145"/>
    </row>
    <row r="1767" spans="4:4">
      <c r="D1767" s="145"/>
    </row>
    <row r="1768" spans="4:4">
      <c r="D1768" s="145"/>
    </row>
    <row r="1769" spans="4:4">
      <c r="D1769" s="145"/>
    </row>
    <row r="1770" spans="4:4">
      <c r="D1770" s="145"/>
    </row>
    <row r="1771" spans="4:4">
      <c r="D1771" s="145"/>
    </row>
    <row r="1772" spans="4:4">
      <c r="D1772" s="145"/>
    </row>
    <row r="1773" spans="4:4">
      <c r="D1773" s="145"/>
    </row>
    <row r="1774" spans="4:4">
      <c r="D1774" s="145"/>
    </row>
    <row r="1775" spans="4:4">
      <c r="D1775" s="145"/>
    </row>
    <row r="1776" spans="4:4">
      <c r="D1776" s="145"/>
    </row>
    <row r="1777" spans="4:4">
      <c r="D1777" s="145"/>
    </row>
    <row r="1778" spans="4:4">
      <c r="D1778" s="145"/>
    </row>
    <row r="1779" spans="4:4">
      <c r="D1779" s="145"/>
    </row>
    <row r="1780" spans="4:4">
      <c r="D1780" s="145"/>
    </row>
    <row r="1781" spans="4:4">
      <c r="D1781" s="145"/>
    </row>
    <row r="1782" spans="4:4">
      <c r="D1782" s="145"/>
    </row>
    <row r="1783" spans="4:4">
      <c r="D1783" s="145"/>
    </row>
    <row r="1784" spans="4:4">
      <c r="D1784" s="145"/>
    </row>
    <row r="1785" spans="4:4">
      <c r="D1785" s="145"/>
    </row>
    <row r="1786" spans="4:4">
      <c r="D1786" s="145"/>
    </row>
    <row r="1787" spans="4:4">
      <c r="D1787" s="145"/>
    </row>
    <row r="1788" spans="4:4">
      <c r="D1788" s="145"/>
    </row>
    <row r="1789" spans="4:4">
      <c r="D1789" s="145"/>
    </row>
    <row r="1790" spans="4:4">
      <c r="D1790" s="145"/>
    </row>
    <row r="1791" spans="4:4">
      <c r="D1791" s="145"/>
    </row>
    <row r="1792" spans="4:4">
      <c r="D1792" s="145"/>
    </row>
    <row r="1793" spans="4:4">
      <c r="D1793" s="145"/>
    </row>
    <row r="1794" spans="4:4">
      <c r="D1794" s="145"/>
    </row>
    <row r="1795" spans="4:4">
      <c r="D1795" s="145"/>
    </row>
    <row r="1796" spans="4:4">
      <c r="D1796" s="145"/>
    </row>
    <row r="1797" spans="4:4">
      <c r="D1797" s="145"/>
    </row>
    <row r="1798" spans="4:4">
      <c r="D1798" s="145"/>
    </row>
    <row r="1799" spans="4:4">
      <c r="D1799" s="145"/>
    </row>
    <row r="1800" spans="4:4">
      <c r="D1800" s="145"/>
    </row>
    <row r="1801" spans="4:4">
      <c r="D1801" s="145"/>
    </row>
    <row r="1802" spans="4:4">
      <c r="D1802" s="145"/>
    </row>
    <row r="1803" spans="4:4">
      <c r="D1803" s="145"/>
    </row>
    <row r="1804" spans="4:4">
      <c r="D1804" s="145"/>
    </row>
    <row r="1805" spans="4:4">
      <c r="D1805" s="145"/>
    </row>
    <row r="1806" spans="4:4">
      <c r="D1806" s="145"/>
    </row>
    <row r="1807" spans="4:4">
      <c r="D1807" s="145"/>
    </row>
    <row r="1808" spans="4:4">
      <c r="D1808" s="145"/>
    </row>
    <row r="1809" spans="4:4">
      <c r="D1809" s="145"/>
    </row>
    <row r="1810" spans="4:4">
      <c r="D1810" s="145"/>
    </row>
    <row r="1811" spans="4:4">
      <c r="D1811" s="145"/>
    </row>
    <row r="1812" spans="4:4">
      <c r="D1812" s="145"/>
    </row>
    <row r="1813" spans="4:4">
      <c r="D1813" s="145"/>
    </row>
    <row r="1814" spans="4:4">
      <c r="D1814" s="145"/>
    </row>
    <row r="1815" spans="4:4">
      <c r="D1815" s="145"/>
    </row>
    <row r="1816" spans="4:4">
      <c r="D1816" s="145"/>
    </row>
    <row r="1817" spans="4:4">
      <c r="D1817" s="145"/>
    </row>
    <row r="1818" spans="4:4">
      <c r="D1818" s="145"/>
    </row>
    <row r="1819" spans="4:4">
      <c r="D1819" s="145"/>
    </row>
    <row r="1820" spans="4:4">
      <c r="D1820" s="145"/>
    </row>
    <row r="1821" spans="4:4">
      <c r="D1821" s="145"/>
    </row>
    <row r="1822" spans="4:4">
      <c r="D1822" s="145"/>
    </row>
    <row r="1823" spans="4:4">
      <c r="D1823" s="145"/>
    </row>
    <row r="1824" spans="4:4">
      <c r="D1824" s="145"/>
    </row>
    <row r="1825" spans="4:4">
      <c r="D1825" s="145"/>
    </row>
    <row r="1826" spans="4:4">
      <c r="D1826" s="145"/>
    </row>
    <row r="1827" spans="4:4">
      <c r="D1827" s="145"/>
    </row>
    <row r="1828" spans="4:4">
      <c r="D1828" s="145"/>
    </row>
    <row r="1829" spans="4:4">
      <c r="D1829" s="145"/>
    </row>
    <row r="1830" spans="4:4">
      <c r="D1830" s="145"/>
    </row>
    <row r="1831" spans="4:4">
      <c r="D1831" s="145"/>
    </row>
    <row r="1832" spans="4:4">
      <c r="D1832" s="145"/>
    </row>
    <row r="1833" spans="4:4">
      <c r="D1833" s="145"/>
    </row>
    <row r="1834" spans="4:4">
      <c r="D1834" s="145"/>
    </row>
    <row r="1835" spans="4:4">
      <c r="D1835" s="145"/>
    </row>
    <row r="1836" spans="4:4">
      <c r="D1836" s="145"/>
    </row>
    <row r="1837" spans="4:4">
      <c r="D1837" s="145"/>
    </row>
    <row r="1838" spans="4:4">
      <c r="D1838" s="145"/>
    </row>
    <row r="1839" spans="4:4">
      <c r="D1839" s="145"/>
    </row>
    <row r="1840" spans="4:4">
      <c r="D1840" s="145"/>
    </row>
    <row r="1841" spans="4:4">
      <c r="D1841" s="145"/>
    </row>
    <row r="1842" spans="4:4">
      <c r="D1842" s="145"/>
    </row>
    <row r="1843" spans="4:4">
      <c r="D1843" s="145"/>
    </row>
    <row r="1844" spans="4:4">
      <c r="D1844" s="145"/>
    </row>
    <row r="1845" spans="4:4">
      <c r="D1845" s="145"/>
    </row>
    <row r="1846" spans="4:4">
      <c r="D1846" s="145"/>
    </row>
    <row r="1847" spans="4:4">
      <c r="D1847" s="145"/>
    </row>
    <row r="1848" spans="4:4">
      <c r="D1848" s="145"/>
    </row>
    <row r="1849" spans="4:4">
      <c r="D1849" s="145"/>
    </row>
    <row r="1850" spans="4:4">
      <c r="D1850" s="145"/>
    </row>
    <row r="1851" spans="4:4">
      <c r="D1851" s="145"/>
    </row>
    <row r="1852" spans="4:4">
      <c r="D1852" s="145"/>
    </row>
    <row r="1853" spans="4:4">
      <c r="D1853" s="145"/>
    </row>
    <row r="1854" spans="4:4">
      <c r="D1854" s="145"/>
    </row>
    <row r="1855" spans="4:4">
      <c r="D1855" s="145"/>
    </row>
    <row r="1856" spans="4:4">
      <c r="D1856" s="145"/>
    </row>
    <row r="1857" spans="4:4">
      <c r="D1857" s="145"/>
    </row>
    <row r="1858" spans="4:4">
      <c r="D1858" s="145"/>
    </row>
    <row r="1859" spans="4:4">
      <c r="D1859" s="145"/>
    </row>
    <row r="1860" spans="4:4">
      <c r="D1860" s="145"/>
    </row>
    <row r="1861" spans="4:4">
      <c r="D1861" s="145"/>
    </row>
    <row r="1862" spans="4:4">
      <c r="D1862" s="145"/>
    </row>
    <row r="1863" spans="4:4">
      <c r="D1863" s="145"/>
    </row>
    <row r="1864" spans="4:4">
      <c r="D1864" s="145"/>
    </row>
    <row r="1865" spans="4:4">
      <c r="D1865" s="145"/>
    </row>
    <row r="1866" spans="4:4">
      <c r="D1866" s="145"/>
    </row>
    <row r="1867" spans="4:4">
      <c r="D1867" s="145"/>
    </row>
    <row r="1868" spans="4:4">
      <c r="D1868" s="145"/>
    </row>
    <row r="1869" spans="4:4">
      <c r="D1869" s="145"/>
    </row>
    <row r="1870" spans="4:4">
      <c r="D1870" s="145"/>
    </row>
    <row r="1871" spans="4:4">
      <c r="D1871" s="145"/>
    </row>
    <row r="1872" spans="4:4">
      <c r="D1872" s="145"/>
    </row>
    <row r="1873" spans="4:4">
      <c r="D1873" s="145"/>
    </row>
    <row r="1874" spans="4:4">
      <c r="D1874" s="145"/>
    </row>
    <row r="1875" spans="4:4">
      <c r="D1875" s="145"/>
    </row>
    <row r="1876" spans="4:4">
      <c r="D1876" s="145"/>
    </row>
    <row r="1877" spans="4:4">
      <c r="D1877" s="145"/>
    </row>
    <row r="1878" spans="4:4">
      <c r="D1878" s="145"/>
    </row>
    <row r="1879" spans="4:4">
      <c r="D1879" s="145"/>
    </row>
    <row r="1880" spans="4:4">
      <c r="D1880" s="145"/>
    </row>
    <row r="1881" spans="4:4">
      <c r="D1881" s="145"/>
    </row>
    <row r="1882" spans="4:4">
      <c r="D1882" s="145"/>
    </row>
    <row r="1883" spans="4:4">
      <c r="D1883" s="145"/>
    </row>
    <row r="1884" spans="4:4">
      <c r="D1884" s="145"/>
    </row>
    <row r="1885" spans="4:4">
      <c r="D1885" s="145"/>
    </row>
    <row r="1886" spans="4:4">
      <c r="D1886" s="145"/>
    </row>
    <row r="1887" spans="4:4">
      <c r="D1887" s="145"/>
    </row>
    <row r="1888" spans="4:4">
      <c r="D1888" s="145"/>
    </row>
    <row r="1889" spans="4:4">
      <c r="D1889" s="145"/>
    </row>
    <row r="1890" spans="4:4">
      <c r="D1890" s="145"/>
    </row>
    <row r="1891" spans="4:4">
      <c r="D1891" s="145"/>
    </row>
    <row r="1892" spans="4:4">
      <c r="D1892" s="145"/>
    </row>
    <row r="1893" spans="4:4">
      <c r="D1893" s="145"/>
    </row>
    <row r="1894" spans="4:4">
      <c r="D1894" s="145"/>
    </row>
    <row r="1895" spans="4:4">
      <c r="D1895" s="145"/>
    </row>
    <row r="1896" spans="4:4">
      <c r="D1896" s="145"/>
    </row>
    <row r="1897" spans="4:4">
      <c r="D1897" s="145"/>
    </row>
    <row r="1898" spans="4:4">
      <c r="D1898" s="145"/>
    </row>
    <row r="1899" spans="4:4">
      <c r="D1899" s="145"/>
    </row>
    <row r="1900" spans="4:4">
      <c r="D1900" s="145"/>
    </row>
    <row r="1901" spans="4:4">
      <c r="D1901" s="145"/>
    </row>
    <row r="1902" spans="4:4">
      <c r="D1902" s="145"/>
    </row>
    <row r="1903" spans="4:4">
      <c r="D1903" s="145"/>
    </row>
    <row r="1904" spans="4:4">
      <c r="D1904" s="145"/>
    </row>
    <row r="1905" spans="4:4">
      <c r="D1905" s="145"/>
    </row>
    <row r="1906" spans="4:4">
      <c r="D1906" s="145"/>
    </row>
    <row r="1907" spans="4:4">
      <c r="D1907" s="145"/>
    </row>
    <row r="1908" spans="4:4">
      <c r="D1908" s="145"/>
    </row>
    <row r="1909" spans="4:4">
      <c r="D1909" s="145"/>
    </row>
    <row r="1910" spans="4:4">
      <c r="D1910" s="145"/>
    </row>
    <row r="1911" spans="4:4">
      <c r="D1911" s="145"/>
    </row>
    <row r="1912" spans="4:4">
      <c r="D1912" s="145"/>
    </row>
    <row r="1913" spans="4:4">
      <c r="D1913" s="145"/>
    </row>
    <row r="1914" spans="4:4">
      <c r="D1914" s="145"/>
    </row>
    <row r="1915" spans="4:4">
      <c r="D1915" s="145"/>
    </row>
    <row r="1916" spans="4:4">
      <c r="D1916" s="145"/>
    </row>
    <row r="1917" spans="4:4">
      <c r="D1917" s="145"/>
    </row>
    <row r="1918" spans="4:4">
      <c r="D1918" s="145"/>
    </row>
    <row r="1919" spans="4:4">
      <c r="D1919" s="145"/>
    </row>
    <row r="1920" spans="4:4">
      <c r="D1920" s="145"/>
    </row>
    <row r="1921" spans="4:4">
      <c r="D1921" s="145"/>
    </row>
    <row r="1922" spans="4:4">
      <c r="D1922" s="145"/>
    </row>
    <row r="1923" spans="4:4">
      <c r="D1923" s="145"/>
    </row>
    <row r="1924" spans="4:4">
      <c r="D1924" s="145"/>
    </row>
    <row r="1925" spans="4:4">
      <c r="D1925" s="145"/>
    </row>
    <row r="1926" spans="4:4">
      <c r="D1926" s="145"/>
    </row>
    <row r="1927" spans="4:4">
      <c r="D1927" s="145"/>
    </row>
    <row r="1928" spans="4:4">
      <c r="D1928" s="145"/>
    </row>
    <row r="1929" spans="4:4">
      <c r="D1929" s="145"/>
    </row>
    <row r="1930" spans="4:4">
      <c r="D1930" s="145"/>
    </row>
    <row r="1931" spans="4:4">
      <c r="D1931" s="145"/>
    </row>
    <row r="1932" spans="4:4">
      <c r="D1932" s="145"/>
    </row>
    <row r="1933" spans="4:4">
      <c r="D1933" s="145"/>
    </row>
    <row r="1934" spans="4:4">
      <c r="D1934" s="145"/>
    </row>
    <row r="1935" spans="4:4">
      <c r="D1935" s="145"/>
    </row>
    <row r="1936" spans="4:4">
      <c r="D1936" s="145"/>
    </row>
    <row r="1937" spans="4:4">
      <c r="D1937" s="145"/>
    </row>
    <row r="1938" spans="4:4">
      <c r="D1938" s="145"/>
    </row>
    <row r="1939" spans="4:4">
      <c r="D1939" s="145"/>
    </row>
    <row r="1940" spans="4:4">
      <c r="D1940" s="145"/>
    </row>
    <row r="1941" spans="4:4">
      <c r="D1941" s="145"/>
    </row>
    <row r="1942" spans="4:4">
      <c r="D1942" s="145"/>
    </row>
    <row r="1943" spans="4:4">
      <c r="D1943" s="145"/>
    </row>
    <row r="1944" spans="4:4">
      <c r="D1944" s="145"/>
    </row>
    <row r="1945" spans="4:4">
      <c r="D1945" s="145"/>
    </row>
    <row r="1946" spans="4:4">
      <c r="D1946" s="145"/>
    </row>
    <row r="1947" spans="4:4">
      <c r="D1947" s="145"/>
    </row>
    <row r="1948" spans="4:4">
      <c r="D1948" s="145"/>
    </row>
    <row r="1949" spans="4:4">
      <c r="D1949" s="145"/>
    </row>
    <row r="1950" spans="4:4">
      <c r="D1950" s="145"/>
    </row>
    <row r="1951" spans="4:4">
      <c r="D1951" s="145"/>
    </row>
    <row r="1952" spans="4:4">
      <c r="D1952" s="145"/>
    </row>
    <row r="1953" spans="4:4">
      <c r="D1953" s="145"/>
    </row>
    <row r="1954" spans="4:4">
      <c r="D1954" s="145"/>
    </row>
    <row r="1955" spans="4:4">
      <c r="D1955" s="145"/>
    </row>
    <row r="1956" spans="4:4">
      <c r="D1956" s="145"/>
    </row>
    <row r="1957" spans="4:4">
      <c r="D1957" s="145"/>
    </row>
    <row r="1958" spans="4:4">
      <c r="D1958" s="145"/>
    </row>
    <row r="1959" spans="4:4">
      <c r="D1959" s="145"/>
    </row>
    <row r="1960" spans="4:4">
      <c r="D1960" s="145"/>
    </row>
    <row r="1961" spans="4:4">
      <c r="D1961" s="145"/>
    </row>
    <row r="1962" spans="4:4">
      <c r="D1962" s="145"/>
    </row>
    <row r="1963" spans="4:4">
      <c r="D1963" s="145"/>
    </row>
    <row r="1964" spans="4:4">
      <c r="D1964" s="145"/>
    </row>
    <row r="1965" spans="4:4">
      <c r="D1965" s="145"/>
    </row>
    <row r="1966" spans="4:4">
      <c r="D1966" s="145"/>
    </row>
    <row r="1967" spans="4:4">
      <c r="D1967" s="145"/>
    </row>
    <row r="1968" spans="4:4">
      <c r="D1968" s="145"/>
    </row>
    <row r="1969" spans="4:4">
      <c r="D1969" s="145"/>
    </row>
    <row r="1970" spans="4:4">
      <c r="D1970" s="145"/>
    </row>
    <row r="1971" spans="4:4">
      <c r="D1971" s="145"/>
    </row>
    <row r="1972" spans="4:4">
      <c r="D1972" s="145"/>
    </row>
    <row r="1973" spans="4:4">
      <c r="D1973" s="145"/>
    </row>
    <row r="1974" spans="4:4">
      <c r="D1974" s="145"/>
    </row>
    <row r="1975" spans="4:4">
      <c r="D1975" s="145"/>
    </row>
    <row r="1976" spans="4:4">
      <c r="D1976" s="145"/>
    </row>
    <row r="1977" spans="4:4">
      <c r="D1977" s="145"/>
    </row>
    <row r="1978" spans="4:4">
      <c r="D1978" s="145"/>
    </row>
    <row r="1979" spans="4:4">
      <c r="D1979" s="145"/>
    </row>
    <row r="1980" spans="4:4">
      <c r="D1980" s="145"/>
    </row>
    <row r="1981" spans="4:4">
      <c r="D1981" s="145"/>
    </row>
    <row r="1982" spans="4:4">
      <c r="D1982" s="145"/>
    </row>
    <row r="1983" spans="4:4">
      <c r="D1983" s="145"/>
    </row>
    <row r="1984" spans="4:4">
      <c r="D1984" s="145"/>
    </row>
    <row r="1985" spans="4:4">
      <c r="D1985" s="145"/>
    </row>
    <row r="1986" spans="4:4">
      <c r="D1986" s="145"/>
    </row>
    <row r="1987" spans="4:4">
      <c r="D1987" s="145"/>
    </row>
    <row r="1988" spans="4:4">
      <c r="D1988" s="145"/>
    </row>
    <row r="1989" spans="4:4">
      <c r="D1989" s="145"/>
    </row>
    <row r="1990" spans="4:4">
      <c r="D1990" s="145"/>
    </row>
    <row r="1991" spans="4:4">
      <c r="D1991" s="145"/>
    </row>
    <row r="1992" spans="4:4">
      <c r="D1992" s="145"/>
    </row>
    <row r="1993" spans="4:4">
      <c r="D1993" s="145"/>
    </row>
    <row r="1994" spans="4:4">
      <c r="D1994" s="145"/>
    </row>
    <row r="1995" spans="4:4">
      <c r="D1995" s="145"/>
    </row>
    <row r="1996" spans="4:4">
      <c r="D1996" s="145"/>
    </row>
    <row r="1997" spans="4:4">
      <c r="D1997" s="145"/>
    </row>
    <row r="1998" spans="4:4">
      <c r="D1998" s="145"/>
    </row>
    <row r="1999" spans="4:4">
      <c r="D1999" s="145"/>
    </row>
    <row r="2000" spans="4:4">
      <c r="D2000" s="145"/>
    </row>
    <row r="2001" spans="4:4">
      <c r="D2001" s="145"/>
    </row>
    <row r="2002" spans="4:4">
      <c r="D2002" s="145"/>
    </row>
    <row r="2003" spans="4:4">
      <c r="D2003" s="145"/>
    </row>
    <row r="2004" spans="4:4">
      <c r="D2004" s="145"/>
    </row>
    <row r="2005" spans="4:4">
      <c r="D2005" s="145"/>
    </row>
    <row r="2006" spans="4:4">
      <c r="D2006" s="145"/>
    </row>
    <row r="2007" spans="4:4">
      <c r="D2007" s="145"/>
    </row>
    <row r="2008" spans="4:4">
      <c r="D2008" s="145"/>
    </row>
    <row r="2009" spans="4:4">
      <c r="D2009" s="145"/>
    </row>
    <row r="2010" spans="4:4">
      <c r="D2010" s="145"/>
    </row>
    <row r="2011" spans="4:4">
      <c r="D2011" s="145"/>
    </row>
    <row r="2012" spans="4:4">
      <c r="D2012" s="145"/>
    </row>
    <row r="2013" spans="4:4">
      <c r="D2013" s="145"/>
    </row>
    <row r="2014" spans="4:4">
      <c r="D2014" s="145"/>
    </row>
    <row r="2015" spans="4:4">
      <c r="D2015" s="145"/>
    </row>
    <row r="2016" spans="4:4">
      <c r="D2016" s="145"/>
    </row>
    <row r="2017" spans="4:4">
      <c r="D2017" s="145"/>
    </row>
    <row r="2018" spans="4:4">
      <c r="D2018" s="145"/>
    </row>
    <row r="2019" spans="4:4">
      <c r="D2019" s="145"/>
    </row>
    <row r="2020" spans="4:4">
      <c r="D2020" s="145"/>
    </row>
    <row r="2021" spans="4:4">
      <c r="D2021" s="145"/>
    </row>
    <row r="2022" spans="4:4">
      <c r="D2022" s="145"/>
    </row>
    <row r="2023" spans="4:4">
      <c r="D2023" s="145"/>
    </row>
    <row r="2024" spans="4:4">
      <c r="D2024" s="145"/>
    </row>
    <row r="2025" spans="4:4">
      <c r="D2025" s="145"/>
    </row>
    <row r="2026" spans="4:4">
      <c r="D2026" s="145"/>
    </row>
    <row r="2027" spans="4:4">
      <c r="D2027" s="145"/>
    </row>
    <row r="2028" spans="4:4">
      <c r="D2028" s="145"/>
    </row>
    <row r="2029" spans="4:4">
      <c r="D2029" s="145"/>
    </row>
    <row r="2030" spans="4:4">
      <c r="D2030" s="145"/>
    </row>
    <row r="2031" spans="4:4">
      <c r="D2031" s="145"/>
    </row>
    <row r="2032" spans="4:4">
      <c r="D2032" s="145"/>
    </row>
    <row r="2033" spans="4:4">
      <c r="D2033" s="145"/>
    </row>
    <row r="2034" spans="4:4">
      <c r="D2034" s="145"/>
    </row>
    <row r="2035" spans="4:4">
      <c r="D2035" s="145"/>
    </row>
    <row r="2036" spans="4:4">
      <c r="D2036" s="145"/>
    </row>
    <row r="2037" spans="4:4">
      <c r="D2037" s="145"/>
    </row>
    <row r="2038" spans="4:4">
      <c r="D2038" s="145"/>
    </row>
    <row r="2039" spans="4:4">
      <c r="D2039" s="145"/>
    </row>
    <row r="2040" spans="4:4">
      <c r="D2040" s="145"/>
    </row>
    <row r="2041" spans="4:4">
      <c r="D2041" s="145"/>
    </row>
    <row r="2042" spans="4:4">
      <c r="D2042" s="145"/>
    </row>
    <row r="2043" spans="4:4">
      <c r="D2043" s="145"/>
    </row>
    <row r="2044" spans="4:4">
      <c r="D2044" s="145"/>
    </row>
    <row r="2045" spans="4:4">
      <c r="D2045" s="145"/>
    </row>
    <row r="2046" spans="4:4">
      <c r="D2046" s="145"/>
    </row>
    <row r="2047" spans="4:4">
      <c r="D2047" s="145"/>
    </row>
    <row r="2048" spans="4:4">
      <c r="D2048" s="145"/>
    </row>
    <row r="2049" spans="4:4">
      <c r="D2049" s="145"/>
    </row>
    <row r="2050" spans="4:4">
      <c r="D2050" s="145"/>
    </row>
    <row r="2051" spans="4:4">
      <c r="D2051" s="145"/>
    </row>
    <row r="2052" spans="4:4">
      <c r="D2052" s="145"/>
    </row>
    <row r="2053" spans="4:4">
      <c r="D2053" s="145"/>
    </row>
    <row r="2054" spans="4:4">
      <c r="D2054" s="145"/>
    </row>
    <row r="2055" spans="4:4">
      <c r="D2055" s="145"/>
    </row>
    <row r="2056" spans="4:4">
      <c r="D2056" s="145"/>
    </row>
    <row r="2057" spans="4:4">
      <c r="D2057" s="145"/>
    </row>
    <row r="2058" spans="4:4">
      <c r="D2058" s="145"/>
    </row>
    <row r="2059" spans="4:4">
      <c r="D2059" s="145"/>
    </row>
    <row r="2060" spans="4:4">
      <c r="D2060" s="145"/>
    </row>
    <row r="2061" spans="4:4">
      <c r="D2061" s="145"/>
    </row>
    <row r="2062" spans="4:4">
      <c r="D2062" s="145"/>
    </row>
    <row r="2063" spans="4:4">
      <c r="D2063" s="145"/>
    </row>
    <row r="2064" spans="4:4">
      <c r="D2064" s="145"/>
    </row>
    <row r="2065" spans="4:4">
      <c r="D2065" s="145"/>
    </row>
    <row r="2066" spans="4:4">
      <c r="D2066" s="145"/>
    </row>
    <row r="2067" spans="4:4">
      <c r="D2067" s="145"/>
    </row>
    <row r="2068" spans="4:4">
      <c r="D2068" s="145"/>
    </row>
    <row r="2069" spans="4:4">
      <c r="D2069" s="145"/>
    </row>
    <row r="2070" spans="4:4">
      <c r="D2070" s="145"/>
    </row>
    <row r="2071" spans="4:4">
      <c r="D2071" s="145"/>
    </row>
    <row r="2072" spans="4:4">
      <c r="D2072" s="145"/>
    </row>
    <row r="2073" spans="4:4">
      <c r="D2073" s="145"/>
    </row>
    <row r="2074" spans="4:4">
      <c r="D2074" s="145"/>
    </row>
    <row r="2075" spans="4:4">
      <c r="D2075" s="145"/>
    </row>
    <row r="2076" spans="4:4">
      <c r="D2076" s="145"/>
    </row>
    <row r="2077" spans="4:4">
      <c r="D2077" s="145"/>
    </row>
    <row r="2078" spans="4:4">
      <c r="D2078" s="145"/>
    </row>
    <row r="2079" spans="4:4">
      <c r="D2079" s="145"/>
    </row>
    <row r="2080" spans="4:4">
      <c r="D2080" s="145"/>
    </row>
    <row r="2081" spans="4:4">
      <c r="D2081" s="145"/>
    </row>
    <row r="2082" spans="4:4">
      <c r="D2082" s="145"/>
    </row>
    <row r="2083" spans="4:4">
      <c r="D2083" s="145"/>
    </row>
    <row r="2084" spans="4:4">
      <c r="D2084" s="145"/>
    </row>
    <row r="2085" spans="4:4">
      <c r="D2085" s="145"/>
    </row>
    <row r="2086" spans="4:4">
      <c r="D2086" s="145"/>
    </row>
    <row r="2087" spans="4:4">
      <c r="D2087" s="145"/>
    </row>
    <row r="2088" spans="4:4">
      <c r="D2088" s="145"/>
    </row>
    <row r="2089" spans="4:4">
      <c r="D2089" s="145"/>
    </row>
    <row r="2090" spans="4:4">
      <c r="D2090" s="145"/>
    </row>
    <row r="2091" spans="4:4">
      <c r="D2091" s="145"/>
    </row>
    <row r="2092" spans="4:4">
      <c r="D2092" s="145"/>
    </row>
    <row r="2093" spans="4:4">
      <c r="D2093" s="145"/>
    </row>
    <row r="2094" spans="4:4">
      <c r="D2094" s="145"/>
    </row>
    <row r="2095" spans="4:4">
      <c r="D2095" s="145"/>
    </row>
    <row r="2096" spans="4:4">
      <c r="D2096" s="145"/>
    </row>
    <row r="2097" spans="4:4">
      <c r="D2097" s="145"/>
    </row>
    <row r="2098" spans="4:4">
      <c r="D2098" s="145"/>
    </row>
    <row r="2099" spans="4:4">
      <c r="D2099" s="145"/>
    </row>
    <row r="2100" spans="4:4">
      <c r="D2100" s="145"/>
    </row>
    <row r="2101" spans="4:4">
      <c r="D2101" s="145"/>
    </row>
    <row r="2102" spans="4:4">
      <c r="D2102" s="145"/>
    </row>
    <row r="2103" spans="4:4">
      <c r="D2103" s="145"/>
    </row>
    <row r="2104" spans="4:4">
      <c r="D2104" s="145"/>
    </row>
    <row r="2105" spans="4:4">
      <c r="D2105" s="145"/>
    </row>
    <row r="2106" spans="4:4">
      <c r="D2106" s="145"/>
    </row>
    <row r="2107" spans="4:4">
      <c r="D2107" s="145"/>
    </row>
    <row r="2108" spans="4:4">
      <c r="D2108" s="145"/>
    </row>
    <row r="2109" spans="4:4">
      <c r="D2109" s="145"/>
    </row>
    <row r="2110" spans="4:4">
      <c r="D2110" s="145"/>
    </row>
    <row r="2111" spans="4:4">
      <c r="D2111" s="145"/>
    </row>
    <row r="2112" spans="4:4">
      <c r="D2112" s="145"/>
    </row>
    <row r="2113" spans="4:4">
      <c r="D2113" s="145"/>
    </row>
    <row r="2114" spans="4:4">
      <c r="D2114" s="145"/>
    </row>
    <row r="2115" spans="4:4">
      <c r="D2115" s="145"/>
    </row>
    <row r="2116" spans="4:4">
      <c r="D2116" s="145"/>
    </row>
    <row r="2117" spans="4:4">
      <c r="D2117" s="145"/>
    </row>
    <row r="2118" spans="4:4">
      <c r="D2118" s="145"/>
    </row>
    <row r="2119" spans="4:4">
      <c r="D2119" s="145"/>
    </row>
    <row r="2120" spans="4:4">
      <c r="D2120" s="145"/>
    </row>
    <row r="2121" spans="4:4">
      <c r="D2121" s="145"/>
    </row>
    <row r="2122" spans="4:4">
      <c r="D2122" s="145"/>
    </row>
    <row r="2123" spans="4:4">
      <c r="D2123" s="145"/>
    </row>
    <row r="2124" spans="4:4">
      <c r="D2124" s="145"/>
    </row>
    <row r="2125" spans="4:4">
      <c r="D2125" s="145"/>
    </row>
    <row r="2126" spans="4:4">
      <c r="D2126" s="145"/>
    </row>
    <row r="2127" spans="4:4">
      <c r="D2127" s="145"/>
    </row>
    <row r="2128" spans="4:4">
      <c r="D2128" s="145"/>
    </row>
    <row r="2129" spans="4:4">
      <c r="D2129" s="145"/>
    </row>
    <row r="2130" spans="4:4">
      <c r="D2130" s="145"/>
    </row>
    <row r="2131" spans="4:4">
      <c r="D2131" s="145"/>
    </row>
    <row r="2132" spans="4:4">
      <c r="D2132" s="145"/>
    </row>
    <row r="2133" spans="4:4">
      <c r="D2133" s="145"/>
    </row>
    <row r="2134" spans="4:4">
      <c r="D2134" s="145"/>
    </row>
    <row r="2135" spans="4:4">
      <c r="D2135" s="145"/>
    </row>
    <row r="2136" spans="4:4">
      <c r="D2136" s="145"/>
    </row>
    <row r="2137" spans="4:4">
      <c r="D2137" s="145"/>
    </row>
    <row r="2138" spans="4:4">
      <c r="D2138" s="145"/>
    </row>
    <row r="2139" spans="4:4">
      <c r="D2139" s="145"/>
    </row>
    <row r="2140" spans="4:4">
      <c r="D2140" s="145"/>
    </row>
    <row r="2141" spans="4:4">
      <c r="D2141" s="145"/>
    </row>
    <row r="2142" spans="4:4">
      <c r="D2142" s="145"/>
    </row>
    <row r="2143" spans="4:4">
      <c r="D2143" s="145"/>
    </row>
    <row r="2144" spans="4:4">
      <c r="D2144" s="145"/>
    </row>
    <row r="2145" spans="4:4">
      <c r="D2145" s="145"/>
    </row>
    <row r="2146" spans="4:4">
      <c r="D2146" s="145"/>
    </row>
    <row r="2147" spans="4:4">
      <c r="D2147" s="145"/>
    </row>
    <row r="2148" spans="4:4">
      <c r="D2148" s="145"/>
    </row>
    <row r="2149" spans="4:4">
      <c r="D2149" s="145"/>
    </row>
    <row r="2150" spans="4:4">
      <c r="D2150" s="145"/>
    </row>
    <row r="2151" spans="4:4">
      <c r="D2151" s="145"/>
    </row>
    <row r="2152" spans="4:4">
      <c r="D2152" s="145"/>
    </row>
    <row r="2153" spans="4:4">
      <c r="D2153" s="145"/>
    </row>
    <row r="2154" spans="4:4">
      <c r="D2154" s="145"/>
    </row>
    <row r="2155" spans="4:4">
      <c r="D2155" s="145"/>
    </row>
    <row r="2156" spans="4:4">
      <c r="D2156" s="145"/>
    </row>
    <row r="2157" spans="4:4">
      <c r="D2157" s="145"/>
    </row>
    <row r="2158" spans="4:4">
      <c r="D2158" s="145"/>
    </row>
    <row r="2159" spans="4:4">
      <c r="D2159" s="145"/>
    </row>
    <row r="2160" spans="4:4">
      <c r="D2160" s="145"/>
    </row>
    <row r="2161" spans="4:4">
      <c r="D2161" s="145"/>
    </row>
    <row r="2162" spans="4:4">
      <c r="D2162" s="145"/>
    </row>
    <row r="2163" spans="4:4">
      <c r="D2163" s="145"/>
    </row>
    <row r="2164" spans="4:4">
      <c r="D2164" s="145"/>
    </row>
    <row r="2165" spans="4:4">
      <c r="D2165" s="145"/>
    </row>
    <row r="2166" spans="4:4">
      <c r="D2166" s="145"/>
    </row>
    <row r="2167" spans="4:4">
      <c r="D2167" s="145"/>
    </row>
    <row r="2168" spans="4:4">
      <c r="D2168" s="145"/>
    </row>
    <row r="2169" spans="4:4">
      <c r="D2169" s="145"/>
    </row>
    <row r="2170" spans="4:4">
      <c r="D2170" s="145"/>
    </row>
    <row r="2171" spans="4:4">
      <c r="D2171" s="145"/>
    </row>
    <row r="2172" spans="4:4">
      <c r="D2172" s="145"/>
    </row>
    <row r="2173" spans="4:4">
      <c r="D2173" s="145"/>
    </row>
    <row r="2174" spans="4:4">
      <c r="D2174" s="145"/>
    </row>
    <row r="2175" spans="4:4">
      <c r="D2175" s="145"/>
    </row>
    <row r="2176" spans="4:4">
      <c r="D2176" s="145"/>
    </row>
    <row r="2177" spans="4:4">
      <c r="D2177" s="145"/>
    </row>
    <row r="2178" spans="4:4">
      <c r="D2178" s="145"/>
    </row>
    <row r="2179" spans="4:4">
      <c r="D2179" s="145"/>
    </row>
    <row r="2180" spans="4:4">
      <c r="D2180" s="145"/>
    </row>
    <row r="2181" spans="4:4">
      <c r="D2181" s="145"/>
    </row>
    <row r="2182" spans="4:4">
      <c r="D2182" s="145"/>
    </row>
    <row r="2183" spans="4:4">
      <c r="D2183" s="145"/>
    </row>
    <row r="2184" spans="4:4">
      <c r="D2184" s="145"/>
    </row>
    <row r="2185" spans="4:4">
      <c r="D2185" s="145"/>
    </row>
    <row r="2186" spans="4:4">
      <c r="D2186" s="145"/>
    </row>
    <row r="2187" spans="4:4">
      <c r="D2187" s="145"/>
    </row>
    <row r="2188" spans="4:4">
      <c r="D2188" s="145"/>
    </row>
    <row r="2189" spans="4:4">
      <c r="D2189" s="145"/>
    </row>
    <row r="2190" spans="4:4">
      <c r="D2190" s="145"/>
    </row>
    <row r="2191" spans="4:4">
      <c r="D2191" s="145"/>
    </row>
    <row r="2192" spans="4:4">
      <c r="D2192" s="145"/>
    </row>
    <row r="2193" spans="4:4">
      <c r="D2193" s="145"/>
    </row>
    <row r="2194" spans="4:4">
      <c r="D2194" s="145"/>
    </row>
    <row r="2195" spans="4:4">
      <c r="D2195" s="145"/>
    </row>
    <row r="2196" spans="4:4">
      <c r="D2196" s="145"/>
    </row>
    <row r="2197" spans="4:4">
      <c r="D2197" s="145"/>
    </row>
    <row r="2198" spans="4:4">
      <c r="D2198" s="145"/>
    </row>
    <row r="2199" spans="4:4">
      <c r="D2199" s="145"/>
    </row>
    <row r="2200" spans="4:4">
      <c r="D2200" s="145"/>
    </row>
    <row r="2201" spans="4:4">
      <c r="D2201" s="145"/>
    </row>
    <row r="2202" spans="4:4">
      <c r="D2202" s="145"/>
    </row>
    <row r="2203" spans="4:4">
      <c r="D2203" s="145"/>
    </row>
    <row r="2204" spans="4:4">
      <c r="D2204" s="145"/>
    </row>
    <row r="2205" spans="4:4">
      <c r="D2205" s="145"/>
    </row>
    <row r="2206" spans="4:4">
      <c r="D2206" s="145"/>
    </row>
    <row r="2207" spans="4:4">
      <c r="D2207" s="145"/>
    </row>
    <row r="2208" spans="4:4">
      <c r="D2208" s="145"/>
    </row>
    <row r="2209" spans="4:4">
      <c r="D2209" s="145"/>
    </row>
    <row r="2210" spans="4:4">
      <c r="D2210" s="145"/>
    </row>
    <row r="2211" spans="4:4">
      <c r="D2211" s="145"/>
    </row>
    <row r="2212" spans="4:4">
      <c r="D2212" s="145"/>
    </row>
    <row r="2213" spans="4:4">
      <c r="D2213" s="145"/>
    </row>
    <row r="2214" spans="4:4">
      <c r="D2214" s="145"/>
    </row>
    <row r="2215" spans="4:4">
      <c r="D2215" s="145"/>
    </row>
    <row r="2216" spans="4:4">
      <c r="D2216" s="145"/>
    </row>
    <row r="2217" spans="4:4">
      <c r="D2217" s="145"/>
    </row>
    <row r="2218" spans="4:4">
      <c r="D2218" s="145"/>
    </row>
    <row r="2219" spans="4:4">
      <c r="D2219" s="145"/>
    </row>
    <row r="2220" spans="4:4">
      <c r="D2220" s="145"/>
    </row>
    <row r="2221" spans="4:4">
      <c r="D2221" s="145"/>
    </row>
    <row r="2222" spans="4:4">
      <c r="D2222" s="145"/>
    </row>
    <row r="2223" spans="4:4">
      <c r="D2223" s="145"/>
    </row>
    <row r="2224" spans="4:4">
      <c r="D2224" s="145"/>
    </row>
    <row r="2225" spans="4:4">
      <c r="D2225" s="145"/>
    </row>
    <row r="2226" spans="4:4">
      <c r="D2226" s="145"/>
    </row>
    <row r="2227" spans="4:4">
      <c r="D2227" s="145"/>
    </row>
    <row r="2228" spans="4:4">
      <c r="D2228" s="145"/>
    </row>
    <row r="2229" spans="4:4">
      <c r="D2229" s="145"/>
    </row>
    <row r="2230" spans="4:4">
      <c r="D2230" s="145"/>
    </row>
    <row r="2231" spans="4:4">
      <c r="D2231" s="145"/>
    </row>
    <row r="2232" spans="4:4">
      <c r="D2232" s="145"/>
    </row>
    <row r="2233" spans="4:4">
      <c r="D2233" s="145"/>
    </row>
    <row r="2234" spans="4:4">
      <c r="D2234" s="145"/>
    </row>
    <row r="2235" spans="4:4">
      <c r="D2235" s="145"/>
    </row>
    <row r="2236" spans="4:4">
      <c r="D2236" s="145"/>
    </row>
    <row r="2237" spans="4:4">
      <c r="D2237" s="145"/>
    </row>
    <row r="2238" spans="4:4">
      <c r="D2238" s="145"/>
    </row>
    <row r="2239" spans="4:4">
      <c r="D2239" s="145"/>
    </row>
    <row r="2240" spans="4:4">
      <c r="D2240" s="145"/>
    </row>
    <row r="2241" spans="4:4">
      <c r="D2241" s="145"/>
    </row>
    <row r="2242" spans="4:4">
      <c r="D2242" s="145"/>
    </row>
    <row r="2243" spans="4:4">
      <c r="D2243" s="145"/>
    </row>
    <row r="2244" spans="4:4">
      <c r="D2244" s="145"/>
    </row>
    <row r="2245" spans="4:4">
      <c r="D2245" s="145"/>
    </row>
    <row r="2246" spans="4:4">
      <c r="D2246" s="145"/>
    </row>
    <row r="2247" spans="4:4">
      <c r="D2247" s="145"/>
    </row>
    <row r="2248" spans="4:4">
      <c r="D2248" s="145"/>
    </row>
    <row r="2249" spans="4:4">
      <c r="D2249" s="145"/>
    </row>
    <row r="2250" spans="4:4">
      <c r="D2250" s="145"/>
    </row>
    <row r="2251" spans="4:4">
      <c r="D2251" s="145"/>
    </row>
    <row r="2252" spans="4:4">
      <c r="D2252" s="145"/>
    </row>
    <row r="2253" spans="4:4">
      <c r="D2253" s="145"/>
    </row>
    <row r="2254" spans="4:4">
      <c r="D2254" s="145"/>
    </row>
    <row r="2255" spans="4:4">
      <c r="D2255" s="145"/>
    </row>
    <row r="2256" spans="4:4">
      <c r="D2256" s="145"/>
    </row>
    <row r="2257" spans="4:4">
      <c r="D2257" s="145"/>
    </row>
    <row r="2258" spans="4:4">
      <c r="D2258" s="145"/>
    </row>
    <row r="2259" spans="4:4">
      <c r="D2259" s="145"/>
    </row>
    <row r="2260" spans="4:4">
      <c r="D2260" s="145"/>
    </row>
    <row r="2261" spans="4:4">
      <c r="D2261" s="145"/>
    </row>
    <row r="2262" spans="4:4">
      <c r="D2262" s="145"/>
    </row>
    <row r="2263" spans="4:4">
      <c r="D2263" s="145"/>
    </row>
    <row r="2264" spans="4:4">
      <c r="D2264" s="145"/>
    </row>
    <row r="2265" spans="4:4">
      <c r="D2265" s="145"/>
    </row>
    <row r="2266" spans="4:4">
      <c r="D2266" s="145"/>
    </row>
    <row r="2267" spans="4:4">
      <c r="D2267" s="145"/>
    </row>
    <row r="2268" spans="4:4">
      <c r="D2268" s="145"/>
    </row>
    <row r="2269" spans="4:4">
      <c r="D2269" s="145"/>
    </row>
    <row r="2270" spans="4:4">
      <c r="D2270" s="145"/>
    </row>
    <row r="2271" spans="4:4">
      <c r="D2271" s="145"/>
    </row>
    <row r="2272" spans="4:4">
      <c r="D2272" s="145"/>
    </row>
    <row r="2273" spans="4:4">
      <c r="D2273" s="145"/>
    </row>
    <row r="2274" spans="4:4">
      <c r="D2274" s="145"/>
    </row>
    <row r="2275" spans="4:4">
      <c r="D2275" s="145"/>
    </row>
    <row r="2276" spans="4:4">
      <c r="D2276" s="145"/>
    </row>
    <row r="2277" spans="4:4">
      <c r="D2277" s="145"/>
    </row>
    <row r="2278" spans="4:4">
      <c r="D2278" s="145"/>
    </row>
    <row r="2279" spans="4:4">
      <c r="D2279" s="145"/>
    </row>
    <row r="2280" spans="4:4">
      <c r="D2280" s="145"/>
    </row>
    <row r="2281" spans="4:4">
      <c r="D2281" s="145"/>
    </row>
    <row r="2282" spans="4:4">
      <c r="D2282" s="145"/>
    </row>
    <row r="2283" spans="4:4">
      <c r="D2283" s="145"/>
    </row>
    <row r="2284" spans="4:4">
      <c r="D2284" s="145"/>
    </row>
    <row r="2285" spans="4:4">
      <c r="D2285" s="145"/>
    </row>
    <row r="2286" spans="4:4">
      <c r="D2286" s="145"/>
    </row>
    <row r="2287" spans="4:4">
      <c r="D2287" s="145"/>
    </row>
    <row r="2288" spans="4:4">
      <c r="D2288" s="145"/>
    </row>
    <row r="2289" spans="4:4">
      <c r="D2289" s="145"/>
    </row>
    <row r="2290" spans="4:4">
      <c r="D2290" s="145"/>
    </row>
    <row r="2291" spans="4:4">
      <c r="D2291" s="145"/>
    </row>
    <row r="2292" spans="4:4">
      <c r="D2292" s="145"/>
    </row>
    <row r="2293" spans="4:4">
      <c r="D2293" s="145"/>
    </row>
    <row r="2294" spans="4:4">
      <c r="D2294" s="145"/>
    </row>
    <row r="2295" spans="4:4">
      <c r="D2295" s="145"/>
    </row>
    <row r="2296" spans="4:4">
      <c r="D2296" s="145"/>
    </row>
    <row r="2297" spans="4:4">
      <c r="D2297" s="145"/>
    </row>
    <row r="2298" spans="4:4">
      <c r="D2298" s="145"/>
    </row>
    <row r="2299" spans="4:4">
      <c r="D2299" s="145"/>
    </row>
    <row r="2300" spans="4:4">
      <c r="D2300" s="145"/>
    </row>
    <row r="2301" spans="4:4">
      <c r="D2301" s="145"/>
    </row>
    <row r="2302" spans="4:4">
      <c r="D2302" s="145"/>
    </row>
    <row r="2303" spans="4:4">
      <c r="D2303" s="145"/>
    </row>
    <row r="2304" spans="4:4">
      <c r="D2304" s="145"/>
    </row>
    <row r="2305" spans="4:4">
      <c r="D2305" s="145"/>
    </row>
    <row r="2306" spans="4:4">
      <c r="D2306" s="145"/>
    </row>
    <row r="2307" spans="4:4">
      <c r="D2307" s="145"/>
    </row>
    <row r="2308" spans="4:4">
      <c r="D2308" s="145"/>
    </row>
    <row r="2309" spans="4:4">
      <c r="D2309" s="145"/>
    </row>
    <row r="2310" spans="4:4">
      <c r="D2310" s="145"/>
    </row>
    <row r="2311" spans="4:4">
      <c r="D2311" s="145"/>
    </row>
    <row r="2312" spans="4:4">
      <c r="D2312" s="145"/>
    </row>
    <row r="2313" spans="4:4">
      <c r="D2313" s="145"/>
    </row>
    <row r="2314" spans="4:4">
      <c r="D2314" s="145"/>
    </row>
    <row r="2315" spans="4:4">
      <c r="D2315" s="145"/>
    </row>
    <row r="2316" spans="4:4">
      <c r="D2316" s="145"/>
    </row>
    <row r="2317" spans="4:4">
      <c r="D2317" s="145"/>
    </row>
    <row r="2318" spans="4:4">
      <c r="D2318" s="145"/>
    </row>
    <row r="2319" spans="4:4">
      <c r="D2319" s="145"/>
    </row>
    <row r="2320" spans="4:4">
      <c r="D2320" s="145"/>
    </row>
    <row r="2321" spans="4:4">
      <c r="D2321" s="145"/>
    </row>
    <row r="2322" spans="4:4">
      <c r="D2322" s="145"/>
    </row>
    <row r="2323" spans="4:4">
      <c r="D2323" s="145"/>
    </row>
    <row r="2324" spans="4:4">
      <c r="D2324" s="145"/>
    </row>
    <row r="2325" spans="4:4">
      <c r="D2325" s="145"/>
    </row>
    <row r="2326" spans="4:4">
      <c r="D2326" s="145"/>
    </row>
    <row r="2327" spans="4:4">
      <c r="D2327" s="145"/>
    </row>
    <row r="2328" spans="4:4">
      <c r="D2328" s="145"/>
    </row>
    <row r="2329" spans="4:4">
      <c r="D2329" s="145"/>
    </row>
    <row r="2330" spans="4:4">
      <c r="D2330" s="145"/>
    </row>
    <row r="2331" spans="4:4">
      <c r="D2331" s="145"/>
    </row>
    <row r="2332" spans="4:4">
      <c r="D2332" s="145"/>
    </row>
    <row r="2333" spans="4:4">
      <c r="D2333" s="145"/>
    </row>
    <row r="2334" spans="4:4">
      <c r="D2334" s="145"/>
    </row>
    <row r="2335" spans="4:4">
      <c r="D2335" s="145"/>
    </row>
    <row r="2336" spans="4:4">
      <c r="D2336" s="145"/>
    </row>
    <row r="2337" spans="4:4">
      <c r="D2337" s="145"/>
    </row>
    <row r="2338" spans="4:4">
      <c r="D2338" s="145"/>
    </row>
    <row r="2339" spans="4:4">
      <c r="D2339" s="145"/>
    </row>
    <row r="2340" spans="4:4">
      <c r="D2340" s="145"/>
    </row>
    <row r="2341" spans="4:4">
      <c r="D2341" s="145"/>
    </row>
    <row r="2342" spans="4:4">
      <c r="D2342" s="145"/>
    </row>
    <row r="2343" spans="4:4">
      <c r="D2343" s="145"/>
    </row>
    <row r="2344" spans="4:4">
      <c r="D2344" s="145"/>
    </row>
    <row r="2345" spans="4:4">
      <c r="D2345" s="145"/>
    </row>
    <row r="2346" spans="4:4">
      <c r="D2346" s="145"/>
    </row>
    <row r="2347" spans="4:4">
      <c r="D2347" s="145"/>
    </row>
    <row r="2348" spans="4:4">
      <c r="D2348" s="145"/>
    </row>
    <row r="2349" spans="4:4">
      <c r="D2349" s="145"/>
    </row>
    <row r="2350" spans="4:4">
      <c r="D2350" s="145"/>
    </row>
    <row r="2351" spans="4:4">
      <c r="D2351" s="145"/>
    </row>
    <row r="2352" spans="4:4">
      <c r="D2352" s="145"/>
    </row>
    <row r="2353" spans="4:4">
      <c r="D2353" s="145"/>
    </row>
    <row r="2354" spans="4:4">
      <c r="D2354" s="145"/>
    </row>
    <row r="2355" spans="4:4">
      <c r="D2355" s="145"/>
    </row>
    <row r="2356" spans="4:4">
      <c r="D2356" s="145"/>
    </row>
    <row r="2357" spans="4:4">
      <c r="D2357" s="145"/>
    </row>
    <row r="2358" spans="4:4">
      <c r="D2358" s="145"/>
    </row>
    <row r="2359" spans="4:4">
      <c r="D2359" s="145"/>
    </row>
    <row r="2360" spans="4:4">
      <c r="D2360" s="145"/>
    </row>
    <row r="2361" spans="4:4">
      <c r="D2361" s="145"/>
    </row>
    <row r="2362" spans="4:4">
      <c r="D2362" s="145"/>
    </row>
    <row r="2363" spans="4:4">
      <c r="D2363" s="145"/>
    </row>
    <row r="2364" spans="4:4">
      <c r="D2364" s="145"/>
    </row>
    <row r="2365" spans="4:4">
      <c r="D2365" s="145"/>
    </row>
    <row r="2366" spans="4:4">
      <c r="D2366" s="145"/>
    </row>
    <row r="2367" spans="4:4">
      <c r="D2367" s="145"/>
    </row>
    <row r="2368" spans="4:4">
      <c r="D2368" s="145"/>
    </row>
    <row r="2369" spans="4:4">
      <c r="D2369" s="145"/>
    </row>
    <row r="2370" spans="4:4">
      <c r="D2370" s="145"/>
    </row>
    <row r="2371" spans="4:4">
      <c r="D2371" s="145"/>
    </row>
    <row r="2372" spans="4:4">
      <c r="D2372" s="145"/>
    </row>
    <row r="2373" spans="4:4">
      <c r="D2373" s="145"/>
    </row>
    <row r="2374" spans="4:4">
      <c r="D2374" s="145"/>
    </row>
    <row r="2375" spans="4:4">
      <c r="D2375" s="145"/>
    </row>
    <row r="2376" spans="4:4">
      <c r="D2376" s="145"/>
    </row>
    <row r="2377" spans="4:4">
      <c r="D2377" s="145"/>
    </row>
    <row r="2378" spans="4:4">
      <c r="D2378" s="145"/>
    </row>
    <row r="2379" spans="4:4">
      <c r="D2379" s="145"/>
    </row>
    <row r="2380" spans="4:4">
      <c r="D2380" s="145"/>
    </row>
    <row r="2381" spans="4:4">
      <c r="D2381" s="145"/>
    </row>
    <row r="2382" spans="4:4">
      <c r="D2382" s="145"/>
    </row>
    <row r="2383" spans="4:4">
      <c r="D2383" s="145"/>
    </row>
    <row r="2384" spans="4:4">
      <c r="D2384" s="145"/>
    </row>
    <row r="2385" spans="4:4">
      <c r="D2385" s="145"/>
    </row>
    <row r="2386" spans="4:4">
      <c r="D2386" s="145"/>
    </row>
    <row r="2387" spans="4:4">
      <c r="D2387" s="145"/>
    </row>
    <row r="2388" spans="4:4">
      <c r="D2388" s="145"/>
    </row>
    <row r="2389" spans="4:4">
      <c r="D2389" s="145"/>
    </row>
    <row r="2390" spans="4:4">
      <c r="D2390" s="145"/>
    </row>
    <row r="2391" spans="4:4">
      <c r="D2391" s="145"/>
    </row>
    <row r="2392" spans="4:4">
      <c r="D2392" s="145"/>
    </row>
    <row r="2393" spans="4:4">
      <c r="D2393" s="145"/>
    </row>
    <row r="2394" spans="4:4">
      <c r="D2394" s="145"/>
    </row>
    <row r="2395" spans="4:4">
      <c r="D2395" s="145"/>
    </row>
    <row r="2396" spans="4:4">
      <c r="D2396" s="145"/>
    </row>
    <row r="2397" spans="4:4">
      <c r="D2397" s="145"/>
    </row>
    <row r="2398" spans="4:4">
      <c r="D2398" s="145"/>
    </row>
    <row r="2399" spans="4:4">
      <c r="D2399" s="145"/>
    </row>
    <row r="2400" spans="4:4">
      <c r="D2400" s="145"/>
    </row>
    <row r="2401" spans="4:4">
      <c r="D2401" s="145"/>
    </row>
    <row r="2402" spans="4:4">
      <c r="D2402" s="145"/>
    </row>
    <row r="2403" spans="4:4">
      <c r="D2403" s="145"/>
    </row>
    <row r="2404" spans="4:4">
      <c r="D2404" s="145"/>
    </row>
    <row r="2405" spans="4:4">
      <c r="D2405" s="145"/>
    </row>
    <row r="2406" spans="4:4">
      <c r="D2406" s="145"/>
    </row>
    <row r="2407" spans="4:4">
      <c r="D2407" s="145"/>
    </row>
    <row r="2408" spans="4:4">
      <c r="D2408" s="145"/>
    </row>
    <row r="2409" spans="4:4">
      <c r="D2409" s="145"/>
    </row>
    <row r="2410" spans="4:4">
      <c r="D2410" s="145"/>
    </row>
    <row r="2411" spans="4:4">
      <c r="D2411" s="145"/>
    </row>
    <row r="2412" spans="4:4">
      <c r="D2412" s="145"/>
    </row>
    <row r="2413" spans="4:4">
      <c r="D2413" s="145"/>
    </row>
    <row r="2414" spans="4:4">
      <c r="D2414" s="145"/>
    </row>
    <row r="2415" spans="4:4">
      <c r="D2415" s="145"/>
    </row>
    <row r="2416" spans="4:4">
      <c r="D2416" s="145"/>
    </row>
    <row r="2417" spans="4:4">
      <c r="D2417" s="145"/>
    </row>
    <row r="2418" spans="4:4">
      <c r="D2418" s="145"/>
    </row>
    <row r="2419" spans="4:4">
      <c r="D2419" s="145"/>
    </row>
    <row r="2420" spans="4:4">
      <c r="D2420" s="145"/>
    </row>
    <row r="2421" spans="4:4">
      <c r="D2421" s="145"/>
    </row>
    <row r="2422" spans="4:4">
      <c r="D2422" s="145"/>
    </row>
    <row r="2423" spans="4:4">
      <c r="D2423" s="145"/>
    </row>
    <row r="2424" spans="4:4">
      <c r="D2424" s="145"/>
    </row>
    <row r="2425" spans="4:4">
      <c r="D2425" s="145"/>
    </row>
    <row r="2426" spans="4:4">
      <c r="D2426" s="145"/>
    </row>
    <row r="2427" spans="4:4">
      <c r="D2427" s="145"/>
    </row>
    <row r="2428" spans="4:4">
      <c r="D2428" s="145"/>
    </row>
    <row r="2429" spans="4:4">
      <c r="D2429" s="145"/>
    </row>
    <row r="2430" spans="4:4">
      <c r="D2430" s="145"/>
    </row>
    <row r="2431" spans="4:4">
      <c r="D2431" s="145"/>
    </row>
    <row r="2432" spans="4:4">
      <c r="D2432" s="145"/>
    </row>
    <row r="2433" spans="4:4">
      <c r="D2433" s="145"/>
    </row>
    <row r="2434" spans="4:4">
      <c r="D2434" s="145"/>
    </row>
    <row r="2435" spans="4:4">
      <c r="D2435" s="145"/>
    </row>
    <row r="2436" spans="4:4">
      <c r="D2436" s="145"/>
    </row>
    <row r="2437" spans="4:4">
      <c r="D2437" s="145"/>
    </row>
    <row r="2438" spans="4:4">
      <c r="D2438" s="145"/>
    </row>
    <row r="2439" spans="4:4">
      <c r="D2439" s="145"/>
    </row>
    <row r="2440" spans="4:4">
      <c r="D2440" s="145"/>
    </row>
    <row r="2441" spans="4:4">
      <c r="D2441" s="145"/>
    </row>
    <row r="2442" spans="4:4">
      <c r="D2442" s="145"/>
    </row>
    <row r="2443" spans="4:4">
      <c r="D2443" s="145"/>
    </row>
    <row r="2444" spans="4:4">
      <c r="D2444" s="145"/>
    </row>
    <row r="2445" spans="4:4">
      <c r="D2445" s="145"/>
    </row>
    <row r="2446" spans="4:4">
      <c r="D2446" s="145"/>
    </row>
    <row r="2447" spans="4:4">
      <c r="D2447" s="145"/>
    </row>
    <row r="2448" spans="4:4">
      <c r="D2448" s="145"/>
    </row>
    <row r="2449" spans="4:4">
      <c r="D2449" s="145"/>
    </row>
    <row r="2450" spans="4:4">
      <c r="D2450" s="145"/>
    </row>
    <row r="2451" spans="4:4">
      <c r="D2451" s="145"/>
    </row>
    <row r="2452" spans="4:4">
      <c r="D2452" s="145"/>
    </row>
    <row r="2453" spans="4:4">
      <c r="D2453" s="145"/>
    </row>
    <row r="2454" spans="4:4">
      <c r="D2454" s="145"/>
    </row>
    <row r="2455" spans="4:4">
      <c r="D2455" s="145"/>
    </row>
    <row r="2456" spans="4:4">
      <c r="D2456" s="145"/>
    </row>
    <row r="2457" spans="4:4">
      <c r="D2457" s="145"/>
    </row>
    <row r="2458" spans="4:4">
      <c r="D2458" s="145"/>
    </row>
    <row r="2459" spans="4:4">
      <c r="D2459" s="145"/>
    </row>
    <row r="2460" spans="4:4">
      <c r="D2460" s="145"/>
    </row>
    <row r="2461" spans="4:4">
      <c r="D2461" s="145"/>
    </row>
    <row r="2462" spans="4:4">
      <c r="D2462" s="145"/>
    </row>
    <row r="2463" spans="4:4">
      <c r="D2463" s="145"/>
    </row>
    <row r="2464" spans="4:4">
      <c r="D2464" s="145"/>
    </row>
    <row r="2465" spans="4:4">
      <c r="D2465" s="145"/>
    </row>
    <row r="2466" spans="4:4">
      <c r="D2466" s="145"/>
    </row>
    <row r="2467" spans="4:4">
      <c r="D2467" s="145"/>
    </row>
    <row r="2468" spans="4:4">
      <c r="D2468" s="145"/>
    </row>
    <row r="2469" spans="4:4">
      <c r="D2469" s="145"/>
    </row>
    <row r="2470" spans="4:4">
      <c r="D2470" s="145"/>
    </row>
    <row r="2471" spans="4:4">
      <c r="D2471" s="145"/>
    </row>
    <row r="2472" spans="4:4">
      <c r="D2472" s="145"/>
    </row>
    <row r="2473" spans="4:4">
      <c r="D2473" s="145"/>
    </row>
    <row r="2474" spans="4:4">
      <c r="D2474" s="145"/>
    </row>
    <row r="2475" spans="4:4">
      <c r="D2475" s="145"/>
    </row>
    <row r="2476" spans="4:4">
      <c r="D2476" s="145"/>
    </row>
    <row r="2477" spans="4:4">
      <c r="D2477" s="145"/>
    </row>
    <row r="2478" spans="4:4">
      <c r="D2478" s="145"/>
    </row>
    <row r="2479" spans="4:4">
      <c r="D2479" s="145"/>
    </row>
    <row r="2480" spans="4:4">
      <c r="D2480" s="145"/>
    </row>
    <row r="2481" spans="4:4">
      <c r="D2481" s="145"/>
    </row>
    <row r="2482" spans="4:4">
      <c r="D2482" s="145"/>
    </row>
    <row r="2483" spans="4:4">
      <c r="D2483" s="145"/>
    </row>
    <row r="2484" spans="4:4">
      <c r="D2484" s="145"/>
    </row>
    <row r="2485" spans="4:4">
      <c r="D2485" s="145"/>
    </row>
    <row r="2486" spans="4:4">
      <c r="D2486" s="145"/>
    </row>
    <row r="2487" spans="4:4">
      <c r="D2487" s="145"/>
    </row>
    <row r="2488" spans="4:4">
      <c r="D2488" s="145"/>
    </row>
    <row r="2489" spans="4:4">
      <c r="D2489" s="145"/>
    </row>
    <row r="2490" spans="4:4">
      <c r="D2490" s="145"/>
    </row>
    <row r="2491" spans="4:4">
      <c r="D2491" s="145"/>
    </row>
    <row r="2492" spans="4:4">
      <c r="D2492" s="145"/>
    </row>
    <row r="2493" spans="4:4">
      <c r="D2493" s="145"/>
    </row>
    <row r="2494" spans="4:4">
      <c r="D2494" s="145"/>
    </row>
    <row r="2495" spans="4:4">
      <c r="D2495" s="145"/>
    </row>
    <row r="2496" spans="4:4">
      <c r="D2496" s="145"/>
    </row>
    <row r="2497" spans="4:4">
      <c r="D2497" s="145"/>
    </row>
    <row r="2498" spans="4:4">
      <c r="D2498" s="145"/>
    </row>
    <row r="2499" spans="4:4">
      <c r="D2499" s="145"/>
    </row>
    <row r="2500" spans="4:4">
      <c r="D2500" s="145"/>
    </row>
    <row r="2501" spans="4:4">
      <c r="D2501" s="145"/>
    </row>
    <row r="2502" spans="4:4">
      <c r="D2502" s="145"/>
    </row>
    <row r="2503" spans="4:4">
      <c r="D2503" s="145"/>
    </row>
    <row r="2504" spans="4:4">
      <c r="D2504" s="145"/>
    </row>
    <row r="2505" spans="4:4">
      <c r="D2505" s="145"/>
    </row>
    <row r="2506" spans="4:4">
      <c r="D2506" s="145"/>
    </row>
    <row r="2507" spans="4:4">
      <c r="D2507" s="145"/>
    </row>
    <row r="2508" spans="4:4">
      <c r="D2508" s="145"/>
    </row>
    <row r="2509" spans="4:4">
      <c r="D2509" s="145"/>
    </row>
    <row r="2510" spans="4:4">
      <c r="D2510" s="145"/>
    </row>
    <row r="2511" spans="4:4">
      <c r="D2511" s="145"/>
    </row>
    <row r="2512" spans="4:4">
      <c r="D2512" s="145"/>
    </row>
    <row r="2513" spans="4:4">
      <c r="D2513" s="145"/>
    </row>
    <row r="2514" spans="4:4">
      <c r="D2514" s="145"/>
    </row>
    <row r="2515" spans="4:4">
      <c r="D2515" s="145"/>
    </row>
    <row r="2516" spans="4:4">
      <c r="D2516" s="145"/>
    </row>
    <row r="2517" spans="4:4">
      <c r="D2517" s="145"/>
    </row>
    <row r="2518" spans="4:4">
      <c r="D2518" s="145"/>
    </row>
    <row r="2519" spans="4:4">
      <c r="D2519" s="145"/>
    </row>
    <row r="2520" spans="4:4">
      <c r="D2520" s="145"/>
    </row>
    <row r="2521" spans="4:4">
      <c r="D2521" s="145"/>
    </row>
    <row r="2522" spans="4:4">
      <c r="D2522" s="145"/>
    </row>
    <row r="2523" spans="4:4">
      <c r="D2523" s="145"/>
    </row>
    <row r="2524" spans="4:4">
      <c r="D2524" s="145"/>
    </row>
    <row r="2525" spans="4:4">
      <c r="D2525" s="145"/>
    </row>
    <row r="2526" spans="4:4">
      <c r="D2526" s="145"/>
    </row>
    <row r="2527" spans="4:4">
      <c r="D2527" s="145"/>
    </row>
    <row r="2528" spans="4:4">
      <c r="D2528" s="145"/>
    </row>
    <row r="2529" spans="4:4">
      <c r="D2529" s="145"/>
    </row>
    <row r="2530" spans="4:4">
      <c r="D2530" s="145"/>
    </row>
    <row r="2531" spans="4:4">
      <c r="D2531" s="145"/>
    </row>
    <row r="2532" spans="4:4">
      <c r="D2532" s="145"/>
    </row>
    <row r="2533" spans="4:4">
      <c r="D2533" s="145"/>
    </row>
    <row r="2534" spans="4:4">
      <c r="D2534" s="145"/>
    </row>
    <row r="2535" spans="4:4">
      <c r="D2535" s="145"/>
    </row>
    <row r="2536" spans="4:4">
      <c r="D2536" s="145"/>
    </row>
    <row r="2537" spans="4:4">
      <c r="D2537" s="145"/>
    </row>
    <row r="2538" spans="4:4">
      <c r="D2538" s="145"/>
    </row>
    <row r="2539" spans="4:4">
      <c r="D2539" s="145"/>
    </row>
    <row r="2540" spans="4:4">
      <c r="D2540" s="145"/>
    </row>
    <row r="2541" spans="4:4">
      <c r="D2541" s="145"/>
    </row>
    <row r="2542" spans="4:4">
      <c r="D2542" s="145"/>
    </row>
    <row r="2543" spans="4:4">
      <c r="D2543" s="145"/>
    </row>
    <row r="2544" spans="4:4">
      <c r="D2544" s="145"/>
    </row>
    <row r="2545" spans="4:4">
      <c r="D2545" s="145"/>
    </row>
    <row r="2546" spans="4:4">
      <c r="D2546" s="145"/>
    </row>
    <row r="2547" spans="4:4">
      <c r="D2547" s="145"/>
    </row>
    <row r="2548" spans="4:4">
      <c r="D2548" s="145"/>
    </row>
    <row r="2549" spans="4:4">
      <c r="D2549" s="145"/>
    </row>
    <row r="2550" spans="4:4">
      <c r="D2550" s="145"/>
    </row>
    <row r="2551" spans="4:4">
      <c r="D2551" s="145"/>
    </row>
    <row r="2552" spans="4:4">
      <c r="D2552" s="145"/>
    </row>
    <row r="2553" spans="4:4">
      <c r="D2553" s="145"/>
    </row>
    <row r="2554" spans="4:4">
      <c r="D2554" s="145"/>
    </row>
    <row r="2555" spans="4:4">
      <c r="D2555" s="145"/>
    </row>
    <row r="2556" spans="4:4">
      <c r="D2556" s="145"/>
    </row>
    <row r="2557" spans="4:4">
      <c r="D2557" s="145"/>
    </row>
    <row r="2558" spans="4:4">
      <c r="D2558" s="145"/>
    </row>
    <row r="2559" spans="4:4">
      <c r="D2559" s="145"/>
    </row>
    <row r="2560" spans="4:4">
      <c r="D2560" s="145"/>
    </row>
    <row r="2561" spans="4:4">
      <c r="D2561" s="145"/>
    </row>
    <row r="2562" spans="4:4">
      <c r="D2562" s="145"/>
    </row>
    <row r="2563" spans="4:4">
      <c r="D2563" s="145"/>
    </row>
    <row r="2564" spans="4:4">
      <c r="D2564" s="145"/>
    </row>
    <row r="2565" spans="4:4">
      <c r="D2565" s="145"/>
    </row>
    <row r="2566" spans="4:4">
      <c r="D2566" s="145"/>
    </row>
    <row r="2567" spans="4:4">
      <c r="D2567" s="145"/>
    </row>
    <row r="2568" spans="4:4">
      <c r="D2568" s="145"/>
    </row>
    <row r="2569" spans="4:4">
      <c r="D2569" s="145"/>
    </row>
    <row r="2570" spans="4:4">
      <c r="D2570" s="145"/>
    </row>
    <row r="2571" spans="4:4">
      <c r="D2571" s="145"/>
    </row>
    <row r="2572" spans="4:4">
      <c r="D2572" s="145"/>
    </row>
    <row r="2573" spans="4:4">
      <c r="D2573" s="145"/>
    </row>
    <row r="2574" spans="4:4">
      <c r="D2574" s="145"/>
    </row>
    <row r="2575" spans="4:4">
      <c r="D2575" s="145"/>
    </row>
    <row r="2576" spans="4:4">
      <c r="D2576" s="145"/>
    </row>
    <row r="2577" spans="4:4">
      <c r="D2577" s="145"/>
    </row>
    <row r="2578" spans="4:4">
      <c r="D2578" s="145"/>
    </row>
    <row r="2579" spans="4:4">
      <c r="D2579" s="145"/>
    </row>
    <row r="2580" spans="4:4">
      <c r="D2580" s="145"/>
    </row>
    <row r="2581" spans="4:4">
      <c r="D2581" s="145"/>
    </row>
    <row r="2582" spans="4:4">
      <c r="D2582" s="145"/>
    </row>
    <row r="2583" spans="4:4">
      <c r="D2583" s="145"/>
    </row>
    <row r="2584" spans="4:4">
      <c r="D2584" s="145"/>
    </row>
    <row r="2585" spans="4:4">
      <c r="D2585" s="145"/>
    </row>
    <row r="2586" spans="4:4">
      <c r="D2586" s="145"/>
    </row>
    <row r="2587" spans="4:4">
      <c r="D2587" s="145"/>
    </row>
    <row r="2588" spans="4:4">
      <c r="D2588" s="145"/>
    </row>
    <row r="2589" spans="4:4">
      <c r="D2589" s="145"/>
    </row>
    <row r="2590" spans="4:4">
      <c r="D2590" s="145"/>
    </row>
    <row r="2591" spans="4:4">
      <c r="D2591" s="145"/>
    </row>
    <row r="2592" spans="4:4">
      <c r="D2592" s="145"/>
    </row>
    <row r="2593" spans="4:4">
      <c r="D2593" s="145"/>
    </row>
    <row r="2594" spans="4:4">
      <c r="D2594" s="145"/>
    </row>
    <row r="2595" spans="4:4">
      <c r="D2595" s="145"/>
    </row>
    <row r="2596" spans="4:4">
      <c r="D2596" s="145"/>
    </row>
    <row r="2597" spans="4:4">
      <c r="D2597" s="145"/>
    </row>
    <row r="2598" spans="4:4">
      <c r="D2598" s="145"/>
    </row>
    <row r="2599" spans="4:4">
      <c r="D2599" s="145"/>
    </row>
    <row r="2600" spans="4:4">
      <c r="D2600" s="145"/>
    </row>
    <row r="2601" spans="4:4">
      <c r="D2601" s="145"/>
    </row>
    <row r="2602" spans="4:4">
      <c r="D2602" s="145"/>
    </row>
    <row r="2603" spans="4:4">
      <c r="D2603" s="145"/>
    </row>
    <row r="2604" spans="4:4">
      <c r="D2604" s="145"/>
    </row>
    <row r="2605" spans="4:4">
      <c r="D2605" s="145"/>
    </row>
    <row r="2606" spans="4:4">
      <c r="D2606" s="145"/>
    </row>
    <row r="2607" spans="4:4">
      <c r="D2607" s="145"/>
    </row>
    <row r="2608" spans="4:4">
      <c r="D2608" s="145"/>
    </row>
    <row r="2609" spans="4:4">
      <c r="D2609" s="145"/>
    </row>
    <row r="2610" spans="4:4">
      <c r="D2610" s="145"/>
    </row>
    <row r="2611" spans="4:4">
      <c r="D2611" s="145"/>
    </row>
    <row r="2612" spans="4:4">
      <c r="D2612" s="145"/>
    </row>
    <row r="2613" spans="4:4">
      <c r="D2613" s="145"/>
    </row>
    <row r="2614" spans="4:4">
      <c r="D2614" s="145"/>
    </row>
    <row r="2615" spans="4:4">
      <c r="D2615" s="145"/>
    </row>
    <row r="2616" spans="4:4">
      <c r="D2616" s="145"/>
    </row>
    <row r="2617" spans="4:4">
      <c r="D2617" s="145"/>
    </row>
    <row r="2618" spans="4:4">
      <c r="D2618" s="145"/>
    </row>
    <row r="2619" spans="4:4">
      <c r="D2619" s="145"/>
    </row>
    <row r="2620" spans="4:4">
      <c r="D2620" s="145"/>
    </row>
    <row r="2621" spans="4:4">
      <c r="D2621" s="145"/>
    </row>
    <row r="2622" spans="4:4">
      <c r="D2622" s="145"/>
    </row>
    <row r="2623" spans="4:4">
      <c r="D2623" s="145"/>
    </row>
    <row r="2624" spans="4:4">
      <c r="D2624" s="145"/>
    </row>
    <row r="2625" spans="4:4">
      <c r="D2625" s="145"/>
    </row>
    <row r="2626" spans="4:4">
      <c r="D2626" s="145"/>
    </row>
    <row r="2627" spans="4:4">
      <c r="D2627" s="145"/>
    </row>
    <row r="2628" spans="4:4">
      <c r="D2628" s="145"/>
    </row>
    <row r="2629" spans="4:4">
      <c r="D2629" s="145"/>
    </row>
    <row r="2630" spans="4:4">
      <c r="D2630" s="145"/>
    </row>
    <row r="2631" spans="4:4">
      <c r="D2631" s="145"/>
    </row>
    <row r="2632" spans="4:4">
      <c r="D2632" s="145"/>
    </row>
    <row r="2633" spans="4:4">
      <c r="D2633" s="145"/>
    </row>
    <row r="2634" spans="4:4">
      <c r="D2634" s="145"/>
    </row>
    <row r="2635" spans="4:4">
      <c r="D2635" s="145"/>
    </row>
    <row r="2636" spans="4:4">
      <c r="D2636" s="145"/>
    </row>
    <row r="2637" spans="4:4">
      <c r="D2637" s="145"/>
    </row>
    <row r="2638" spans="4:4">
      <c r="D2638" s="145"/>
    </row>
    <row r="2639" spans="4:4">
      <c r="D2639" s="145"/>
    </row>
    <row r="2640" spans="4:4">
      <c r="D2640" s="145"/>
    </row>
    <row r="2641" spans="4:4">
      <c r="D2641" s="145"/>
    </row>
    <row r="2642" spans="4:4">
      <c r="D2642" s="145"/>
    </row>
    <row r="2643" spans="4:4">
      <c r="D2643" s="145"/>
    </row>
    <row r="2644" spans="4:4">
      <c r="D2644" s="145"/>
    </row>
    <row r="2645" spans="4:4">
      <c r="D2645" s="145"/>
    </row>
    <row r="2646" spans="4:4">
      <c r="D2646" s="145"/>
    </row>
    <row r="2647" spans="4:4">
      <c r="D2647" s="145"/>
    </row>
    <row r="2648" spans="4:4">
      <c r="D2648" s="145"/>
    </row>
    <row r="2649" spans="4:4">
      <c r="D2649" s="145"/>
    </row>
    <row r="2650" spans="4:4">
      <c r="D2650" s="145"/>
    </row>
    <row r="2651" spans="4:4">
      <c r="D2651" s="145"/>
    </row>
    <row r="2652" spans="4:4">
      <c r="D2652" s="145"/>
    </row>
    <row r="2653" spans="4:4">
      <c r="D2653" s="145"/>
    </row>
    <row r="2654" spans="4:4">
      <c r="D2654" s="145"/>
    </row>
    <row r="2655" spans="4:4">
      <c r="D2655" s="145"/>
    </row>
    <row r="2656" spans="4:4">
      <c r="D2656" s="145"/>
    </row>
    <row r="2657" spans="4:4">
      <c r="D2657" s="145"/>
    </row>
    <row r="2658" spans="4:4">
      <c r="D2658" s="145"/>
    </row>
    <row r="2659" spans="4:4">
      <c r="D2659" s="145"/>
    </row>
    <row r="2660" spans="4:4">
      <c r="D2660" s="145"/>
    </row>
    <row r="2661" spans="4:4">
      <c r="D2661" s="145"/>
    </row>
    <row r="2662" spans="4:4">
      <c r="D2662" s="145"/>
    </row>
    <row r="2663" spans="4:4">
      <c r="D2663" s="145"/>
    </row>
    <row r="2664" spans="4:4">
      <c r="D2664" s="145"/>
    </row>
    <row r="2665" spans="4:4">
      <c r="D2665" s="145"/>
    </row>
    <row r="2666" spans="4:4">
      <c r="D2666" s="145"/>
    </row>
    <row r="2667" spans="4:4">
      <c r="D2667" s="145"/>
    </row>
    <row r="2668" spans="4:4">
      <c r="D2668" s="145"/>
    </row>
    <row r="2669" spans="4:4">
      <c r="D2669" s="145"/>
    </row>
    <row r="2670" spans="4:4">
      <c r="D2670" s="145"/>
    </row>
    <row r="2671" spans="4:4">
      <c r="D2671" s="145"/>
    </row>
    <row r="2672" spans="4:4">
      <c r="D2672" s="145"/>
    </row>
    <row r="2673" spans="4:4">
      <c r="D2673" s="145"/>
    </row>
    <row r="2674" spans="4:4">
      <c r="D2674" s="145"/>
    </row>
    <row r="2675" spans="4:4">
      <c r="D2675" s="145"/>
    </row>
    <row r="2676" spans="4:4">
      <c r="D2676" s="145"/>
    </row>
    <row r="2677" spans="4:4">
      <c r="D2677" s="145"/>
    </row>
    <row r="2678" spans="4:4">
      <c r="D2678" s="145"/>
    </row>
    <row r="2679" spans="4:4">
      <c r="D2679" s="145"/>
    </row>
    <row r="2680" spans="4:4">
      <c r="D2680" s="145"/>
    </row>
    <row r="2681" spans="4:4">
      <c r="D2681" s="145"/>
    </row>
    <row r="2682" spans="4:4">
      <c r="D2682" s="145"/>
    </row>
    <row r="2683" spans="4:4">
      <c r="D2683" s="145"/>
    </row>
    <row r="2684" spans="4:4">
      <c r="D2684" s="145"/>
    </row>
    <row r="2685" spans="4:4">
      <c r="D2685" s="145"/>
    </row>
    <row r="2686" spans="4:4">
      <c r="D2686" s="145"/>
    </row>
    <row r="2687" spans="4:4">
      <c r="D2687" s="145"/>
    </row>
    <row r="2688" spans="4:4">
      <c r="D2688" s="145"/>
    </row>
    <row r="2689" spans="4:4">
      <c r="D2689" s="145"/>
    </row>
    <row r="2690" spans="4:4">
      <c r="D2690" s="145"/>
    </row>
    <row r="2691" spans="4:4">
      <c r="D2691" s="145"/>
    </row>
    <row r="2692" spans="4:4">
      <c r="D2692" s="145"/>
    </row>
    <row r="2693" spans="4:4">
      <c r="D2693" s="145"/>
    </row>
    <row r="2694" spans="4:4">
      <c r="D2694" s="145"/>
    </row>
    <row r="2695" spans="4:4">
      <c r="D2695" s="145"/>
    </row>
    <row r="2696" spans="4:4">
      <c r="D2696" s="145"/>
    </row>
    <row r="2697" spans="4:4">
      <c r="D2697" s="145"/>
    </row>
    <row r="2698" spans="4:4">
      <c r="D2698" s="145"/>
    </row>
    <row r="2699" spans="4:4">
      <c r="D2699" s="145"/>
    </row>
    <row r="2700" spans="4:4">
      <c r="D2700" s="145"/>
    </row>
    <row r="2701" spans="4:4">
      <c r="D2701" s="145"/>
    </row>
    <row r="2702" spans="4:4">
      <c r="D2702" s="145"/>
    </row>
    <row r="2703" spans="4:4">
      <c r="D2703" s="145"/>
    </row>
    <row r="2704" spans="4:4">
      <c r="D2704" s="145"/>
    </row>
    <row r="2705" spans="4:4">
      <c r="D2705" s="145"/>
    </row>
    <row r="2706" spans="4:4">
      <c r="D2706" s="145"/>
    </row>
    <row r="2707" spans="4:4">
      <c r="D2707" s="145"/>
    </row>
    <row r="2708" spans="4:4">
      <c r="D2708" s="145"/>
    </row>
    <row r="2709" spans="4:4">
      <c r="D2709" s="145"/>
    </row>
    <row r="2710" spans="4:4">
      <c r="D2710" s="145"/>
    </row>
    <row r="2711" spans="4:4">
      <c r="D2711" s="145"/>
    </row>
    <row r="2712" spans="4:4">
      <c r="D2712" s="145"/>
    </row>
    <row r="2713" spans="4:4">
      <c r="D2713" s="145"/>
    </row>
    <row r="2714" spans="4:4">
      <c r="D2714" s="145"/>
    </row>
    <row r="2715" spans="4:4">
      <c r="D2715" s="145"/>
    </row>
    <row r="2716" spans="4:4">
      <c r="D2716" s="145"/>
    </row>
    <row r="2717" spans="4:4">
      <c r="D2717" s="145"/>
    </row>
    <row r="2718" spans="4:4">
      <c r="D2718" s="145"/>
    </row>
    <row r="2719" spans="4:4">
      <c r="D2719" s="145"/>
    </row>
    <row r="2720" spans="4:4">
      <c r="D2720" s="145"/>
    </row>
    <row r="2721" spans="4:4">
      <c r="D2721" s="145"/>
    </row>
    <row r="2722" spans="4:4">
      <c r="D2722" s="145"/>
    </row>
    <row r="2723" spans="4:4">
      <c r="D2723" s="145"/>
    </row>
    <row r="2724" spans="4:4">
      <c r="D2724" s="145"/>
    </row>
    <row r="2725" spans="4:4">
      <c r="D2725" s="145"/>
    </row>
    <row r="2726" spans="4:4">
      <c r="D2726" s="145"/>
    </row>
    <row r="2727" spans="4:4">
      <c r="D2727" s="145"/>
    </row>
    <row r="2728" spans="4:4">
      <c r="D2728" s="145"/>
    </row>
    <row r="2729" spans="4:4">
      <c r="D2729" s="145"/>
    </row>
    <row r="2730" spans="4:4">
      <c r="D2730" s="145"/>
    </row>
    <row r="2731" spans="4:4">
      <c r="D2731" s="145"/>
    </row>
    <row r="2732" spans="4:4">
      <c r="D2732" s="145"/>
    </row>
    <row r="2733" spans="4:4">
      <c r="D2733" s="145"/>
    </row>
    <row r="2734" spans="4:4">
      <c r="D2734" s="145"/>
    </row>
    <row r="2735" spans="4:4">
      <c r="D2735" s="145"/>
    </row>
    <row r="2736" spans="4:4">
      <c r="D2736" s="145"/>
    </row>
    <row r="2737" spans="4:4">
      <c r="D2737" s="145"/>
    </row>
    <row r="2738" spans="4:4">
      <c r="D2738" s="145"/>
    </row>
    <row r="2739" spans="4:4">
      <c r="D2739" s="145"/>
    </row>
    <row r="2740" spans="4:4">
      <c r="D2740" s="145"/>
    </row>
    <row r="2741" spans="4:4">
      <c r="D2741" s="145"/>
    </row>
    <row r="2742" spans="4:4">
      <c r="D2742" s="145"/>
    </row>
    <row r="2743" spans="4:4">
      <c r="D2743" s="145"/>
    </row>
    <row r="2744" spans="4:4">
      <c r="D2744" s="145"/>
    </row>
    <row r="2745" spans="4:4">
      <c r="D2745" s="145"/>
    </row>
    <row r="2746" spans="4:4">
      <c r="D2746" s="145"/>
    </row>
    <row r="2747" spans="4:4">
      <c r="D2747" s="145"/>
    </row>
    <row r="2748" spans="4:4">
      <c r="D2748" s="145"/>
    </row>
    <row r="2749" spans="4:4">
      <c r="D2749" s="145"/>
    </row>
    <row r="2750" spans="4:4">
      <c r="D2750" s="145"/>
    </row>
    <row r="2751" spans="4:4">
      <c r="D2751" s="145"/>
    </row>
    <row r="2752" spans="4:4">
      <c r="D2752" s="145"/>
    </row>
    <row r="2753" spans="4:4">
      <c r="D2753" s="145"/>
    </row>
    <row r="2754" spans="4:4">
      <c r="D2754" s="145"/>
    </row>
    <row r="2755" spans="4:4">
      <c r="D2755" s="145"/>
    </row>
    <row r="2756" spans="4:4">
      <c r="D2756" s="145"/>
    </row>
    <row r="2757" spans="4:4">
      <c r="D2757" s="145"/>
    </row>
    <row r="2758" spans="4:4">
      <c r="D2758" s="145"/>
    </row>
    <row r="2759" spans="4:4">
      <c r="D2759" s="145"/>
    </row>
    <row r="2760" spans="4:4">
      <c r="D2760" s="145"/>
    </row>
    <row r="2761" spans="4:4">
      <c r="D2761" s="145"/>
    </row>
    <row r="2762" spans="4:4">
      <c r="D2762" s="145"/>
    </row>
    <row r="2763" spans="4:4">
      <c r="D2763" s="145"/>
    </row>
    <row r="2764" spans="4:4">
      <c r="D2764" s="145"/>
    </row>
    <row r="2765" spans="4:4">
      <c r="D2765" s="145"/>
    </row>
    <row r="2766" spans="4:4">
      <c r="D2766" s="145"/>
    </row>
    <row r="2767" spans="4:4">
      <c r="D2767" s="145"/>
    </row>
    <row r="2768" spans="4:4">
      <c r="D2768" s="145"/>
    </row>
    <row r="2769" spans="4:4">
      <c r="D2769" s="145"/>
    </row>
    <row r="2770" spans="4:4">
      <c r="D2770" s="145"/>
    </row>
    <row r="2771" spans="4:4">
      <c r="D2771" s="145"/>
    </row>
    <row r="2772" spans="4:4">
      <c r="D2772" s="145"/>
    </row>
    <row r="2773" spans="4:4">
      <c r="D2773" s="145"/>
    </row>
    <row r="2774" spans="4:4">
      <c r="D2774" s="145"/>
    </row>
    <row r="2775" spans="4:4">
      <c r="D2775" s="145"/>
    </row>
    <row r="2776" spans="4:4">
      <c r="D2776" s="145"/>
    </row>
    <row r="2777" spans="4:4">
      <c r="D2777" s="145"/>
    </row>
    <row r="2778" spans="4:4">
      <c r="D2778" s="145"/>
    </row>
    <row r="2779" spans="4:4">
      <c r="D2779" s="145"/>
    </row>
    <row r="2780" spans="4:4">
      <c r="D2780" s="145"/>
    </row>
    <row r="2781" spans="4:4">
      <c r="D2781" s="145"/>
    </row>
    <row r="2782" spans="4:4">
      <c r="D2782" s="145"/>
    </row>
    <row r="2783" spans="4:4">
      <c r="D2783" s="145"/>
    </row>
    <row r="2784" spans="4:4">
      <c r="D2784" s="145"/>
    </row>
    <row r="2785" spans="4:4">
      <c r="D2785" s="145"/>
    </row>
    <row r="2786" spans="4:4">
      <c r="D2786" s="145"/>
    </row>
    <row r="2787" spans="4:4">
      <c r="D2787" s="145"/>
    </row>
    <row r="2788" spans="4:4">
      <c r="D2788" s="145"/>
    </row>
    <row r="2789" spans="4:4">
      <c r="D2789" s="145"/>
    </row>
    <row r="2790" spans="4:4">
      <c r="D2790" s="145"/>
    </row>
    <row r="2791" spans="4:4">
      <c r="D2791" s="145"/>
    </row>
    <row r="2792" spans="4:4">
      <c r="D2792" s="145"/>
    </row>
    <row r="2793" spans="4:4">
      <c r="D2793" s="145"/>
    </row>
    <row r="2794" spans="4:4">
      <c r="D2794" s="145"/>
    </row>
    <row r="2795" spans="4:4">
      <c r="D2795" s="145"/>
    </row>
    <row r="2796" spans="4:4">
      <c r="D2796" s="145"/>
    </row>
    <row r="2797" spans="4:4">
      <c r="D2797" s="145"/>
    </row>
    <row r="2798" spans="4:4">
      <c r="D2798" s="145"/>
    </row>
    <row r="2799" spans="4:4">
      <c r="D2799" s="145"/>
    </row>
    <row r="2800" spans="4:4">
      <c r="D2800" s="145"/>
    </row>
    <row r="2801" spans="4:4">
      <c r="D2801" s="145"/>
    </row>
    <row r="2802" spans="4:4">
      <c r="D2802" s="145"/>
    </row>
    <row r="2803" spans="4:4">
      <c r="D2803" s="145"/>
    </row>
    <row r="2804" spans="4:4">
      <c r="D2804" s="145"/>
    </row>
    <row r="2805" spans="4:4">
      <c r="D2805" s="145"/>
    </row>
    <row r="2806" spans="4:4">
      <c r="D2806" s="145"/>
    </row>
    <row r="2807" spans="4:4">
      <c r="D2807" s="145"/>
    </row>
    <row r="2808" spans="4:4">
      <c r="D2808" s="145"/>
    </row>
    <row r="2809" spans="4:4">
      <c r="D2809" s="145"/>
    </row>
    <row r="2810" spans="4:4">
      <c r="D2810" s="145"/>
    </row>
    <row r="2811" spans="4:4">
      <c r="D2811" s="145"/>
    </row>
    <row r="2812" spans="4:4">
      <c r="D2812" s="145"/>
    </row>
    <row r="2813" spans="4:4">
      <c r="D2813" s="145"/>
    </row>
    <row r="2814" spans="4:4">
      <c r="D2814" s="145"/>
    </row>
    <row r="2815" spans="4:4">
      <c r="D2815" s="145"/>
    </row>
    <row r="2816" spans="4:4">
      <c r="D2816" s="145"/>
    </row>
    <row r="2817" spans="4:4">
      <c r="D2817" s="145"/>
    </row>
    <row r="2818" spans="4:4">
      <c r="D2818" s="145"/>
    </row>
    <row r="2819" spans="4:4">
      <c r="D2819" s="145"/>
    </row>
    <row r="2820" spans="4:4">
      <c r="D2820" s="145"/>
    </row>
    <row r="2821" spans="4:4">
      <c r="D2821" s="145"/>
    </row>
    <row r="2822" spans="4:4">
      <c r="D2822" s="145"/>
    </row>
    <row r="2823" spans="4:4">
      <c r="D2823" s="145"/>
    </row>
    <row r="2824" spans="4:4">
      <c r="D2824" s="145"/>
    </row>
    <row r="2825" spans="4:4">
      <c r="D2825" s="145"/>
    </row>
    <row r="2826" spans="4:4">
      <c r="D2826" s="145"/>
    </row>
    <row r="2827" spans="4:4">
      <c r="D2827" s="145"/>
    </row>
    <row r="2828" spans="4:4">
      <c r="D2828" s="145"/>
    </row>
    <row r="2829" spans="4:4">
      <c r="D2829" s="145"/>
    </row>
    <row r="2830" spans="4:4">
      <c r="D2830" s="145"/>
    </row>
    <row r="2831" spans="4:4">
      <c r="D2831" s="145"/>
    </row>
    <row r="2832" spans="4:4">
      <c r="D2832" s="145"/>
    </row>
    <row r="2833" spans="4:4">
      <c r="D2833" s="145"/>
    </row>
    <row r="2834" spans="4:4">
      <c r="D2834" s="145"/>
    </row>
    <row r="2835" spans="4:4">
      <c r="D2835" s="145"/>
    </row>
    <row r="2836" spans="4:4">
      <c r="D2836" s="145"/>
    </row>
    <row r="2837" spans="4:4">
      <c r="D2837" s="145"/>
    </row>
    <row r="2838" spans="4:4">
      <c r="D2838" s="145"/>
    </row>
    <row r="2839" spans="4:4">
      <c r="D2839" s="145"/>
    </row>
    <row r="2840" spans="4:4">
      <c r="D2840" s="145"/>
    </row>
    <row r="2841" spans="4:4">
      <c r="D2841" s="145"/>
    </row>
    <row r="2842" spans="4:4">
      <c r="D2842" s="145"/>
    </row>
    <row r="2843" spans="4:4">
      <c r="D2843" s="145"/>
    </row>
    <row r="2844" spans="4:4">
      <c r="D2844" s="145"/>
    </row>
    <row r="2845" spans="4:4">
      <c r="D2845" s="145"/>
    </row>
    <row r="2846" spans="4:4">
      <c r="D2846" s="145"/>
    </row>
    <row r="2847" spans="4:4">
      <c r="D2847" s="145"/>
    </row>
    <row r="2848" spans="4:4">
      <c r="D2848" s="145"/>
    </row>
    <row r="2849" spans="4:4">
      <c r="D2849" s="145"/>
    </row>
    <row r="2850" spans="4:4">
      <c r="D2850" s="145"/>
    </row>
    <row r="2851" spans="4:4">
      <c r="D2851" s="145"/>
    </row>
    <row r="2852" spans="4:4">
      <c r="D2852" s="145"/>
    </row>
    <row r="2853" spans="4:4">
      <c r="D2853" s="145"/>
    </row>
    <row r="2854" spans="4:4">
      <c r="D2854" s="145"/>
    </row>
    <row r="2855" spans="4:4">
      <c r="D2855" s="145"/>
    </row>
    <row r="2856" spans="4:4">
      <c r="D2856" s="145"/>
    </row>
    <row r="2857" spans="4:4">
      <c r="D2857" s="145"/>
    </row>
    <row r="2858" spans="4:4">
      <c r="D2858" s="145"/>
    </row>
    <row r="2859" spans="4:4">
      <c r="D2859" s="145"/>
    </row>
    <row r="2860" spans="4:4">
      <c r="D2860" s="145"/>
    </row>
    <row r="2861" spans="4:4">
      <c r="D2861" s="145"/>
    </row>
    <row r="2862" spans="4:4">
      <c r="D2862" s="145"/>
    </row>
    <row r="2863" spans="4:4">
      <c r="D2863" s="145"/>
    </row>
    <row r="2864" spans="4:4">
      <c r="D2864" s="145"/>
    </row>
    <row r="2865" spans="4:4">
      <c r="D2865" s="145"/>
    </row>
    <row r="2866" spans="4:4">
      <c r="D2866" s="145"/>
    </row>
    <row r="2867" spans="4:4">
      <c r="D2867" s="145"/>
    </row>
    <row r="2868" spans="4:4">
      <c r="D2868" s="145"/>
    </row>
    <row r="2869" spans="4:4">
      <c r="D2869" s="145"/>
    </row>
    <row r="2870" spans="4:4">
      <c r="D2870" s="145"/>
    </row>
    <row r="2871" spans="4:4">
      <c r="D2871" s="145"/>
    </row>
    <row r="2872" spans="4:4">
      <c r="D2872" s="145"/>
    </row>
    <row r="2873" spans="4:4">
      <c r="D2873" s="145"/>
    </row>
    <row r="2874" spans="4:4">
      <c r="D2874" s="145"/>
    </row>
    <row r="2875" spans="4:4">
      <c r="D2875" s="145"/>
    </row>
    <row r="2876" spans="4:4">
      <c r="D2876" s="145"/>
    </row>
    <row r="2877" spans="4:4">
      <c r="D2877" s="145"/>
    </row>
    <row r="2878" spans="4:4">
      <c r="D2878" s="145"/>
    </row>
    <row r="2879" spans="4:4">
      <c r="D2879" s="145"/>
    </row>
    <row r="2880" spans="4:4">
      <c r="D2880" s="145"/>
    </row>
    <row r="2881" spans="4:4">
      <c r="D2881" s="145"/>
    </row>
    <row r="2882" spans="4:4">
      <c r="D2882" s="145"/>
    </row>
    <row r="2883" spans="4:4">
      <c r="D2883" s="145"/>
    </row>
    <row r="2884" spans="4:4">
      <c r="D2884" s="145"/>
    </row>
    <row r="2885" spans="4:4">
      <c r="D2885" s="145"/>
    </row>
    <row r="2886" spans="4:4">
      <c r="D2886" s="145"/>
    </row>
    <row r="2887" spans="4:4">
      <c r="D2887" s="145"/>
    </row>
    <row r="2888" spans="4:4">
      <c r="D2888" s="145"/>
    </row>
    <row r="2889" spans="4:4">
      <c r="D2889" s="145"/>
    </row>
    <row r="2890" spans="4:4">
      <c r="D2890" s="145"/>
    </row>
    <row r="2891" spans="4:4">
      <c r="D2891" s="145"/>
    </row>
    <row r="2892" spans="4:4">
      <c r="D2892" s="145"/>
    </row>
    <row r="2893" spans="4:4">
      <c r="D2893" s="145"/>
    </row>
    <row r="2894" spans="4:4">
      <c r="D2894" s="145"/>
    </row>
    <row r="2895" spans="4:4">
      <c r="D2895" s="145"/>
    </row>
    <row r="2896" spans="4:4">
      <c r="D2896" s="145"/>
    </row>
    <row r="2897" spans="4:4">
      <c r="D2897" s="145"/>
    </row>
    <row r="2898" spans="4:4">
      <c r="D2898" s="145"/>
    </row>
    <row r="2899" spans="4:4">
      <c r="D2899" s="145"/>
    </row>
    <row r="2900" spans="4:4">
      <c r="D2900" s="145"/>
    </row>
    <row r="2901" spans="4:4">
      <c r="D2901" s="145"/>
    </row>
    <row r="2902" spans="4:4">
      <c r="D2902" s="145"/>
    </row>
    <row r="2903" spans="4:4">
      <c r="D2903" s="145"/>
    </row>
    <row r="2904" spans="4:4">
      <c r="D2904" s="145"/>
    </row>
    <row r="2905" spans="4:4">
      <c r="D2905" s="145"/>
    </row>
    <row r="2906" spans="4:4">
      <c r="D2906" s="145"/>
    </row>
    <row r="2907" spans="4:4">
      <c r="D2907" s="145"/>
    </row>
    <row r="2908" spans="4:4">
      <c r="D2908" s="145"/>
    </row>
    <row r="2909" spans="4:4">
      <c r="D2909" s="145"/>
    </row>
    <row r="2910" spans="4:4">
      <c r="D2910" s="145"/>
    </row>
    <row r="2911" spans="4:4">
      <c r="D2911" s="145"/>
    </row>
    <row r="2912" spans="4:4">
      <c r="D2912" s="145"/>
    </row>
    <row r="2913" spans="4:4">
      <c r="D2913" s="145"/>
    </row>
    <row r="2914" spans="4:4">
      <c r="D2914" s="145"/>
    </row>
    <row r="2915" spans="4:4">
      <c r="D2915" s="145"/>
    </row>
    <row r="2916" spans="4:4">
      <c r="D2916" s="145"/>
    </row>
    <row r="2917" spans="4:4">
      <c r="D2917" s="145"/>
    </row>
    <row r="2918" spans="4:4">
      <c r="D2918" s="145"/>
    </row>
    <row r="2919" spans="4:4">
      <c r="D2919" s="145"/>
    </row>
    <row r="2920" spans="4:4">
      <c r="D2920" s="145"/>
    </row>
    <row r="2921" spans="4:4">
      <c r="D2921" s="145"/>
    </row>
    <row r="2922" spans="4:4">
      <c r="D2922" s="145"/>
    </row>
    <row r="2923" spans="4:4">
      <c r="D2923" s="145"/>
    </row>
    <row r="2924" spans="4:4">
      <c r="D2924" s="145"/>
    </row>
    <row r="2925" spans="4:4">
      <c r="D2925" s="145"/>
    </row>
    <row r="2926" spans="4:4">
      <c r="D2926" s="145"/>
    </row>
    <row r="2927" spans="4:4">
      <c r="D2927" s="145"/>
    </row>
    <row r="2928" spans="4:4">
      <c r="D2928" s="145"/>
    </row>
    <row r="2929" spans="4:4">
      <c r="D2929" s="145"/>
    </row>
    <row r="2930" spans="4:4">
      <c r="D2930" s="145"/>
    </row>
    <row r="2931" spans="4:4">
      <c r="D2931" s="145"/>
    </row>
    <row r="2932" spans="4:4">
      <c r="D2932" s="145"/>
    </row>
    <row r="2933" spans="4:4">
      <c r="D2933" s="145"/>
    </row>
    <row r="2934" spans="4:4">
      <c r="D2934" s="145"/>
    </row>
    <row r="2935" spans="4:4">
      <c r="D2935" s="145"/>
    </row>
    <row r="2936" spans="4:4">
      <c r="D2936" s="145"/>
    </row>
    <row r="2937" spans="4:4">
      <c r="D2937" s="145"/>
    </row>
    <row r="2938" spans="4:4">
      <c r="D2938" s="145"/>
    </row>
    <row r="2939" spans="4:4">
      <c r="D2939" s="145"/>
    </row>
    <row r="2940" spans="4:4">
      <c r="D2940" s="145"/>
    </row>
    <row r="2941" spans="4:4">
      <c r="D2941" s="145"/>
    </row>
    <row r="2942" spans="4:4">
      <c r="D2942" s="145"/>
    </row>
    <row r="2943" spans="4:4">
      <c r="D2943" s="145"/>
    </row>
    <row r="2944" spans="4:4">
      <c r="D2944" s="145"/>
    </row>
    <row r="2945" spans="4:4">
      <c r="D2945" s="145"/>
    </row>
    <row r="2946" spans="4:4">
      <c r="D2946" s="145"/>
    </row>
    <row r="2947" spans="4:4">
      <c r="D2947" s="145"/>
    </row>
    <row r="2948" spans="4:4">
      <c r="D2948" s="145"/>
    </row>
    <row r="2949" spans="4:4">
      <c r="D2949" s="145"/>
    </row>
    <row r="2950" spans="4:4">
      <c r="D2950" s="145"/>
    </row>
    <row r="2951" spans="4:4">
      <c r="D2951" s="145"/>
    </row>
    <row r="2952" spans="4:4">
      <c r="D2952" s="145"/>
    </row>
    <row r="2953" spans="4:4">
      <c r="D2953" s="145"/>
    </row>
    <row r="2954" spans="4:4">
      <c r="D2954" s="145"/>
    </row>
    <row r="2955" spans="4:4">
      <c r="D2955" s="145"/>
    </row>
    <row r="2956" spans="4:4">
      <c r="D2956" s="145"/>
    </row>
    <row r="2957" spans="4:4">
      <c r="D2957" s="145"/>
    </row>
    <row r="2958" spans="4:4">
      <c r="D2958" s="145"/>
    </row>
    <row r="2959" spans="4:4">
      <c r="D2959" s="145"/>
    </row>
    <row r="2960" spans="4:4">
      <c r="D2960" s="145"/>
    </row>
    <row r="2961" spans="4:4">
      <c r="D2961" s="145"/>
    </row>
    <row r="2962" spans="4:4">
      <c r="D2962" s="145"/>
    </row>
    <row r="2963" spans="4:4">
      <c r="D2963" s="145"/>
    </row>
    <row r="2964" spans="4:4">
      <c r="D2964" s="145"/>
    </row>
    <row r="2965" spans="4:4">
      <c r="D2965" s="145"/>
    </row>
    <row r="2966" spans="4:4">
      <c r="D2966" s="145"/>
    </row>
    <row r="2967" spans="4:4">
      <c r="D2967" s="145"/>
    </row>
    <row r="2968" spans="4:4">
      <c r="D2968" s="145"/>
    </row>
    <row r="2969" spans="4:4">
      <c r="D2969" s="145"/>
    </row>
    <row r="2970" spans="4:4">
      <c r="D2970" s="145"/>
    </row>
    <row r="2971" spans="4:4">
      <c r="D2971" s="145"/>
    </row>
    <row r="2972" spans="4:4">
      <c r="D2972" s="145"/>
    </row>
    <row r="2973" spans="4:4">
      <c r="D2973" s="145"/>
    </row>
    <row r="2974" spans="4:4">
      <c r="D2974" s="145"/>
    </row>
    <row r="2975" spans="4:4">
      <c r="D2975" s="145"/>
    </row>
    <row r="2976" spans="4:4">
      <c r="D2976" s="145"/>
    </row>
    <row r="2977" spans="4:4">
      <c r="D2977" s="145"/>
    </row>
    <row r="2978" spans="4:4">
      <c r="D2978" s="145"/>
    </row>
    <row r="2979" spans="4:4">
      <c r="D2979" s="145"/>
    </row>
    <row r="2980" spans="4:4">
      <c r="D2980" s="145"/>
    </row>
    <row r="2981" spans="4:4">
      <c r="D2981" s="145"/>
    </row>
    <row r="2982" spans="4:4">
      <c r="D2982" s="145"/>
    </row>
    <row r="2983" spans="4:4">
      <c r="D2983" s="145"/>
    </row>
    <row r="2984" spans="4:4">
      <c r="D2984" s="145"/>
    </row>
    <row r="2985" spans="4:4">
      <c r="D2985" s="145"/>
    </row>
    <row r="2986" spans="4:4">
      <c r="D2986" s="145"/>
    </row>
    <row r="2987" spans="4:4">
      <c r="D2987" s="145"/>
    </row>
    <row r="2988" spans="4:4">
      <c r="D2988" s="145"/>
    </row>
    <row r="2989" spans="4:4">
      <c r="D2989" s="145"/>
    </row>
    <row r="2990" spans="4:4">
      <c r="D2990" s="145"/>
    </row>
    <row r="2991" spans="4:4">
      <c r="D2991" s="145"/>
    </row>
    <row r="2992" spans="4:4">
      <c r="D2992" s="145"/>
    </row>
    <row r="2993" spans="4:4">
      <c r="D2993" s="145"/>
    </row>
    <row r="2994" spans="4:4">
      <c r="D2994" s="145"/>
    </row>
    <row r="2995" spans="4:4">
      <c r="D2995" s="145"/>
    </row>
    <row r="2996" spans="4:4">
      <c r="D2996" s="145"/>
    </row>
    <row r="2997" spans="4:4">
      <c r="D2997" s="145"/>
    </row>
    <row r="2998" spans="4:4">
      <c r="D2998" s="145"/>
    </row>
    <row r="2999" spans="4:4">
      <c r="D2999" s="145"/>
    </row>
    <row r="3000" spans="4:4">
      <c r="D3000" s="145"/>
    </row>
    <row r="3001" spans="4:4">
      <c r="D3001" s="145"/>
    </row>
    <row r="3002" spans="4:4">
      <c r="D3002" s="145"/>
    </row>
    <row r="3003" spans="4:4">
      <c r="D3003" s="145"/>
    </row>
    <row r="3004" spans="4:4">
      <c r="D3004" s="145"/>
    </row>
    <row r="3005" spans="4:4">
      <c r="D3005" s="145"/>
    </row>
    <row r="3006" spans="4:4">
      <c r="D3006" s="145"/>
    </row>
    <row r="3007" spans="4:4">
      <c r="D3007" s="145"/>
    </row>
    <row r="3008" spans="4:4">
      <c r="D3008" s="145"/>
    </row>
    <row r="3009" spans="4:4">
      <c r="D3009" s="145"/>
    </row>
    <row r="3010" spans="4:4">
      <c r="D3010" s="145"/>
    </row>
    <row r="3011" spans="4:4">
      <c r="D3011" s="145"/>
    </row>
    <row r="3012" spans="4:4">
      <c r="D3012" s="145"/>
    </row>
    <row r="3013" spans="4:4">
      <c r="D3013" s="145"/>
    </row>
    <row r="3014" spans="4:4">
      <c r="D3014" s="145"/>
    </row>
    <row r="3015" spans="4:4">
      <c r="D3015" s="145"/>
    </row>
    <row r="3016" spans="4:4">
      <c r="D3016" s="145"/>
    </row>
    <row r="3017" spans="4:4">
      <c r="D3017" s="145"/>
    </row>
    <row r="3018" spans="4:4">
      <c r="D3018" s="145"/>
    </row>
    <row r="3019" spans="4:4">
      <c r="D3019" s="145"/>
    </row>
    <row r="3020" spans="4:4">
      <c r="D3020" s="145"/>
    </row>
    <row r="3021" spans="4:4">
      <c r="D3021" s="145"/>
    </row>
    <row r="3022" spans="4:4">
      <c r="D3022" s="145"/>
    </row>
    <row r="3023" spans="4:4">
      <c r="D3023" s="145"/>
    </row>
    <row r="3024" spans="4:4">
      <c r="D3024" s="145"/>
    </row>
    <row r="3025" spans="4:4">
      <c r="D3025" s="145"/>
    </row>
    <row r="3026" spans="4:4">
      <c r="D3026" s="145"/>
    </row>
    <row r="3027" spans="4:4">
      <c r="D3027" s="145"/>
    </row>
    <row r="3028" spans="4:4">
      <c r="D3028" s="145"/>
    </row>
    <row r="3029" spans="4:4">
      <c r="D3029" s="145"/>
    </row>
    <row r="3030" spans="4:4">
      <c r="D3030" s="145"/>
    </row>
    <row r="3031" spans="4:4">
      <c r="D3031" s="145"/>
    </row>
    <row r="3032" spans="4:4">
      <c r="D3032" s="145"/>
    </row>
    <row r="3033" spans="4:4">
      <c r="D3033" s="145"/>
    </row>
    <row r="3034" spans="4:4">
      <c r="D3034" s="145"/>
    </row>
    <row r="3035" spans="4:4">
      <c r="D3035" s="145"/>
    </row>
    <row r="3036" spans="4:4">
      <c r="D3036" s="145"/>
    </row>
    <row r="3037" spans="4:4">
      <c r="D3037" s="145"/>
    </row>
    <row r="3038" spans="4:4">
      <c r="D3038" s="145"/>
    </row>
    <row r="3039" spans="4:4">
      <c r="D3039" s="145"/>
    </row>
    <row r="3040" spans="4:4">
      <c r="D3040" s="145"/>
    </row>
    <row r="3041" spans="4:4">
      <c r="D3041" s="145"/>
    </row>
    <row r="3042" spans="4:4">
      <c r="D3042" s="145"/>
    </row>
    <row r="3043" spans="4:4">
      <c r="D3043" s="145"/>
    </row>
    <row r="3044" spans="4:4">
      <c r="D3044" s="145"/>
    </row>
    <row r="3045" spans="4:4">
      <c r="D3045" s="145"/>
    </row>
    <row r="3046" spans="4:4">
      <c r="D3046" s="145"/>
    </row>
    <row r="3047" spans="4:4">
      <c r="D3047" s="145"/>
    </row>
    <row r="3048" spans="4:4">
      <c r="D3048" s="145"/>
    </row>
    <row r="3049" spans="4:4">
      <c r="D3049" s="145"/>
    </row>
    <row r="3050" spans="4:4">
      <c r="D3050" s="145"/>
    </row>
    <row r="3051" spans="4:4">
      <c r="D3051" s="145"/>
    </row>
    <row r="3052" spans="4:4">
      <c r="D3052" s="145"/>
    </row>
    <row r="3053" spans="4:4">
      <c r="D3053" s="145"/>
    </row>
    <row r="3054" spans="4:4">
      <c r="D3054" s="145"/>
    </row>
    <row r="3055" spans="4:4">
      <c r="D3055" s="145"/>
    </row>
    <row r="3056" spans="4:4">
      <c r="D3056" s="145"/>
    </row>
    <row r="3057" spans="4:4">
      <c r="D3057" s="145"/>
    </row>
    <row r="3058" spans="4:4">
      <c r="D3058" s="145"/>
    </row>
    <row r="3059" spans="4:4">
      <c r="D3059" s="145"/>
    </row>
    <row r="3060" spans="4:4">
      <c r="D3060" s="145"/>
    </row>
    <row r="3061" spans="4:4">
      <c r="D3061" s="145"/>
    </row>
    <row r="3062" spans="4:4">
      <c r="D3062" s="145"/>
    </row>
    <row r="3063" spans="4:4">
      <c r="D3063" s="145"/>
    </row>
    <row r="3064" spans="4:4">
      <c r="D3064" s="145"/>
    </row>
    <row r="3065" spans="4:4">
      <c r="D3065" s="145"/>
    </row>
    <row r="3066" spans="4:4">
      <c r="D3066" s="145"/>
    </row>
    <row r="3067" spans="4:4">
      <c r="D3067" s="145"/>
    </row>
    <row r="3068" spans="4:4">
      <c r="D3068" s="145"/>
    </row>
    <row r="3069" spans="4:4">
      <c r="D3069" s="145"/>
    </row>
    <row r="3070" spans="4:4">
      <c r="D3070" s="145"/>
    </row>
    <row r="3071" spans="4:4">
      <c r="D3071" s="145"/>
    </row>
    <row r="3072" spans="4:4">
      <c r="D3072" s="145"/>
    </row>
    <row r="3073" spans="4:4">
      <c r="D3073" s="145"/>
    </row>
    <row r="3074" spans="4:4">
      <c r="D3074" s="145"/>
    </row>
    <row r="3075" spans="4:4">
      <c r="D3075" s="145"/>
    </row>
    <row r="3076" spans="4:4">
      <c r="D3076" s="145"/>
    </row>
    <row r="3077" spans="4:4">
      <c r="D3077" s="145"/>
    </row>
    <row r="3078" spans="4:4">
      <c r="D3078" s="145"/>
    </row>
    <row r="3079" spans="4:4">
      <c r="D3079" s="145"/>
    </row>
    <row r="3080" spans="4:4">
      <c r="D3080" s="145"/>
    </row>
    <row r="3081" spans="4:4">
      <c r="D3081" s="145"/>
    </row>
    <row r="3082" spans="4:4">
      <c r="D3082" s="145"/>
    </row>
    <row r="3083" spans="4:4">
      <c r="D3083" s="145"/>
    </row>
    <row r="3084" spans="4:4">
      <c r="D3084" s="145"/>
    </row>
    <row r="3085" spans="4:4">
      <c r="D3085" s="145"/>
    </row>
    <row r="3086" spans="4:4">
      <c r="D3086" s="145"/>
    </row>
    <row r="3087" spans="4:4">
      <c r="D3087" s="145"/>
    </row>
    <row r="3088" spans="4:4">
      <c r="D3088" s="145"/>
    </row>
    <row r="3089" spans="4:4">
      <c r="D3089" s="145"/>
    </row>
    <row r="3090" spans="4:4">
      <c r="D3090" s="145"/>
    </row>
    <row r="3091" spans="4:4">
      <c r="D3091" s="145"/>
    </row>
    <row r="3092" spans="4:4">
      <c r="D3092" s="145"/>
    </row>
    <row r="3093" spans="4:4">
      <c r="D3093" s="145"/>
    </row>
    <row r="3094" spans="4:4">
      <c r="D3094" s="145"/>
    </row>
    <row r="3095" spans="4:4">
      <c r="D3095" s="145"/>
    </row>
    <row r="3096" spans="4:4">
      <c r="D3096" s="145"/>
    </row>
    <row r="3097" spans="4:4">
      <c r="D3097" s="145"/>
    </row>
    <row r="3098" spans="4:4">
      <c r="D3098" s="145"/>
    </row>
    <row r="3099" spans="4:4">
      <c r="D3099" s="145"/>
    </row>
    <row r="3100" spans="4:4">
      <c r="D3100" s="145"/>
    </row>
    <row r="3101" spans="4:4">
      <c r="D3101" s="145"/>
    </row>
    <row r="3102" spans="4:4">
      <c r="D3102" s="145"/>
    </row>
    <row r="3103" spans="4:4">
      <c r="D3103" s="145"/>
    </row>
    <row r="3104" spans="4:4">
      <c r="D3104" s="145"/>
    </row>
    <row r="3105" spans="4:4">
      <c r="D3105" s="145"/>
    </row>
    <row r="3106" spans="4:4">
      <c r="D3106" s="145"/>
    </row>
    <row r="3107" spans="4:4">
      <c r="D3107" s="145"/>
    </row>
    <row r="3108" spans="4:4">
      <c r="D3108" s="145"/>
    </row>
    <row r="3109" spans="4:4">
      <c r="D3109" s="145"/>
    </row>
    <row r="3110" spans="4:4">
      <c r="D3110" s="145"/>
    </row>
    <row r="3111" spans="4:4">
      <c r="D3111" s="145"/>
    </row>
    <row r="3112" spans="4:4">
      <c r="D3112" s="145"/>
    </row>
    <row r="3113" spans="4:4">
      <c r="D3113" s="145"/>
    </row>
    <row r="3114" spans="4:4">
      <c r="D3114" s="145"/>
    </row>
    <row r="3115" spans="4:4">
      <c r="D3115" s="145"/>
    </row>
    <row r="3116" spans="4:4">
      <c r="D3116" s="145"/>
    </row>
    <row r="3117" spans="4:4">
      <c r="D3117" s="145"/>
    </row>
    <row r="3118" spans="4:4">
      <c r="D3118" s="145"/>
    </row>
    <row r="3119" spans="4:4">
      <c r="D3119" s="145"/>
    </row>
    <row r="3120" spans="4:4">
      <c r="D3120" s="145"/>
    </row>
    <row r="3121" spans="4:4">
      <c r="D3121" s="145"/>
    </row>
    <row r="3122" spans="4:4">
      <c r="D3122" s="145"/>
    </row>
    <row r="3123" spans="4:4">
      <c r="D3123" s="145"/>
    </row>
    <row r="3124" spans="4:4">
      <c r="D3124" s="145"/>
    </row>
    <row r="3125" spans="4:4">
      <c r="D3125" s="145"/>
    </row>
    <row r="3126" spans="4:4">
      <c r="D3126" s="145"/>
    </row>
    <row r="3127" spans="4:4">
      <c r="D3127" s="145"/>
    </row>
    <row r="3128" spans="4:4">
      <c r="D3128" s="145"/>
    </row>
    <row r="3129" spans="4:4">
      <c r="D3129" s="145"/>
    </row>
    <row r="3130" spans="4:4">
      <c r="D3130" s="145"/>
    </row>
    <row r="3131" spans="4:4">
      <c r="D3131" s="145"/>
    </row>
    <row r="3132" spans="4:4">
      <c r="D3132" s="145"/>
    </row>
    <row r="3133" spans="4:4">
      <c r="D3133" s="145"/>
    </row>
    <row r="3134" spans="4:4">
      <c r="D3134" s="145"/>
    </row>
    <row r="3135" spans="4:4">
      <c r="D3135" s="145"/>
    </row>
    <row r="3136" spans="4:4">
      <c r="D3136" s="145"/>
    </row>
    <row r="3137" spans="4:4">
      <c r="D3137" s="145"/>
    </row>
    <row r="3138" spans="4:4">
      <c r="D3138" s="145"/>
    </row>
    <row r="3139" spans="4:4">
      <c r="D3139" s="145"/>
    </row>
    <row r="3140" spans="4:4">
      <c r="D3140" s="145"/>
    </row>
    <row r="3141" spans="4:4">
      <c r="D3141" s="145"/>
    </row>
    <row r="3142" spans="4:4">
      <c r="D3142" s="145"/>
    </row>
    <row r="3143" spans="4:4">
      <c r="D3143" s="145"/>
    </row>
    <row r="3144" spans="4:4">
      <c r="D3144" s="145"/>
    </row>
    <row r="3145" spans="4:4">
      <c r="D3145" s="145"/>
    </row>
    <row r="3146" spans="4:4">
      <c r="D3146" s="145"/>
    </row>
    <row r="3147" spans="4:4">
      <c r="D3147" s="145"/>
    </row>
    <row r="3148" spans="4:4">
      <c r="D3148" s="145"/>
    </row>
    <row r="3149" spans="4:4">
      <c r="D3149" s="145"/>
    </row>
    <row r="3150" spans="4:4">
      <c r="D3150" s="145"/>
    </row>
    <row r="3151" spans="4:4">
      <c r="D3151" s="145"/>
    </row>
    <row r="3152" spans="4:4">
      <c r="D3152" s="145"/>
    </row>
    <row r="3153" spans="4:4">
      <c r="D3153" s="145"/>
    </row>
    <row r="3154" spans="4:4">
      <c r="D3154" s="145"/>
    </row>
    <row r="3155" spans="4:4">
      <c r="D3155" s="145"/>
    </row>
    <row r="3156" spans="4:4">
      <c r="D3156" s="145"/>
    </row>
    <row r="3157" spans="4:4">
      <c r="D3157" s="145"/>
    </row>
    <row r="3158" spans="4:4">
      <c r="D3158" s="145"/>
    </row>
    <row r="3159" spans="4:4">
      <c r="D3159" s="145"/>
    </row>
    <row r="3160" spans="4:4">
      <c r="D3160" s="145"/>
    </row>
    <row r="3161" spans="4:4">
      <c r="D3161" s="145"/>
    </row>
    <row r="3162" spans="4:4">
      <c r="D3162" s="145"/>
    </row>
    <row r="3163" spans="4:4">
      <c r="D3163" s="145"/>
    </row>
    <row r="3164" spans="4:4">
      <c r="D3164" s="145"/>
    </row>
    <row r="3165" spans="4:4">
      <c r="D3165" s="145"/>
    </row>
    <row r="3166" spans="4:4">
      <c r="D3166" s="145"/>
    </row>
    <row r="3167" spans="4:4">
      <c r="D3167" s="145"/>
    </row>
    <row r="3168" spans="4:4">
      <c r="D3168" s="145"/>
    </row>
    <row r="3169" spans="4:4">
      <c r="D3169" s="145"/>
    </row>
    <row r="3170" spans="4:4">
      <c r="D3170" s="145"/>
    </row>
    <row r="3171" spans="4:4">
      <c r="D3171" s="145"/>
    </row>
    <row r="3172" spans="4:4">
      <c r="D3172" s="145"/>
    </row>
    <row r="3173" spans="4:4">
      <c r="D3173" s="145"/>
    </row>
    <row r="3174" spans="4:4">
      <c r="D3174" s="145"/>
    </row>
    <row r="3175" spans="4:4">
      <c r="D3175" s="145"/>
    </row>
    <row r="3176" spans="4:4">
      <c r="D3176" s="145"/>
    </row>
    <row r="3177" spans="4:4">
      <c r="D3177" s="145"/>
    </row>
    <row r="3178" spans="4:4">
      <c r="D3178" s="145"/>
    </row>
    <row r="3179" spans="4:4">
      <c r="D3179" s="145"/>
    </row>
    <row r="3180" spans="4:4">
      <c r="D3180" s="145"/>
    </row>
    <row r="3181" spans="4:4">
      <c r="D3181" s="145"/>
    </row>
    <row r="3182" spans="4:4">
      <c r="D3182" s="145"/>
    </row>
    <row r="3183" spans="4:4">
      <c r="D3183" s="145"/>
    </row>
    <row r="3184" spans="4:4">
      <c r="D3184" s="145"/>
    </row>
    <row r="3185" spans="4:4">
      <c r="D3185" s="145"/>
    </row>
    <row r="3186" spans="4:4">
      <c r="D3186" s="145"/>
    </row>
    <row r="3187" spans="4:4">
      <c r="D3187" s="145"/>
    </row>
    <row r="3188" spans="4:4">
      <c r="D3188" s="145"/>
    </row>
    <row r="3189" spans="4:4">
      <c r="D3189" s="145"/>
    </row>
    <row r="3190" spans="4:4">
      <c r="D3190" s="145"/>
    </row>
    <row r="3191" spans="4:4">
      <c r="D3191" s="145"/>
    </row>
    <row r="3192" spans="4:4">
      <c r="D3192" s="145"/>
    </row>
    <row r="3193" spans="4:4">
      <c r="D3193" s="145"/>
    </row>
    <row r="3194" spans="4:4">
      <c r="D3194" s="145"/>
    </row>
    <row r="3195" spans="4:4">
      <c r="D3195" s="145"/>
    </row>
    <row r="3196" spans="4:4">
      <c r="D3196" s="145"/>
    </row>
    <row r="3197" spans="4:4">
      <c r="D3197" s="145"/>
    </row>
    <row r="3198" spans="4:4">
      <c r="D3198" s="145"/>
    </row>
    <row r="3199" spans="4:4">
      <c r="D3199" s="145"/>
    </row>
    <row r="3200" spans="4:4">
      <c r="D3200" s="145"/>
    </row>
    <row r="3201" spans="4:4">
      <c r="D3201" s="145"/>
    </row>
    <row r="3202" spans="4:4">
      <c r="D3202" s="145"/>
    </row>
    <row r="3203" spans="4:4">
      <c r="D3203" s="145"/>
    </row>
    <row r="3204" spans="4:4">
      <c r="D3204" s="145"/>
    </row>
    <row r="3205" spans="4:4">
      <c r="D3205" s="145"/>
    </row>
    <row r="3206" spans="4:4">
      <c r="D3206" s="145"/>
    </row>
    <row r="3207" spans="4:4">
      <c r="D3207" s="145"/>
    </row>
    <row r="3208" spans="4:4">
      <c r="D3208" s="145"/>
    </row>
    <row r="3209" spans="4:4">
      <c r="D3209" s="145"/>
    </row>
    <row r="3210" spans="4:4">
      <c r="D3210" s="145"/>
    </row>
    <row r="3211" spans="4:4">
      <c r="D3211" s="145"/>
    </row>
    <row r="3212" spans="4:4">
      <c r="D3212" s="145"/>
    </row>
    <row r="3213" spans="4:4">
      <c r="D3213" s="145"/>
    </row>
    <row r="3214" spans="4:4">
      <c r="D3214" s="145"/>
    </row>
    <row r="3215" spans="4:4">
      <c r="D3215" s="145"/>
    </row>
    <row r="3216" spans="4:4">
      <c r="D3216" s="145"/>
    </row>
    <row r="3217" spans="4:4">
      <c r="D3217" s="145"/>
    </row>
    <row r="3218" spans="4:4">
      <c r="D3218" s="145"/>
    </row>
    <row r="3219" spans="4:4">
      <c r="D3219" s="145"/>
    </row>
    <row r="3220" spans="4:4">
      <c r="D3220" s="145"/>
    </row>
    <row r="3221" spans="4:4">
      <c r="D3221" s="145"/>
    </row>
    <row r="3222" spans="4:4">
      <c r="D3222" s="145"/>
    </row>
    <row r="3223" spans="4:4">
      <c r="D3223" s="145"/>
    </row>
    <row r="3224" spans="4:4">
      <c r="D3224" s="145"/>
    </row>
    <row r="3225" spans="4:4">
      <c r="D3225" s="145"/>
    </row>
    <row r="3226" spans="4:4">
      <c r="D3226" s="145"/>
    </row>
    <row r="3227" spans="4:4">
      <c r="D3227" s="145"/>
    </row>
    <row r="3228" spans="4:4">
      <c r="D3228" s="145"/>
    </row>
    <row r="3229" spans="4:4">
      <c r="D3229" s="145"/>
    </row>
    <row r="3230" spans="4:4">
      <c r="D3230" s="145"/>
    </row>
    <row r="3231" spans="4:4">
      <c r="D3231" s="145"/>
    </row>
    <row r="3232" spans="4:4">
      <c r="D3232" s="145"/>
    </row>
    <row r="3233" spans="4:4">
      <c r="D3233" s="145"/>
    </row>
    <row r="3234" spans="4:4">
      <c r="D3234" s="145"/>
    </row>
    <row r="3235" spans="4:4">
      <c r="D3235" s="145"/>
    </row>
    <row r="3236" spans="4:4">
      <c r="D3236" s="145"/>
    </row>
    <row r="3237" spans="4:4">
      <c r="D3237" s="145"/>
    </row>
    <row r="3238" spans="4:4">
      <c r="D3238" s="145"/>
    </row>
    <row r="3239" spans="4:4">
      <c r="D3239" s="145"/>
    </row>
    <row r="3240" spans="4:4">
      <c r="D3240" s="145"/>
    </row>
    <row r="3241" spans="4:4">
      <c r="D3241" s="145"/>
    </row>
    <row r="3242" spans="4:4">
      <c r="D3242" s="145"/>
    </row>
    <row r="3243" spans="4:4">
      <c r="D3243" s="145"/>
    </row>
    <row r="3244" spans="4:4">
      <c r="D3244" s="145"/>
    </row>
    <row r="3245" spans="4:4">
      <c r="D3245" s="145"/>
    </row>
    <row r="3246" spans="4:4">
      <c r="D3246" s="145"/>
    </row>
    <row r="3247" spans="4:4">
      <c r="D3247" s="145"/>
    </row>
    <row r="3248" spans="4:4">
      <c r="D3248" s="145"/>
    </row>
    <row r="3249" spans="4:4">
      <c r="D3249" s="145"/>
    </row>
    <row r="3250" spans="4:4">
      <c r="D3250" s="145"/>
    </row>
    <row r="3251" spans="4:4">
      <c r="D3251" s="145"/>
    </row>
    <row r="3252" spans="4:4">
      <c r="D3252" s="145"/>
    </row>
    <row r="3253" spans="4:4">
      <c r="D3253" s="145"/>
    </row>
    <row r="3254" spans="4:4">
      <c r="D3254" s="145"/>
    </row>
    <row r="3255" spans="4:4">
      <c r="D3255" s="145"/>
    </row>
    <row r="3256" spans="4:4">
      <c r="D3256" s="145"/>
    </row>
    <row r="3257" spans="4:4">
      <c r="D3257" s="145"/>
    </row>
    <row r="3258" spans="4:4">
      <c r="D3258" s="145"/>
    </row>
    <row r="3259" spans="4:4">
      <c r="D3259" s="145"/>
    </row>
    <row r="3260" spans="4:4">
      <c r="D3260" s="145"/>
    </row>
    <row r="3261" spans="4:4">
      <c r="D3261" s="145"/>
    </row>
    <row r="3262" spans="4:4">
      <c r="D3262" s="145"/>
    </row>
    <row r="3263" spans="4:4">
      <c r="D3263" s="145"/>
    </row>
    <row r="3264" spans="4:4">
      <c r="D3264" s="145"/>
    </row>
    <row r="3265" spans="4:4">
      <c r="D3265" s="145"/>
    </row>
    <row r="3266" spans="4:4">
      <c r="D3266" s="145"/>
    </row>
    <row r="3267" spans="4:4">
      <c r="D3267" s="145"/>
    </row>
    <row r="3268" spans="4:4">
      <c r="D3268" s="145"/>
    </row>
    <row r="3269" spans="4:4">
      <c r="D3269" s="145"/>
    </row>
    <row r="3270" spans="4:4">
      <c r="D3270" s="145"/>
    </row>
    <row r="3271" spans="4:4">
      <c r="D3271" s="145"/>
    </row>
    <row r="3272" spans="4:4">
      <c r="D3272" s="145"/>
    </row>
    <row r="3273" spans="4:4">
      <c r="D3273" s="145"/>
    </row>
    <row r="3274" spans="4:4">
      <c r="D3274" s="145"/>
    </row>
    <row r="3275" spans="4:4">
      <c r="D3275" s="145"/>
    </row>
    <row r="3276" spans="4:4">
      <c r="D3276" s="145"/>
    </row>
    <row r="3277" spans="4:4">
      <c r="D3277" s="145"/>
    </row>
    <row r="3278" spans="4:4">
      <c r="D3278" s="145"/>
    </row>
    <row r="3279" spans="4:4">
      <c r="D3279" s="145"/>
    </row>
    <row r="3280" spans="4:4">
      <c r="D3280" s="145"/>
    </row>
    <row r="3281" spans="4:4">
      <c r="D3281" s="145"/>
    </row>
    <row r="3282" spans="4:4">
      <c r="D3282" s="145"/>
    </row>
    <row r="3283" spans="4:4">
      <c r="D3283" s="145"/>
    </row>
    <row r="3284" spans="4:4">
      <c r="D3284" s="145"/>
    </row>
    <row r="3285" spans="4:4">
      <c r="D3285" s="145"/>
    </row>
    <row r="3286" spans="4:4">
      <c r="D3286" s="145"/>
    </row>
    <row r="3287" spans="4:4">
      <c r="D3287" s="145"/>
    </row>
    <row r="3288" spans="4:4">
      <c r="D3288" s="145"/>
    </row>
    <row r="3289" spans="4:4">
      <c r="D3289" s="145"/>
    </row>
    <row r="3290" spans="4:4">
      <c r="D3290" s="145"/>
    </row>
    <row r="3291" spans="4:4">
      <c r="D3291" s="145"/>
    </row>
    <row r="3292" spans="4:4">
      <c r="D3292" s="145"/>
    </row>
    <row r="3293" spans="4:4">
      <c r="D3293" s="145"/>
    </row>
    <row r="3294" spans="4:4">
      <c r="D3294" s="145"/>
    </row>
    <row r="3295" spans="4:4">
      <c r="D3295" s="145"/>
    </row>
    <row r="3296" spans="4:4">
      <c r="D3296" s="145"/>
    </row>
    <row r="3297" spans="4:4">
      <c r="D3297" s="145"/>
    </row>
    <row r="3298" spans="4:4">
      <c r="D3298" s="145"/>
    </row>
    <row r="3299" spans="4:4">
      <c r="D3299" s="145"/>
    </row>
    <row r="3300" spans="4:4">
      <c r="D3300" s="145"/>
    </row>
    <row r="3301" spans="4:4">
      <c r="D3301" s="145"/>
    </row>
    <row r="3302" spans="4:4">
      <c r="D3302" s="145"/>
    </row>
    <row r="3303" spans="4:4">
      <c r="D3303" s="145"/>
    </row>
    <row r="3304" spans="4:4">
      <c r="D3304" s="145"/>
    </row>
    <row r="3305" spans="4:4">
      <c r="D3305" s="145"/>
    </row>
    <row r="3306" spans="4:4">
      <c r="D3306" s="145"/>
    </row>
    <row r="3307" spans="4:4">
      <c r="D3307" s="145"/>
    </row>
    <row r="3308" spans="4:4">
      <c r="D3308" s="145"/>
    </row>
    <row r="3309" spans="4:4">
      <c r="D3309" s="145"/>
    </row>
    <row r="3310" spans="4:4">
      <c r="D3310" s="145"/>
    </row>
    <row r="3311" spans="4:4">
      <c r="D3311" s="145"/>
    </row>
    <row r="3312" spans="4:4">
      <c r="D3312" s="145"/>
    </row>
    <row r="3313" spans="4:4">
      <c r="D3313" s="145"/>
    </row>
    <row r="3314" spans="4:4">
      <c r="D3314" s="145"/>
    </row>
    <row r="3315" spans="4:4">
      <c r="D3315" s="145"/>
    </row>
    <row r="3316" spans="4:4">
      <c r="D3316" s="145"/>
    </row>
    <row r="3317" spans="4:4">
      <c r="D3317" s="145"/>
    </row>
    <row r="3318" spans="4:4">
      <c r="D3318" s="145"/>
    </row>
    <row r="3319" spans="4:4">
      <c r="D3319" s="145"/>
    </row>
    <row r="3320" spans="4:4">
      <c r="D3320" s="145"/>
    </row>
    <row r="3321" spans="4:4">
      <c r="D3321" s="145"/>
    </row>
    <row r="3322" spans="4:4">
      <c r="D3322" s="145"/>
    </row>
    <row r="3323" spans="4:4">
      <c r="D3323" s="145"/>
    </row>
    <row r="3324" spans="4:4">
      <c r="D3324" s="145"/>
    </row>
    <row r="3325" spans="4:4">
      <c r="D3325" s="145"/>
    </row>
    <row r="3326" spans="4:4">
      <c r="D3326" s="145"/>
    </row>
    <row r="3327" spans="4:4">
      <c r="D3327" s="145"/>
    </row>
    <row r="3328" spans="4:4">
      <c r="D3328" s="145"/>
    </row>
    <row r="3329" spans="4:4">
      <c r="D3329" s="145"/>
    </row>
    <row r="3330" spans="4:4">
      <c r="D3330" s="145"/>
    </row>
    <row r="3331" spans="4:4">
      <c r="D3331" s="145"/>
    </row>
    <row r="3332" spans="4:4">
      <c r="D3332" s="145"/>
    </row>
    <row r="3333" spans="4:4">
      <c r="D3333" s="145"/>
    </row>
    <row r="3334" spans="4:4">
      <c r="D3334" s="145"/>
    </row>
    <row r="3335" spans="4:4">
      <c r="D3335" s="145"/>
    </row>
    <row r="3336" spans="4:4">
      <c r="D3336" s="145"/>
    </row>
    <row r="3337" spans="4:4">
      <c r="D3337" s="145"/>
    </row>
    <row r="3338" spans="4:4">
      <c r="D3338" s="145"/>
    </row>
    <row r="3339" spans="4:4">
      <c r="D3339" s="145"/>
    </row>
    <row r="3340" spans="4:4">
      <c r="D3340" s="145"/>
    </row>
    <row r="3341" spans="4:4">
      <c r="D3341" s="145"/>
    </row>
    <row r="3342" spans="4:4">
      <c r="D3342" s="145"/>
    </row>
    <row r="3343" spans="4:4">
      <c r="D3343" s="145"/>
    </row>
    <row r="3344" spans="4:4">
      <c r="D3344" s="145"/>
    </row>
    <row r="3345" spans="4:4">
      <c r="D3345" s="145"/>
    </row>
    <row r="3346" spans="4:4">
      <c r="D3346" s="145"/>
    </row>
    <row r="3347" spans="4:4">
      <c r="D3347" s="145"/>
    </row>
    <row r="3348" spans="4:4">
      <c r="D3348" s="145"/>
    </row>
    <row r="3349" spans="4:4">
      <c r="D3349" s="145"/>
    </row>
    <row r="3350" spans="4:4">
      <c r="D3350" s="145"/>
    </row>
    <row r="3351" spans="4:4">
      <c r="D3351" s="145"/>
    </row>
    <row r="3352" spans="4:4">
      <c r="D3352" s="145"/>
    </row>
    <row r="3353" spans="4:4">
      <c r="D3353" s="145"/>
    </row>
    <row r="3354" spans="4:4">
      <c r="D3354" s="145"/>
    </row>
    <row r="3355" spans="4:4">
      <c r="D3355" s="145"/>
    </row>
    <row r="3356" spans="4:4">
      <c r="D3356" s="145"/>
    </row>
    <row r="3357" spans="4:4">
      <c r="D3357" s="145"/>
    </row>
    <row r="3358" spans="4:4">
      <c r="D3358" s="145"/>
    </row>
    <row r="3359" spans="4:4">
      <c r="D3359" s="145"/>
    </row>
    <row r="3360" spans="4:4">
      <c r="D3360" s="145"/>
    </row>
    <row r="3361" spans="4:4">
      <c r="D3361" s="145"/>
    </row>
    <row r="3362" spans="4:4">
      <c r="D3362" s="145"/>
    </row>
    <row r="3363" spans="4:4">
      <c r="D3363" s="145"/>
    </row>
    <row r="3364" spans="4:4">
      <c r="D3364" s="145"/>
    </row>
    <row r="3365" spans="4:4">
      <c r="D3365" s="145"/>
    </row>
    <row r="3366" spans="4:4">
      <c r="D3366" s="145"/>
    </row>
    <row r="3367" spans="4:4">
      <c r="D3367" s="145"/>
    </row>
    <row r="3368" spans="4:4">
      <c r="D3368" s="145"/>
    </row>
    <row r="3369" spans="4:4">
      <c r="D3369" s="145"/>
    </row>
    <row r="3370" spans="4:4">
      <c r="D3370" s="145"/>
    </row>
    <row r="3371" spans="4:4">
      <c r="D3371" s="145"/>
    </row>
    <row r="3372" spans="4:4">
      <c r="D3372" s="145"/>
    </row>
    <row r="3373" spans="4:4">
      <c r="D3373" s="145"/>
    </row>
    <row r="3374" spans="4:4">
      <c r="D3374" s="145"/>
    </row>
    <row r="3375" spans="4:4">
      <c r="D3375" s="145"/>
    </row>
    <row r="3376" spans="4:4">
      <c r="D3376" s="145"/>
    </row>
    <row r="3377" spans="4:4">
      <c r="D3377" s="145"/>
    </row>
    <row r="3378" spans="4:4">
      <c r="D3378" s="145"/>
    </row>
    <row r="3379" spans="4:4">
      <c r="D3379" s="145"/>
    </row>
    <row r="3380" spans="4:4">
      <c r="D3380" s="145"/>
    </row>
    <row r="3381" spans="4:4">
      <c r="D3381" s="145"/>
    </row>
    <row r="3382" spans="4:4">
      <c r="D3382" s="145"/>
    </row>
    <row r="3383" spans="4:4">
      <c r="D3383" s="145"/>
    </row>
    <row r="3384" spans="4:4">
      <c r="D3384" s="145"/>
    </row>
    <row r="3385" spans="4:4">
      <c r="D3385" s="145"/>
    </row>
    <row r="3386" spans="4:4">
      <c r="D3386" s="145"/>
    </row>
    <row r="3387" spans="4:4">
      <c r="D3387" s="145"/>
    </row>
    <row r="3388" spans="4:4">
      <c r="D3388" s="145"/>
    </row>
    <row r="3389" spans="4:4">
      <c r="D3389" s="145"/>
    </row>
    <row r="3390" spans="4:4">
      <c r="D3390" s="145"/>
    </row>
    <row r="3391" spans="4:4">
      <c r="D3391" s="145"/>
    </row>
    <row r="3392" spans="4:4">
      <c r="D3392" s="145"/>
    </row>
    <row r="3393" spans="4:4">
      <c r="D3393" s="145"/>
    </row>
    <row r="3394" spans="4:4">
      <c r="D3394" s="145"/>
    </row>
    <row r="3395" spans="4:4">
      <c r="D3395" s="145"/>
    </row>
    <row r="3396" spans="4:4">
      <c r="D3396" s="145"/>
    </row>
    <row r="3397" spans="4:4">
      <c r="D3397" s="145"/>
    </row>
    <row r="3398" spans="4:4">
      <c r="D3398" s="145"/>
    </row>
    <row r="3399" spans="4:4">
      <c r="D3399" s="145"/>
    </row>
    <row r="3400" spans="4:4">
      <c r="D3400" s="145"/>
    </row>
    <row r="3401" spans="4:4">
      <c r="D3401" s="145"/>
    </row>
    <row r="3402" spans="4:4">
      <c r="D3402" s="145"/>
    </row>
    <row r="3403" spans="4:4">
      <c r="D3403" s="145"/>
    </row>
    <row r="3404" spans="4:4">
      <c r="D3404" s="145"/>
    </row>
    <row r="3405" spans="4:4">
      <c r="D3405" s="145"/>
    </row>
    <row r="3406" spans="4:4">
      <c r="D3406" s="145"/>
    </row>
    <row r="3407" spans="4:4">
      <c r="D3407" s="145"/>
    </row>
    <row r="3408" spans="4:4">
      <c r="D3408" s="145"/>
    </row>
    <row r="3409" spans="4:4">
      <c r="D3409" s="145"/>
    </row>
    <row r="3410" spans="4:4">
      <c r="D3410" s="145"/>
    </row>
    <row r="3411" spans="4:4">
      <c r="D3411" s="145"/>
    </row>
    <row r="3412" spans="4:4">
      <c r="D3412" s="145"/>
    </row>
    <row r="3413" spans="4:4">
      <c r="D3413" s="145"/>
    </row>
    <row r="3414" spans="4:4">
      <c r="D3414" s="145"/>
    </row>
    <row r="3415" spans="4:4">
      <c r="D3415" s="145"/>
    </row>
    <row r="3416" spans="4:4">
      <c r="D3416" s="145"/>
    </row>
    <row r="3417" spans="4:4">
      <c r="D3417" s="145"/>
    </row>
    <row r="3418" spans="4:4">
      <c r="D3418" s="145"/>
    </row>
    <row r="3419" spans="4:4">
      <c r="D3419" s="145"/>
    </row>
    <row r="3420" spans="4:4">
      <c r="D3420" s="145"/>
    </row>
    <row r="3421" spans="4:4">
      <c r="D3421" s="145"/>
    </row>
    <row r="3422" spans="4:4">
      <c r="D3422" s="145"/>
    </row>
    <row r="3423" spans="4:4">
      <c r="D3423" s="145"/>
    </row>
    <row r="3424" spans="4:4">
      <c r="D3424" s="145"/>
    </row>
    <row r="3425" spans="4:4">
      <c r="D3425" s="145"/>
    </row>
    <row r="3426" spans="4:4">
      <c r="D3426" s="145"/>
    </row>
    <row r="3427" spans="4:4">
      <c r="D3427" s="145"/>
    </row>
    <row r="3428" spans="4:4">
      <c r="D3428" s="145"/>
    </row>
    <row r="3429" spans="4:4">
      <c r="D3429" s="145"/>
    </row>
    <row r="3430" spans="4:4">
      <c r="D3430" s="145"/>
    </row>
    <row r="3431" spans="4:4">
      <c r="D3431" s="145"/>
    </row>
    <row r="3432" spans="4:4">
      <c r="D3432" s="145"/>
    </row>
    <row r="3433" spans="4:4">
      <c r="D3433" s="145"/>
    </row>
    <row r="3434" spans="4:4">
      <c r="D3434" s="145"/>
    </row>
    <row r="3435" spans="4:4">
      <c r="D3435" s="145"/>
    </row>
    <row r="3436" spans="4:4">
      <c r="D3436" s="145"/>
    </row>
    <row r="3437" spans="4:4">
      <c r="D3437" s="145"/>
    </row>
    <row r="3438" spans="4:4">
      <c r="D3438" s="145"/>
    </row>
    <row r="3439" spans="4:4">
      <c r="D3439" s="145"/>
    </row>
    <row r="3440" spans="4:4">
      <c r="D3440" s="145"/>
    </row>
    <row r="3441" spans="4:4">
      <c r="D3441" s="145"/>
    </row>
    <row r="3442" spans="4:4">
      <c r="D3442" s="145"/>
    </row>
    <row r="3443" spans="4:4">
      <c r="D3443" s="145"/>
    </row>
    <row r="3444" spans="4:4">
      <c r="D3444" s="145"/>
    </row>
    <row r="3445" spans="4:4">
      <c r="D3445" s="145"/>
    </row>
    <row r="3446" spans="4:4">
      <c r="D3446" s="145"/>
    </row>
    <row r="3447" spans="4:4">
      <c r="D3447" s="145"/>
    </row>
    <row r="3448" spans="4:4">
      <c r="D3448" s="145"/>
    </row>
    <row r="3449" spans="4:4">
      <c r="D3449" s="145"/>
    </row>
    <row r="3450" spans="4:4">
      <c r="D3450" s="145"/>
    </row>
    <row r="3451" spans="4:4">
      <c r="D3451" s="145"/>
    </row>
    <row r="3452" spans="4:4">
      <c r="D3452" s="145"/>
    </row>
    <row r="3453" spans="4:4">
      <c r="D3453" s="145"/>
    </row>
    <row r="3454" spans="4:4">
      <c r="D3454" s="145"/>
    </row>
    <row r="3455" spans="4:4">
      <c r="D3455" s="145"/>
    </row>
    <row r="3456" spans="4:4">
      <c r="D3456" s="145"/>
    </row>
    <row r="3457" spans="4:4">
      <c r="D3457" s="145"/>
    </row>
    <row r="3458" spans="4:4">
      <c r="D3458" s="145"/>
    </row>
    <row r="3459" spans="4:4">
      <c r="D3459" s="145"/>
    </row>
    <row r="3460" spans="4:4">
      <c r="D3460" s="145"/>
    </row>
    <row r="3461" spans="4:4">
      <c r="D3461" s="145"/>
    </row>
    <row r="3462" spans="4:4">
      <c r="D3462" s="145"/>
    </row>
    <row r="3463" spans="4:4">
      <c r="D3463" s="145"/>
    </row>
    <row r="3464" spans="4:4">
      <c r="D3464" s="145"/>
    </row>
    <row r="3465" spans="4:4">
      <c r="D3465" s="145"/>
    </row>
    <row r="3466" spans="4:4">
      <c r="D3466" s="145"/>
    </row>
    <row r="3467" spans="4:4">
      <c r="D3467" s="145"/>
    </row>
    <row r="3468" spans="4:4">
      <c r="D3468" s="145"/>
    </row>
    <row r="3469" spans="4:4">
      <c r="D3469" s="145"/>
    </row>
    <row r="3470" spans="4:4">
      <c r="D3470" s="145"/>
    </row>
    <row r="3471" spans="4:4">
      <c r="D3471" s="145"/>
    </row>
    <row r="3472" spans="4:4">
      <c r="D3472" s="145"/>
    </row>
    <row r="3473" spans="4:4">
      <c r="D3473" s="145"/>
    </row>
    <row r="3474" spans="4:4">
      <c r="D3474" s="145"/>
    </row>
    <row r="3475" spans="4:4">
      <c r="D3475" s="145"/>
    </row>
    <row r="3476" spans="4:4">
      <c r="D3476" s="145"/>
    </row>
    <row r="3477" spans="4:4">
      <c r="D3477" s="145"/>
    </row>
    <row r="3478" spans="4:4">
      <c r="D3478" s="145"/>
    </row>
    <row r="3479" spans="4:4">
      <c r="D3479" s="145"/>
    </row>
    <row r="3480" spans="4:4">
      <c r="D3480" s="145"/>
    </row>
    <row r="3481" spans="4:4">
      <c r="D3481" s="145"/>
    </row>
    <row r="3482" spans="4:4">
      <c r="D3482" s="145"/>
    </row>
    <row r="3483" spans="4:4">
      <c r="D3483" s="145"/>
    </row>
    <row r="3484" spans="4:4">
      <c r="D3484" s="145"/>
    </row>
    <row r="3485" spans="4:4">
      <c r="D3485" s="145"/>
    </row>
    <row r="3486" spans="4:4">
      <c r="D3486" s="145"/>
    </row>
    <row r="3487" spans="4:4">
      <c r="D3487" s="145"/>
    </row>
    <row r="3488" spans="4:4">
      <c r="D3488" s="145"/>
    </row>
    <row r="3489" spans="4:4">
      <c r="D3489" s="145"/>
    </row>
    <row r="3490" spans="4:4">
      <c r="D3490" s="145"/>
    </row>
    <row r="3491" spans="4:4">
      <c r="D3491" s="145"/>
    </row>
    <row r="3492" spans="4:4">
      <c r="D3492" s="145"/>
    </row>
    <row r="3493" spans="4:4">
      <c r="D3493" s="145"/>
    </row>
    <row r="3494" spans="4:4">
      <c r="D3494" s="145"/>
    </row>
    <row r="3495" spans="4:4">
      <c r="D3495" s="145"/>
    </row>
    <row r="3496" spans="4:4">
      <c r="D3496" s="145"/>
    </row>
    <row r="3497" spans="4:4">
      <c r="D3497" s="145"/>
    </row>
    <row r="3498" spans="4:4">
      <c r="D3498" s="145"/>
    </row>
    <row r="3499" spans="4:4">
      <c r="D3499" s="145"/>
    </row>
    <row r="3500" spans="4:4">
      <c r="D3500" s="145"/>
    </row>
    <row r="3501" spans="4:4">
      <c r="D3501" s="145"/>
    </row>
    <row r="3502" spans="4:4">
      <c r="D3502" s="145"/>
    </row>
    <row r="3503" spans="4:4">
      <c r="D3503" s="145"/>
    </row>
    <row r="3504" spans="4:4">
      <c r="D3504" s="145"/>
    </row>
    <row r="3505" spans="4:4">
      <c r="D3505" s="145"/>
    </row>
    <row r="3506" spans="4:4">
      <c r="D3506" s="145"/>
    </row>
    <row r="3507" spans="4:4">
      <c r="D3507" s="145"/>
    </row>
    <row r="3508" spans="4:4">
      <c r="D3508" s="145"/>
    </row>
    <row r="3509" spans="4:4">
      <c r="D3509" s="145"/>
    </row>
    <row r="3510" spans="4:4">
      <c r="D3510" s="145"/>
    </row>
    <row r="3511" spans="4:4">
      <c r="D3511" s="145"/>
    </row>
    <row r="3512" spans="4:4">
      <c r="D3512" s="145"/>
    </row>
    <row r="3513" spans="4:4">
      <c r="D3513" s="145"/>
    </row>
    <row r="3514" spans="4:4">
      <c r="D3514" s="145"/>
    </row>
    <row r="3515" spans="4:4">
      <c r="D3515" s="145"/>
    </row>
    <row r="3516" spans="4:4">
      <c r="D3516" s="145"/>
    </row>
    <row r="3517" spans="4:4">
      <c r="D3517" s="145"/>
    </row>
    <row r="3518" spans="4:4">
      <c r="D3518" s="145"/>
    </row>
    <row r="3519" spans="4:4">
      <c r="D3519" s="145"/>
    </row>
    <row r="3520" spans="4:4">
      <c r="D3520" s="145"/>
    </row>
    <row r="3521" spans="4:4">
      <c r="D3521" s="145"/>
    </row>
    <row r="3522" spans="4:4">
      <c r="D3522" s="145"/>
    </row>
    <row r="3523" spans="4:4">
      <c r="D3523" s="145"/>
    </row>
    <row r="3524" spans="4:4">
      <c r="D3524" s="145"/>
    </row>
    <row r="3525" spans="4:4">
      <c r="D3525" s="145"/>
    </row>
    <row r="3526" spans="4:4">
      <c r="D3526" s="145"/>
    </row>
    <row r="3527" spans="4:4">
      <c r="D3527" s="145"/>
    </row>
    <row r="3528" spans="4:4">
      <c r="D3528" s="145"/>
    </row>
    <row r="3529" spans="4:4">
      <c r="D3529" s="145"/>
    </row>
    <row r="3530" spans="4:4">
      <c r="D3530" s="145"/>
    </row>
    <row r="3531" spans="4:4">
      <c r="D3531" s="145"/>
    </row>
    <row r="3532" spans="4:4">
      <c r="D3532" s="145"/>
    </row>
    <row r="3533" spans="4:4">
      <c r="D3533" s="145"/>
    </row>
    <row r="3534" spans="4:4">
      <c r="D3534" s="145"/>
    </row>
    <row r="3535" spans="4:4">
      <c r="D3535" s="145"/>
    </row>
    <row r="3536" spans="4:4">
      <c r="D3536" s="145"/>
    </row>
    <row r="3537" spans="4:4">
      <c r="D3537" s="145"/>
    </row>
    <row r="3538" spans="4:4">
      <c r="D3538" s="145"/>
    </row>
    <row r="3539" spans="4:4">
      <c r="D3539" s="145"/>
    </row>
    <row r="3540" spans="4:4">
      <c r="D3540" s="145"/>
    </row>
    <row r="3541" spans="4:4">
      <c r="D3541" s="145"/>
    </row>
    <row r="3542" spans="4:4">
      <c r="D3542" s="145"/>
    </row>
    <row r="3543" spans="4:4">
      <c r="D3543" s="145"/>
    </row>
    <row r="3544" spans="4:4">
      <c r="D3544" s="145"/>
    </row>
    <row r="3545" spans="4:4">
      <c r="D3545" s="145"/>
    </row>
    <row r="3546" spans="4:4">
      <c r="D3546" s="145"/>
    </row>
    <row r="3547" spans="4:4">
      <c r="D3547" s="145"/>
    </row>
    <row r="3548" spans="4:4">
      <c r="D3548" s="145"/>
    </row>
    <row r="3549" spans="4:4">
      <c r="D3549" s="145"/>
    </row>
    <row r="3550" spans="4:4">
      <c r="D3550" s="145"/>
    </row>
    <row r="3551" spans="4:4">
      <c r="D3551" s="145"/>
    </row>
    <row r="3552" spans="4:4">
      <c r="D3552" s="145"/>
    </row>
    <row r="3553" spans="4:4">
      <c r="D3553" s="145"/>
    </row>
    <row r="3554" spans="4:4">
      <c r="D3554" s="145"/>
    </row>
    <row r="3555" spans="4:4">
      <c r="D3555" s="145"/>
    </row>
    <row r="3556" spans="4:4">
      <c r="D3556" s="145"/>
    </row>
    <row r="3557" spans="4:4">
      <c r="D3557" s="145"/>
    </row>
    <row r="3558" spans="4:4">
      <c r="D3558" s="145"/>
    </row>
    <row r="3559" spans="4:4">
      <c r="D3559" s="145"/>
    </row>
    <row r="3560" spans="4:4">
      <c r="D3560" s="145"/>
    </row>
    <row r="3561" spans="4:4">
      <c r="D3561" s="145"/>
    </row>
    <row r="3562" spans="4:4">
      <c r="D3562" s="145"/>
    </row>
    <row r="3563" spans="4:4">
      <c r="D3563" s="145"/>
    </row>
    <row r="3564" spans="4:4">
      <c r="D3564" s="145"/>
    </row>
    <row r="3565" spans="4:4">
      <c r="D3565" s="145"/>
    </row>
    <row r="3566" spans="4:4">
      <c r="D3566" s="145"/>
    </row>
    <row r="3567" spans="4:4">
      <c r="D3567" s="145"/>
    </row>
    <row r="3568" spans="4:4">
      <c r="D3568" s="145"/>
    </row>
    <row r="3569" spans="4:4">
      <c r="D3569" s="145"/>
    </row>
    <row r="3570" spans="4:4">
      <c r="D3570" s="145"/>
    </row>
    <row r="3571" spans="4:4">
      <c r="D3571" s="145"/>
    </row>
    <row r="3572" spans="4:4">
      <c r="D3572" s="145"/>
    </row>
    <row r="3573" spans="4:4">
      <c r="D3573" s="145"/>
    </row>
    <row r="3574" spans="4:4">
      <c r="D3574" s="145"/>
    </row>
    <row r="3575" spans="4:4">
      <c r="D3575" s="145"/>
    </row>
    <row r="3576" spans="4:4">
      <c r="D3576" s="145"/>
    </row>
    <row r="3577" spans="4:4">
      <c r="D3577" s="145"/>
    </row>
    <row r="3578" spans="4:4">
      <c r="D3578" s="145"/>
    </row>
    <row r="3579" spans="4:4">
      <c r="D3579" s="145"/>
    </row>
    <row r="3580" spans="4:4">
      <c r="D3580" s="145"/>
    </row>
    <row r="3581" spans="4:4">
      <c r="D3581" s="145"/>
    </row>
    <row r="3582" spans="4:4">
      <c r="D3582" s="145"/>
    </row>
    <row r="3583" spans="4:4">
      <c r="D3583" s="145"/>
    </row>
    <row r="3584" spans="4:4">
      <c r="D3584" s="145"/>
    </row>
    <row r="3585" spans="4:4">
      <c r="D3585" s="145"/>
    </row>
    <row r="3586" spans="4:4">
      <c r="D3586" s="145"/>
    </row>
    <row r="3587" spans="4:4">
      <c r="D3587" s="145"/>
    </row>
    <row r="3588" spans="4:4">
      <c r="D3588" s="145"/>
    </row>
    <row r="3589" spans="4:4">
      <c r="D3589" s="145"/>
    </row>
    <row r="3590" spans="4:4">
      <c r="D3590" s="145"/>
    </row>
    <row r="3591" spans="4:4">
      <c r="D3591" s="145"/>
    </row>
    <row r="3592" spans="4:4">
      <c r="D3592" s="145"/>
    </row>
    <row r="3593" spans="4:4">
      <c r="D3593" s="145"/>
    </row>
    <row r="3594" spans="4:4">
      <c r="D3594" s="145"/>
    </row>
    <row r="3595" spans="4:4">
      <c r="D3595" s="145"/>
    </row>
    <row r="3596" spans="4:4">
      <c r="D3596" s="145"/>
    </row>
    <row r="3597" spans="4:4">
      <c r="D3597" s="145"/>
    </row>
    <row r="3598" spans="4:4">
      <c r="D3598" s="145"/>
    </row>
    <row r="3599" spans="4:4">
      <c r="D3599" s="145"/>
    </row>
    <row r="3600" spans="4:4">
      <c r="D3600" s="145"/>
    </row>
    <row r="3601" spans="4:4">
      <c r="D3601" s="145"/>
    </row>
    <row r="3602" spans="4:4">
      <c r="D3602" s="145"/>
    </row>
    <row r="3603" spans="4:4">
      <c r="D3603" s="145"/>
    </row>
    <row r="3604" spans="4:4">
      <c r="D3604" s="145"/>
    </row>
    <row r="3605" spans="4:4">
      <c r="D3605" s="145"/>
    </row>
    <row r="3606" spans="4:4">
      <c r="D3606" s="145"/>
    </row>
    <row r="3607" spans="4:4">
      <c r="D3607" s="145"/>
    </row>
    <row r="3608" spans="4:4">
      <c r="D3608" s="145"/>
    </row>
    <row r="3609" spans="4:4">
      <c r="D3609" s="145"/>
    </row>
    <row r="3610" spans="4:4">
      <c r="D3610" s="145"/>
    </row>
    <row r="3611" spans="4:4">
      <c r="D3611" s="145"/>
    </row>
    <row r="3612" spans="4:4">
      <c r="D3612" s="145"/>
    </row>
    <row r="3613" spans="4:4">
      <c r="D3613" s="145"/>
    </row>
    <row r="3614" spans="4:4">
      <c r="D3614" s="145"/>
    </row>
    <row r="3615" spans="4:4">
      <c r="D3615" s="145"/>
    </row>
    <row r="3616" spans="4:4">
      <c r="D3616" s="145"/>
    </row>
    <row r="3617" spans="4:4">
      <c r="D3617" s="145"/>
    </row>
    <row r="3618" spans="4:4">
      <c r="D3618" s="145"/>
    </row>
    <row r="3619" spans="4:4">
      <c r="D3619" s="145"/>
    </row>
    <row r="3620" spans="4:4">
      <c r="D3620" s="145"/>
    </row>
    <row r="3621" spans="4:4">
      <c r="D3621" s="145"/>
    </row>
    <row r="3622" spans="4:4">
      <c r="D3622" s="145"/>
    </row>
    <row r="3623" spans="4:4">
      <c r="D3623" s="145"/>
    </row>
    <row r="3624" spans="4:4">
      <c r="D3624" s="145"/>
    </row>
    <row r="3625" spans="4:4">
      <c r="D3625" s="145"/>
    </row>
    <row r="3626" spans="4:4">
      <c r="D3626" s="145"/>
    </row>
    <row r="3627" spans="4:4">
      <c r="D3627" s="145"/>
    </row>
    <row r="3628" spans="4:4">
      <c r="D3628" s="145"/>
    </row>
    <row r="3629" spans="4:4">
      <c r="D3629" s="145"/>
    </row>
    <row r="3630" spans="4:4">
      <c r="D3630" s="145"/>
    </row>
    <row r="3631" spans="4:4">
      <c r="D3631" s="145"/>
    </row>
    <row r="3632" spans="4:4">
      <c r="D3632" s="145"/>
    </row>
    <row r="3633" spans="4:4">
      <c r="D3633" s="145"/>
    </row>
    <row r="3634" spans="4:4">
      <c r="D3634" s="145"/>
    </row>
    <row r="3635" spans="4:4">
      <c r="D3635" s="145"/>
    </row>
    <row r="3636" spans="4:4">
      <c r="D3636" s="145"/>
    </row>
    <row r="3637" spans="4:4">
      <c r="D3637" s="145"/>
    </row>
    <row r="3638" spans="4:4">
      <c r="D3638" s="145"/>
    </row>
    <row r="3639" spans="4:4">
      <c r="D3639" s="145"/>
    </row>
    <row r="3640" spans="4:4">
      <c r="D3640" s="145"/>
    </row>
    <row r="3641" spans="4:4">
      <c r="D3641" s="145"/>
    </row>
    <row r="3642" spans="4:4">
      <c r="D3642" s="145"/>
    </row>
    <row r="3643" spans="4:4">
      <c r="D3643" s="145"/>
    </row>
    <row r="3644" spans="4:4">
      <c r="D3644" s="145"/>
    </row>
    <row r="3645" spans="4:4">
      <c r="D3645" s="145"/>
    </row>
    <row r="3646" spans="4:4">
      <c r="D3646" s="145"/>
    </row>
    <row r="3647" spans="4:4">
      <c r="D3647" s="145"/>
    </row>
    <row r="3648" spans="4:4">
      <c r="D3648" s="145"/>
    </row>
    <row r="3649" spans="4:4">
      <c r="D3649" s="145"/>
    </row>
    <row r="3650" spans="4:4">
      <c r="D3650" s="145"/>
    </row>
    <row r="3651" spans="4:4">
      <c r="D3651" s="145"/>
    </row>
    <row r="3652" spans="4:4">
      <c r="D3652" s="145"/>
    </row>
    <row r="3653" spans="4:4">
      <c r="D3653" s="145"/>
    </row>
    <row r="3654" spans="4:4">
      <c r="D3654" s="145"/>
    </row>
    <row r="3655" spans="4:4">
      <c r="D3655" s="145"/>
    </row>
    <row r="3656" spans="4:4">
      <c r="D3656" s="145"/>
    </row>
    <row r="3657" spans="4:4">
      <c r="D3657" s="145"/>
    </row>
    <row r="3658" spans="4:4">
      <c r="D3658" s="145"/>
    </row>
    <row r="3659" spans="4:4">
      <c r="D3659" s="145"/>
    </row>
    <row r="3660" spans="4:4">
      <c r="D3660" s="145"/>
    </row>
    <row r="3661" spans="4:4">
      <c r="D3661" s="145"/>
    </row>
    <row r="3662" spans="4:4">
      <c r="D3662" s="145"/>
    </row>
    <row r="3663" spans="4:4">
      <c r="D3663" s="145"/>
    </row>
    <row r="3664" spans="4:4">
      <c r="D3664" s="145"/>
    </row>
    <row r="3665" spans="4:4">
      <c r="D3665" s="145"/>
    </row>
    <row r="3666" spans="4:4">
      <c r="D3666" s="145"/>
    </row>
    <row r="3667" spans="4:4">
      <c r="D3667" s="145"/>
    </row>
    <row r="3668" spans="4:4">
      <c r="D3668" s="145"/>
    </row>
    <row r="3669" spans="4:4">
      <c r="D3669" s="145"/>
    </row>
    <row r="3670" spans="4:4">
      <c r="D3670" s="145"/>
    </row>
    <row r="3671" spans="4:4">
      <c r="D3671" s="145"/>
    </row>
    <row r="3672" spans="4:4">
      <c r="D3672" s="145"/>
    </row>
    <row r="3673" spans="4:4">
      <c r="D3673" s="145"/>
    </row>
    <row r="3674" spans="4:4">
      <c r="D3674" s="145"/>
    </row>
    <row r="3675" spans="4:4">
      <c r="D3675" s="145"/>
    </row>
    <row r="3676" spans="4:4">
      <c r="D3676" s="145"/>
    </row>
    <row r="3677" spans="4:4">
      <c r="D3677" s="145"/>
    </row>
    <row r="3678" spans="4:4">
      <c r="D3678" s="145"/>
    </row>
    <row r="3679" spans="4:4">
      <c r="D3679" s="145"/>
    </row>
    <row r="3680" spans="4:4">
      <c r="D3680" s="145"/>
    </row>
    <row r="3681" spans="4:4">
      <c r="D3681" s="145"/>
    </row>
    <row r="3682" spans="4:4">
      <c r="D3682" s="145"/>
    </row>
    <row r="3683" spans="4:4">
      <c r="D3683" s="145"/>
    </row>
    <row r="3684" spans="4:4">
      <c r="D3684" s="145"/>
    </row>
    <row r="3685" spans="4:4">
      <c r="D3685" s="145"/>
    </row>
    <row r="3686" spans="4:4">
      <c r="D3686" s="145"/>
    </row>
    <row r="3687" spans="4:4">
      <c r="D3687" s="145"/>
    </row>
    <row r="3688" spans="4:4">
      <c r="D3688" s="145"/>
    </row>
    <row r="3689" spans="4:4">
      <c r="D3689" s="145"/>
    </row>
    <row r="3690" spans="4:4">
      <c r="D3690" s="145"/>
    </row>
    <row r="3691" spans="4:4">
      <c r="D3691" s="145"/>
    </row>
    <row r="3692" spans="4:4">
      <c r="D3692" s="145"/>
    </row>
    <row r="3693" spans="4:4">
      <c r="D3693" s="145"/>
    </row>
    <row r="3694" spans="4:4">
      <c r="D3694" s="145"/>
    </row>
    <row r="3695" spans="4:4">
      <c r="D3695" s="145"/>
    </row>
    <row r="3696" spans="4:4">
      <c r="D3696" s="145"/>
    </row>
    <row r="3697" spans="4:4">
      <c r="D3697" s="145"/>
    </row>
    <row r="3698" spans="4:4">
      <c r="D3698" s="145"/>
    </row>
    <row r="3699" spans="4:4">
      <c r="D3699" s="145"/>
    </row>
    <row r="3700" spans="4:4">
      <c r="D3700" s="145"/>
    </row>
    <row r="3701" spans="4:4">
      <c r="D3701" s="145"/>
    </row>
    <row r="3702" spans="4:4">
      <c r="D3702" s="145"/>
    </row>
    <row r="3703" spans="4:4">
      <c r="D3703" s="145"/>
    </row>
    <row r="3704" spans="4:4">
      <c r="D3704" s="145"/>
    </row>
    <row r="3705" spans="4:4">
      <c r="D3705" s="145"/>
    </row>
    <row r="3706" spans="4:4">
      <c r="D3706" s="145"/>
    </row>
    <row r="3707" spans="4:4">
      <c r="D3707" s="145"/>
    </row>
    <row r="3708" spans="4:4">
      <c r="D3708" s="145"/>
    </row>
    <row r="3709" spans="4:4">
      <c r="D3709" s="145"/>
    </row>
    <row r="3710" spans="4:4">
      <c r="D3710" s="145"/>
    </row>
    <row r="3711" spans="4:4">
      <c r="D3711" s="145"/>
    </row>
    <row r="3712" spans="4:4">
      <c r="D3712" s="145"/>
    </row>
    <row r="3713" spans="4:4">
      <c r="D3713" s="145"/>
    </row>
    <row r="3714" spans="4:4">
      <c r="D3714" s="145"/>
    </row>
    <row r="3715" spans="4:4">
      <c r="D3715" s="145"/>
    </row>
    <row r="3716" spans="4:4">
      <c r="D3716" s="145"/>
    </row>
    <row r="3717" spans="4:4">
      <c r="D3717" s="145"/>
    </row>
    <row r="3718" spans="4:4">
      <c r="D3718" s="145"/>
    </row>
    <row r="3719" spans="4:4">
      <c r="D3719" s="145"/>
    </row>
    <row r="3720" spans="4:4">
      <c r="D3720" s="145"/>
    </row>
    <row r="3721" spans="4:4">
      <c r="D3721" s="145"/>
    </row>
    <row r="3722" spans="4:4">
      <c r="D3722" s="145"/>
    </row>
    <row r="3723" spans="4:4">
      <c r="D3723" s="145"/>
    </row>
    <row r="3724" spans="4:4">
      <c r="D3724" s="145"/>
    </row>
    <row r="3725" spans="4:4">
      <c r="D3725" s="145"/>
    </row>
    <row r="3726" spans="4:4">
      <c r="D3726" s="145"/>
    </row>
    <row r="3727" spans="4:4">
      <c r="D3727" s="145"/>
    </row>
    <row r="3728" spans="4:4">
      <c r="D3728" s="145"/>
    </row>
    <row r="3729" spans="4:4">
      <c r="D3729" s="145"/>
    </row>
    <row r="3730" spans="4:4">
      <c r="D3730" s="145"/>
    </row>
    <row r="3731" spans="4:4">
      <c r="D3731" s="145"/>
    </row>
    <row r="3732" spans="4:4">
      <c r="D3732" s="145"/>
    </row>
    <row r="3733" spans="4:4">
      <c r="D3733" s="145"/>
    </row>
    <row r="3734" spans="4:4">
      <c r="D3734" s="145"/>
    </row>
    <row r="3735" spans="4:4">
      <c r="D3735" s="145"/>
    </row>
    <row r="3736" spans="4:4">
      <c r="D3736" s="145"/>
    </row>
    <row r="3737" spans="4:4">
      <c r="D3737" s="145"/>
    </row>
    <row r="3738" spans="4:4">
      <c r="D3738" s="145"/>
    </row>
    <row r="3739" spans="4:4">
      <c r="D3739" s="145"/>
    </row>
    <row r="3740" spans="4:4">
      <c r="D3740" s="145"/>
    </row>
    <row r="3741" spans="4:4">
      <c r="D3741" s="145"/>
    </row>
    <row r="3742" spans="4:4">
      <c r="D3742" s="145"/>
    </row>
    <row r="3743" spans="4:4">
      <c r="D3743" s="145"/>
    </row>
    <row r="3744" spans="4:4">
      <c r="D3744" s="145"/>
    </row>
    <row r="3745" spans="4:4">
      <c r="D3745" s="145"/>
    </row>
    <row r="3746" spans="4:4">
      <c r="D3746" s="145"/>
    </row>
    <row r="3747" spans="4:4">
      <c r="D3747" s="145"/>
    </row>
    <row r="3748" spans="4:4">
      <c r="D3748" s="145"/>
    </row>
    <row r="3749" spans="4:4">
      <c r="D3749" s="145"/>
    </row>
    <row r="3750" spans="4:4">
      <c r="D3750" s="145"/>
    </row>
    <row r="3751" spans="4:4">
      <c r="D3751" s="145"/>
    </row>
    <row r="3752" spans="4:4">
      <c r="D3752" s="145"/>
    </row>
    <row r="3753" spans="4:4">
      <c r="D3753" s="145"/>
    </row>
    <row r="3754" spans="4:4">
      <c r="D3754" s="145"/>
    </row>
    <row r="3755" spans="4:4">
      <c r="D3755" s="145"/>
    </row>
    <row r="3756" spans="4:4">
      <c r="D3756" s="145"/>
    </row>
    <row r="3757" spans="4:4">
      <c r="D3757" s="145"/>
    </row>
    <row r="3758" spans="4:4">
      <c r="D3758" s="145"/>
    </row>
    <row r="3759" spans="4:4">
      <c r="D3759" s="145"/>
    </row>
    <row r="3760" spans="4:4">
      <c r="D3760" s="145"/>
    </row>
    <row r="3761" spans="4:4">
      <c r="D3761" s="145"/>
    </row>
    <row r="3762" spans="4:4">
      <c r="D3762" s="145"/>
    </row>
    <row r="3763" spans="4:4">
      <c r="D3763" s="145"/>
    </row>
    <row r="3764" spans="4:4">
      <c r="D3764" s="145"/>
    </row>
    <row r="3765" spans="4:4">
      <c r="D3765" s="145"/>
    </row>
    <row r="3766" spans="4:4">
      <c r="D3766" s="145"/>
    </row>
    <row r="3767" spans="4:4">
      <c r="D3767" s="145"/>
    </row>
    <row r="3768" spans="4:4">
      <c r="D3768" s="145"/>
    </row>
    <row r="3769" spans="4:4">
      <c r="D3769" s="145"/>
    </row>
    <row r="3770" spans="4:4">
      <c r="D3770" s="145"/>
    </row>
    <row r="3771" spans="4:4">
      <c r="D3771" s="145"/>
    </row>
    <row r="3772" spans="4:4">
      <c r="D3772" s="145"/>
    </row>
    <row r="3773" spans="4:4">
      <c r="D3773" s="145"/>
    </row>
    <row r="3774" spans="4:4">
      <c r="D3774" s="145"/>
    </row>
    <row r="3775" spans="4:4">
      <c r="D3775" s="145"/>
    </row>
    <row r="3776" spans="4:4">
      <c r="D3776" s="145"/>
    </row>
    <row r="3777" spans="4:4">
      <c r="D3777" s="145"/>
    </row>
    <row r="3778" spans="4:4">
      <c r="D3778" s="145"/>
    </row>
    <row r="3779" spans="4:4">
      <c r="D3779" s="145"/>
    </row>
    <row r="3780" spans="4:4">
      <c r="D3780" s="145"/>
    </row>
    <row r="3781" spans="4:4">
      <c r="D3781" s="145"/>
    </row>
    <row r="3782" spans="4:4">
      <c r="D3782" s="145"/>
    </row>
    <row r="3783" spans="4:4">
      <c r="D3783" s="145"/>
    </row>
    <row r="3784" spans="4:4">
      <c r="D3784" s="145"/>
    </row>
    <row r="3785" spans="4:4">
      <c r="D3785" s="145"/>
    </row>
    <row r="3786" spans="4:4">
      <c r="D3786" s="145"/>
    </row>
    <row r="3787" spans="4:4">
      <c r="D3787" s="145"/>
    </row>
    <row r="3788" spans="4:4">
      <c r="D3788" s="145"/>
    </row>
    <row r="3789" spans="4:4">
      <c r="D3789" s="145"/>
    </row>
    <row r="3790" spans="4:4">
      <c r="D3790" s="145"/>
    </row>
    <row r="3791" spans="4:4">
      <c r="D3791" s="145"/>
    </row>
    <row r="3792" spans="4:4">
      <c r="D3792" s="145"/>
    </row>
    <row r="3793" spans="4:4">
      <c r="D3793" s="145"/>
    </row>
    <row r="3794" spans="4:4">
      <c r="D3794" s="145"/>
    </row>
    <row r="3795" spans="4:4">
      <c r="D3795" s="145"/>
    </row>
    <row r="3796" spans="4:4">
      <c r="D3796" s="145"/>
    </row>
    <row r="3797" spans="4:4">
      <c r="D3797" s="145"/>
    </row>
    <row r="3798" spans="4:4">
      <c r="D3798" s="145"/>
    </row>
    <row r="3799" spans="4:4">
      <c r="D3799" s="145"/>
    </row>
    <row r="3800" spans="4:4">
      <c r="D3800" s="145"/>
    </row>
    <row r="3801" spans="4:4">
      <c r="D3801" s="145"/>
    </row>
    <row r="3802" spans="4:4">
      <c r="D3802" s="145"/>
    </row>
    <row r="3803" spans="4:4">
      <c r="D3803" s="145"/>
    </row>
    <row r="3804" spans="4:4">
      <c r="D3804" s="145"/>
    </row>
    <row r="3805" spans="4:4">
      <c r="D3805" s="145"/>
    </row>
    <row r="3806" spans="4:4">
      <c r="D3806" s="145"/>
    </row>
    <row r="3807" spans="4:4">
      <c r="D3807" s="145"/>
    </row>
    <row r="3808" spans="4:4">
      <c r="D3808" s="145"/>
    </row>
    <row r="3809" spans="4:4">
      <c r="D3809" s="145"/>
    </row>
    <row r="3810" spans="4:4">
      <c r="D3810" s="145"/>
    </row>
    <row r="3811" spans="4:4">
      <c r="D3811" s="145"/>
    </row>
    <row r="3812" spans="4:4">
      <c r="D3812" s="145"/>
    </row>
    <row r="3813" spans="4:4">
      <c r="D3813" s="145"/>
    </row>
    <row r="3814" spans="4:4">
      <c r="D3814" s="145"/>
    </row>
    <row r="3815" spans="4:4">
      <c r="D3815" s="145"/>
    </row>
    <row r="3816" spans="4:4">
      <c r="D3816" s="145"/>
    </row>
    <row r="3817" spans="4:4">
      <c r="D3817" s="145"/>
    </row>
    <row r="3818" spans="4:4">
      <c r="D3818" s="145"/>
    </row>
    <row r="3819" spans="4:4">
      <c r="D3819" s="145"/>
    </row>
    <row r="3820" spans="4:4">
      <c r="D3820" s="145"/>
    </row>
    <row r="3821" spans="4:4">
      <c r="D3821" s="145"/>
    </row>
    <row r="3822" spans="4:4">
      <c r="D3822" s="145"/>
    </row>
    <row r="3823" spans="4:4">
      <c r="D3823" s="145"/>
    </row>
    <row r="3824" spans="4:4">
      <c r="D3824" s="145"/>
    </row>
    <row r="3825" spans="4:4">
      <c r="D3825" s="145"/>
    </row>
    <row r="3826" spans="4:4">
      <c r="D3826" s="145"/>
    </row>
    <row r="3827" spans="4:4">
      <c r="D3827" s="145"/>
    </row>
    <row r="3828" spans="4:4">
      <c r="D3828" s="145"/>
    </row>
    <row r="3829" spans="4:4">
      <c r="D3829" s="145"/>
    </row>
    <row r="3830" spans="4:4">
      <c r="D3830" s="145"/>
    </row>
    <row r="3831" spans="4:4">
      <c r="D3831" s="145"/>
    </row>
    <row r="3832" spans="4:4">
      <c r="D3832" s="145"/>
    </row>
    <row r="3833" spans="4:4">
      <c r="D3833" s="145"/>
    </row>
    <row r="3834" spans="4:4">
      <c r="D3834" s="145"/>
    </row>
    <row r="3835" spans="4:4">
      <c r="D3835" s="145"/>
    </row>
    <row r="3836" spans="4:4">
      <c r="D3836" s="145"/>
    </row>
    <row r="3837" spans="4:4">
      <c r="D3837" s="145"/>
    </row>
    <row r="3838" spans="4:4">
      <c r="D3838" s="145"/>
    </row>
    <row r="3839" spans="4:4">
      <c r="D3839" s="145"/>
    </row>
    <row r="3840" spans="4:4">
      <c r="D3840" s="145"/>
    </row>
    <row r="3841" spans="4:4">
      <c r="D3841" s="145"/>
    </row>
    <row r="3842" spans="4:4">
      <c r="D3842" s="145"/>
    </row>
    <row r="3843" spans="4:4">
      <c r="D3843" s="145"/>
    </row>
    <row r="3844" spans="4:4">
      <c r="D3844" s="145"/>
    </row>
    <row r="3845" spans="4:4">
      <c r="D3845" s="145"/>
    </row>
    <row r="3846" spans="4:4">
      <c r="D3846" s="145"/>
    </row>
    <row r="3847" spans="4:4">
      <c r="D3847" s="145"/>
    </row>
    <row r="3848" spans="4:4">
      <c r="D3848" s="145"/>
    </row>
    <row r="3849" spans="4:4">
      <c r="D3849" s="145"/>
    </row>
    <row r="3850" spans="4:4">
      <c r="D3850" s="145"/>
    </row>
    <row r="3851" spans="4:4">
      <c r="D3851" s="145"/>
    </row>
    <row r="3852" spans="4:4">
      <c r="D3852" s="145"/>
    </row>
    <row r="3853" spans="4:4">
      <c r="D3853" s="145"/>
    </row>
    <row r="3854" spans="4:4">
      <c r="D3854" s="145"/>
    </row>
    <row r="3855" spans="4:4">
      <c r="D3855" s="145"/>
    </row>
    <row r="3856" spans="4:4">
      <c r="D3856" s="145"/>
    </row>
    <row r="3857" spans="4:4">
      <c r="D3857" s="145"/>
    </row>
    <row r="3858" spans="4:4">
      <c r="D3858" s="145"/>
    </row>
    <row r="3859" spans="4:4">
      <c r="D3859" s="145"/>
    </row>
    <row r="3860" spans="4:4">
      <c r="D3860" s="145"/>
    </row>
    <row r="3861" spans="4:4">
      <c r="D3861" s="145"/>
    </row>
    <row r="3862" spans="4:4">
      <c r="D3862" s="145"/>
    </row>
    <row r="3863" spans="4:4">
      <c r="D3863" s="145"/>
    </row>
    <row r="3864" spans="4:4">
      <c r="D3864" s="145"/>
    </row>
    <row r="3865" spans="4:4">
      <c r="D3865" s="145"/>
    </row>
    <row r="3866" spans="4:4">
      <c r="D3866" s="145"/>
    </row>
    <row r="3867" spans="4:4">
      <c r="D3867" s="145"/>
    </row>
    <row r="3868" spans="4:4">
      <c r="D3868" s="145"/>
    </row>
    <row r="3869" spans="4:4">
      <c r="D3869" s="145"/>
    </row>
    <row r="3870" spans="4:4">
      <c r="D3870" s="145"/>
    </row>
    <row r="3871" spans="4:4">
      <c r="D3871" s="145"/>
    </row>
    <row r="3872" spans="4:4">
      <c r="D3872" s="145"/>
    </row>
    <row r="3873" spans="4:4">
      <c r="D3873" s="145"/>
    </row>
    <row r="3874" spans="4:4">
      <c r="D3874" s="145"/>
    </row>
    <row r="3875" spans="4:4">
      <c r="D3875" s="145"/>
    </row>
    <row r="3876" spans="4:4">
      <c r="D3876" s="145"/>
    </row>
    <row r="3877" spans="4:4">
      <c r="D3877" s="145"/>
    </row>
    <row r="3878" spans="4:4">
      <c r="D3878" s="145"/>
    </row>
    <row r="3879" spans="4:4">
      <c r="D3879" s="145"/>
    </row>
    <row r="3880" spans="4:4">
      <c r="D3880" s="145"/>
    </row>
    <row r="3881" spans="4:4">
      <c r="D3881" s="145"/>
    </row>
    <row r="3882" spans="4:4">
      <c r="D3882" s="145"/>
    </row>
    <row r="3883" spans="4:4">
      <c r="D3883" s="145"/>
    </row>
    <row r="3884" spans="4:4">
      <c r="D3884" s="145"/>
    </row>
    <row r="3885" spans="4:4">
      <c r="D3885" s="145"/>
    </row>
    <row r="3886" spans="4:4">
      <c r="D3886" s="145"/>
    </row>
    <row r="3887" spans="4:4">
      <c r="D3887" s="145"/>
    </row>
    <row r="3888" spans="4:4">
      <c r="D3888" s="145"/>
    </row>
    <row r="3889" spans="4:4">
      <c r="D3889" s="145"/>
    </row>
    <row r="3890" spans="4:4">
      <c r="D3890" s="145"/>
    </row>
    <row r="3891" spans="4:4">
      <c r="D3891" s="145"/>
    </row>
    <row r="3892" spans="4:4">
      <c r="D3892" s="145"/>
    </row>
    <row r="3893" spans="4:4">
      <c r="D3893" s="145"/>
    </row>
    <row r="3894" spans="4:4">
      <c r="D3894" s="145"/>
    </row>
    <row r="3895" spans="4:4">
      <c r="D3895" s="145"/>
    </row>
    <row r="3896" spans="4:4">
      <c r="D3896" s="145"/>
    </row>
    <row r="3897" spans="4:4">
      <c r="D3897" s="145"/>
    </row>
    <row r="3898" spans="4:4">
      <c r="D3898" s="145"/>
    </row>
    <row r="3899" spans="4:4">
      <c r="D3899" s="145"/>
    </row>
    <row r="3900" spans="4:4">
      <c r="D3900" s="145"/>
    </row>
    <row r="3901" spans="4:4">
      <c r="D3901" s="145"/>
    </row>
    <row r="3902" spans="4:4">
      <c r="D3902" s="145"/>
    </row>
    <row r="3903" spans="4:4">
      <c r="D3903" s="145"/>
    </row>
    <row r="3904" spans="4:4">
      <c r="D3904" s="145"/>
    </row>
    <row r="3905" spans="4:4">
      <c r="D3905" s="145"/>
    </row>
    <row r="3906" spans="4:4">
      <c r="D3906" s="145"/>
    </row>
    <row r="3907" spans="4:4">
      <c r="D3907" s="145"/>
    </row>
    <row r="3908" spans="4:4">
      <c r="D3908" s="145"/>
    </row>
    <row r="3909" spans="4:4">
      <c r="D3909" s="145"/>
    </row>
    <row r="3910" spans="4:4">
      <c r="D3910" s="145"/>
    </row>
    <row r="3911" spans="4:4">
      <c r="D3911" s="145"/>
    </row>
    <row r="3912" spans="4:4">
      <c r="D3912" s="145"/>
    </row>
    <row r="3913" spans="4:4">
      <c r="D3913" s="145"/>
    </row>
    <row r="3914" spans="4:4">
      <c r="D3914" s="145"/>
    </row>
    <row r="3915" spans="4:4">
      <c r="D3915" s="145"/>
    </row>
    <row r="3916" spans="4:4">
      <c r="D3916" s="145"/>
    </row>
    <row r="3917" spans="4:4">
      <c r="D3917" s="145"/>
    </row>
    <row r="3918" spans="4:4">
      <c r="D3918" s="145"/>
    </row>
    <row r="3919" spans="4:4">
      <c r="D3919" s="145"/>
    </row>
    <row r="3920" spans="4:4">
      <c r="D3920" s="145"/>
    </row>
    <row r="3921" spans="4:4">
      <c r="D3921" s="145"/>
    </row>
    <row r="3922" spans="4:4">
      <c r="D3922" s="145"/>
    </row>
    <row r="3923" spans="4:4">
      <c r="D3923" s="145"/>
    </row>
    <row r="3924" spans="4:4">
      <c r="D3924" s="145"/>
    </row>
    <row r="3925" spans="4:4">
      <c r="D3925" s="145"/>
    </row>
    <row r="3926" spans="4:4">
      <c r="D3926" s="145"/>
    </row>
    <row r="3927" spans="4:4">
      <c r="D3927" s="145"/>
    </row>
    <row r="3928" spans="4:4">
      <c r="D3928" s="145"/>
    </row>
    <row r="3929" spans="4:4">
      <c r="D3929" s="145"/>
    </row>
    <row r="3930" spans="4:4">
      <c r="D3930" s="145"/>
    </row>
    <row r="3931" spans="4:4">
      <c r="D3931" s="145"/>
    </row>
    <row r="3932" spans="4:4">
      <c r="D3932" s="145"/>
    </row>
    <row r="3933" spans="4:4">
      <c r="D3933" s="145"/>
    </row>
    <row r="3934" spans="4:4">
      <c r="D3934" s="145"/>
    </row>
    <row r="3935" spans="4:4">
      <c r="D3935" s="145"/>
    </row>
    <row r="3936" spans="4:4">
      <c r="D3936" s="145"/>
    </row>
    <row r="3937" spans="4:4">
      <c r="D3937" s="145"/>
    </row>
    <row r="3938" spans="4:4">
      <c r="D3938" s="145"/>
    </row>
    <row r="3939" spans="4:4">
      <c r="D3939" s="145"/>
    </row>
    <row r="3940" spans="4:4">
      <c r="D3940" s="145"/>
    </row>
    <row r="3941" spans="4:4">
      <c r="D3941" s="145"/>
    </row>
    <row r="3942" spans="4:4">
      <c r="D3942" s="145"/>
    </row>
    <row r="3943" spans="4:4">
      <c r="D3943" s="145"/>
    </row>
    <row r="3944" spans="4:4">
      <c r="D3944" s="145"/>
    </row>
    <row r="3945" spans="4:4">
      <c r="D3945" s="145"/>
    </row>
    <row r="3946" spans="4:4">
      <c r="D3946" s="145"/>
    </row>
    <row r="3947" spans="4:4">
      <c r="D3947" s="145"/>
    </row>
    <row r="3948" spans="4:4">
      <c r="D3948" s="145"/>
    </row>
    <row r="3949" spans="4:4">
      <c r="D3949" s="145"/>
    </row>
    <row r="3950" spans="4:4">
      <c r="D3950" s="145"/>
    </row>
    <row r="3951" spans="4:4">
      <c r="D3951" s="145"/>
    </row>
    <row r="3952" spans="4:4">
      <c r="D3952" s="145"/>
    </row>
    <row r="3953" spans="4:4">
      <c r="D3953" s="145"/>
    </row>
    <row r="3954" spans="4:4">
      <c r="D3954" s="145"/>
    </row>
    <row r="3955" spans="4:4">
      <c r="D3955" s="145"/>
    </row>
    <row r="3956" spans="4:4">
      <c r="D3956" s="145"/>
    </row>
    <row r="3957" spans="4:4">
      <c r="D3957" s="145"/>
    </row>
    <row r="3958" spans="4:4">
      <c r="D3958" s="145"/>
    </row>
    <row r="3959" spans="4:4">
      <c r="D3959" s="145"/>
    </row>
    <row r="3960" spans="4:4">
      <c r="D3960" s="145"/>
    </row>
    <row r="3961" spans="4:4">
      <c r="D3961" s="145"/>
    </row>
    <row r="3962" spans="4:4">
      <c r="D3962" s="145"/>
    </row>
    <row r="3963" spans="4:4">
      <c r="D3963" s="145"/>
    </row>
    <row r="3964" spans="4:4">
      <c r="D3964" s="145"/>
    </row>
    <row r="3965" spans="4:4">
      <c r="D3965" s="145"/>
    </row>
    <row r="3966" spans="4:4">
      <c r="D3966" s="145"/>
    </row>
    <row r="3967" spans="4:4">
      <c r="D3967" s="145"/>
    </row>
    <row r="3968" spans="4:4">
      <c r="D3968" s="145"/>
    </row>
    <row r="3969" spans="4:4">
      <c r="D3969" s="145"/>
    </row>
    <row r="3970" spans="4:4">
      <c r="D3970" s="145"/>
    </row>
    <row r="3971" spans="4:4">
      <c r="D3971" s="145"/>
    </row>
    <row r="3972" spans="4:4">
      <c r="D3972" s="145"/>
    </row>
    <row r="3973" spans="4:4">
      <c r="D3973" s="145"/>
    </row>
    <row r="3974" spans="4:4">
      <c r="D3974" s="145"/>
    </row>
    <row r="3975" spans="4:4">
      <c r="D3975" s="145"/>
    </row>
    <row r="3976" spans="4:4">
      <c r="D3976" s="145"/>
    </row>
    <row r="3977" spans="4:4">
      <c r="D3977" s="145"/>
    </row>
    <row r="3978" spans="4:4">
      <c r="D3978" s="145"/>
    </row>
    <row r="3979" spans="4:4">
      <c r="D3979" s="145"/>
    </row>
    <row r="3980" spans="4:4">
      <c r="D3980" s="145"/>
    </row>
    <row r="3981" spans="4:4">
      <c r="D3981" s="145"/>
    </row>
    <row r="3982" spans="4:4">
      <c r="D3982" s="145"/>
    </row>
    <row r="3983" spans="4:4">
      <c r="D3983" s="145"/>
    </row>
    <row r="3984" spans="4:4">
      <c r="D3984" s="145"/>
    </row>
    <row r="3985" spans="4:4">
      <c r="D3985" s="145"/>
    </row>
    <row r="3986" spans="4:4">
      <c r="D3986" s="145"/>
    </row>
    <row r="3987" spans="4:4">
      <c r="D3987" s="145"/>
    </row>
    <row r="3988" spans="4:4">
      <c r="D3988" s="145"/>
    </row>
    <row r="3989" spans="4:4">
      <c r="D3989" s="145"/>
    </row>
    <row r="3990" spans="4:4">
      <c r="D3990" s="145"/>
    </row>
    <row r="3991" spans="4:4">
      <c r="D3991" s="145"/>
    </row>
    <row r="3992" spans="4:4">
      <c r="D3992" s="145"/>
    </row>
    <row r="3993" spans="4:4">
      <c r="D3993" s="145"/>
    </row>
    <row r="3994" spans="4:4">
      <c r="D3994" s="145"/>
    </row>
    <row r="3995" spans="4:4">
      <c r="D3995" s="145"/>
    </row>
    <row r="3996" spans="4:4">
      <c r="D3996" s="145"/>
    </row>
    <row r="3997" spans="4:4">
      <c r="D3997" s="145"/>
    </row>
    <row r="3998" spans="4:4">
      <c r="D3998" s="145"/>
    </row>
    <row r="3999" spans="4:4">
      <c r="D3999" s="145"/>
    </row>
    <row r="4000" spans="4:4">
      <c r="D4000" s="145"/>
    </row>
    <row r="4001" spans="4:4">
      <c r="D4001" s="145"/>
    </row>
    <row r="4002" spans="4:4">
      <c r="D4002" s="145"/>
    </row>
    <row r="4003" spans="4:4">
      <c r="D4003" s="145"/>
    </row>
    <row r="4004" spans="4:4">
      <c r="D4004" s="145"/>
    </row>
    <row r="4005" spans="4:4">
      <c r="D4005" s="145"/>
    </row>
    <row r="4006" spans="4:4">
      <c r="D4006" s="145"/>
    </row>
    <row r="4007" spans="4:4">
      <c r="D4007" s="145"/>
    </row>
    <row r="4008" spans="4:4">
      <c r="D4008" s="145"/>
    </row>
    <row r="4009" spans="4:4">
      <c r="D4009" s="145"/>
    </row>
    <row r="4010" spans="4:4">
      <c r="D4010" s="145"/>
    </row>
    <row r="4011" spans="4:4">
      <c r="D4011" s="145"/>
    </row>
    <row r="4012" spans="4:4">
      <c r="D4012" s="145"/>
    </row>
    <row r="4013" spans="4:4">
      <c r="D4013" s="145"/>
    </row>
    <row r="4014" spans="4:4">
      <c r="D4014" s="145"/>
    </row>
    <row r="4015" spans="4:4">
      <c r="D4015" s="145"/>
    </row>
    <row r="4016" spans="4:4">
      <c r="D4016" s="145"/>
    </row>
    <row r="4017" spans="4:4">
      <c r="D4017" s="145"/>
    </row>
    <row r="4018" spans="4:4">
      <c r="D4018" s="145"/>
    </row>
    <row r="4019" spans="4:4">
      <c r="D4019" s="145"/>
    </row>
    <row r="4020" spans="4:4">
      <c r="D4020" s="145"/>
    </row>
    <row r="4021" spans="4:4">
      <c r="D4021" s="145"/>
    </row>
    <row r="4022" spans="4:4">
      <c r="D4022" s="145"/>
    </row>
    <row r="4023" spans="4:4">
      <c r="D4023" s="145"/>
    </row>
    <row r="4024" spans="4:4">
      <c r="D4024" s="145"/>
    </row>
    <row r="4025" spans="4:4">
      <c r="D4025" s="145"/>
    </row>
    <row r="4026" spans="4:4">
      <c r="D4026" s="145"/>
    </row>
    <row r="4027" spans="4:4">
      <c r="D4027" s="145"/>
    </row>
    <row r="4028" spans="4:4">
      <c r="D4028" s="145"/>
    </row>
    <row r="4029" spans="4:4">
      <c r="D4029" s="145"/>
    </row>
    <row r="4030" spans="4:4">
      <c r="D4030" s="145"/>
    </row>
    <row r="4031" spans="4:4">
      <c r="D4031" s="145"/>
    </row>
    <row r="4032" spans="4:4">
      <c r="D4032" s="145"/>
    </row>
    <row r="4033" spans="4:4">
      <c r="D4033" s="145"/>
    </row>
    <row r="4034" spans="4:4">
      <c r="D4034" s="145"/>
    </row>
    <row r="4035" spans="4:4">
      <c r="D4035" s="145"/>
    </row>
    <row r="4036" spans="4:4">
      <c r="D4036" s="145"/>
    </row>
    <row r="4037" spans="4:4">
      <c r="D4037" s="145"/>
    </row>
    <row r="4038" spans="4:4">
      <c r="D4038" s="145"/>
    </row>
    <row r="4039" spans="4:4">
      <c r="D4039" s="145"/>
    </row>
    <row r="4040" spans="4:4">
      <c r="D4040" s="145"/>
    </row>
    <row r="4041" spans="4:4">
      <c r="D4041" s="145"/>
    </row>
    <row r="4042" spans="4:4">
      <c r="D4042" s="145"/>
    </row>
    <row r="4043" spans="4:4">
      <c r="D4043" s="145"/>
    </row>
    <row r="4044" spans="4:4">
      <c r="D4044" s="145"/>
    </row>
    <row r="4045" spans="4:4">
      <c r="D4045" s="145"/>
    </row>
    <row r="4046" spans="4:4">
      <c r="D4046" s="145"/>
    </row>
    <row r="4047" spans="4:4">
      <c r="D4047" s="145"/>
    </row>
    <row r="4048" spans="4:4">
      <c r="D4048" s="145"/>
    </row>
    <row r="4049" spans="4:4">
      <c r="D4049" s="145"/>
    </row>
    <row r="4050" spans="4:4">
      <c r="D4050" s="145"/>
    </row>
    <row r="4051" spans="4:4">
      <c r="D4051" s="145"/>
    </row>
    <row r="4052" spans="4:4">
      <c r="D4052" s="145"/>
    </row>
    <row r="4053" spans="4:4">
      <c r="D4053" s="145"/>
    </row>
    <row r="4054" spans="4:4">
      <c r="D4054" s="145"/>
    </row>
    <row r="4055" spans="4:4">
      <c r="D4055" s="145"/>
    </row>
    <row r="4056" spans="4:4">
      <c r="D4056" s="145"/>
    </row>
    <row r="4057" spans="4:4">
      <c r="D4057" s="145"/>
    </row>
    <row r="4058" spans="4:4">
      <c r="D4058" s="145"/>
    </row>
    <row r="4059" spans="4:4">
      <c r="D4059" s="145"/>
    </row>
    <row r="4060" spans="4:4">
      <c r="D4060" s="145"/>
    </row>
    <row r="4061" spans="4:4">
      <c r="D4061" s="145"/>
    </row>
    <row r="4062" spans="4:4">
      <c r="D4062" s="145"/>
    </row>
    <row r="4063" spans="4:4">
      <c r="D4063" s="145"/>
    </row>
    <row r="4064" spans="4:4">
      <c r="D4064" s="145"/>
    </row>
    <row r="4065" spans="4:4">
      <c r="D4065" s="145"/>
    </row>
    <row r="4066" spans="4:4">
      <c r="D4066" s="145"/>
    </row>
    <row r="4067" spans="4:4">
      <c r="D4067" s="145"/>
    </row>
    <row r="4068" spans="4:4">
      <c r="D4068" s="145"/>
    </row>
    <row r="4069" spans="4:4">
      <c r="D4069" s="145"/>
    </row>
    <row r="4070" spans="4:4">
      <c r="D4070" s="145"/>
    </row>
    <row r="4071" spans="4:4">
      <c r="D4071" s="145"/>
    </row>
    <row r="4072" spans="4:4">
      <c r="D4072" s="145"/>
    </row>
    <row r="4073" spans="4:4">
      <c r="D4073" s="145"/>
    </row>
    <row r="4074" spans="4:4">
      <c r="D4074" s="145"/>
    </row>
    <row r="4075" spans="4:4">
      <c r="D4075" s="145"/>
    </row>
    <row r="4076" spans="4:4">
      <c r="D4076" s="145"/>
    </row>
    <row r="4077" spans="4:4">
      <c r="D4077" s="145"/>
    </row>
    <row r="4078" spans="4:4">
      <c r="D4078" s="145"/>
    </row>
    <row r="4079" spans="4:4">
      <c r="D4079" s="145"/>
    </row>
    <row r="4080" spans="4:4">
      <c r="D4080" s="145"/>
    </row>
    <row r="4081" spans="4:4">
      <c r="D4081" s="145"/>
    </row>
    <row r="4082" spans="4:4">
      <c r="D4082" s="145"/>
    </row>
    <row r="4083" spans="4:4">
      <c r="D4083" s="145"/>
    </row>
    <row r="4084" spans="4:4">
      <c r="D4084" s="145"/>
    </row>
    <row r="4085" spans="4:4">
      <c r="D4085" s="145"/>
    </row>
    <row r="4086" spans="4:4">
      <c r="D4086" s="145"/>
    </row>
    <row r="4087" spans="4:4">
      <c r="D4087" s="145"/>
    </row>
    <row r="4088" spans="4:4">
      <c r="D4088" s="145"/>
    </row>
    <row r="4089" spans="4:4">
      <c r="D4089" s="145"/>
    </row>
    <row r="4090" spans="4:4">
      <c r="D4090" s="145"/>
    </row>
    <row r="4091" spans="4:4">
      <c r="D4091" s="145"/>
    </row>
    <row r="4092" spans="4:4">
      <c r="D4092" s="145"/>
    </row>
    <row r="4093" spans="4:4">
      <c r="D4093" s="145"/>
    </row>
    <row r="4094" spans="4:4">
      <c r="D4094" s="145"/>
    </row>
    <row r="4095" spans="4:4">
      <c r="D4095" s="145"/>
    </row>
    <row r="4096" spans="4:4">
      <c r="D4096" s="145"/>
    </row>
    <row r="4097" spans="4:4">
      <c r="D4097" s="145"/>
    </row>
    <row r="4098" spans="4:4">
      <c r="D4098" s="145"/>
    </row>
    <row r="4099" spans="4:4">
      <c r="D4099" s="145"/>
    </row>
    <row r="4100" spans="4:4">
      <c r="D4100" s="145"/>
    </row>
    <row r="4101" spans="4:4">
      <c r="D4101" s="145"/>
    </row>
    <row r="4102" spans="4:4">
      <c r="D4102" s="145"/>
    </row>
    <row r="4103" spans="4:4">
      <c r="D4103" s="145"/>
    </row>
    <row r="4104" spans="4:4">
      <c r="D4104" s="145"/>
    </row>
    <row r="4105" spans="4:4">
      <c r="D4105" s="145"/>
    </row>
    <row r="4106" spans="4:4">
      <c r="D4106" s="145"/>
    </row>
    <row r="4107" spans="4:4">
      <c r="D4107" s="145"/>
    </row>
    <row r="4108" spans="4:4">
      <c r="D4108" s="145"/>
    </row>
    <row r="4109" spans="4:4">
      <c r="D4109" s="145"/>
    </row>
    <row r="4110" spans="4:4">
      <c r="D4110" s="145"/>
    </row>
    <row r="4111" spans="4:4">
      <c r="D4111" s="145"/>
    </row>
    <row r="4112" spans="4:4">
      <c r="D4112" s="145"/>
    </row>
    <row r="4113" spans="4:4">
      <c r="D4113" s="145"/>
    </row>
    <row r="4114" spans="4:4">
      <c r="D4114" s="145"/>
    </row>
    <row r="4115" spans="4:4">
      <c r="D4115" s="145"/>
    </row>
    <row r="4116" spans="4:4">
      <c r="D4116" s="145"/>
    </row>
    <row r="4117" spans="4:4">
      <c r="D4117" s="145"/>
    </row>
    <row r="4118" spans="4:4">
      <c r="D4118" s="145"/>
    </row>
    <row r="4119" spans="4:4">
      <c r="D4119" s="145"/>
    </row>
    <row r="4120" spans="4:4">
      <c r="D4120" s="145"/>
    </row>
    <row r="4121" spans="4:4">
      <c r="D4121" s="145"/>
    </row>
    <row r="4122" spans="4:4">
      <c r="D4122" s="145"/>
    </row>
    <row r="4123" spans="4:4">
      <c r="D4123" s="145"/>
    </row>
    <row r="4124" spans="4:4">
      <c r="D4124" s="145"/>
    </row>
    <row r="4125" spans="4:4">
      <c r="D4125" s="145"/>
    </row>
    <row r="4126" spans="4:4">
      <c r="D4126" s="145"/>
    </row>
    <row r="4127" spans="4:4">
      <c r="D4127" s="145"/>
    </row>
    <row r="4128" spans="4:4">
      <c r="D4128" s="145"/>
    </row>
    <row r="4129" spans="4:4">
      <c r="D4129" s="145"/>
    </row>
    <row r="4130" spans="4:4">
      <c r="D4130" s="145"/>
    </row>
    <row r="4131" spans="4:4">
      <c r="D4131" s="145"/>
    </row>
    <row r="4132" spans="4:4">
      <c r="D4132" s="145"/>
    </row>
    <row r="4133" spans="4:4">
      <c r="D4133" s="145"/>
    </row>
    <row r="4134" spans="4:4">
      <c r="D4134" s="145"/>
    </row>
    <row r="4135" spans="4:4">
      <c r="D4135" s="145"/>
    </row>
    <row r="4136" spans="4:4">
      <c r="D4136" s="145"/>
    </row>
    <row r="4137" spans="4:4">
      <c r="D4137" s="145"/>
    </row>
    <row r="4138" spans="4:4">
      <c r="D4138" s="145"/>
    </row>
    <row r="4139" spans="4:4">
      <c r="D4139" s="145"/>
    </row>
    <row r="4140" spans="4:4">
      <c r="D4140" s="145"/>
    </row>
    <row r="4141" spans="4:4">
      <c r="D4141" s="145"/>
    </row>
    <row r="4142" spans="4:4">
      <c r="D4142" s="145"/>
    </row>
    <row r="4143" spans="4:4">
      <c r="D4143" s="145"/>
    </row>
    <row r="4144" spans="4:4">
      <c r="D4144" s="145"/>
    </row>
    <row r="4145" spans="4:4">
      <c r="D4145" s="145"/>
    </row>
    <row r="4146" spans="4:4">
      <c r="D4146" s="145"/>
    </row>
    <row r="4147" spans="4:4">
      <c r="D4147" s="145"/>
    </row>
    <row r="4148" spans="4:4">
      <c r="D4148" s="145"/>
    </row>
    <row r="4149" spans="4:4">
      <c r="D4149" s="145"/>
    </row>
    <row r="4150" spans="4:4">
      <c r="D4150" s="145"/>
    </row>
    <row r="4151" spans="4:4">
      <c r="D4151" s="145"/>
    </row>
    <row r="4152" spans="4:4">
      <c r="D4152" s="145"/>
    </row>
    <row r="4153" spans="4:4">
      <c r="D4153" s="145"/>
    </row>
    <row r="4154" spans="4:4">
      <c r="D4154" s="145"/>
    </row>
    <row r="4155" spans="4:4">
      <c r="D4155" s="145"/>
    </row>
    <row r="4156" spans="4:4">
      <c r="D4156" s="145"/>
    </row>
    <row r="4157" spans="4:4">
      <c r="D4157" s="145"/>
    </row>
    <row r="4158" spans="4:4">
      <c r="D4158" s="145"/>
    </row>
    <row r="4159" spans="4:4">
      <c r="D4159" s="145"/>
    </row>
    <row r="4160" spans="4:4">
      <c r="D4160" s="145"/>
    </row>
    <row r="4161" spans="4:4">
      <c r="D4161" s="145"/>
    </row>
    <row r="4162" spans="4:4">
      <c r="D4162" s="145"/>
    </row>
    <row r="4163" spans="4:4">
      <c r="D4163" s="145"/>
    </row>
    <row r="4164" spans="4:4">
      <c r="D4164" s="145"/>
    </row>
    <row r="4165" spans="4:4">
      <c r="D4165" s="145"/>
    </row>
    <row r="4166" spans="4:4">
      <c r="D4166" s="145"/>
    </row>
    <row r="4167" spans="4:4">
      <c r="D4167" s="145"/>
    </row>
    <row r="4168" spans="4:4">
      <c r="D4168" s="145"/>
    </row>
    <row r="4169" spans="4:4">
      <c r="D4169" s="145"/>
    </row>
    <row r="4170" spans="4:4">
      <c r="D4170" s="145"/>
    </row>
    <row r="4171" spans="4:4">
      <c r="D4171" s="145"/>
    </row>
    <row r="4172" spans="4:4">
      <c r="D4172" s="145"/>
    </row>
    <row r="4173" spans="4:4">
      <c r="D4173" s="145"/>
    </row>
    <row r="4174" spans="4:4">
      <c r="D4174" s="145"/>
    </row>
    <row r="4175" spans="4:4">
      <c r="D4175" s="145"/>
    </row>
    <row r="4176" spans="4:4">
      <c r="D4176" s="145"/>
    </row>
    <row r="4177" spans="4:4">
      <c r="D4177" s="145"/>
    </row>
    <row r="4178" spans="4:4">
      <c r="D4178" s="145"/>
    </row>
    <row r="4179" spans="4:4">
      <c r="D4179" s="145"/>
    </row>
    <row r="4180" spans="4:4">
      <c r="D4180" s="145"/>
    </row>
    <row r="4181" spans="4:4">
      <c r="D4181" s="145"/>
    </row>
    <row r="4182" spans="4:4">
      <c r="D4182" s="145"/>
    </row>
    <row r="4183" spans="4:4">
      <c r="D4183" s="145"/>
    </row>
    <row r="4184" spans="4:4">
      <c r="D4184" s="145"/>
    </row>
    <row r="4185" spans="4:4">
      <c r="D4185" s="145"/>
    </row>
    <row r="4186" spans="4:4">
      <c r="D4186" s="145"/>
    </row>
    <row r="4187" spans="4:4">
      <c r="D4187" s="145"/>
    </row>
    <row r="4188" spans="4:4">
      <c r="D4188" s="145"/>
    </row>
    <row r="4189" spans="4:4">
      <c r="D4189" s="145"/>
    </row>
    <row r="4190" spans="4:4">
      <c r="D4190" s="145"/>
    </row>
    <row r="4191" spans="4:4">
      <c r="D4191" s="145"/>
    </row>
    <row r="4192" spans="4:4">
      <c r="D4192" s="145"/>
    </row>
    <row r="4193" spans="4:4">
      <c r="D4193" s="145"/>
    </row>
    <row r="4194" spans="4:4">
      <c r="D4194" s="145"/>
    </row>
    <row r="4195" spans="4:4">
      <c r="D4195" s="145"/>
    </row>
    <row r="4196" spans="4:4">
      <c r="D4196" s="145"/>
    </row>
    <row r="4197" spans="4:4">
      <c r="D4197" s="145"/>
    </row>
    <row r="4198" spans="4:4">
      <c r="D4198" s="145"/>
    </row>
    <row r="4199" spans="4:4">
      <c r="D4199" s="145"/>
    </row>
    <row r="4200" spans="4:4">
      <c r="D4200" s="145"/>
    </row>
    <row r="4201" spans="4:4">
      <c r="D4201" s="145"/>
    </row>
    <row r="4202" spans="4:4">
      <c r="D4202" s="145"/>
    </row>
    <row r="4203" spans="4:4">
      <c r="D4203" s="145"/>
    </row>
    <row r="4204" spans="4:4">
      <c r="D4204" s="145"/>
    </row>
    <row r="4205" spans="4:4">
      <c r="D4205" s="145"/>
    </row>
    <row r="4206" spans="4:4">
      <c r="D4206" s="145"/>
    </row>
    <row r="4207" spans="4:4">
      <c r="D4207" s="145"/>
    </row>
    <row r="4208" spans="4:4">
      <c r="D4208" s="145"/>
    </row>
    <row r="4209" spans="4:4">
      <c r="D4209" s="145"/>
    </row>
    <row r="4210" spans="4:4">
      <c r="D4210" s="145"/>
    </row>
    <row r="4211" spans="4:4">
      <c r="D4211" s="145"/>
    </row>
    <row r="4212" spans="4:4">
      <c r="D4212" s="145"/>
    </row>
    <row r="4213" spans="4:4">
      <c r="D4213" s="145"/>
    </row>
    <row r="4214" spans="4:4">
      <c r="D4214" s="145"/>
    </row>
    <row r="4215" spans="4:4">
      <c r="D4215" s="145"/>
    </row>
    <row r="4216" spans="4:4">
      <c r="D4216" s="145"/>
    </row>
    <row r="4217" spans="4:4">
      <c r="D4217" s="145"/>
    </row>
    <row r="4218" spans="4:4">
      <c r="D4218" s="145"/>
    </row>
    <row r="4219" spans="4:4">
      <c r="D4219" s="145"/>
    </row>
    <row r="4220" spans="4:4">
      <c r="D4220" s="145"/>
    </row>
    <row r="4221" spans="4:4">
      <c r="D4221" s="145"/>
    </row>
    <row r="4222" spans="4:4">
      <c r="D4222" s="145"/>
    </row>
    <row r="4223" spans="4:4">
      <c r="D4223" s="145"/>
    </row>
    <row r="4224" spans="4:4">
      <c r="D4224" s="145"/>
    </row>
    <row r="4225" spans="4:4">
      <c r="D4225" s="145"/>
    </row>
    <row r="4226" spans="4:4">
      <c r="D4226" s="145"/>
    </row>
    <row r="4227" spans="4:4">
      <c r="D4227" s="145"/>
    </row>
    <row r="4228" spans="4:4">
      <c r="D4228" s="145"/>
    </row>
    <row r="4229" spans="4:4">
      <c r="D4229" s="145"/>
    </row>
    <row r="4230" spans="4:4">
      <c r="D4230" s="145"/>
    </row>
    <row r="4231" spans="4:4">
      <c r="D4231" s="145"/>
    </row>
    <row r="4232" spans="4:4">
      <c r="D4232" s="145"/>
    </row>
    <row r="4233" spans="4:4">
      <c r="D4233" s="145"/>
    </row>
    <row r="4234" spans="4:4">
      <c r="D4234" s="145"/>
    </row>
    <row r="4235" spans="4:4">
      <c r="D4235" s="145"/>
    </row>
    <row r="4236" spans="4:4">
      <c r="D4236" s="145"/>
    </row>
    <row r="4237" spans="4:4">
      <c r="D4237" s="145"/>
    </row>
    <row r="4238" spans="4:4">
      <c r="D4238" s="145"/>
    </row>
    <row r="4239" spans="4:4">
      <c r="D4239" s="145"/>
    </row>
    <row r="4240" spans="4:4">
      <c r="D4240" s="145"/>
    </row>
    <row r="4241" spans="4:4">
      <c r="D4241" s="145"/>
    </row>
    <row r="4242" spans="4:4">
      <c r="D4242" s="145"/>
    </row>
    <row r="4243" spans="4:4">
      <c r="D4243" s="145"/>
    </row>
    <row r="4244" spans="4:4">
      <c r="D4244" s="145"/>
    </row>
    <row r="4245" spans="4:4">
      <c r="D4245" s="145"/>
    </row>
    <row r="4246" spans="4:4">
      <c r="D4246" s="145"/>
    </row>
    <row r="4247" spans="4:4">
      <c r="D4247" s="145"/>
    </row>
    <row r="4248" spans="4:4">
      <c r="D4248" s="145"/>
    </row>
    <row r="4249" spans="4:4">
      <c r="D4249" s="145"/>
    </row>
    <row r="4250" spans="4:4">
      <c r="D4250" s="145"/>
    </row>
    <row r="4251" spans="4:4">
      <c r="D4251" s="145"/>
    </row>
    <row r="4252" spans="4:4">
      <c r="D4252" s="145"/>
    </row>
    <row r="4253" spans="4:4">
      <c r="D4253" s="145"/>
    </row>
    <row r="4254" spans="4:4">
      <c r="D4254" s="145"/>
    </row>
    <row r="4255" spans="4:4">
      <c r="D4255" s="145"/>
    </row>
    <row r="4256" spans="4:4">
      <c r="D4256" s="145"/>
    </row>
    <row r="4257" spans="4:4">
      <c r="D4257" s="145"/>
    </row>
    <row r="4258" spans="4:4">
      <c r="D4258" s="145"/>
    </row>
    <row r="4259" spans="4:4">
      <c r="D4259" s="145"/>
    </row>
    <row r="4260" spans="4:4">
      <c r="D4260" s="145"/>
    </row>
    <row r="4261" spans="4:4">
      <c r="D4261" s="145"/>
    </row>
    <row r="4262" spans="4:4">
      <c r="D4262" s="145"/>
    </row>
    <row r="4263" spans="4:4">
      <c r="D4263" s="145"/>
    </row>
    <row r="4264" spans="4:4">
      <c r="D4264" s="145"/>
    </row>
    <row r="4265" spans="4:4">
      <c r="D4265" s="145"/>
    </row>
    <row r="4266" spans="4:4">
      <c r="D4266" s="145"/>
    </row>
    <row r="4267" spans="4:4">
      <c r="D4267" s="145"/>
    </row>
    <row r="4268" spans="4:4">
      <c r="D4268" s="145"/>
    </row>
    <row r="4269" spans="4:4">
      <c r="D4269" s="145"/>
    </row>
    <row r="4270" spans="4:4">
      <c r="D4270" s="145"/>
    </row>
    <row r="4271" spans="4:4">
      <c r="D4271" s="145"/>
    </row>
    <row r="4272" spans="4:4">
      <c r="D4272" s="145"/>
    </row>
    <row r="4273" spans="4:4">
      <c r="D4273" s="145"/>
    </row>
    <row r="4274" spans="4:4">
      <c r="D4274" s="145"/>
    </row>
    <row r="4275" spans="4:4">
      <c r="D4275" s="145"/>
    </row>
    <row r="4276" spans="4:4">
      <c r="D4276" s="145"/>
    </row>
    <row r="4277" spans="4:4">
      <c r="D4277" s="145"/>
    </row>
    <row r="4278" spans="4:4">
      <c r="D4278" s="145"/>
    </row>
    <row r="4279" spans="4:4">
      <c r="D4279" s="145"/>
    </row>
    <row r="4280" spans="4:4">
      <c r="D4280" s="145"/>
    </row>
    <row r="4281" spans="4:4">
      <c r="D4281" s="145"/>
    </row>
    <row r="4282" spans="4:4">
      <c r="D4282" s="145"/>
    </row>
    <row r="4283" spans="4:4">
      <c r="D4283" s="145"/>
    </row>
    <row r="4284" spans="4:4">
      <c r="D4284" s="145"/>
    </row>
    <row r="4285" spans="4:4">
      <c r="D4285" s="145"/>
    </row>
    <row r="4286" spans="4:4">
      <c r="D4286" s="145"/>
    </row>
    <row r="4287" spans="4:4">
      <c r="D4287" s="145"/>
    </row>
    <row r="4288" spans="4:4">
      <c r="D4288" s="145"/>
    </row>
    <row r="4289" spans="4:4">
      <c r="D4289" s="145"/>
    </row>
    <row r="4290" spans="4:4">
      <c r="D4290" s="145"/>
    </row>
    <row r="4291" spans="4:4">
      <c r="D4291" s="145"/>
    </row>
    <row r="4292" spans="4:4">
      <c r="D4292" s="145"/>
    </row>
    <row r="4293" spans="4:4">
      <c r="D4293" s="145"/>
    </row>
    <row r="4294" spans="4:4">
      <c r="D4294" s="145"/>
    </row>
    <row r="4295" spans="4:4">
      <c r="D4295" s="145"/>
    </row>
    <row r="4296" spans="4:4">
      <c r="D4296" s="145"/>
    </row>
    <row r="4297" spans="4:4">
      <c r="D4297" s="145"/>
    </row>
    <row r="4298" spans="4:4">
      <c r="D4298" s="145"/>
    </row>
    <row r="4299" spans="4:4">
      <c r="D4299" s="145"/>
    </row>
    <row r="4300" spans="4:4">
      <c r="D4300" s="145"/>
    </row>
    <row r="4301" spans="4:4">
      <c r="D4301" s="145"/>
    </row>
    <row r="4302" spans="4:4">
      <c r="D4302" s="145"/>
    </row>
    <row r="4303" spans="4:4">
      <c r="D4303" s="145"/>
    </row>
    <row r="4304" spans="4:4">
      <c r="D4304" s="145"/>
    </row>
    <row r="4305" spans="4:4">
      <c r="D4305" s="145"/>
    </row>
    <row r="4306" spans="4:4">
      <c r="D4306" s="145"/>
    </row>
    <row r="4307" spans="4:4">
      <c r="D4307" s="145"/>
    </row>
    <row r="4308" spans="4:4">
      <c r="D4308" s="145"/>
    </row>
    <row r="4309" spans="4:4">
      <c r="D4309" s="145"/>
    </row>
    <row r="4310" spans="4:4">
      <c r="D4310" s="145"/>
    </row>
    <row r="4311" spans="4:4">
      <c r="D4311" s="145"/>
    </row>
    <row r="4312" spans="4:4">
      <c r="D4312" s="145"/>
    </row>
    <row r="4313" spans="4:4">
      <c r="D4313" s="145"/>
    </row>
    <row r="4314" spans="4:4">
      <c r="D4314" s="145"/>
    </row>
    <row r="4315" spans="4:4">
      <c r="D4315" s="145"/>
    </row>
    <row r="4316" spans="4:4">
      <c r="D4316" s="145"/>
    </row>
    <row r="4317" spans="4:4">
      <c r="D4317" s="145"/>
    </row>
    <row r="4318" spans="4:4">
      <c r="D4318" s="145"/>
    </row>
    <row r="4319" spans="4:4">
      <c r="D4319" s="145"/>
    </row>
    <row r="4320" spans="4:4">
      <c r="D4320" s="145"/>
    </row>
    <row r="4321" spans="4:4">
      <c r="D4321" s="145"/>
    </row>
    <row r="4322" spans="4:4">
      <c r="D4322" s="145"/>
    </row>
    <row r="4323" spans="4:4">
      <c r="D4323" s="145"/>
    </row>
    <row r="4324" spans="4:4">
      <c r="D4324" s="145"/>
    </row>
    <row r="4325" spans="4:4">
      <c r="D4325" s="145"/>
    </row>
    <row r="4326" spans="4:4">
      <c r="D4326" s="145"/>
    </row>
    <row r="4327" spans="4:4">
      <c r="D4327" s="145"/>
    </row>
    <row r="4328" spans="4:4">
      <c r="D4328" s="145"/>
    </row>
    <row r="4329" spans="4:4">
      <c r="D4329" s="145"/>
    </row>
    <row r="4330" spans="4:4">
      <c r="D4330" s="145"/>
    </row>
    <row r="4331" spans="4:4">
      <c r="D4331" s="145"/>
    </row>
    <row r="4332" spans="4:4">
      <c r="D4332" s="145"/>
    </row>
    <row r="4333" spans="4:4">
      <c r="D4333" s="145"/>
    </row>
    <row r="4334" spans="4:4">
      <c r="D4334" s="145"/>
    </row>
    <row r="4335" spans="4:4">
      <c r="D4335" s="145"/>
    </row>
    <row r="4336" spans="4:4">
      <c r="D4336" s="145"/>
    </row>
    <row r="4337" spans="4:4">
      <c r="D4337" s="145"/>
    </row>
    <row r="4338" spans="4:4">
      <c r="D4338" s="145"/>
    </row>
    <row r="4339" spans="4:4">
      <c r="D4339" s="145"/>
    </row>
    <row r="4340" spans="4:4">
      <c r="D4340" s="145"/>
    </row>
    <row r="4341" spans="4:4">
      <c r="D4341" s="145"/>
    </row>
    <row r="4342" spans="4:4">
      <c r="D4342" s="145"/>
    </row>
    <row r="4343" spans="4:4">
      <c r="D4343" s="145"/>
    </row>
    <row r="4344" spans="4:4">
      <c r="D4344" s="145"/>
    </row>
    <row r="4345" spans="4:4">
      <c r="D4345" s="145"/>
    </row>
    <row r="4346" spans="4:4">
      <c r="D4346" s="145"/>
    </row>
    <row r="4347" spans="4:4">
      <c r="D4347" s="145"/>
    </row>
    <row r="4348" spans="4:4">
      <c r="D4348" s="145"/>
    </row>
    <row r="4349" spans="4:4">
      <c r="D4349" s="145"/>
    </row>
    <row r="4350" spans="4:4">
      <c r="D4350" s="145"/>
    </row>
    <row r="4351" spans="4:4">
      <c r="D4351" s="145"/>
    </row>
    <row r="4352" spans="4:4">
      <c r="D4352" s="145"/>
    </row>
    <row r="4353" spans="4:4">
      <c r="D4353" s="145"/>
    </row>
    <row r="4354" spans="4:4">
      <c r="D4354" s="145"/>
    </row>
    <row r="4355" spans="4:4">
      <c r="D4355" s="145"/>
    </row>
    <row r="4356" spans="4:4">
      <c r="D4356" s="145"/>
    </row>
    <row r="4357" spans="4:4">
      <c r="D4357" s="145"/>
    </row>
    <row r="4358" spans="4:4">
      <c r="D4358" s="145"/>
    </row>
    <row r="4359" spans="4:4">
      <c r="D4359" s="145"/>
    </row>
    <row r="4360" spans="4:4">
      <c r="D4360" s="145"/>
    </row>
    <row r="4361" spans="4:4">
      <c r="D4361" s="145"/>
    </row>
    <row r="4362" spans="4:4">
      <c r="D4362" s="145"/>
    </row>
    <row r="4363" spans="4:4">
      <c r="D4363" s="145"/>
    </row>
    <row r="4364" spans="4:4">
      <c r="D4364" s="145"/>
    </row>
    <row r="4365" spans="4:4">
      <c r="D4365" s="145"/>
    </row>
    <row r="4366" spans="4:4">
      <c r="D4366" s="145"/>
    </row>
    <row r="4367" spans="4:4">
      <c r="D4367" s="145"/>
    </row>
    <row r="4368" spans="4:4">
      <c r="D4368" s="145"/>
    </row>
    <row r="4369" spans="4:4">
      <c r="D4369" s="145"/>
    </row>
    <row r="4370" spans="4:4">
      <c r="D4370" s="145"/>
    </row>
    <row r="4371" spans="4:4">
      <c r="D4371" s="145"/>
    </row>
    <row r="4372" spans="4:4">
      <c r="D4372" s="145"/>
    </row>
    <row r="4373" spans="4:4">
      <c r="D4373" s="145"/>
    </row>
    <row r="4374" spans="4:4">
      <c r="D4374" s="145"/>
    </row>
    <row r="4375" spans="4:4">
      <c r="D4375" s="145"/>
    </row>
    <row r="4376" spans="4:4">
      <c r="D4376" s="145"/>
    </row>
    <row r="4377" spans="4:4">
      <c r="D4377" s="145"/>
    </row>
    <row r="4378" spans="4:4">
      <c r="D4378" s="145"/>
    </row>
    <row r="4379" spans="4:4">
      <c r="D4379" s="145"/>
    </row>
    <row r="4380" spans="4:4">
      <c r="D4380" s="145"/>
    </row>
    <row r="4381" spans="4:4">
      <c r="D4381" s="145"/>
    </row>
    <row r="4382" spans="4:4">
      <c r="D4382" s="145"/>
    </row>
    <row r="4383" spans="4:4">
      <c r="D4383" s="145"/>
    </row>
    <row r="4384" spans="4:4">
      <c r="D4384" s="145"/>
    </row>
    <row r="4385" spans="4:4">
      <c r="D4385" s="145"/>
    </row>
    <row r="4386" spans="4:4">
      <c r="D4386" s="145"/>
    </row>
    <row r="4387" spans="4:4">
      <c r="D4387" s="145"/>
    </row>
    <row r="4388" spans="4:4">
      <c r="D4388" s="145"/>
    </row>
    <row r="4389" spans="4:4">
      <c r="D4389" s="145"/>
    </row>
    <row r="4390" spans="4:4">
      <c r="D4390" s="145"/>
    </row>
    <row r="4391" spans="4:4">
      <c r="D4391" s="145"/>
    </row>
    <row r="4392" spans="4:4">
      <c r="D4392" s="145"/>
    </row>
    <row r="4393" spans="4:4">
      <c r="D4393" s="145"/>
    </row>
    <row r="4394" spans="4:4">
      <c r="D4394" s="145"/>
    </row>
    <row r="4395" spans="4:4">
      <c r="D4395" s="145"/>
    </row>
    <row r="4396" spans="4:4">
      <c r="D4396" s="145"/>
    </row>
    <row r="4397" spans="4:4">
      <c r="D4397" s="145"/>
    </row>
    <row r="4398" spans="4:4">
      <c r="D4398" s="145"/>
    </row>
    <row r="4399" spans="4:4">
      <c r="D4399" s="145"/>
    </row>
    <row r="4400" spans="4:4">
      <c r="D4400" s="145"/>
    </row>
    <row r="4401" spans="4:4">
      <c r="D4401" s="145"/>
    </row>
    <row r="4402" spans="4:4">
      <c r="D4402" s="145"/>
    </row>
    <row r="4403" spans="4:4">
      <c r="D4403" s="145"/>
    </row>
    <row r="4404" spans="4:4">
      <c r="D4404" s="145"/>
    </row>
    <row r="4405" spans="4:4">
      <c r="D4405" s="145"/>
    </row>
    <row r="4406" spans="4:4">
      <c r="D4406" s="145"/>
    </row>
    <row r="4407" spans="4:4">
      <c r="D4407" s="145"/>
    </row>
    <row r="4408" spans="4:4">
      <c r="D4408" s="145"/>
    </row>
    <row r="4409" spans="4:4">
      <c r="D4409" s="145"/>
    </row>
    <row r="4410" spans="4:4">
      <c r="D4410" s="145"/>
    </row>
    <row r="4411" spans="4:4">
      <c r="D4411" s="145"/>
    </row>
    <row r="4412" spans="4:4">
      <c r="D4412" s="145"/>
    </row>
    <row r="4413" spans="4:4">
      <c r="D4413" s="145"/>
    </row>
    <row r="4414" spans="4:4">
      <c r="D4414" s="145"/>
    </row>
    <row r="4415" spans="4:4">
      <c r="D4415" s="145"/>
    </row>
    <row r="4416" spans="4:4">
      <c r="D4416" s="145"/>
    </row>
    <row r="4417" spans="4:4">
      <c r="D4417" s="145"/>
    </row>
    <row r="4418" spans="4:4">
      <c r="D4418" s="145"/>
    </row>
    <row r="4419" spans="4:4">
      <c r="D4419" s="145"/>
    </row>
    <row r="4420" spans="4:4">
      <c r="D4420" s="145"/>
    </row>
    <row r="4421" spans="4:4">
      <c r="D4421" s="145"/>
    </row>
    <row r="4422" spans="4:4">
      <c r="D4422" s="145"/>
    </row>
    <row r="4423" spans="4:4">
      <c r="D4423" s="145"/>
    </row>
    <row r="4424" spans="4:4">
      <c r="D4424" s="145"/>
    </row>
    <row r="4425" spans="4:4">
      <c r="D4425" s="145"/>
    </row>
    <row r="4426" spans="4:4">
      <c r="D4426" s="145"/>
    </row>
    <row r="4427" spans="4:4">
      <c r="D4427" s="145"/>
    </row>
    <row r="4428" spans="4:4">
      <c r="D4428" s="145"/>
    </row>
    <row r="4429" spans="4:4">
      <c r="D4429" s="145"/>
    </row>
    <row r="4430" spans="4:4">
      <c r="D4430" s="145"/>
    </row>
    <row r="4431" spans="4:4">
      <c r="D4431" s="145"/>
    </row>
    <row r="4432" spans="4:4">
      <c r="D4432" s="145"/>
    </row>
    <row r="4433" spans="4:4">
      <c r="D4433" s="145"/>
    </row>
    <row r="4434" spans="4:4">
      <c r="D4434" s="145"/>
    </row>
    <row r="4435" spans="4:4">
      <c r="D4435" s="145"/>
    </row>
    <row r="4436" spans="4:4">
      <c r="D4436" s="145"/>
    </row>
    <row r="4437" spans="4:4">
      <c r="D4437" s="145"/>
    </row>
    <row r="4438" spans="4:4">
      <c r="D4438" s="145"/>
    </row>
    <row r="4439" spans="4:4">
      <c r="D4439" s="145"/>
    </row>
    <row r="4440" spans="4:4">
      <c r="D4440" s="145"/>
    </row>
    <row r="4441" spans="4:4">
      <c r="D4441" s="145"/>
    </row>
    <row r="4442" spans="4:4">
      <c r="D4442" s="145"/>
    </row>
    <row r="4443" spans="4:4">
      <c r="D4443" s="145"/>
    </row>
    <row r="4444" spans="4:4">
      <c r="D4444" s="145"/>
    </row>
    <row r="4445" spans="4:4">
      <c r="D4445" s="145"/>
    </row>
    <row r="4446" spans="4:4">
      <c r="D4446" s="145"/>
    </row>
    <row r="4447" spans="4:4">
      <c r="D4447" s="145"/>
    </row>
    <row r="4448" spans="4:4">
      <c r="D4448" s="145"/>
    </row>
    <row r="4449" spans="4:4">
      <c r="D4449" s="145"/>
    </row>
    <row r="4450" spans="4:4">
      <c r="D4450" s="145"/>
    </row>
    <row r="4451" spans="4:4">
      <c r="D4451" s="145"/>
    </row>
    <row r="4452" spans="4:4">
      <c r="D4452" s="145"/>
    </row>
    <row r="4453" spans="4:4">
      <c r="D4453" s="145"/>
    </row>
    <row r="4454" spans="4:4">
      <c r="D4454" s="145"/>
    </row>
    <row r="4455" spans="4:4">
      <c r="D4455" s="145"/>
    </row>
    <row r="4456" spans="4:4">
      <c r="D4456" s="145"/>
    </row>
    <row r="4457" spans="4:4">
      <c r="D4457" s="145"/>
    </row>
    <row r="4458" spans="4:4">
      <c r="D4458" s="145"/>
    </row>
    <row r="4459" spans="4:4">
      <c r="D4459" s="145"/>
    </row>
    <row r="4460" spans="4:4">
      <c r="D4460" s="145"/>
    </row>
    <row r="4461" spans="4:4">
      <c r="D4461" s="145"/>
    </row>
    <row r="4462" spans="4:4">
      <c r="D4462" s="145"/>
    </row>
    <row r="4463" spans="4:4">
      <c r="D4463" s="145"/>
    </row>
    <row r="4464" spans="4:4">
      <c r="D4464" s="145"/>
    </row>
    <row r="4465" spans="4:4">
      <c r="D4465" s="145"/>
    </row>
    <row r="4466" spans="4:4">
      <c r="D4466" s="145"/>
    </row>
    <row r="4467" spans="4:4">
      <c r="D4467" s="145"/>
    </row>
    <row r="4468" spans="4:4">
      <c r="D4468" s="145"/>
    </row>
    <row r="4469" spans="4:4">
      <c r="D4469" s="145"/>
    </row>
    <row r="4470" spans="4:4">
      <c r="D4470" s="145"/>
    </row>
    <row r="4471" spans="4:4">
      <c r="D4471" s="145"/>
    </row>
    <row r="4472" spans="4:4">
      <c r="D4472" s="145"/>
    </row>
    <row r="4473" spans="4:4">
      <c r="D4473" s="145"/>
    </row>
    <row r="4474" spans="4:4">
      <c r="D4474" s="145"/>
    </row>
    <row r="4475" spans="4:4">
      <c r="D4475" s="145"/>
    </row>
    <row r="4476" spans="4:4">
      <c r="D4476" s="145"/>
    </row>
    <row r="4477" spans="4:4">
      <c r="D4477" s="145"/>
    </row>
    <row r="4478" spans="4:4">
      <c r="D4478" s="145"/>
    </row>
    <row r="4479" spans="4:4">
      <c r="D4479" s="145"/>
    </row>
    <row r="4480" spans="4:4">
      <c r="D4480" s="145"/>
    </row>
    <row r="4481" spans="4:4">
      <c r="D4481" s="145"/>
    </row>
    <row r="4482" spans="4:4">
      <c r="D4482" s="145"/>
    </row>
    <row r="4483" spans="4:4">
      <c r="D4483" s="145"/>
    </row>
    <row r="4484" spans="4:4">
      <c r="D4484" s="145"/>
    </row>
    <row r="4485" spans="4:4">
      <c r="D4485" s="145"/>
    </row>
    <row r="4486" spans="4:4">
      <c r="D4486" s="145"/>
    </row>
    <row r="4487" spans="4:4">
      <c r="D4487" s="145"/>
    </row>
    <row r="4488" spans="4:4">
      <c r="D4488" s="145"/>
    </row>
    <row r="4489" spans="4:4">
      <c r="D4489" s="145"/>
    </row>
    <row r="4490" spans="4:4">
      <c r="D4490" s="145"/>
    </row>
    <row r="4491" spans="4:4">
      <c r="D4491" s="145"/>
    </row>
    <row r="4492" spans="4:4">
      <c r="D4492" s="145"/>
    </row>
    <row r="4493" spans="4:4">
      <c r="D4493" s="145"/>
    </row>
    <row r="4494" spans="4:4">
      <c r="D4494" s="145"/>
    </row>
    <row r="4495" spans="4:4">
      <c r="D4495" s="145"/>
    </row>
    <row r="4496" spans="4:4">
      <c r="D4496" s="145"/>
    </row>
    <row r="4497" spans="4:4">
      <c r="D4497" s="145"/>
    </row>
    <row r="4498" spans="4:4">
      <c r="D4498" s="145"/>
    </row>
    <row r="4499" spans="4:4">
      <c r="D4499" s="145"/>
    </row>
    <row r="4500" spans="4:4">
      <c r="D4500" s="145"/>
    </row>
    <row r="4501" spans="4:4">
      <c r="D4501" s="145"/>
    </row>
    <row r="4502" spans="4:4">
      <c r="D4502" s="145"/>
    </row>
    <row r="4503" spans="4:4">
      <c r="D4503" s="145"/>
    </row>
    <row r="4504" spans="4:4">
      <c r="D4504" s="145"/>
    </row>
    <row r="4505" spans="4:4">
      <c r="D4505" s="145"/>
    </row>
    <row r="4506" spans="4:4">
      <c r="D4506" s="145"/>
    </row>
    <row r="4507" spans="4:4">
      <c r="D4507" s="145"/>
    </row>
    <row r="4508" spans="4:4">
      <c r="D4508" s="145"/>
    </row>
    <row r="4509" spans="4:4">
      <c r="D4509" s="145"/>
    </row>
    <row r="4510" spans="4:4">
      <c r="D4510" s="145"/>
    </row>
    <row r="4511" spans="4:4">
      <c r="D4511" s="145"/>
    </row>
    <row r="4512" spans="4:4">
      <c r="D4512" s="145"/>
    </row>
    <row r="4513" spans="4:4">
      <c r="D4513" s="145"/>
    </row>
    <row r="4514" spans="4:4">
      <c r="D4514" s="145"/>
    </row>
    <row r="4515" spans="4:4">
      <c r="D4515" s="145"/>
    </row>
    <row r="4516" spans="4:4">
      <c r="D4516" s="145"/>
    </row>
    <row r="4517" spans="4:4">
      <c r="D4517" s="145"/>
    </row>
    <row r="4518" spans="4:4">
      <c r="D4518" s="145"/>
    </row>
    <row r="4519" spans="4:4">
      <c r="D4519" s="145"/>
    </row>
    <row r="4520" spans="4:4">
      <c r="D4520" s="145"/>
    </row>
    <row r="4521" spans="4:4">
      <c r="D4521" s="145"/>
    </row>
    <row r="4522" spans="4:4">
      <c r="D4522" s="145"/>
    </row>
    <row r="4523" spans="4:4">
      <c r="D4523" s="145"/>
    </row>
    <row r="4524" spans="4:4">
      <c r="D4524" s="145"/>
    </row>
    <row r="4525" spans="4:4">
      <c r="D4525" s="145"/>
    </row>
    <row r="4526" spans="4:4">
      <c r="D4526" s="145"/>
    </row>
    <row r="4527" spans="4:4">
      <c r="D4527" s="145"/>
    </row>
    <row r="4528" spans="4:4">
      <c r="D4528" s="145"/>
    </row>
    <row r="4529" spans="4:4">
      <c r="D4529" s="145"/>
    </row>
    <row r="4530" spans="4:4">
      <c r="D4530" s="145"/>
    </row>
    <row r="4531" spans="4:4">
      <c r="D4531" s="145"/>
    </row>
    <row r="4532" spans="4:4">
      <c r="D4532" s="145"/>
    </row>
    <row r="4533" spans="4:4">
      <c r="D4533" s="145"/>
    </row>
    <row r="4534" spans="4:4">
      <c r="D4534" s="145"/>
    </row>
    <row r="4535" spans="4:4">
      <c r="D4535" s="145"/>
    </row>
    <row r="4536" spans="4:4">
      <c r="D4536" s="145"/>
    </row>
    <row r="4537" spans="4:4">
      <c r="D4537" s="145"/>
    </row>
    <row r="4538" spans="4:4">
      <c r="D4538" s="145"/>
    </row>
    <row r="4539" spans="4:4">
      <c r="D4539" s="145"/>
    </row>
    <row r="4540" spans="4:4">
      <c r="D4540" s="145"/>
    </row>
    <row r="4541" spans="4:4">
      <c r="D4541" s="145"/>
    </row>
    <row r="4542" spans="4:4">
      <c r="D4542" s="145"/>
    </row>
    <row r="4543" spans="4:4">
      <c r="D4543" s="145"/>
    </row>
    <row r="4544" spans="4:4">
      <c r="D4544" s="145"/>
    </row>
    <row r="4545" spans="4:4">
      <c r="D4545" s="145"/>
    </row>
    <row r="4546" spans="4:4">
      <c r="D4546" s="145"/>
    </row>
    <row r="4547" spans="4:4">
      <c r="D4547" s="145"/>
    </row>
    <row r="4548" spans="4:4">
      <c r="D4548" s="145"/>
    </row>
    <row r="4549" spans="4:4">
      <c r="D4549" s="145"/>
    </row>
    <row r="4550" spans="4:4">
      <c r="D4550" s="145"/>
    </row>
    <row r="4551" spans="4:4">
      <c r="D4551" s="145"/>
    </row>
    <row r="4552" spans="4:4">
      <c r="D4552" s="145"/>
    </row>
    <row r="4553" spans="4:4">
      <c r="D4553" s="145"/>
    </row>
    <row r="4554" spans="4:4">
      <c r="D4554" s="145"/>
    </row>
    <row r="4555" spans="4:4">
      <c r="D4555" s="145"/>
    </row>
    <row r="4556" spans="4:4">
      <c r="D4556" s="145"/>
    </row>
    <row r="4557" spans="4:4">
      <c r="D4557" s="145"/>
    </row>
    <row r="4558" spans="4:4">
      <c r="D4558" s="145"/>
    </row>
    <row r="4559" spans="4:4">
      <c r="D4559" s="145"/>
    </row>
    <row r="4560" spans="4:4">
      <c r="D4560" s="145"/>
    </row>
    <row r="4561" spans="4:4">
      <c r="D4561" s="145"/>
    </row>
    <row r="4562" spans="4:4">
      <c r="D4562" s="145"/>
    </row>
    <row r="4563" spans="4:4">
      <c r="D4563" s="145"/>
    </row>
    <row r="4564" spans="4:4">
      <c r="D4564" s="145"/>
    </row>
    <row r="4565" spans="4:4">
      <c r="D4565" s="145"/>
    </row>
    <row r="4566" spans="4:4">
      <c r="D4566" s="145"/>
    </row>
    <row r="4567" spans="4:4">
      <c r="D4567" s="145"/>
    </row>
    <row r="4568" spans="4:4">
      <c r="D4568" s="145"/>
    </row>
    <row r="4569" spans="4:4">
      <c r="D4569" s="145"/>
    </row>
    <row r="4570" spans="4:4">
      <c r="D4570" s="145"/>
    </row>
    <row r="4571" spans="4:4">
      <c r="D4571" s="145"/>
    </row>
    <row r="4572" spans="4:4">
      <c r="D4572" s="145"/>
    </row>
    <row r="4573" spans="4:4">
      <c r="D4573" s="145"/>
    </row>
    <row r="4574" spans="4:4">
      <c r="D4574" s="145"/>
    </row>
    <row r="4575" spans="4:4">
      <c r="D4575" s="145"/>
    </row>
    <row r="4576" spans="4:4">
      <c r="D4576" s="145"/>
    </row>
    <row r="4577" spans="4:4">
      <c r="D4577" s="145"/>
    </row>
    <row r="4578" spans="4:4">
      <c r="D4578" s="145"/>
    </row>
    <row r="4579" spans="4:4">
      <c r="D4579" s="145"/>
    </row>
    <row r="4580" spans="4:4">
      <c r="D4580" s="145"/>
    </row>
    <row r="4581" spans="4:4">
      <c r="D4581" s="145"/>
    </row>
    <row r="4582" spans="4:4">
      <c r="D4582" s="145"/>
    </row>
    <row r="4583" spans="4:4">
      <c r="D4583" s="145"/>
    </row>
    <row r="4584" spans="4:4">
      <c r="D4584" s="145"/>
    </row>
    <row r="4585" spans="4:4">
      <c r="D4585" s="145"/>
    </row>
    <row r="4586" spans="4:4">
      <c r="D4586" s="145"/>
    </row>
    <row r="4587" spans="4:4">
      <c r="D4587" s="145"/>
    </row>
    <row r="4588" spans="4:4">
      <c r="D4588" s="145"/>
    </row>
    <row r="4589" spans="4:4">
      <c r="D4589" s="145"/>
    </row>
    <row r="4590" spans="4:4">
      <c r="D4590" s="145"/>
    </row>
    <row r="4591" spans="4:4">
      <c r="D4591" s="145"/>
    </row>
    <row r="4592" spans="4:4">
      <c r="D4592" s="145"/>
    </row>
    <row r="4593" spans="4:4">
      <c r="D4593" s="145"/>
    </row>
    <row r="4594" spans="4:4">
      <c r="D4594" s="145"/>
    </row>
    <row r="4595" spans="4:4">
      <c r="D4595" s="145"/>
    </row>
    <row r="4596" spans="4:4">
      <c r="D4596" s="145"/>
    </row>
    <row r="4597" spans="4:4">
      <c r="D4597" s="145"/>
    </row>
    <row r="4598" spans="4:4">
      <c r="D4598" s="145"/>
    </row>
    <row r="4599" spans="4:4">
      <c r="D4599" s="145"/>
    </row>
    <row r="4600" spans="4:4">
      <c r="D4600" s="145"/>
    </row>
    <row r="4601" spans="4:4">
      <c r="D4601" s="145"/>
    </row>
    <row r="4602" spans="4:4">
      <c r="D4602" s="145"/>
    </row>
    <row r="4603" spans="4:4">
      <c r="D4603" s="145"/>
    </row>
    <row r="4604" spans="4:4">
      <c r="D4604" s="145"/>
    </row>
    <row r="4605" spans="4:4">
      <c r="D4605" s="145"/>
    </row>
    <row r="4606" spans="4:4">
      <c r="D4606" s="145"/>
    </row>
    <row r="4607" spans="4:4">
      <c r="D4607" s="145"/>
    </row>
    <row r="4608" spans="4:4">
      <c r="D4608" s="145"/>
    </row>
    <row r="4609" spans="4:4">
      <c r="D4609" s="145"/>
    </row>
    <row r="4610" spans="4:4">
      <c r="D4610" s="145"/>
    </row>
    <row r="4611" spans="4:4">
      <c r="D4611" s="145"/>
    </row>
    <row r="4612" spans="4:4">
      <c r="D4612" s="145"/>
    </row>
    <row r="4613" spans="4:4">
      <c r="D4613" s="145"/>
    </row>
    <row r="4614" spans="4:4">
      <c r="D4614" s="145"/>
    </row>
    <row r="4615" spans="4:4">
      <c r="D4615" s="145"/>
    </row>
    <row r="4616" spans="4:4">
      <c r="D4616" s="145"/>
    </row>
    <row r="4617" spans="4:4">
      <c r="D4617" s="145"/>
    </row>
    <row r="4618" spans="4:4">
      <c r="D4618" s="145"/>
    </row>
    <row r="4619" spans="4:4">
      <c r="D4619" s="145"/>
    </row>
    <row r="4620" spans="4:4">
      <c r="D4620" s="145"/>
    </row>
    <row r="4621" spans="4:4">
      <c r="D4621" s="145"/>
    </row>
    <row r="4622" spans="4:4">
      <c r="D4622" s="145"/>
    </row>
    <row r="4623" spans="4:4">
      <c r="D4623" s="145"/>
    </row>
    <row r="4624" spans="4:4">
      <c r="D4624" s="145"/>
    </row>
    <row r="4625" spans="4:4">
      <c r="D4625" s="145"/>
    </row>
    <row r="4626" spans="4:4">
      <c r="D4626" s="145"/>
    </row>
    <row r="4627" spans="4:4">
      <c r="D4627" s="145"/>
    </row>
    <row r="4628" spans="4:4">
      <c r="D4628" s="145"/>
    </row>
    <row r="4629" spans="4:4">
      <c r="D4629" s="145"/>
    </row>
    <row r="4630" spans="4:4">
      <c r="D4630" s="145"/>
    </row>
    <row r="4631" spans="4:4">
      <c r="D4631" s="145"/>
    </row>
    <row r="4632" spans="4:4">
      <c r="D4632" s="145"/>
    </row>
    <row r="4633" spans="4:4">
      <c r="D4633" s="145"/>
    </row>
    <row r="4634" spans="4:4">
      <c r="D4634" s="145"/>
    </row>
    <row r="4635" spans="4:4">
      <c r="D4635" s="145"/>
    </row>
    <row r="4636" spans="4:4">
      <c r="D4636" s="145"/>
    </row>
    <row r="4637" spans="4:4">
      <c r="D4637" s="145"/>
    </row>
    <row r="4638" spans="4:4">
      <c r="D4638" s="145"/>
    </row>
    <row r="4639" spans="4:4">
      <c r="D4639" s="145"/>
    </row>
    <row r="4640" spans="4:4">
      <c r="D4640" s="145"/>
    </row>
    <row r="4641" spans="4:4">
      <c r="D4641" s="145"/>
    </row>
    <row r="4642" spans="4:4">
      <c r="D4642" s="145"/>
    </row>
    <row r="4643" spans="4:4">
      <c r="D4643" s="145"/>
    </row>
    <row r="4644" spans="4:4">
      <c r="D4644" s="145"/>
    </row>
    <row r="4645" spans="4:4">
      <c r="D4645" s="145"/>
    </row>
    <row r="4646" spans="4:4">
      <c r="D4646" s="145"/>
    </row>
    <row r="4647" spans="4:4">
      <c r="D4647" s="145"/>
    </row>
    <row r="4648" spans="4:4">
      <c r="D4648" s="145"/>
    </row>
    <row r="4649" spans="4:4">
      <c r="D4649" s="145"/>
    </row>
    <row r="4650" spans="4:4">
      <c r="D4650" s="145"/>
    </row>
    <row r="4651" spans="4:4">
      <c r="D4651" s="145"/>
    </row>
    <row r="4652" spans="4:4">
      <c r="D4652" s="145"/>
    </row>
    <row r="4653" spans="4:4">
      <c r="D4653" s="145"/>
    </row>
    <row r="4654" spans="4:4">
      <c r="D4654" s="145"/>
    </row>
    <row r="4655" spans="4:4">
      <c r="D4655" s="145"/>
    </row>
    <row r="4656" spans="4:4">
      <c r="D4656" s="145"/>
    </row>
    <row r="4657" spans="4:4">
      <c r="D4657" s="145"/>
    </row>
    <row r="4658" spans="4:4">
      <c r="D4658" s="145"/>
    </row>
    <row r="4659" spans="4:4">
      <c r="D4659" s="145"/>
    </row>
    <row r="4660" spans="4:4">
      <c r="D4660" s="145"/>
    </row>
    <row r="4661" spans="4:4">
      <c r="D4661" s="145"/>
    </row>
    <row r="4662" spans="4:4">
      <c r="D4662" s="145"/>
    </row>
    <row r="4663" spans="4:4">
      <c r="D4663" s="145"/>
    </row>
    <row r="4664" spans="4:4">
      <c r="D4664" s="145"/>
    </row>
    <row r="4665" spans="4:4">
      <c r="D4665" s="145"/>
    </row>
    <row r="4666" spans="4:4">
      <c r="D4666" s="145"/>
    </row>
    <row r="4667" spans="4:4">
      <c r="D4667" s="145"/>
    </row>
    <row r="4668" spans="4:4">
      <c r="D4668" s="145"/>
    </row>
    <row r="4669" spans="4:4">
      <c r="D4669" s="145"/>
    </row>
    <row r="4670" spans="4:4">
      <c r="D4670" s="145"/>
    </row>
    <row r="4671" spans="4:4">
      <c r="D4671" s="145"/>
    </row>
    <row r="4672" spans="4:4">
      <c r="D4672" s="145"/>
    </row>
    <row r="4673" spans="4:4">
      <c r="D4673" s="145"/>
    </row>
    <row r="4674" spans="4:4">
      <c r="D4674" s="145"/>
    </row>
    <row r="4675" spans="4:4">
      <c r="D4675" s="145"/>
    </row>
    <row r="4676" spans="4:4">
      <c r="D4676" s="145"/>
    </row>
    <row r="4677" spans="4:4">
      <c r="D4677" s="145"/>
    </row>
    <row r="4678" spans="4:4">
      <c r="D4678" s="145"/>
    </row>
    <row r="4679" spans="4:4">
      <c r="D4679" s="145"/>
    </row>
    <row r="4680" spans="4:4">
      <c r="D4680" s="145"/>
    </row>
    <row r="4681" spans="4:4">
      <c r="D4681" s="145"/>
    </row>
    <row r="4682" spans="4:4">
      <c r="D4682" s="145"/>
    </row>
    <row r="4683" spans="4:4">
      <c r="D4683" s="145"/>
    </row>
    <row r="4684" spans="4:4">
      <c r="D4684" s="145"/>
    </row>
    <row r="4685" spans="4:4">
      <c r="D4685" s="145"/>
    </row>
    <row r="4686" spans="4:4">
      <c r="D4686" s="145"/>
    </row>
    <row r="4687" spans="4:4">
      <c r="D4687" s="145"/>
    </row>
    <row r="4688" spans="4:4">
      <c r="D4688" s="145"/>
    </row>
    <row r="4689" spans="4:4">
      <c r="D4689" s="145"/>
    </row>
    <row r="4690" spans="4:4">
      <c r="D4690" s="145"/>
    </row>
    <row r="4691" spans="4:4">
      <c r="D4691" s="145"/>
    </row>
    <row r="4692" spans="4:4">
      <c r="D4692" s="145"/>
    </row>
    <row r="4693" spans="4:4">
      <c r="D4693" s="145"/>
    </row>
    <row r="4694" spans="4:4">
      <c r="D4694" s="145"/>
    </row>
    <row r="4695" spans="4:4">
      <c r="D4695" s="145"/>
    </row>
    <row r="4696" spans="4:4">
      <c r="D4696" s="145"/>
    </row>
    <row r="4697" spans="4:4">
      <c r="D4697" s="145"/>
    </row>
    <row r="4698" spans="4:4">
      <c r="D4698" s="145"/>
    </row>
    <row r="4699" spans="4:4">
      <c r="D4699" s="145"/>
    </row>
    <row r="4700" spans="4:4">
      <c r="D4700" s="145"/>
    </row>
    <row r="4701" spans="4:4">
      <c r="D4701" s="145"/>
    </row>
    <row r="4702" spans="4:4">
      <c r="D4702" s="145"/>
    </row>
    <row r="4703" spans="4:4">
      <c r="D4703" s="145"/>
    </row>
    <row r="4704" spans="4:4">
      <c r="D4704" s="145"/>
    </row>
    <row r="4705" spans="4:4">
      <c r="D4705" s="145"/>
    </row>
    <row r="4706" spans="4:4">
      <c r="D4706" s="145"/>
    </row>
    <row r="4707" spans="4:4">
      <c r="D4707" s="145"/>
    </row>
    <row r="4708" spans="4:4">
      <c r="D4708" s="145"/>
    </row>
    <row r="4709" spans="4:4">
      <c r="D4709" s="145"/>
    </row>
    <row r="4710" spans="4:4">
      <c r="D4710" s="145"/>
    </row>
    <row r="4711" spans="4:4">
      <c r="D4711" s="145"/>
    </row>
    <row r="4712" spans="4:4">
      <c r="D4712" s="145"/>
    </row>
    <row r="4713" spans="4:4">
      <c r="D4713" s="145"/>
    </row>
    <row r="4714" spans="4:4">
      <c r="D4714" s="145"/>
    </row>
    <row r="4715" spans="4:4">
      <c r="D4715" s="145"/>
    </row>
    <row r="4716" spans="4:4">
      <c r="D4716" s="145"/>
    </row>
    <row r="4717" spans="4:4">
      <c r="D4717" s="145"/>
    </row>
    <row r="4718" spans="4:4">
      <c r="D4718" s="145"/>
    </row>
    <row r="4719" spans="4:4">
      <c r="D4719" s="145"/>
    </row>
    <row r="4720" spans="4:4">
      <c r="D4720" s="145"/>
    </row>
    <row r="4721" spans="4:4">
      <c r="D4721" s="145"/>
    </row>
    <row r="4722" spans="4:4">
      <c r="D4722" s="145"/>
    </row>
    <row r="4723" spans="4:4">
      <c r="D4723" s="145"/>
    </row>
    <row r="4724" spans="4:4">
      <c r="D4724" s="145"/>
    </row>
    <row r="4725" spans="4:4">
      <c r="D4725" s="145"/>
    </row>
    <row r="4726" spans="4:4">
      <c r="D4726" s="145"/>
    </row>
    <row r="4727" spans="4:4">
      <c r="D4727" s="145"/>
    </row>
    <row r="4728" spans="4:4">
      <c r="D4728" s="145"/>
    </row>
    <row r="4729" spans="4:4">
      <c r="D4729" s="145"/>
    </row>
    <row r="4730" spans="4:4">
      <c r="D4730" s="145"/>
    </row>
    <row r="4731" spans="4:4">
      <c r="D4731" s="145"/>
    </row>
    <row r="4732" spans="4:4">
      <c r="D4732" s="145"/>
    </row>
    <row r="4733" spans="4:4">
      <c r="D4733" s="145"/>
    </row>
    <row r="4734" spans="4:4">
      <c r="D4734" s="145"/>
    </row>
    <row r="4735" spans="4:4">
      <c r="D4735" s="145"/>
    </row>
    <row r="4736" spans="4:4">
      <c r="D4736" s="145"/>
    </row>
    <row r="4737" spans="4:4">
      <c r="D4737" s="145"/>
    </row>
    <row r="4738" spans="4:4">
      <c r="D4738" s="145"/>
    </row>
    <row r="4739" spans="4:4">
      <c r="D4739" s="145"/>
    </row>
    <row r="4740" spans="4:4">
      <c r="D4740" s="145"/>
    </row>
    <row r="4741" spans="4:4">
      <c r="D4741" s="145"/>
    </row>
    <row r="4742" spans="4:4">
      <c r="D4742" s="145"/>
    </row>
    <row r="4743" spans="4:4">
      <c r="D4743" s="145"/>
    </row>
    <row r="4744" spans="4:4">
      <c r="D4744" s="145"/>
    </row>
    <row r="4745" spans="4:4">
      <c r="D4745" s="145"/>
    </row>
    <row r="4746" spans="4:4">
      <c r="D4746" s="145"/>
    </row>
    <row r="4747" spans="4:4">
      <c r="D4747" s="145"/>
    </row>
    <row r="4748" spans="4:4">
      <c r="D4748" s="145"/>
    </row>
    <row r="4749" spans="4:4">
      <c r="D4749" s="145"/>
    </row>
    <row r="4750" spans="4:4">
      <c r="D4750" s="145"/>
    </row>
    <row r="4751" spans="4:4">
      <c r="D4751" s="145"/>
    </row>
    <row r="4752" spans="4:4">
      <c r="D4752" s="145"/>
    </row>
    <row r="4753" spans="4:4">
      <c r="D4753" s="145"/>
    </row>
    <row r="4754" spans="4:4">
      <c r="D4754" s="145"/>
    </row>
    <row r="4755" spans="4:4">
      <c r="D4755" s="145"/>
    </row>
    <row r="4756" spans="4:4">
      <c r="D4756" s="145"/>
    </row>
    <row r="4757" spans="4:4">
      <c r="D4757" s="145"/>
    </row>
    <row r="4758" spans="4:4">
      <c r="D4758" s="145"/>
    </row>
    <row r="4759" spans="4:4">
      <c r="D4759" s="145"/>
    </row>
    <row r="4760" spans="4:4">
      <c r="D4760" s="145"/>
    </row>
    <row r="4761" spans="4:4">
      <c r="D4761" s="145"/>
    </row>
    <row r="4762" spans="4:4">
      <c r="D4762" s="145"/>
    </row>
    <row r="4763" spans="4:4">
      <c r="D4763" s="145"/>
    </row>
    <row r="4764" spans="4:4">
      <c r="D4764" s="145"/>
    </row>
    <row r="4765" spans="4:4">
      <c r="D4765" s="145"/>
    </row>
    <row r="4766" spans="4:4">
      <c r="D4766" s="145"/>
    </row>
    <row r="4767" spans="4:4">
      <c r="D4767" s="145"/>
    </row>
    <row r="4768" spans="4:4">
      <c r="D4768" s="145"/>
    </row>
    <row r="4769" spans="4:4">
      <c r="D4769" s="145"/>
    </row>
    <row r="4770" spans="4:4">
      <c r="D4770" s="145"/>
    </row>
    <row r="4771" spans="4:4">
      <c r="D4771" s="145"/>
    </row>
    <row r="4772" spans="4:4">
      <c r="D4772" s="145"/>
    </row>
    <row r="4773" spans="4:4">
      <c r="D4773" s="145"/>
    </row>
    <row r="4774" spans="4:4">
      <c r="D4774" s="145"/>
    </row>
    <row r="4775" spans="4:4">
      <c r="D4775" s="145"/>
    </row>
    <row r="4776" spans="4:4">
      <c r="D4776" s="145"/>
    </row>
    <row r="4777" spans="4:4">
      <c r="D4777" s="145"/>
    </row>
    <row r="4778" spans="4:4">
      <c r="D4778" s="145"/>
    </row>
    <row r="4779" spans="4:4">
      <c r="D4779" s="145"/>
    </row>
    <row r="4780" spans="4:4">
      <c r="D4780" s="145"/>
    </row>
    <row r="4781" spans="4:4">
      <c r="D4781" s="145"/>
    </row>
    <row r="4782" spans="4:4">
      <c r="D4782" s="145"/>
    </row>
    <row r="4783" spans="4:4">
      <c r="D4783" s="145"/>
    </row>
    <row r="4784" spans="4:4">
      <c r="D4784" s="145"/>
    </row>
    <row r="4785" spans="4:4">
      <c r="D4785" s="145"/>
    </row>
    <row r="4786" spans="4:4">
      <c r="D4786" s="145"/>
    </row>
    <row r="4787" spans="4:4">
      <c r="D4787" s="145"/>
    </row>
    <row r="4788" spans="4:4">
      <c r="D4788" s="145"/>
    </row>
    <row r="4789" spans="4:4">
      <c r="D4789" s="145"/>
    </row>
    <row r="4790" spans="4:4">
      <c r="D4790" s="145"/>
    </row>
    <row r="4791" spans="4:4">
      <c r="D4791" s="145"/>
    </row>
    <row r="4792" spans="4:4">
      <c r="D4792" s="145"/>
    </row>
    <row r="4793" spans="4:4">
      <c r="D4793" s="145"/>
    </row>
    <row r="4794" spans="4:4">
      <c r="D4794" s="145"/>
    </row>
    <row r="4795" spans="4:4">
      <c r="D4795" s="145"/>
    </row>
    <row r="4796" spans="4:4">
      <c r="D4796" s="145"/>
    </row>
    <row r="4797" spans="4:4">
      <c r="D4797" s="145"/>
    </row>
    <row r="4798" spans="4:4">
      <c r="D4798" s="145"/>
    </row>
    <row r="4799" spans="4:4">
      <c r="D4799" s="145"/>
    </row>
    <row r="4800" spans="4:4">
      <c r="D4800" s="145"/>
    </row>
    <row r="4801" spans="4:4">
      <c r="D4801" s="145"/>
    </row>
    <row r="4802" spans="4:4">
      <c r="D4802" s="145"/>
    </row>
    <row r="4803" spans="4:4">
      <c r="D4803" s="145"/>
    </row>
    <row r="4804" spans="4:4">
      <c r="D4804" s="145"/>
    </row>
    <row r="4805" spans="4:4">
      <c r="D4805" s="145"/>
    </row>
    <row r="4806" spans="4:4">
      <c r="D4806" s="145"/>
    </row>
    <row r="4807" spans="4:4">
      <c r="D4807" s="145"/>
    </row>
    <row r="4808" spans="4:4">
      <c r="D4808" s="145"/>
    </row>
    <row r="4809" spans="4:4">
      <c r="D4809" s="145"/>
    </row>
    <row r="4810" spans="4:4">
      <c r="D4810" s="145"/>
    </row>
    <row r="4811" spans="4:4">
      <c r="D4811" s="145"/>
    </row>
    <row r="4812" spans="4:4">
      <c r="D4812" s="145"/>
    </row>
    <row r="4813" spans="4:4">
      <c r="D4813" s="145"/>
    </row>
    <row r="4814" spans="4:4">
      <c r="D4814" s="145"/>
    </row>
    <row r="4815" spans="4:4">
      <c r="D4815" s="145"/>
    </row>
    <row r="4816" spans="4:4">
      <c r="D4816" s="145"/>
    </row>
    <row r="4817" spans="4:4">
      <c r="D4817" s="145"/>
    </row>
    <row r="4818" spans="4:4">
      <c r="D4818" s="145"/>
    </row>
    <row r="4819" spans="4:4">
      <c r="D4819" s="145"/>
    </row>
    <row r="4820" spans="4:4">
      <c r="D4820" s="145"/>
    </row>
    <row r="4821" spans="4:4">
      <c r="D4821" s="145"/>
    </row>
    <row r="4822" spans="4:4">
      <c r="D4822" s="145"/>
    </row>
    <row r="4823" spans="4:4">
      <c r="D4823" s="145"/>
    </row>
    <row r="4824" spans="4:4">
      <c r="D4824" s="145"/>
    </row>
    <row r="4825" spans="4:4">
      <c r="D4825" s="145"/>
    </row>
    <row r="4826" spans="4:4">
      <c r="D4826" s="145"/>
    </row>
    <row r="4827" spans="4:4">
      <c r="D4827" s="145"/>
    </row>
    <row r="4828" spans="4:4">
      <c r="D4828" s="145"/>
    </row>
    <row r="4829" spans="4:4">
      <c r="D4829" s="145"/>
    </row>
    <row r="4830" spans="4:4">
      <c r="D4830" s="145"/>
    </row>
    <row r="4831" spans="4:4">
      <c r="D4831" s="145"/>
    </row>
    <row r="4832" spans="4:4">
      <c r="D4832" s="145"/>
    </row>
    <row r="4833" spans="4:4">
      <c r="D4833" s="145"/>
    </row>
    <row r="4834" spans="4:4">
      <c r="D4834" s="145"/>
    </row>
    <row r="4835" spans="4:4">
      <c r="D4835" s="145"/>
    </row>
    <row r="4836" spans="4:4">
      <c r="D4836" s="145"/>
    </row>
    <row r="4837" spans="4:4">
      <c r="D4837" s="145"/>
    </row>
    <row r="4838" spans="4:4">
      <c r="D4838" s="145"/>
    </row>
    <row r="4839" spans="4:4">
      <c r="D4839" s="145"/>
    </row>
    <row r="4840" spans="4:4">
      <c r="D4840" s="145"/>
    </row>
    <row r="4841" spans="4:4">
      <c r="D4841" s="145"/>
    </row>
    <row r="4842" spans="4:4">
      <c r="D4842" s="145"/>
    </row>
    <row r="4843" spans="4:4">
      <c r="D4843" s="145"/>
    </row>
    <row r="4844" spans="4:4">
      <c r="D4844" s="145"/>
    </row>
    <row r="4845" spans="4:4">
      <c r="D4845" s="145"/>
    </row>
    <row r="4846" spans="4:4">
      <c r="D4846" s="145"/>
    </row>
    <row r="4847" spans="4:4">
      <c r="D4847" s="145"/>
    </row>
    <row r="4848" spans="4:4">
      <c r="D4848" s="145"/>
    </row>
    <row r="4849" spans="4:4">
      <c r="D4849" s="145"/>
    </row>
    <row r="4850" spans="4:4">
      <c r="D4850" s="145"/>
    </row>
    <row r="4851" spans="4:4">
      <c r="D4851" s="145"/>
    </row>
    <row r="4852" spans="4:4">
      <c r="D4852" s="145"/>
    </row>
    <row r="4853" spans="4:4">
      <c r="D4853" s="145"/>
    </row>
    <row r="4854" spans="4:4">
      <c r="D4854" s="145"/>
    </row>
    <row r="4855" spans="4:4">
      <c r="D4855" s="145"/>
    </row>
    <row r="4856" spans="4:4">
      <c r="D4856" s="145"/>
    </row>
    <row r="4857" spans="4:4">
      <c r="D4857" s="145"/>
    </row>
    <row r="4858" spans="4:4">
      <c r="D4858" s="145"/>
    </row>
    <row r="4859" spans="4:4">
      <c r="D4859" s="145"/>
    </row>
    <row r="4860" spans="4:4">
      <c r="D4860" s="145"/>
    </row>
    <row r="4861" spans="4:4">
      <c r="D4861" s="145"/>
    </row>
    <row r="4862" spans="4:4">
      <c r="D4862" s="145"/>
    </row>
    <row r="4863" spans="4:4">
      <c r="D4863" s="145"/>
    </row>
    <row r="4864" spans="4:4">
      <c r="D4864" s="145"/>
    </row>
    <row r="4865" spans="4:4">
      <c r="D4865" s="145"/>
    </row>
    <row r="4866" spans="4:4">
      <c r="D4866" s="145"/>
    </row>
    <row r="4867" spans="4:4">
      <c r="D4867" s="145"/>
    </row>
    <row r="4868" spans="4:4">
      <c r="D4868" s="145"/>
    </row>
    <row r="4869" spans="4:4">
      <c r="D4869" s="145"/>
    </row>
    <row r="4870" spans="4:4">
      <c r="D4870" s="145"/>
    </row>
    <row r="4871" spans="4:4">
      <c r="D4871" s="145"/>
    </row>
    <row r="4872" spans="4:4">
      <c r="D4872" s="145"/>
    </row>
    <row r="4873" spans="4:4">
      <c r="D4873" s="145"/>
    </row>
    <row r="4874" spans="4:4">
      <c r="D4874" s="145"/>
    </row>
    <row r="4875" spans="4:4">
      <c r="D4875" s="145"/>
    </row>
    <row r="4876" spans="4:4">
      <c r="D4876" s="145"/>
    </row>
    <row r="4877" spans="4:4">
      <c r="D4877" s="145"/>
    </row>
    <row r="4878" spans="4:4">
      <c r="D4878" s="145"/>
    </row>
    <row r="4879" spans="4:4">
      <c r="D4879" s="145"/>
    </row>
    <row r="4880" spans="4:4">
      <c r="D4880" s="145"/>
    </row>
    <row r="4881" spans="4:4">
      <c r="D4881" s="145"/>
    </row>
    <row r="4882" spans="4:4">
      <c r="D4882" s="145"/>
    </row>
    <row r="4883" spans="4:4">
      <c r="D4883" s="145"/>
    </row>
    <row r="4884" spans="4:4">
      <c r="D4884" s="145"/>
    </row>
    <row r="4885" spans="4:4">
      <c r="D4885" s="145"/>
    </row>
    <row r="4886" spans="4:4">
      <c r="D4886" s="145"/>
    </row>
    <row r="4887" spans="4:4">
      <c r="D4887" s="145"/>
    </row>
    <row r="4888" spans="4:4">
      <c r="D4888" s="145"/>
    </row>
    <row r="4889" spans="4:4">
      <c r="D4889" s="145"/>
    </row>
    <row r="4890" spans="4:4">
      <c r="D4890" s="145"/>
    </row>
    <row r="4891" spans="4:4">
      <c r="D4891" s="145"/>
    </row>
    <row r="4892" spans="4:4">
      <c r="D4892" s="145"/>
    </row>
    <row r="4893" spans="4:4">
      <c r="D4893" s="145"/>
    </row>
    <row r="4894" spans="4:4">
      <c r="D4894" s="145"/>
    </row>
    <row r="4895" spans="4:4">
      <c r="D4895" s="145"/>
    </row>
    <row r="4896" spans="4:4">
      <c r="D4896" s="145"/>
    </row>
    <row r="4897" spans="4:4">
      <c r="D4897" s="145"/>
    </row>
    <row r="4898" spans="4:4">
      <c r="D4898" s="145"/>
    </row>
    <row r="4899" spans="4:4">
      <c r="D4899" s="145"/>
    </row>
    <row r="4900" spans="4:4">
      <c r="D4900" s="145"/>
    </row>
    <row r="4901" spans="4:4">
      <c r="D4901" s="145"/>
    </row>
    <row r="4902" spans="4:4">
      <c r="D4902" s="145"/>
    </row>
    <row r="4903" spans="4:4">
      <c r="D4903" s="145"/>
    </row>
    <row r="4904" spans="4:4">
      <c r="D4904" s="145"/>
    </row>
    <row r="4905" spans="4:4">
      <c r="D4905" s="145"/>
    </row>
    <row r="4906" spans="4:4">
      <c r="D4906" s="145"/>
    </row>
    <row r="4907" spans="4:4">
      <c r="D4907" s="145"/>
    </row>
    <row r="4908" spans="4:4">
      <c r="D4908" s="145"/>
    </row>
    <row r="4909" spans="4:4">
      <c r="D4909" s="145"/>
    </row>
    <row r="4910" spans="4:4">
      <c r="D4910" s="145"/>
    </row>
    <row r="4911" spans="4:4">
      <c r="D4911" s="145"/>
    </row>
    <row r="4912" spans="4:4">
      <c r="D4912" s="145"/>
    </row>
    <row r="4913" spans="4:4">
      <c r="D4913" s="145"/>
    </row>
    <row r="4914" spans="4:4">
      <c r="D4914" s="145"/>
    </row>
    <row r="4915" spans="4:4">
      <c r="D4915" s="145"/>
    </row>
    <row r="4916" spans="4:4">
      <c r="D4916" s="145"/>
    </row>
    <row r="4917" spans="4:4">
      <c r="D4917" s="145"/>
    </row>
    <row r="4918" spans="4:4">
      <c r="D4918" s="145"/>
    </row>
    <row r="4919" spans="4:4">
      <c r="D4919" s="145"/>
    </row>
    <row r="4920" spans="4:4">
      <c r="D4920" s="145"/>
    </row>
    <row r="4921" spans="4:4">
      <c r="D4921" s="145"/>
    </row>
    <row r="4922" spans="4:4">
      <c r="D4922" s="145"/>
    </row>
    <row r="4923" spans="4:4">
      <c r="D4923" s="145"/>
    </row>
    <row r="4924" spans="4:4">
      <c r="D4924" s="145"/>
    </row>
    <row r="4925" spans="4:4">
      <c r="D4925" s="145"/>
    </row>
    <row r="4926" spans="4:4">
      <c r="D4926" s="145"/>
    </row>
    <row r="4927" spans="4:4">
      <c r="D4927" s="145"/>
    </row>
    <row r="4928" spans="4:4">
      <c r="D4928" s="145"/>
    </row>
    <row r="4929" spans="4:4">
      <c r="D4929" s="145"/>
    </row>
    <row r="4930" spans="4:4">
      <c r="D4930" s="145"/>
    </row>
    <row r="4931" spans="4:4">
      <c r="D4931" s="145"/>
    </row>
    <row r="4932" spans="4:4">
      <c r="D4932" s="145"/>
    </row>
    <row r="4933" spans="4:4">
      <c r="D4933" s="145"/>
    </row>
    <row r="4934" spans="4:4">
      <c r="D4934" s="145"/>
    </row>
    <row r="4935" spans="4:4">
      <c r="D4935" s="145"/>
    </row>
    <row r="4936" spans="4:4">
      <c r="D4936" s="145"/>
    </row>
    <row r="4937" spans="4:4">
      <c r="D4937" s="145"/>
    </row>
    <row r="4938" spans="4:4">
      <c r="D4938" s="145"/>
    </row>
    <row r="4939" spans="4:4">
      <c r="D4939" s="145"/>
    </row>
    <row r="4940" spans="4:4">
      <c r="D4940" s="145"/>
    </row>
    <row r="4941" spans="4:4">
      <c r="D4941" s="145"/>
    </row>
    <row r="4942" spans="4:4">
      <c r="D4942" s="145"/>
    </row>
    <row r="4943" spans="4:4">
      <c r="D4943" s="145"/>
    </row>
    <row r="4944" spans="4:4">
      <c r="D4944" s="145"/>
    </row>
    <row r="4945" spans="4:4">
      <c r="D4945" s="145"/>
    </row>
    <row r="4946" spans="4:4">
      <c r="D4946" s="145"/>
    </row>
    <row r="4947" spans="4:4">
      <c r="D4947" s="145"/>
    </row>
    <row r="4948" spans="4:4">
      <c r="D4948" s="145"/>
    </row>
    <row r="4949" spans="4:4">
      <c r="D4949" s="145"/>
    </row>
    <row r="4950" spans="4:4">
      <c r="D4950" s="145"/>
    </row>
    <row r="4951" spans="4:4">
      <c r="D4951" s="145"/>
    </row>
    <row r="4952" spans="4:4">
      <c r="D4952" s="145"/>
    </row>
    <row r="4953" spans="4:4">
      <c r="D4953" s="145"/>
    </row>
    <row r="4954" spans="4:4">
      <c r="D4954" s="145"/>
    </row>
    <row r="4955" spans="4:4">
      <c r="D4955" s="145"/>
    </row>
    <row r="4956" spans="4:4">
      <c r="D4956" s="145"/>
    </row>
    <row r="4957" spans="4:4">
      <c r="D4957" s="145"/>
    </row>
    <row r="4958" spans="4:4">
      <c r="D4958" s="145"/>
    </row>
    <row r="4959" spans="4:4">
      <c r="D4959" s="145"/>
    </row>
    <row r="4960" spans="4:4">
      <c r="D4960" s="145"/>
    </row>
    <row r="4961" spans="4:4">
      <c r="D4961" s="145"/>
    </row>
    <row r="4962" spans="4:4">
      <c r="D4962" s="145"/>
    </row>
    <row r="4963" spans="4:4">
      <c r="D4963" s="145"/>
    </row>
    <row r="4964" spans="4:4">
      <c r="D4964" s="145"/>
    </row>
    <row r="4965" spans="4:4">
      <c r="D4965" s="145"/>
    </row>
    <row r="4966" spans="4:4">
      <c r="D4966" s="145"/>
    </row>
    <row r="4967" spans="4:4">
      <c r="D4967" s="145"/>
    </row>
    <row r="4968" spans="4:4">
      <c r="D4968" s="145"/>
    </row>
    <row r="4969" spans="4:4">
      <c r="D4969" s="145"/>
    </row>
    <row r="4970" spans="4:4">
      <c r="D4970" s="145"/>
    </row>
    <row r="4971" spans="4:4">
      <c r="D4971" s="145"/>
    </row>
    <row r="4972" spans="4:4">
      <c r="D4972" s="145"/>
    </row>
    <row r="4973" spans="4:4">
      <c r="D4973" s="145"/>
    </row>
    <row r="4974" spans="4:4">
      <c r="D4974" s="145"/>
    </row>
    <row r="4975" spans="4:4">
      <c r="D4975" s="145"/>
    </row>
    <row r="4976" spans="4:4">
      <c r="D4976" s="145"/>
    </row>
    <row r="4977" spans="4:4">
      <c r="D4977" s="145"/>
    </row>
    <row r="4978" spans="4:4">
      <c r="D4978" s="145"/>
    </row>
    <row r="4979" spans="4:4">
      <c r="D4979" s="145"/>
    </row>
    <row r="4980" spans="4:4">
      <c r="D4980" s="145"/>
    </row>
    <row r="4981" spans="4:4">
      <c r="D4981" s="145"/>
    </row>
    <row r="4982" spans="4:4">
      <c r="D4982" s="145"/>
    </row>
    <row r="4983" spans="4:4">
      <c r="D4983" s="145"/>
    </row>
    <row r="4984" spans="4:4">
      <c r="D4984" s="145"/>
    </row>
    <row r="4985" spans="4:4">
      <c r="D4985" s="145"/>
    </row>
    <row r="4986" spans="4:4">
      <c r="D4986" s="145"/>
    </row>
    <row r="4987" spans="4:4">
      <c r="D4987" s="145"/>
    </row>
    <row r="4988" spans="4:4">
      <c r="D4988" s="145"/>
    </row>
    <row r="4989" spans="4:4">
      <c r="D4989" s="145"/>
    </row>
    <row r="4990" spans="4:4">
      <c r="D4990" s="145"/>
    </row>
    <row r="4991" spans="4:4">
      <c r="D4991" s="145"/>
    </row>
    <row r="4992" spans="4:4">
      <c r="D4992" s="145"/>
    </row>
    <row r="4993" spans="4:4">
      <c r="D4993" s="145"/>
    </row>
    <row r="4994" spans="4:4">
      <c r="D4994" s="145"/>
    </row>
    <row r="4995" spans="4:4">
      <c r="D4995" s="145"/>
    </row>
    <row r="4996" spans="4:4">
      <c r="D4996" s="145"/>
    </row>
    <row r="4997" spans="4:4">
      <c r="D4997" s="145"/>
    </row>
    <row r="4998" spans="4:4">
      <c r="D4998" s="145"/>
    </row>
    <row r="4999" spans="4:4">
      <c r="D4999" s="145"/>
    </row>
    <row r="5000" spans="4:4">
      <c r="D5000" s="145"/>
    </row>
  </sheetData>
  <sheetProtection password="DF5D"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404" activePane="bottomLeft" state="frozen"/>
      <selection pane="bottomLeft" activeCell="C202" sqref="C202:G202"/>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c r="A1" s="243" t="s">
        <v>112</v>
      </c>
      <c r="B1" s="243"/>
      <c r="C1" s="243"/>
      <c r="D1" s="243"/>
      <c r="E1" s="243"/>
      <c r="F1" s="243"/>
      <c r="G1" s="243"/>
      <c r="AG1" t="s">
        <v>113</v>
      </c>
    </row>
    <row r="2" spans="1:60" ht="24.95" customHeight="1">
      <c r="A2" s="146" t="s">
        <v>7</v>
      </c>
      <c r="B2" s="77" t="s">
        <v>43</v>
      </c>
      <c r="C2" s="244" t="s">
        <v>44</v>
      </c>
      <c r="D2" s="245"/>
      <c r="E2" s="245"/>
      <c r="F2" s="245"/>
      <c r="G2" s="246"/>
      <c r="AG2" t="s">
        <v>114</v>
      </c>
    </row>
    <row r="3" spans="1:60" ht="24.95" customHeight="1">
      <c r="A3" s="146" t="s">
        <v>8</v>
      </c>
      <c r="B3" s="77" t="s">
        <v>49</v>
      </c>
      <c r="C3" s="244" t="s">
        <v>50</v>
      </c>
      <c r="D3" s="245"/>
      <c r="E3" s="245"/>
      <c r="F3" s="245"/>
      <c r="G3" s="246"/>
      <c r="AC3" s="89" t="s">
        <v>114</v>
      </c>
      <c r="AG3" t="s">
        <v>115</v>
      </c>
    </row>
    <row r="4" spans="1:60" ht="24.95" customHeight="1">
      <c r="A4" s="147" t="s">
        <v>9</v>
      </c>
      <c r="B4" s="148" t="s">
        <v>48</v>
      </c>
      <c r="C4" s="247" t="s">
        <v>50</v>
      </c>
      <c r="D4" s="248"/>
      <c r="E4" s="248"/>
      <c r="F4" s="248"/>
      <c r="G4" s="249"/>
      <c r="AG4" t="s">
        <v>116</v>
      </c>
    </row>
    <row r="5" spans="1:60">
      <c r="D5" s="145"/>
    </row>
    <row r="6" spans="1:60" ht="38.25">
      <c r="A6" s="150" t="s">
        <v>117</v>
      </c>
      <c r="B6" s="152" t="s">
        <v>118</v>
      </c>
      <c r="C6" s="152" t="s">
        <v>119</v>
      </c>
      <c r="D6" s="151" t="s">
        <v>120</v>
      </c>
      <c r="E6" s="150" t="s">
        <v>121</v>
      </c>
      <c r="F6" s="149" t="s">
        <v>122</v>
      </c>
      <c r="G6" s="150" t="s">
        <v>29</v>
      </c>
      <c r="H6" s="153" t="s">
        <v>30</v>
      </c>
      <c r="I6" s="153" t="s">
        <v>123</v>
      </c>
      <c r="J6" s="153" t="s">
        <v>31</v>
      </c>
      <c r="K6" s="153" t="s">
        <v>124</v>
      </c>
      <c r="L6" s="153" t="s">
        <v>125</v>
      </c>
      <c r="M6" s="153" t="s">
        <v>126</v>
      </c>
      <c r="N6" s="153" t="s">
        <v>127</v>
      </c>
      <c r="O6" s="153" t="s">
        <v>128</v>
      </c>
      <c r="P6" s="153" t="s">
        <v>129</v>
      </c>
      <c r="Q6" s="153" t="s">
        <v>130</v>
      </c>
      <c r="R6" s="153" t="s">
        <v>131</v>
      </c>
      <c r="S6" s="153" t="s">
        <v>132</v>
      </c>
      <c r="T6" s="153" t="s">
        <v>133</v>
      </c>
      <c r="U6" s="153" t="s">
        <v>134</v>
      </c>
      <c r="V6" s="153" t="s">
        <v>135</v>
      </c>
      <c r="W6" s="153" t="s">
        <v>136</v>
      </c>
    </row>
    <row r="7" spans="1:60" hidden="1">
      <c r="A7" s="5"/>
      <c r="B7" s="6"/>
      <c r="C7" s="6"/>
      <c r="D7" s="8"/>
      <c r="E7" s="155"/>
      <c r="F7" s="156"/>
      <c r="G7" s="156"/>
      <c r="H7" s="156"/>
      <c r="I7" s="156"/>
      <c r="J7" s="156"/>
      <c r="K7" s="156"/>
      <c r="L7" s="156"/>
      <c r="M7" s="156"/>
      <c r="N7" s="156"/>
      <c r="O7" s="156"/>
      <c r="P7" s="156"/>
      <c r="Q7" s="156"/>
      <c r="R7" s="156"/>
      <c r="S7" s="156"/>
      <c r="T7" s="156"/>
      <c r="U7" s="156"/>
      <c r="V7" s="156"/>
      <c r="W7" s="156"/>
    </row>
    <row r="8" spans="1:60">
      <c r="A8" s="167" t="s">
        <v>137</v>
      </c>
      <c r="B8" s="168" t="s">
        <v>57</v>
      </c>
      <c r="C8" s="188" t="s">
        <v>58</v>
      </c>
      <c r="D8" s="169"/>
      <c r="E8" s="170"/>
      <c r="F8" s="171"/>
      <c r="G8" s="171">
        <f>SUMIF(AG9:AG23,"&lt;&gt;NOR",G9:G23)</f>
        <v>33975.31</v>
      </c>
      <c r="H8" s="171"/>
      <c r="I8" s="171">
        <f>SUM(I9:I23)</f>
        <v>0</v>
      </c>
      <c r="J8" s="171"/>
      <c r="K8" s="171">
        <f>SUM(K9:K23)</f>
        <v>0</v>
      </c>
      <c r="L8" s="171"/>
      <c r="M8" s="171">
        <f>SUM(M9:M23)</f>
        <v>39071.606500000002</v>
      </c>
      <c r="N8" s="171"/>
      <c r="O8" s="171">
        <f>SUM(O9:O23)</f>
        <v>0.01</v>
      </c>
      <c r="P8" s="171"/>
      <c r="Q8" s="171">
        <f>SUM(Q9:Q23)</f>
        <v>0</v>
      </c>
      <c r="R8" s="171"/>
      <c r="S8" s="171"/>
      <c r="T8" s="172"/>
      <c r="U8" s="166"/>
      <c r="V8" s="166">
        <f>SUM(V9:V23)</f>
        <v>187.17999999999998</v>
      </c>
      <c r="W8" s="166"/>
      <c r="AG8" t="s">
        <v>138</v>
      </c>
    </row>
    <row r="9" spans="1:60" outlineLevel="1">
      <c r="A9" s="173">
        <v>1</v>
      </c>
      <c r="B9" s="174" t="s">
        <v>161</v>
      </c>
      <c r="C9" s="190" t="s">
        <v>162</v>
      </c>
      <c r="D9" s="175" t="s">
        <v>163</v>
      </c>
      <c r="E9" s="176">
        <v>21.72</v>
      </c>
      <c r="F9" s="177">
        <v>668.8</v>
      </c>
      <c r="G9" s="178">
        <f>ROUND(E9*F9,2)</f>
        <v>14526.34</v>
      </c>
      <c r="H9" s="177"/>
      <c r="I9" s="178">
        <f>ROUND(E9*H9,2)</f>
        <v>0</v>
      </c>
      <c r="J9" s="177"/>
      <c r="K9" s="178">
        <f>ROUND(E9*J9,2)</f>
        <v>0</v>
      </c>
      <c r="L9" s="178">
        <v>15</v>
      </c>
      <c r="M9" s="178">
        <f>G9*(1+L9/100)</f>
        <v>16705.290999999997</v>
      </c>
      <c r="N9" s="178">
        <v>0</v>
      </c>
      <c r="O9" s="178">
        <f>ROUND(E9*N9,2)</f>
        <v>0</v>
      </c>
      <c r="P9" s="178">
        <v>0</v>
      </c>
      <c r="Q9" s="178">
        <f>ROUND(E9*P9,2)</f>
        <v>0</v>
      </c>
      <c r="R9" s="178" t="s">
        <v>164</v>
      </c>
      <c r="S9" s="178" t="s">
        <v>142</v>
      </c>
      <c r="T9" s="179" t="s">
        <v>142</v>
      </c>
      <c r="U9" s="163">
        <v>3.5329999999999999</v>
      </c>
      <c r="V9" s="163">
        <f>ROUND(E9*U9,2)</f>
        <v>76.739999999999995</v>
      </c>
      <c r="W9" s="163"/>
      <c r="X9" s="154"/>
      <c r="Y9" s="154"/>
      <c r="Z9" s="154"/>
      <c r="AA9" s="154"/>
      <c r="AB9" s="154"/>
      <c r="AC9" s="154"/>
      <c r="AD9" s="154"/>
      <c r="AE9" s="154"/>
      <c r="AF9" s="154"/>
      <c r="AG9" s="154" t="s">
        <v>165</v>
      </c>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row>
    <row r="10" spans="1:60" outlineLevel="1">
      <c r="A10" s="161"/>
      <c r="B10" s="162"/>
      <c r="C10" s="250" t="s">
        <v>166</v>
      </c>
      <c r="D10" s="251"/>
      <c r="E10" s="251"/>
      <c r="F10" s="251"/>
      <c r="G10" s="251"/>
      <c r="H10" s="163"/>
      <c r="I10" s="163"/>
      <c r="J10" s="163"/>
      <c r="K10" s="163"/>
      <c r="L10" s="163"/>
      <c r="M10" s="163"/>
      <c r="N10" s="163"/>
      <c r="O10" s="163"/>
      <c r="P10" s="163"/>
      <c r="Q10" s="163"/>
      <c r="R10" s="163"/>
      <c r="S10" s="163"/>
      <c r="T10" s="163"/>
      <c r="U10" s="163"/>
      <c r="V10" s="163"/>
      <c r="W10" s="163"/>
      <c r="X10" s="154"/>
      <c r="Y10" s="154"/>
      <c r="Z10" s="154"/>
      <c r="AA10" s="154"/>
      <c r="AB10" s="154"/>
      <c r="AC10" s="154"/>
      <c r="AD10" s="154"/>
      <c r="AE10" s="154"/>
      <c r="AF10" s="154"/>
      <c r="AG10" s="154" t="s">
        <v>167</v>
      </c>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row>
    <row r="11" spans="1:60" outlineLevel="1">
      <c r="A11" s="161"/>
      <c r="B11" s="162"/>
      <c r="C11" s="191" t="s">
        <v>168</v>
      </c>
      <c r="D11" s="164"/>
      <c r="E11" s="165">
        <v>21.72</v>
      </c>
      <c r="F11" s="163"/>
      <c r="G11" s="163"/>
      <c r="H11" s="163"/>
      <c r="I11" s="163"/>
      <c r="J11" s="163"/>
      <c r="K11" s="163"/>
      <c r="L11" s="163"/>
      <c r="M11" s="163"/>
      <c r="N11" s="163"/>
      <c r="O11" s="163"/>
      <c r="P11" s="163"/>
      <c r="Q11" s="163"/>
      <c r="R11" s="163"/>
      <c r="S11" s="163"/>
      <c r="T11" s="163"/>
      <c r="U11" s="163"/>
      <c r="V11" s="163"/>
      <c r="W11" s="163"/>
      <c r="X11" s="154"/>
      <c r="Y11" s="154"/>
      <c r="Z11" s="154"/>
      <c r="AA11" s="154"/>
      <c r="AB11" s="154"/>
      <c r="AC11" s="154"/>
      <c r="AD11" s="154"/>
      <c r="AE11" s="154"/>
      <c r="AF11" s="154"/>
      <c r="AG11" s="154" t="s">
        <v>156</v>
      </c>
      <c r="AH11" s="154">
        <v>0</v>
      </c>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row>
    <row r="12" spans="1:60" outlineLevel="1">
      <c r="A12" s="173">
        <v>2</v>
      </c>
      <c r="B12" s="174" t="s">
        <v>169</v>
      </c>
      <c r="C12" s="190" t="s">
        <v>170</v>
      </c>
      <c r="D12" s="175" t="s">
        <v>163</v>
      </c>
      <c r="E12" s="176">
        <v>43.44</v>
      </c>
      <c r="F12" s="177">
        <v>28.4</v>
      </c>
      <c r="G12" s="178">
        <f>ROUND(E12*F12,2)</f>
        <v>1233.7</v>
      </c>
      <c r="H12" s="177"/>
      <c r="I12" s="178">
        <f>ROUND(E12*H12,2)</f>
        <v>0</v>
      </c>
      <c r="J12" s="177"/>
      <c r="K12" s="178">
        <f>ROUND(E12*J12,2)</f>
        <v>0</v>
      </c>
      <c r="L12" s="178">
        <v>15</v>
      </c>
      <c r="M12" s="178">
        <f>G12*(1+L12/100)</f>
        <v>1418.7549999999999</v>
      </c>
      <c r="N12" s="178">
        <v>0</v>
      </c>
      <c r="O12" s="178">
        <f>ROUND(E12*N12,2)</f>
        <v>0</v>
      </c>
      <c r="P12" s="178">
        <v>0</v>
      </c>
      <c r="Q12" s="178">
        <f>ROUND(E12*P12,2)</f>
        <v>0</v>
      </c>
      <c r="R12" s="178" t="s">
        <v>164</v>
      </c>
      <c r="S12" s="178" t="s">
        <v>142</v>
      </c>
      <c r="T12" s="179" t="s">
        <v>142</v>
      </c>
      <c r="U12" s="163">
        <v>7.3999999999999996E-2</v>
      </c>
      <c r="V12" s="163">
        <f>ROUND(E12*U12,2)</f>
        <v>3.21</v>
      </c>
      <c r="W12" s="163"/>
      <c r="X12" s="154"/>
      <c r="Y12" s="154"/>
      <c r="Z12" s="154"/>
      <c r="AA12" s="154"/>
      <c r="AB12" s="154"/>
      <c r="AC12" s="154"/>
      <c r="AD12" s="154"/>
      <c r="AE12" s="154"/>
      <c r="AF12" s="154"/>
      <c r="AG12" s="154" t="s">
        <v>165</v>
      </c>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row>
    <row r="13" spans="1:60" outlineLevel="1">
      <c r="A13" s="161"/>
      <c r="B13" s="162"/>
      <c r="C13" s="250" t="s">
        <v>171</v>
      </c>
      <c r="D13" s="251"/>
      <c r="E13" s="251"/>
      <c r="F13" s="251"/>
      <c r="G13" s="251"/>
      <c r="H13" s="163"/>
      <c r="I13" s="163"/>
      <c r="J13" s="163"/>
      <c r="K13" s="163"/>
      <c r="L13" s="163"/>
      <c r="M13" s="163"/>
      <c r="N13" s="163"/>
      <c r="O13" s="163"/>
      <c r="P13" s="163"/>
      <c r="Q13" s="163"/>
      <c r="R13" s="163"/>
      <c r="S13" s="163"/>
      <c r="T13" s="163"/>
      <c r="U13" s="163"/>
      <c r="V13" s="163"/>
      <c r="W13" s="163"/>
      <c r="X13" s="154"/>
      <c r="Y13" s="154"/>
      <c r="Z13" s="154"/>
      <c r="AA13" s="154"/>
      <c r="AB13" s="154"/>
      <c r="AC13" s="154"/>
      <c r="AD13" s="154"/>
      <c r="AE13" s="154"/>
      <c r="AF13" s="154"/>
      <c r="AG13" s="154" t="s">
        <v>167</v>
      </c>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row>
    <row r="14" spans="1:60" outlineLevel="1">
      <c r="A14" s="161"/>
      <c r="B14" s="162"/>
      <c r="C14" s="191" t="s">
        <v>172</v>
      </c>
      <c r="D14" s="164"/>
      <c r="E14" s="165">
        <v>43.44</v>
      </c>
      <c r="F14" s="163"/>
      <c r="G14" s="163"/>
      <c r="H14" s="163"/>
      <c r="I14" s="163"/>
      <c r="J14" s="163"/>
      <c r="K14" s="163"/>
      <c r="L14" s="163"/>
      <c r="M14" s="163"/>
      <c r="N14" s="163"/>
      <c r="O14" s="163"/>
      <c r="P14" s="163"/>
      <c r="Q14" s="163"/>
      <c r="R14" s="163"/>
      <c r="S14" s="163"/>
      <c r="T14" s="163"/>
      <c r="U14" s="163"/>
      <c r="V14" s="163"/>
      <c r="W14" s="163"/>
      <c r="X14" s="154"/>
      <c r="Y14" s="154"/>
      <c r="Z14" s="154"/>
      <c r="AA14" s="154"/>
      <c r="AB14" s="154"/>
      <c r="AC14" s="154"/>
      <c r="AD14" s="154"/>
      <c r="AE14" s="154"/>
      <c r="AF14" s="154"/>
      <c r="AG14" s="154" t="s">
        <v>156</v>
      </c>
      <c r="AH14" s="154">
        <v>0</v>
      </c>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row>
    <row r="15" spans="1:60" ht="22.5" outlineLevel="1">
      <c r="A15" s="173">
        <v>3</v>
      </c>
      <c r="B15" s="174" t="s">
        <v>173</v>
      </c>
      <c r="C15" s="190" t="s">
        <v>174</v>
      </c>
      <c r="D15" s="175" t="s">
        <v>163</v>
      </c>
      <c r="E15" s="176">
        <v>43.44</v>
      </c>
      <c r="F15" s="177">
        <v>128.30000000000001</v>
      </c>
      <c r="G15" s="178">
        <f>ROUND(E15*F15,2)</f>
        <v>5573.35</v>
      </c>
      <c r="H15" s="177"/>
      <c r="I15" s="178">
        <f>ROUND(E15*H15,2)</f>
        <v>0</v>
      </c>
      <c r="J15" s="177"/>
      <c r="K15" s="178">
        <f>ROUND(E15*J15,2)</f>
        <v>0</v>
      </c>
      <c r="L15" s="178">
        <v>15</v>
      </c>
      <c r="M15" s="178">
        <f>G15*(1+L15/100)</f>
        <v>6409.3525</v>
      </c>
      <c r="N15" s="178">
        <v>0</v>
      </c>
      <c r="O15" s="178">
        <f>ROUND(E15*N15,2)</f>
        <v>0</v>
      </c>
      <c r="P15" s="178">
        <v>0</v>
      </c>
      <c r="Q15" s="178">
        <f>ROUND(E15*P15,2)</f>
        <v>0</v>
      </c>
      <c r="R15" s="178" t="s">
        <v>164</v>
      </c>
      <c r="S15" s="178" t="s">
        <v>142</v>
      </c>
      <c r="T15" s="179" t="s">
        <v>142</v>
      </c>
      <c r="U15" s="163">
        <v>0.65200000000000002</v>
      </c>
      <c r="V15" s="163">
        <f>ROUND(E15*U15,2)</f>
        <v>28.32</v>
      </c>
      <c r="W15" s="163"/>
      <c r="X15" s="154"/>
      <c r="Y15" s="154"/>
      <c r="Z15" s="154"/>
      <c r="AA15" s="154"/>
      <c r="AB15" s="154"/>
      <c r="AC15" s="154"/>
      <c r="AD15" s="154"/>
      <c r="AE15" s="154"/>
      <c r="AF15" s="154"/>
      <c r="AG15" s="154" t="s">
        <v>165</v>
      </c>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row>
    <row r="16" spans="1:60" outlineLevel="1">
      <c r="A16" s="161"/>
      <c r="B16" s="162"/>
      <c r="C16" s="191" t="s">
        <v>172</v>
      </c>
      <c r="D16" s="164"/>
      <c r="E16" s="165">
        <v>43.44</v>
      </c>
      <c r="F16" s="163"/>
      <c r="G16" s="163"/>
      <c r="H16" s="163"/>
      <c r="I16" s="163"/>
      <c r="J16" s="163"/>
      <c r="K16" s="163"/>
      <c r="L16" s="163"/>
      <c r="M16" s="163"/>
      <c r="N16" s="163"/>
      <c r="O16" s="163"/>
      <c r="P16" s="163"/>
      <c r="Q16" s="163"/>
      <c r="R16" s="163"/>
      <c r="S16" s="163"/>
      <c r="T16" s="163"/>
      <c r="U16" s="163"/>
      <c r="V16" s="163"/>
      <c r="W16" s="163"/>
      <c r="X16" s="154"/>
      <c r="Y16" s="154"/>
      <c r="Z16" s="154"/>
      <c r="AA16" s="154"/>
      <c r="AB16" s="154"/>
      <c r="AC16" s="154"/>
      <c r="AD16" s="154"/>
      <c r="AE16" s="154"/>
      <c r="AF16" s="154"/>
      <c r="AG16" s="154" t="s">
        <v>156</v>
      </c>
      <c r="AH16" s="154">
        <v>0</v>
      </c>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row>
    <row r="17" spans="1:60" ht="22.5" outlineLevel="1">
      <c r="A17" s="173">
        <v>4</v>
      </c>
      <c r="B17" s="174" t="s">
        <v>175</v>
      </c>
      <c r="C17" s="190" t="s">
        <v>176</v>
      </c>
      <c r="D17" s="175" t="s">
        <v>163</v>
      </c>
      <c r="E17" s="176">
        <v>21.72</v>
      </c>
      <c r="F17" s="177">
        <v>87.2</v>
      </c>
      <c r="G17" s="178">
        <f>ROUND(E17*F17,2)</f>
        <v>1893.98</v>
      </c>
      <c r="H17" s="177"/>
      <c r="I17" s="178">
        <f>ROUND(E17*H17,2)</f>
        <v>0</v>
      </c>
      <c r="J17" s="177"/>
      <c r="K17" s="178">
        <f>ROUND(E17*J17,2)</f>
        <v>0</v>
      </c>
      <c r="L17" s="178">
        <v>15</v>
      </c>
      <c r="M17" s="178">
        <f>G17*(1+L17/100)</f>
        <v>2178.0769999999998</v>
      </c>
      <c r="N17" s="178">
        <v>0</v>
      </c>
      <c r="O17" s="178">
        <f>ROUND(E17*N17,2)</f>
        <v>0</v>
      </c>
      <c r="P17" s="178">
        <v>0</v>
      </c>
      <c r="Q17" s="178">
        <f>ROUND(E17*P17,2)</f>
        <v>0</v>
      </c>
      <c r="R17" s="178" t="s">
        <v>164</v>
      </c>
      <c r="S17" s="178" t="s">
        <v>142</v>
      </c>
      <c r="T17" s="179" t="s">
        <v>142</v>
      </c>
      <c r="U17" s="163">
        <v>0.48399999999999999</v>
      </c>
      <c r="V17" s="163">
        <f>ROUND(E17*U17,2)</f>
        <v>10.51</v>
      </c>
      <c r="W17" s="163"/>
      <c r="X17" s="154"/>
      <c r="Y17" s="154"/>
      <c r="Z17" s="154"/>
      <c r="AA17" s="154"/>
      <c r="AB17" s="154"/>
      <c r="AC17" s="154"/>
      <c r="AD17" s="154"/>
      <c r="AE17" s="154"/>
      <c r="AF17" s="154"/>
      <c r="AG17" s="154" t="s">
        <v>165</v>
      </c>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row>
    <row r="18" spans="1:60" outlineLevel="1">
      <c r="A18" s="161"/>
      <c r="B18" s="162"/>
      <c r="C18" s="191" t="s">
        <v>168</v>
      </c>
      <c r="D18" s="164"/>
      <c r="E18" s="165">
        <v>21.72</v>
      </c>
      <c r="F18" s="163"/>
      <c r="G18" s="163"/>
      <c r="H18" s="163"/>
      <c r="I18" s="163"/>
      <c r="J18" s="163"/>
      <c r="K18" s="163"/>
      <c r="L18" s="163"/>
      <c r="M18" s="163"/>
      <c r="N18" s="163"/>
      <c r="O18" s="163"/>
      <c r="P18" s="163"/>
      <c r="Q18" s="163"/>
      <c r="R18" s="163"/>
      <c r="S18" s="163"/>
      <c r="T18" s="163"/>
      <c r="U18" s="163"/>
      <c r="V18" s="163"/>
      <c r="W18" s="163"/>
      <c r="X18" s="154"/>
      <c r="Y18" s="154"/>
      <c r="Z18" s="154"/>
      <c r="AA18" s="154"/>
      <c r="AB18" s="154"/>
      <c r="AC18" s="154"/>
      <c r="AD18" s="154"/>
      <c r="AE18" s="154"/>
      <c r="AF18" s="154"/>
      <c r="AG18" s="154" t="s">
        <v>156</v>
      </c>
      <c r="AH18" s="154">
        <v>0</v>
      </c>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row>
    <row r="19" spans="1:60" outlineLevel="1">
      <c r="A19" s="173">
        <v>5</v>
      </c>
      <c r="B19" s="174" t="s">
        <v>177</v>
      </c>
      <c r="C19" s="190" t="s">
        <v>178</v>
      </c>
      <c r="D19" s="175" t="s">
        <v>163</v>
      </c>
      <c r="E19" s="176">
        <v>21.72</v>
      </c>
      <c r="F19" s="177">
        <v>448.8</v>
      </c>
      <c r="G19" s="178">
        <f>ROUND(E19*F19,2)</f>
        <v>9747.94</v>
      </c>
      <c r="H19" s="177"/>
      <c r="I19" s="178">
        <f>ROUND(E19*H19,2)</f>
        <v>0</v>
      </c>
      <c r="J19" s="177"/>
      <c r="K19" s="178">
        <f>ROUND(E19*J19,2)</f>
        <v>0</v>
      </c>
      <c r="L19" s="178">
        <v>15</v>
      </c>
      <c r="M19" s="178">
        <f>G19*(1+L19/100)</f>
        <v>11210.130999999999</v>
      </c>
      <c r="N19" s="178">
        <v>0</v>
      </c>
      <c r="O19" s="178">
        <f>ROUND(E19*N19,2)</f>
        <v>0</v>
      </c>
      <c r="P19" s="178">
        <v>0</v>
      </c>
      <c r="Q19" s="178">
        <f>ROUND(E19*P19,2)</f>
        <v>0</v>
      </c>
      <c r="R19" s="178" t="s">
        <v>164</v>
      </c>
      <c r="S19" s="178" t="s">
        <v>142</v>
      </c>
      <c r="T19" s="179" t="s">
        <v>142</v>
      </c>
      <c r="U19" s="163">
        <v>2.1949999999999998</v>
      </c>
      <c r="V19" s="163">
        <f>ROUND(E19*U19,2)</f>
        <v>47.68</v>
      </c>
      <c r="W19" s="163"/>
      <c r="X19" s="154"/>
      <c r="Y19" s="154"/>
      <c r="Z19" s="154"/>
      <c r="AA19" s="154"/>
      <c r="AB19" s="154"/>
      <c r="AC19" s="154"/>
      <c r="AD19" s="154"/>
      <c r="AE19" s="154"/>
      <c r="AF19" s="154"/>
      <c r="AG19" s="154" t="s">
        <v>165</v>
      </c>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row>
    <row r="20" spans="1:60" ht="22.5" outlineLevel="1">
      <c r="A20" s="161"/>
      <c r="B20" s="162"/>
      <c r="C20" s="250" t="s">
        <v>179</v>
      </c>
      <c r="D20" s="251"/>
      <c r="E20" s="251"/>
      <c r="F20" s="251"/>
      <c r="G20" s="251"/>
      <c r="H20" s="163"/>
      <c r="I20" s="163"/>
      <c r="J20" s="163"/>
      <c r="K20" s="163"/>
      <c r="L20" s="163"/>
      <c r="M20" s="163"/>
      <c r="N20" s="163"/>
      <c r="O20" s="163"/>
      <c r="P20" s="163"/>
      <c r="Q20" s="163"/>
      <c r="R20" s="163"/>
      <c r="S20" s="163"/>
      <c r="T20" s="163"/>
      <c r="U20" s="163"/>
      <c r="V20" s="163"/>
      <c r="W20" s="163"/>
      <c r="X20" s="154"/>
      <c r="Y20" s="154"/>
      <c r="Z20" s="154"/>
      <c r="AA20" s="154"/>
      <c r="AB20" s="154"/>
      <c r="AC20" s="154"/>
      <c r="AD20" s="154"/>
      <c r="AE20" s="154"/>
      <c r="AF20" s="154"/>
      <c r="AG20" s="154" t="s">
        <v>167</v>
      </c>
      <c r="AH20" s="154"/>
      <c r="AI20" s="154"/>
      <c r="AJ20" s="154"/>
      <c r="AK20" s="154"/>
      <c r="AL20" s="154"/>
      <c r="AM20" s="154"/>
      <c r="AN20" s="154"/>
      <c r="AO20" s="154"/>
      <c r="AP20" s="154"/>
      <c r="AQ20" s="154"/>
      <c r="AR20" s="154"/>
      <c r="AS20" s="154"/>
      <c r="AT20" s="154"/>
      <c r="AU20" s="154"/>
      <c r="AV20" s="154"/>
      <c r="AW20" s="154"/>
      <c r="AX20" s="154"/>
      <c r="AY20" s="154"/>
      <c r="AZ20" s="154"/>
      <c r="BA20" s="195" t="str">
        <f>C20</f>
        <v>sypaninou z vhodných hornin tř. 1 - 4 nebo materiálem, uloženým ve vzdálenosti do 30 m od vnějšího kraje objektu, pro jakoukoliv míru zhutnění,</v>
      </c>
      <c r="BB20" s="154"/>
      <c r="BC20" s="154"/>
      <c r="BD20" s="154"/>
      <c r="BE20" s="154"/>
      <c r="BF20" s="154"/>
      <c r="BG20" s="154"/>
      <c r="BH20" s="154"/>
    </row>
    <row r="21" spans="1:60" outlineLevel="1">
      <c r="A21" s="161"/>
      <c r="B21" s="162"/>
      <c r="C21" s="191" t="s">
        <v>168</v>
      </c>
      <c r="D21" s="164"/>
      <c r="E21" s="165">
        <v>21.72</v>
      </c>
      <c r="F21" s="163"/>
      <c r="G21" s="163"/>
      <c r="H21" s="163"/>
      <c r="I21" s="163"/>
      <c r="J21" s="163"/>
      <c r="K21" s="163"/>
      <c r="L21" s="163"/>
      <c r="M21" s="163"/>
      <c r="N21" s="163"/>
      <c r="O21" s="163"/>
      <c r="P21" s="163"/>
      <c r="Q21" s="163"/>
      <c r="R21" s="163"/>
      <c r="S21" s="163"/>
      <c r="T21" s="163"/>
      <c r="U21" s="163"/>
      <c r="V21" s="163"/>
      <c r="W21" s="163"/>
      <c r="X21" s="154"/>
      <c r="Y21" s="154"/>
      <c r="Z21" s="154"/>
      <c r="AA21" s="154"/>
      <c r="AB21" s="154"/>
      <c r="AC21" s="154"/>
      <c r="AD21" s="154"/>
      <c r="AE21" s="154"/>
      <c r="AF21" s="154"/>
      <c r="AG21" s="154" t="s">
        <v>156</v>
      </c>
      <c r="AH21" s="154">
        <v>0</v>
      </c>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row>
    <row r="22" spans="1:60" ht="22.5" outlineLevel="1">
      <c r="A22" s="173">
        <v>6</v>
      </c>
      <c r="B22" s="174" t="s">
        <v>180</v>
      </c>
      <c r="C22" s="190" t="s">
        <v>181</v>
      </c>
      <c r="D22" s="175" t="s">
        <v>182</v>
      </c>
      <c r="E22" s="176">
        <v>4</v>
      </c>
      <c r="F22" s="177">
        <v>250</v>
      </c>
      <c r="G22" s="178">
        <f>ROUND(E22*F22,2)</f>
        <v>1000</v>
      </c>
      <c r="H22" s="177"/>
      <c r="I22" s="178">
        <f>ROUND(E22*H22,2)</f>
        <v>0</v>
      </c>
      <c r="J22" s="177"/>
      <c r="K22" s="178">
        <f>ROUND(E22*J22,2)</f>
        <v>0</v>
      </c>
      <c r="L22" s="178">
        <v>15</v>
      </c>
      <c r="M22" s="178">
        <f>G22*(1+L22/100)</f>
        <v>1150</v>
      </c>
      <c r="N22" s="178">
        <v>3.0400000000000002E-3</v>
      </c>
      <c r="O22" s="178">
        <f>ROUND(E22*N22,2)</f>
        <v>0.01</v>
      </c>
      <c r="P22" s="178">
        <v>0</v>
      </c>
      <c r="Q22" s="178">
        <f>ROUND(E22*P22,2)</f>
        <v>0</v>
      </c>
      <c r="R22" s="178" t="s">
        <v>183</v>
      </c>
      <c r="S22" s="178" t="s">
        <v>142</v>
      </c>
      <c r="T22" s="179" t="s">
        <v>142</v>
      </c>
      <c r="U22" s="163">
        <v>5.18</v>
      </c>
      <c r="V22" s="163">
        <f>ROUND(E22*U22,2)</f>
        <v>20.72</v>
      </c>
      <c r="W22" s="163"/>
      <c r="X22" s="154"/>
      <c r="Y22" s="154"/>
      <c r="Z22" s="154"/>
      <c r="AA22" s="154"/>
      <c r="AB22" s="154"/>
      <c r="AC22" s="154"/>
      <c r="AD22" s="154"/>
      <c r="AE22" s="154"/>
      <c r="AF22" s="154"/>
      <c r="AG22" s="154" t="s">
        <v>184</v>
      </c>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row>
    <row r="23" spans="1:60" ht="22.5" outlineLevel="1">
      <c r="A23" s="161"/>
      <c r="B23" s="162"/>
      <c r="C23" s="250" t="s">
        <v>185</v>
      </c>
      <c r="D23" s="251"/>
      <c r="E23" s="251"/>
      <c r="F23" s="251"/>
      <c r="G23" s="251"/>
      <c r="H23" s="163"/>
      <c r="I23" s="163"/>
      <c r="J23" s="163"/>
      <c r="K23" s="163"/>
      <c r="L23" s="163"/>
      <c r="M23" s="163"/>
      <c r="N23" s="163"/>
      <c r="O23" s="163"/>
      <c r="P23" s="163"/>
      <c r="Q23" s="163"/>
      <c r="R23" s="163"/>
      <c r="S23" s="163"/>
      <c r="T23" s="163"/>
      <c r="U23" s="163"/>
      <c r="V23" s="163"/>
      <c r="W23" s="163"/>
      <c r="X23" s="154"/>
      <c r="Y23" s="154"/>
      <c r="Z23" s="154"/>
      <c r="AA23" s="154"/>
      <c r="AB23" s="154"/>
      <c r="AC23" s="154"/>
      <c r="AD23" s="154"/>
      <c r="AE23" s="154"/>
      <c r="AF23" s="154"/>
      <c r="AG23" s="154" t="s">
        <v>167</v>
      </c>
      <c r="AH23" s="154"/>
      <c r="AI23" s="154"/>
      <c r="AJ23" s="154"/>
      <c r="AK23" s="154"/>
      <c r="AL23" s="154"/>
      <c r="AM23" s="154"/>
      <c r="AN23" s="154"/>
      <c r="AO23" s="154"/>
      <c r="AP23" s="154"/>
      <c r="AQ23" s="154"/>
      <c r="AR23" s="154"/>
      <c r="AS23" s="154"/>
      <c r="AT23" s="154"/>
      <c r="AU23" s="154"/>
      <c r="AV23" s="154"/>
      <c r="AW23" s="154"/>
      <c r="AX23" s="154"/>
      <c r="AY23" s="154"/>
      <c r="AZ23" s="154"/>
      <c r="BA23" s="195" t="str">
        <f>C23</f>
        <v>Kácení stromů s odřezáním kmene a s odvětvením, odstranění pařezů s přesekáním kořenů, naložení kmenů a pařezů na dopravní prostředek a vodorovné přemístění, spálení větví.</v>
      </c>
      <c r="BB23" s="154"/>
      <c r="BC23" s="154"/>
      <c r="BD23" s="154"/>
      <c r="BE23" s="154"/>
      <c r="BF23" s="154"/>
      <c r="BG23" s="154"/>
      <c r="BH23" s="154"/>
    </row>
    <row r="24" spans="1:60">
      <c r="A24" s="167" t="s">
        <v>137</v>
      </c>
      <c r="B24" s="168" t="s">
        <v>59</v>
      </c>
      <c r="C24" s="188" t="s">
        <v>60</v>
      </c>
      <c r="D24" s="169"/>
      <c r="E24" s="170"/>
      <c r="F24" s="171"/>
      <c r="G24" s="171">
        <f>SUMIF(AG25:AG26,"&lt;&gt;NOR",G25:G26)</f>
        <v>5122.3</v>
      </c>
      <c r="H24" s="171"/>
      <c r="I24" s="171">
        <f>SUM(I25:I26)</f>
        <v>0</v>
      </c>
      <c r="J24" s="171"/>
      <c r="K24" s="171">
        <f>SUM(K25:K26)</f>
        <v>0</v>
      </c>
      <c r="L24" s="171"/>
      <c r="M24" s="171">
        <f>SUM(M25:M26)</f>
        <v>5890.6449999999995</v>
      </c>
      <c r="N24" s="171"/>
      <c r="O24" s="171">
        <f>SUM(O25:O26)</f>
        <v>0</v>
      </c>
      <c r="P24" s="171"/>
      <c r="Q24" s="171">
        <f>SUM(Q25:Q26)</f>
        <v>0</v>
      </c>
      <c r="R24" s="171"/>
      <c r="S24" s="171"/>
      <c r="T24" s="172"/>
      <c r="U24" s="166"/>
      <c r="V24" s="166">
        <f>SUM(V25:V26)</f>
        <v>5.79</v>
      </c>
      <c r="W24" s="166"/>
      <c r="AG24" t="s">
        <v>138</v>
      </c>
    </row>
    <row r="25" spans="1:60" outlineLevel="1">
      <c r="A25" s="173">
        <v>7</v>
      </c>
      <c r="B25" s="174" t="s">
        <v>186</v>
      </c>
      <c r="C25" s="190" t="s">
        <v>187</v>
      </c>
      <c r="D25" s="175" t="s">
        <v>188</v>
      </c>
      <c r="E25" s="176">
        <v>36.200000000000003</v>
      </c>
      <c r="F25" s="177">
        <v>141.5</v>
      </c>
      <c r="G25" s="178">
        <f>ROUND(E25*F25,2)</f>
        <v>5122.3</v>
      </c>
      <c r="H25" s="177"/>
      <c r="I25" s="178">
        <f>ROUND(E25*H25,2)</f>
        <v>0</v>
      </c>
      <c r="J25" s="177"/>
      <c r="K25" s="178">
        <f>ROUND(E25*J25,2)</f>
        <v>0</v>
      </c>
      <c r="L25" s="178">
        <v>15</v>
      </c>
      <c r="M25" s="178">
        <f>G25*(1+L25/100)</f>
        <v>5890.6449999999995</v>
      </c>
      <c r="N25" s="178">
        <v>0</v>
      </c>
      <c r="O25" s="178">
        <f>ROUND(E25*N25,2)</f>
        <v>0</v>
      </c>
      <c r="P25" s="178">
        <v>0</v>
      </c>
      <c r="Q25" s="178">
        <f>ROUND(E25*P25,2)</f>
        <v>0</v>
      </c>
      <c r="R25" s="178"/>
      <c r="S25" s="178" t="s">
        <v>147</v>
      </c>
      <c r="T25" s="179" t="s">
        <v>142</v>
      </c>
      <c r="U25" s="163">
        <v>0.16</v>
      </c>
      <c r="V25" s="163">
        <f>ROUND(E25*U25,2)</f>
        <v>5.79</v>
      </c>
      <c r="W25" s="163"/>
      <c r="X25" s="154"/>
      <c r="Y25" s="154"/>
      <c r="Z25" s="154"/>
      <c r="AA25" s="154"/>
      <c r="AB25" s="154"/>
      <c r="AC25" s="154"/>
      <c r="AD25" s="154"/>
      <c r="AE25" s="154"/>
      <c r="AF25" s="154"/>
      <c r="AG25" s="154" t="s">
        <v>165</v>
      </c>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row>
    <row r="26" spans="1:60" outlineLevel="1">
      <c r="A26" s="161"/>
      <c r="B26" s="162"/>
      <c r="C26" s="191" t="s">
        <v>189</v>
      </c>
      <c r="D26" s="164"/>
      <c r="E26" s="165">
        <v>36.200000000000003</v>
      </c>
      <c r="F26" s="163"/>
      <c r="G26" s="163"/>
      <c r="H26" s="163"/>
      <c r="I26" s="163"/>
      <c r="J26" s="163"/>
      <c r="K26" s="163"/>
      <c r="L26" s="163"/>
      <c r="M26" s="163"/>
      <c r="N26" s="163"/>
      <c r="O26" s="163"/>
      <c r="P26" s="163"/>
      <c r="Q26" s="163"/>
      <c r="R26" s="163"/>
      <c r="S26" s="163"/>
      <c r="T26" s="163"/>
      <c r="U26" s="163"/>
      <c r="V26" s="163"/>
      <c r="W26" s="163"/>
      <c r="X26" s="154"/>
      <c r="Y26" s="154"/>
      <c r="Z26" s="154"/>
      <c r="AA26" s="154"/>
      <c r="AB26" s="154"/>
      <c r="AC26" s="154"/>
      <c r="AD26" s="154"/>
      <c r="AE26" s="154"/>
      <c r="AF26" s="154"/>
      <c r="AG26" s="154" t="s">
        <v>156</v>
      </c>
      <c r="AH26" s="154">
        <v>0</v>
      </c>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row>
    <row r="27" spans="1:60">
      <c r="A27" s="167" t="s">
        <v>137</v>
      </c>
      <c r="B27" s="168" t="s">
        <v>61</v>
      </c>
      <c r="C27" s="188" t="s">
        <v>62</v>
      </c>
      <c r="D27" s="169"/>
      <c r="E27" s="170"/>
      <c r="F27" s="171"/>
      <c r="G27" s="171">
        <f>SUMIF(AG28:AG36,"&lt;&gt;NOR",G28:G36)</f>
        <v>500.56</v>
      </c>
      <c r="H27" s="171"/>
      <c r="I27" s="171">
        <f>SUM(I28:I36)</f>
        <v>0</v>
      </c>
      <c r="J27" s="171"/>
      <c r="K27" s="171">
        <f>SUM(K28:K36)</f>
        <v>0</v>
      </c>
      <c r="L27" s="171"/>
      <c r="M27" s="171">
        <f>SUM(M28:M36)</f>
        <v>575.64400000000001</v>
      </c>
      <c r="N27" s="171"/>
      <c r="O27" s="171">
        <f>SUM(O28:O36)</f>
        <v>0</v>
      </c>
      <c r="P27" s="171"/>
      <c r="Q27" s="171">
        <f>SUM(Q28:Q36)</f>
        <v>0</v>
      </c>
      <c r="R27" s="171"/>
      <c r="S27" s="171"/>
      <c r="T27" s="172"/>
      <c r="U27" s="166"/>
      <c r="V27" s="166">
        <f>SUM(V28:V36)</f>
        <v>0.90000000000000013</v>
      </c>
      <c r="W27" s="166"/>
      <c r="AG27" t="s">
        <v>138</v>
      </c>
    </row>
    <row r="28" spans="1:60" outlineLevel="1">
      <c r="A28" s="173">
        <v>8</v>
      </c>
      <c r="B28" s="174" t="s">
        <v>190</v>
      </c>
      <c r="C28" s="190" t="s">
        <v>191</v>
      </c>
      <c r="D28" s="175" t="s">
        <v>163</v>
      </c>
      <c r="E28" s="176">
        <v>0.06</v>
      </c>
      <c r="F28" s="177">
        <v>2100</v>
      </c>
      <c r="G28" s="178">
        <f>ROUND(E28*F28,2)</f>
        <v>126</v>
      </c>
      <c r="H28" s="177"/>
      <c r="I28" s="178">
        <f>ROUND(E28*H28,2)</f>
        <v>0</v>
      </c>
      <c r="J28" s="177"/>
      <c r="K28" s="178">
        <f>ROUND(E28*J28,2)</f>
        <v>0</v>
      </c>
      <c r="L28" s="178">
        <v>15</v>
      </c>
      <c r="M28" s="178">
        <f>G28*(1+L28/100)</f>
        <v>144.89999999999998</v>
      </c>
      <c r="N28" s="178">
        <v>0</v>
      </c>
      <c r="O28" s="178">
        <f>ROUND(E28*N28,2)</f>
        <v>0</v>
      </c>
      <c r="P28" s="178">
        <v>0</v>
      </c>
      <c r="Q28" s="178">
        <f>ROUND(E28*P28,2)</f>
        <v>0</v>
      </c>
      <c r="R28" s="178" t="s">
        <v>192</v>
      </c>
      <c r="S28" s="178" t="s">
        <v>142</v>
      </c>
      <c r="T28" s="179" t="s">
        <v>142</v>
      </c>
      <c r="U28" s="163">
        <v>0.97699999999999998</v>
      </c>
      <c r="V28" s="163">
        <f>ROUND(E28*U28,2)</f>
        <v>0.06</v>
      </c>
      <c r="W28" s="163"/>
      <c r="X28" s="154"/>
      <c r="Y28" s="154"/>
      <c r="Z28" s="154"/>
      <c r="AA28" s="154"/>
      <c r="AB28" s="154"/>
      <c r="AC28" s="154"/>
      <c r="AD28" s="154"/>
      <c r="AE28" s="154"/>
      <c r="AF28" s="154"/>
      <c r="AG28" s="154" t="s">
        <v>165</v>
      </c>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row>
    <row r="29" spans="1:60" outlineLevel="1">
      <c r="A29" s="161"/>
      <c r="B29" s="162"/>
      <c r="C29" s="250" t="s">
        <v>193</v>
      </c>
      <c r="D29" s="251"/>
      <c r="E29" s="251"/>
      <c r="F29" s="251"/>
      <c r="G29" s="251"/>
      <c r="H29" s="163"/>
      <c r="I29" s="163"/>
      <c r="J29" s="163"/>
      <c r="K29" s="163"/>
      <c r="L29" s="163"/>
      <c r="M29" s="163"/>
      <c r="N29" s="163"/>
      <c r="O29" s="163"/>
      <c r="P29" s="163"/>
      <c r="Q29" s="163"/>
      <c r="R29" s="163"/>
      <c r="S29" s="163"/>
      <c r="T29" s="163"/>
      <c r="U29" s="163"/>
      <c r="V29" s="163"/>
      <c r="W29" s="163"/>
      <c r="X29" s="154"/>
      <c r="Y29" s="154"/>
      <c r="Z29" s="154"/>
      <c r="AA29" s="154"/>
      <c r="AB29" s="154"/>
      <c r="AC29" s="154"/>
      <c r="AD29" s="154"/>
      <c r="AE29" s="154"/>
      <c r="AF29" s="154"/>
      <c r="AG29" s="154" t="s">
        <v>167</v>
      </c>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row>
    <row r="30" spans="1:60" outlineLevel="1">
      <c r="A30" s="161"/>
      <c r="B30" s="162"/>
      <c r="C30" s="191" t="s">
        <v>194</v>
      </c>
      <c r="D30" s="164"/>
      <c r="E30" s="165">
        <v>0.06</v>
      </c>
      <c r="F30" s="163"/>
      <c r="G30" s="163"/>
      <c r="H30" s="163"/>
      <c r="I30" s="163"/>
      <c r="J30" s="163"/>
      <c r="K30" s="163"/>
      <c r="L30" s="163"/>
      <c r="M30" s="163"/>
      <c r="N30" s="163"/>
      <c r="O30" s="163"/>
      <c r="P30" s="163"/>
      <c r="Q30" s="163"/>
      <c r="R30" s="163"/>
      <c r="S30" s="163"/>
      <c r="T30" s="163"/>
      <c r="U30" s="163"/>
      <c r="V30" s="163"/>
      <c r="W30" s="163"/>
      <c r="X30" s="154"/>
      <c r="Y30" s="154"/>
      <c r="Z30" s="154"/>
      <c r="AA30" s="154"/>
      <c r="AB30" s="154"/>
      <c r="AC30" s="154"/>
      <c r="AD30" s="154"/>
      <c r="AE30" s="154"/>
      <c r="AF30" s="154"/>
      <c r="AG30" s="154" t="s">
        <v>156</v>
      </c>
      <c r="AH30" s="154">
        <v>0</v>
      </c>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row>
    <row r="31" spans="1:60" outlineLevel="1">
      <c r="A31" s="173">
        <v>9</v>
      </c>
      <c r="B31" s="174" t="s">
        <v>195</v>
      </c>
      <c r="C31" s="190" t="s">
        <v>196</v>
      </c>
      <c r="D31" s="175" t="s">
        <v>188</v>
      </c>
      <c r="E31" s="176">
        <v>0.84</v>
      </c>
      <c r="F31" s="177">
        <v>320</v>
      </c>
      <c r="G31" s="178">
        <f>ROUND(E31*F31,2)</f>
        <v>268.8</v>
      </c>
      <c r="H31" s="177"/>
      <c r="I31" s="178">
        <f>ROUND(E31*H31,2)</f>
        <v>0</v>
      </c>
      <c r="J31" s="177"/>
      <c r="K31" s="178">
        <f>ROUND(E31*J31,2)</f>
        <v>0</v>
      </c>
      <c r="L31" s="178">
        <v>15</v>
      </c>
      <c r="M31" s="178">
        <f>G31*(1+L31/100)</f>
        <v>309.12</v>
      </c>
      <c r="N31" s="178">
        <v>0</v>
      </c>
      <c r="O31" s="178">
        <f>ROUND(E31*N31,2)</f>
        <v>0</v>
      </c>
      <c r="P31" s="178">
        <v>0</v>
      </c>
      <c r="Q31" s="178">
        <f>ROUND(E31*P31,2)</f>
        <v>0</v>
      </c>
      <c r="R31" s="178" t="s">
        <v>192</v>
      </c>
      <c r="S31" s="178" t="s">
        <v>142</v>
      </c>
      <c r="T31" s="179" t="s">
        <v>142</v>
      </c>
      <c r="U31" s="163">
        <v>0.65</v>
      </c>
      <c r="V31" s="163">
        <f>ROUND(E31*U31,2)</f>
        <v>0.55000000000000004</v>
      </c>
      <c r="W31" s="163"/>
      <c r="X31" s="154"/>
      <c r="Y31" s="154"/>
      <c r="Z31" s="154"/>
      <c r="AA31" s="154"/>
      <c r="AB31" s="154"/>
      <c r="AC31" s="154"/>
      <c r="AD31" s="154"/>
      <c r="AE31" s="154"/>
      <c r="AF31" s="154"/>
      <c r="AG31" s="154" t="s">
        <v>165</v>
      </c>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row>
    <row r="32" spans="1:60" ht="22.5" outlineLevel="1">
      <c r="A32" s="161"/>
      <c r="B32" s="162"/>
      <c r="C32" s="250" t="s">
        <v>197</v>
      </c>
      <c r="D32" s="251"/>
      <c r="E32" s="251"/>
      <c r="F32" s="251"/>
      <c r="G32" s="251"/>
      <c r="H32" s="163"/>
      <c r="I32" s="163"/>
      <c r="J32" s="163"/>
      <c r="K32" s="163"/>
      <c r="L32" s="163"/>
      <c r="M32" s="163"/>
      <c r="N32" s="163"/>
      <c r="O32" s="163"/>
      <c r="P32" s="163"/>
      <c r="Q32" s="163"/>
      <c r="R32" s="163"/>
      <c r="S32" s="163"/>
      <c r="T32" s="163"/>
      <c r="U32" s="163"/>
      <c r="V32" s="163"/>
      <c r="W32" s="163"/>
      <c r="X32" s="154"/>
      <c r="Y32" s="154"/>
      <c r="Z32" s="154"/>
      <c r="AA32" s="154"/>
      <c r="AB32" s="154"/>
      <c r="AC32" s="154"/>
      <c r="AD32" s="154"/>
      <c r="AE32" s="154"/>
      <c r="AF32" s="154"/>
      <c r="AG32" s="154" t="s">
        <v>167</v>
      </c>
      <c r="AH32" s="154"/>
      <c r="AI32" s="154"/>
      <c r="AJ32" s="154"/>
      <c r="AK32" s="154"/>
      <c r="AL32" s="154"/>
      <c r="AM32" s="154"/>
      <c r="AN32" s="154"/>
      <c r="AO32" s="154"/>
      <c r="AP32" s="154"/>
      <c r="AQ32" s="154"/>
      <c r="AR32" s="154"/>
      <c r="AS32" s="154"/>
      <c r="AT32" s="154"/>
      <c r="AU32" s="154"/>
      <c r="AV32" s="154"/>
      <c r="AW32" s="154"/>
      <c r="AX32" s="154"/>
      <c r="AY32" s="154"/>
      <c r="AZ32" s="154"/>
      <c r="BA32" s="195" t="str">
        <f>C32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2" s="154"/>
      <c r="BC32" s="154"/>
      <c r="BD32" s="154"/>
      <c r="BE32" s="154"/>
      <c r="BF32" s="154"/>
      <c r="BG32" s="154"/>
      <c r="BH32" s="154"/>
    </row>
    <row r="33" spans="1:60" outlineLevel="1">
      <c r="A33" s="161"/>
      <c r="B33" s="162"/>
      <c r="C33" s="191" t="s">
        <v>198</v>
      </c>
      <c r="D33" s="164"/>
      <c r="E33" s="165">
        <v>0.84</v>
      </c>
      <c r="F33" s="163"/>
      <c r="G33" s="163"/>
      <c r="H33" s="163"/>
      <c r="I33" s="163"/>
      <c r="J33" s="163"/>
      <c r="K33" s="163"/>
      <c r="L33" s="163"/>
      <c r="M33" s="163"/>
      <c r="N33" s="163"/>
      <c r="O33" s="163"/>
      <c r="P33" s="163"/>
      <c r="Q33" s="163"/>
      <c r="R33" s="163"/>
      <c r="S33" s="163"/>
      <c r="T33" s="163"/>
      <c r="U33" s="163"/>
      <c r="V33" s="163"/>
      <c r="W33" s="163"/>
      <c r="X33" s="154"/>
      <c r="Y33" s="154"/>
      <c r="Z33" s="154"/>
      <c r="AA33" s="154"/>
      <c r="AB33" s="154"/>
      <c r="AC33" s="154"/>
      <c r="AD33" s="154"/>
      <c r="AE33" s="154"/>
      <c r="AF33" s="154"/>
      <c r="AG33" s="154" t="s">
        <v>156</v>
      </c>
      <c r="AH33" s="154">
        <v>0</v>
      </c>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row>
    <row r="34" spans="1:60" outlineLevel="1">
      <c r="A34" s="173">
        <v>10</v>
      </c>
      <c r="B34" s="174" t="s">
        <v>199</v>
      </c>
      <c r="C34" s="190" t="s">
        <v>200</v>
      </c>
      <c r="D34" s="175" t="s">
        <v>188</v>
      </c>
      <c r="E34" s="176">
        <v>0.84</v>
      </c>
      <c r="F34" s="177">
        <v>125.9</v>
      </c>
      <c r="G34" s="178">
        <f>ROUND(E34*F34,2)</f>
        <v>105.76</v>
      </c>
      <c r="H34" s="177"/>
      <c r="I34" s="178">
        <f>ROUND(E34*H34,2)</f>
        <v>0</v>
      </c>
      <c r="J34" s="177"/>
      <c r="K34" s="178">
        <f>ROUND(E34*J34,2)</f>
        <v>0</v>
      </c>
      <c r="L34" s="178">
        <v>15</v>
      </c>
      <c r="M34" s="178">
        <f>G34*(1+L34/100)</f>
        <v>121.624</v>
      </c>
      <c r="N34" s="178">
        <v>0</v>
      </c>
      <c r="O34" s="178">
        <f>ROUND(E34*N34,2)</f>
        <v>0</v>
      </c>
      <c r="P34" s="178">
        <v>0</v>
      </c>
      <c r="Q34" s="178">
        <f>ROUND(E34*P34,2)</f>
        <v>0</v>
      </c>
      <c r="R34" s="178" t="s">
        <v>192</v>
      </c>
      <c r="S34" s="178" t="s">
        <v>142</v>
      </c>
      <c r="T34" s="179" t="s">
        <v>142</v>
      </c>
      <c r="U34" s="163">
        <v>0.35</v>
      </c>
      <c r="V34" s="163">
        <f>ROUND(E34*U34,2)</f>
        <v>0.28999999999999998</v>
      </c>
      <c r="W34" s="163"/>
      <c r="X34" s="154"/>
      <c r="Y34" s="154"/>
      <c r="Z34" s="154"/>
      <c r="AA34" s="154"/>
      <c r="AB34" s="154"/>
      <c r="AC34" s="154"/>
      <c r="AD34" s="154"/>
      <c r="AE34" s="154"/>
      <c r="AF34" s="154"/>
      <c r="AG34" s="154" t="s">
        <v>165</v>
      </c>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row>
    <row r="35" spans="1:60" ht="22.5" outlineLevel="1">
      <c r="A35" s="161"/>
      <c r="B35" s="162"/>
      <c r="C35" s="250" t="s">
        <v>197</v>
      </c>
      <c r="D35" s="251"/>
      <c r="E35" s="251"/>
      <c r="F35" s="251"/>
      <c r="G35" s="251"/>
      <c r="H35" s="163"/>
      <c r="I35" s="163"/>
      <c r="J35" s="163"/>
      <c r="K35" s="163"/>
      <c r="L35" s="163"/>
      <c r="M35" s="163"/>
      <c r="N35" s="163"/>
      <c r="O35" s="163"/>
      <c r="P35" s="163"/>
      <c r="Q35" s="163"/>
      <c r="R35" s="163"/>
      <c r="S35" s="163"/>
      <c r="T35" s="163"/>
      <c r="U35" s="163"/>
      <c r="V35" s="163"/>
      <c r="W35" s="163"/>
      <c r="X35" s="154"/>
      <c r="Y35" s="154"/>
      <c r="Z35" s="154"/>
      <c r="AA35" s="154"/>
      <c r="AB35" s="154"/>
      <c r="AC35" s="154"/>
      <c r="AD35" s="154"/>
      <c r="AE35" s="154"/>
      <c r="AF35" s="154"/>
      <c r="AG35" s="154" t="s">
        <v>167</v>
      </c>
      <c r="AH35" s="154"/>
      <c r="AI35" s="154"/>
      <c r="AJ35" s="154"/>
      <c r="AK35" s="154"/>
      <c r="AL35" s="154"/>
      <c r="AM35" s="154"/>
      <c r="AN35" s="154"/>
      <c r="AO35" s="154"/>
      <c r="AP35" s="154"/>
      <c r="AQ35" s="154"/>
      <c r="AR35" s="154"/>
      <c r="AS35" s="154"/>
      <c r="AT35" s="154"/>
      <c r="AU35" s="154"/>
      <c r="AV35" s="154"/>
      <c r="AW35" s="154"/>
      <c r="AX35" s="154"/>
      <c r="AY35" s="154"/>
      <c r="AZ35" s="154"/>
      <c r="BA35" s="195" t="str">
        <f>C35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5" s="154"/>
      <c r="BC35" s="154"/>
      <c r="BD35" s="154"/>
      <c r="BE35" s="154"/>
      <c r="BF35" s="154"/>
      <c r="BG35" s="154"/>
      <c r="BH35" s="154"/>
    </row>
    <row r="36" spans="1:60" outlineLevel="1">
      <c r="A36" s="161"/>
      <c r="B36" s="162"/>
      <c r="C36" s="191" t="s">
        <v>201</v>
      </c>
      <c r="D36" s="164"/>
      <c r="E36" s="165">
        <v>0.84</v>
      </c>
      <c r="F36" s="163"/>
      <c r="G36" s="163"/>
      <c r="H36" s="163"/>
      <c r="I36" s="163"/>
      <c r="J36" s="163"/>
      <c r="K36" s="163"/>
      <c r="L36" s="163"/>
      <c r="M36" s="163"/>
      <c r="N36" s="163"/>
      <c r="O36" s="163"/>
      <c r="P36" s="163"/>
      <c r="Q36" s="163"/>
      <c r="R36" s="163"/>
      <c r="S36" s="163"/>
      <c r="T36" s="163"/>
      <c r="U36" s="163"/>
      <c r="V36" s="163"/>
      <c r="W36" s="163"/>
      <c r="X36" s="154"/>
      <c r="Y36" s="154"/>
      <c r="Z36" s="154"/>
      <c r="AA36" s="154"/>
      <c r="AB36" s="154"/>
      <c r="AC36" s="154"/>
      <c r="AD36" s="154"/>
      <c r="AE36" s="154"/>
      <c r="AF36" s="154"/>
      <c r="AG36" s="154" t="s">
        <v>156</v>
      </c>
      <c r="AH36" s="154">
        <v>0</v>
      </c>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row>
    <row r="37" spans="1:60">
      <c r="A37" s="167" t="s">
        <v>137</v>
      </c>
      <c r="B37" s="168" t="s">
        <v>63</v>
      </c>
      <c r="C37" s="188" t="s">
        <v>64</v>
      </c>
      <c r="D37" s="169"/>
      <c r="E37" s="170"/>
      <c r="F37" s="171"/>
      <c r="G37" s="171">
        <f>SUMIF(AG38:AG40,"&lt;&gt;NOR",G38:G40)</f>
        <v>18824</v>
      </c>
      <c r="H37" s="171"/>
      <c r="I37" s="171">
        <f>SUM(I38:I40)</f>
        <v>0</v>
      </c>
      <c r="J37" s="171"/>
      <c r="K37" s="171">
        <f>SUM(K38:K40)</f>
        <v>0</v>
      </c>
      <c r="L37" s="171"/>
      <c r="M37" s="171">
        <f>SUM(M38:M40)</f>
        <v>21647.599999999999</v>
      </c>
      <c r="N37" s="171"/>
      <c r="O37" s="171">
        <f>SUM(O38:O40)</f>
        <v>0</v>
      </c>
      <c r="P37" s="171"/>
      <c r="Q37" s="171">
        <f>SUM(Q38:Q40)</f>
        <v>0</v>
      </c>
      <c r="R37" s="171"/>
      <c r="S37" s="171"/>
      <c r="T37" s="172"/>
      <c r="U37" s="166"/>
      <c r="V37" s="166">
        <f>SUM(V38:V40)</f>
        <v>13.58</v>
      </c>
      <c r="W37" s="166"/>
      <c r="AG37" t="s">
        <v>138</v>
      </c>
    </row>
    <row r="38" spans="1:60" ht="22.5" outlineLevel="1">
      <c r="A38" s="173">
        <v>11</v>
      </c>
      <c r="B38" s="174" t="s">
        <v>202</v>
      </c>
      <c r="C38" s="190" t="s">
        <v>203</v>
      </c>
      <c r="D38" s="175" t="s">
        <v>188</v>
      </c>
      <c r="E38" s="176">
        <v>36.200000000000003</v>
      </c>
      <c r="F38" s="177">
        <v>520</v>
      </c>
      <c r="G38" s="178">
        <f>ROUND(E38*F38,2)</f>
        <v>18824</v>
      </c>
      <c r="H38" s="177"/>
      <c r="I38" s="178">
        <f>ROUND(E38*H38,2)</f>
        <v>0</v>
      </c>
      <c r="J38" s="177"/>
      <c r="K38" s="178">
        <f>ROUND(E38*J38,2)</f>
        <v>0</v>
      </c>
      <c r="L38" s="178">
        <v>15</v>
      </c>
      <c r="M38" s="178">
        <f>G38*(1+L38/100)</f>
        <v>21647.599999999999</v>
      </c>
      <c r="N38" s="178">
        <v>0</v>
      </c>
      <c r="O38" s="178">
        <f>ROUND(E38*N38,2)</f>
        <v>0</v>
      </c>
      <c r="P38" s="178">
        <v>0</v>
      </c>
      <c r="Q38" s="178">
        <f>ROUND(E38*P38,2)</f>
        <v>0</v>
      </c>
      <c r="R38" s="178" t="s">
        <v>204</v>
      </c>
      <c r="S38" s="178" t="s">
        <v>142</v>
      </c>
      <c r="T38" s="179" t="s">
        <v>142</v>
      </c>
      <c r="U38" s="163">
        <v>0.375</v>
      </c>
      <c r="V38" s="163">
        <f>ROUND(E38*U38,2)</f>
        <v>13.58</v>
      </c>
      <c r="W38" s="163"/>
      <c r="X38" s="154"/>
      <c r="Y38" s="154"/>
      <c r="Z38" s="154"/>
      <c r="AA38" s="154"/>
      <c r="AB38" s="154"/>
      <c r="AC38" s="154"/>
      <c r="AD38" s="154"/>
      <c r="AE38" s="154"/>
      <c r="AF38" s="154"/>
      <c r="AG38" s="154" t="s">
        <v>165</v>
      </c>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row>
    <row r="39" spans="1:60" ht="22.5" outlineLevel="1">
      <c r="A39" s="161"/>
      <c r="B39" s="162"/>
      <c r="C39" s="250" t="s">
        <v>205</v>
      </c>
      <c r="D39" s="251"/>
      <c r="E39" s="251"/>
      <c r="F39" s="251"/>
      <c r="G39" s="251"/>
      <c r="H39" s="163"/>
      <c r="I39" s="163"/>
      <c r="J39" s="163"/>
      <c r="K39" s="163"/>
      <c r="L39" s="163"/>
      <c r="M39" s="163"/>
      <c r="N39" s="163"/>
      <c r="O39" s="163"/>
      <c r="P39" s="163"/>
      <c r="Q39" s="163"/>
      <c r="R39" s="163"/>
      <c r="S39" s="163"/>
      <c r="T39" s="163"/>
      <c r="U39" s="163"/>
      <c r="V39" s="163"/>
      <c r="W39" s="163"/>
      <c r="X39" s="154"/>
      <c r="Y39" s="154"/>
      <c r="Z39" s="154"/>
      <c r="AA39" s="154"/>
      <c r="AB39" s="154"/>
      <c r="AC39" s="154"/>
      <c r="AD39" s="154"/>
      <c r="AE39" s="154"/>
      <c r="AF39" s="154"/>
      <c r="AG39" s="154" t="s">
        <v>167</v>
      </c>
      <c r="AH39" s="154"/>
      <c r="AI39" s="154"/>
      <c r="AJ39" s="154"/>
      <c r="AK39" s="154"/>
      <c r="AL39" s="154"/>
      <c r="AM39" s="154"/>
      <c r="AN39" s="154"/>
      <c r="AO39" s="154"/>
      <c r="AP39" s="154"/>
      <c r="AQ39" s="154"/>
      <c r="AR39" s="154"/>
      <c r="AS39" s="154"/>
      <c r="AT39" s="154"/>
      <c r="AU39" s="154"/>
      <c r="AV39" s="154"/>
      <c r="AW39" s="154"/>
      <c r="AX39" s="154"/>
      <c r="AY39" s="154"/>
      <c r="AZ39" s="154"/>
      <c r="BA39" s="195" t="str">
        <f>C39</f>
        <v>komunikací pro pěší do velikosti dlaždic 0,25 m2 s provedením lože do tl. 30 mm, s vyplněním spár a se smetením přebytečného materiálu na vzdálenost do 3 m</v>
      </c>
      <c r="BB39" s="154"/>
      <c r="BC39" s="154"/>
      <c r="BD39" s="154"/>
      <c r="BE39" s="154"/>
      <c r="BF39" s="154"/>
      <c r="BG39" s="154"/>
      <c r="BH39" s="154"/>
    </row>
    <row r="40" spans="1:60" outlineLevel="1">
      <c r="A40" s="161"/>
      <c r="B40" s="162"/>
      <c r="C40" s="191" t="s">
        <v>189</v>
      </c>
      <c r="D40" s="164"/>
      <c r="E40" s="165">
        <v>36.200000000000003</v>
      </c>
      <c r="F40" s="163"/>
      <c r="G40" s="163"/>
      <c r="H40" s="163"/>
      <c r="I40" s="163"/>
      <c r="J40" s="163"/>
      <c r="K40" s="163"/>
      <c r="L40" s="163"/>
      <c r="M40" s="163"/>
      <c r="N40" s="163"/>
      <c r="O40" s="163"/>
      <c r="P40" s="163"/>
      <c r="Q40" s="163"/>
      <c r="R40" s="163"/>
      <c r="S40" s="163"/>
      <c r="T40" s="163"/>
      <c r="U40" s="163"/>
      <c r="V40" s="163"/>
      <c r="W40" s="163"/>
      <c r="X40" s="154"/>
      <c r="Y40" s="154"/>
      <c r="Z40" s="154"/>
      <c r="AA40" s="154"/>
      <c r="AB40" s="154"/>
      <c r="AC40" s="154"/>
      <c r="AD40" s="154"/>
      <c r="AE40" s="154"/>
      <c r="AF40" s="154"/>
      <c r="AG40" s="154" t="s">
        <v>156</v>
      </c>
      <c r="AH40" s="154">
        <v>0</v>
      </c>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row>
    <row r="41" spans="1:60">
      <c r="A41" s="167" t="s">
        <v>137</v>
      </c>
      <c r="B41" s="168" t="s">
        <v>65</v>
      </c>
      <c r="C41" s="188" t="s">
        <v>66</v>
      </c>
      <c r="D41" s="169"/>
      <c r="E41" s="170"/>
      <c r="F41" s="171"/>
      <c r="G41" s="171">
        <f>SUMIF(AG42:AG44,"&lt;&gt;NOR",G42:G44)</f>
        <v>26251.5</v>
      </c>
      <c r="H41" s="171"/>
      <c r="I41" s="171">
        <f>SUM(I42:I44)</f>
        <v>0</v>
      </c>
      <c r="J41" s="171"/>
      <c r="K41" s="171">
        <f>SUM(K42:K44)</f>
        <v>0</v>
      </c>
      <c r="L41" s="171"/>
      <c r="M41" s="171">
        <f>SUM(M42:M44)</f>
        <v>30189.224999999999</v>
      </c>
      <c r="N41" s="171"/>
      <c r="O41" s="171">
        <f>SUM(O42:O44)</f>
        <v>0</v>
      </c>
      <c r="P41" s="171"/>
      <c r="Q41" s="171">
        <f>SUM(Q42:Q44)</f>
        <v>0</v>
      </c>
      <c r="R41" s="171"/>
      <c r="S41" s="171"/>
      <c r="T41" s="172"/>
      <c r="U41" s="166"/>
      <c r="V41" s="166">
        <f>SUM(V42:V44)</f>
        <v>20.81</v>
      </c>
      <c r="W41" s="166"/>
      <c r="AG41" t="s">
        <v>138</v>
      </c>
    </row>
    <row r="42" spans="1:60" ht="22.5" outlineLevel="1">
      <c r="A42" s="173">
        <v>12</v>
      </c>
      <c r="B42" s="174" t="s">
        <v>206</v>
      </c>
      <c r="C42" s="190" t="s">
        <v>207</v>
      </c>
      <c r="D42" s="175" t="s">
        <v>188</v>
      </c>
      <c r="E42" s="176">
        <v>47.3</v>
      </c>
      <c r="F42" s="177">
        <v>555</v>
      </c>
      <c r="G42" s="178">
        <f>ROUND(E42*F42,2)</f>
        <v>26251.5</v>
      </c>
      <c r="H42" s="177"/>
      <c r="I42" s="178">
        <f>ROUND(E42*H42,2)</f>
        <v>0</v>
      </c>
      <c r="J42" s="177"/>
      <c r="K42" s="178">
        <f>ROUND(E42*J42,2)</f>
        <v>0</v>
      </c>
      <c r="L42" s="178">
        <v>15</v>
      </c>
      <c r="M42" s="178">
        <f>G42*(1+L42/100)</f>
        <v>30189.224999999999</v>
      </c>
      <c r="N42" s="178">
        <v>0</v>
      </c>
      <c r="O42" s="178">
        <f>ROUND(E42*N42,2)</f>
        <v>0</v>
      </c>
      <c r="P42" s="178">
        <v>0</v>
      </c>
      <c r="Q42" s="178">
        <f>ROUND(E42*P42,2)</f>
        <v>0</v>
      </c>
      <c r="R42" s="178" t="s">
        <v>208</v>
      </c>
      <c r="S42" s="178" t="s">
        <v>142</v>
      </c>
      <c r="T42" s="179" t="s">
        <v>142</v>
      </c>
      <c r="U42" s="163">
        <v>0.44</v>
      </c>
      <c r="V42" s="163">
        <f>ROUND(E42*U42,2)</f>
        <v>20.81</v>
      </c>
      <c r="W42" s="163"/>
      <c r="X42" s="154"/>
      <c r="Y42" s="154"/>
      <c r="Z42" s="154"/>
      <c r="AA42" s="154"/>
      <c r="AB42" s="154"/>
      <c r="AC42" s="154"/>
      <c r="AD42" s="154"/>
      <c r="AE42" s="154"/>
      <c r="AF42" s="154"/>
      <c r="AG42" s="154" t="s">
        <v>165</v>
      </c>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row>
    <row r="43" spans="1:60" outlineLevel="1">
      <c r="A43" s="161"/>
      <c r="B43" s="162"/>
      <c r="C43" s="250" t="s">
        <v>209</v>
      </c>
      <c r="D43" s="251"/>
      <c r="E43" s="251"/>
      <c r="F43" s="251"/>
      <c r="G43" s="251"/>
      <c r="H43" s="163"/>
      <c r="I43" s="163"/>
      <c r="J43" s="163"/>
      <c r="K43" s="163"/>
      <c r="L43" s="163"/>
      <c r="M43" s="163"/>
      <c r="N43" s="163"/>
      <c r="O43" s="163"/>
      <c r="P43" s="163"/>
      <c r="Q43" s="163"/>
      <c r="R43" s="163"/>
      <c r="S43" s="163"/>
      <c r="T43" s="163"/>
      <c r="U43" s="163"/>
      <c r="V43" s="163"/>
      <c r="W43" s="163"/>
      <c r="X43" s="154"/>
      <c r="Y43" s="154"/>
      <c r="Z43" s="154"/>
      <c r="AA43" s="154"/>
      <c r="AB43" s="154"/>
      <c r="AC43" s="154"/>
      <c r="AD43" s="154"/>
      <c r="AE43" s="154"/>
      <c r="AF43" s="154"/>
      <c r="AG43" s="154" t="s">
        <v>167</v>
      </c>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row>
    <row r="44" spans="1:60" outlineLevel="1">
      <c r="A44" s="161"/>
      <c r="B44" s="162"/>
      <c r="C44" s="191" t="s">
        <v>210</v>
      </c>
      <c r="D44" s="164"/>
      <c r="E44" s="165">
        <v>47.3</v>
      </c>
      <c r="F44" s="163"/>
      <c r="G44" s="163"/>
      <c r="H44" s="163"/>
      <c r="I44" s="163"/>
      <c r="J44" s="163"/>
      <c r="K44" s="163"/>
      <c r="L44" s="163"/>
      <c r="M44" s="163"/>
      <c r="N44" s="163"/>
      <c r="O44" s="163"/>
      <c r="P44" s="163"/>
      <c r="Q44" s="163"/>
      <c r="R44" s="163"/>
      <c r="S44" s="163"/>
      <c r="T44" s="163"/>
      <c r="U44" s="163"/>
      <c r="V44" s="163"/>
      <c r="W44" s="163"/>
      <c r="X44" s="154"/>
      <c r="Y44" s="154"/>
      <c r="Z44" s="154"/>
      <c r="AA44" s="154"/>
      <c r="AB44" s="154"/>
      <c r="AC44" s="154"/>
      <c r="AD44" s="154"/>
      <c r="AE44" s="154"/>
      <c r="AF44" s="154"/>
      <c r="AG44" s="154" t="s">
        <v>156</v>
      </c>
      <c r="AH44" s="154">
        <v>0</v>
      </c>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row>
    <row r="45" spans="1:60">
      <c r="A45" s="167" t="s">
        <v>137</v>
      </c>
      <c r="B45" s="168" t="s">
        <v>67</v>
      </c>
      <c r="C45" s="188" t="s">
        <v>68</v>
      </c>
      <c r="D45" s="169"/>
      <c r="E45" s="170"/>
      <c r="F45" s="171"/>
      <c r="G45" s="171">
        <f>SUMIF(AG46:AG62,"&lt;&gt;NOR",G46:G62)</f>
        <v>122247.65</v>
      </c>
      <c r="H45" s="171"/>
      <c r="I45" s="171">
        <f>SUM(I46:I62)</f>
        <v>0</v>
      </c>
      <c r="J45" s="171"/>
      <c r="K45" s="171">
        <f>SUM(K46:K62)</f>
        <v>0</v>
      </c>
      <c r="L45" s="171"/>
      <c r="M45" s="171">
        <f>SUM(M46:M62)</f>
        <v>140584.79749999999</v>
      </c>
      <c r="N45" s="171"/>
      <c r="O45" s="171">
        <f>SUM(O46:O62)</f>
        <v>0</v>
      </c>
      <c r="P45" s="171"/>
      <c r="Q45" s="171">
        <f>SUM(Q46:Q62)</f>
        <v>0</v>
      </c>
      <c r="R45" s="171"/>
      <c r="S45" s="171"/>
      <c r="T45" s="172"/>
      <c r="U45" s="166"/>
      <c r="V45" s="166">
        <f>SUM(V46:V62)</f>
        <v>296.66999999999996</v>
      </c>
      <c r="W45" s="166"/>
      <c r="AG45" t="s">
        <v>138</v>
      </c>
    </row>
    <row r="46" spans="1:60" ht="22.5" outlineLevel="1">
      <c r="A46" s="173">
        <v>13</v>
      </c>
      <c r="B46" s="174" t="s">
        <v>211</v>
      </c>
      <c r="C46" s="190" t="s">
        <v>212</v>
      </c>
      <c r="D46" s="175" t="s">
        <v>188</v>
      </c>
      <c r="E46" s="176">
        <v>191.8</v>
      </c>
      <c r="F46" s="177">
        <v>139.1</v>
      </c>
      <c r="G46" s="178">
        <f>ROUND(E46*F46,2)</f>
        <v>26679.38</v>
      </c>
      <c r="H46" s="177"/>
      <c r="I46" s="178">
        <f>ROUND(E46*H46,2)</f>
        <v>0</v>
      </c>
      <c r="J46" s="177"/>
      <c r="K46" s="178">
        <f>ROUND(E46*J46,2)</f>
        <v>0</v>
      </c>
      <c r="L46" s="178">
        <v>15</v>
      </c>
      <c r="M46" s="178">
        <f>G46*(1+L46/100)</f>
        <v>30681.287</v>
      </c>
      <c r="N46" s="178">
        <v>0</v>
      </c>
      <c r="O46" s="178">
        <f>ROUND(E46*N46,2)</f>
        <v>0</v>
      </c>
      <c r="P46" s="178">
        <v>0</v>
      </c>
      <c r="Q46" s="178">
        <f>ROUND(E46*P46,2)</f>
        <v>0</v>
      </c>
      <c r="R46" s="178" t="s">
        <v>192</v>
      </c>
      <c r="S46" s="178" t="s">
        <v>142</v>
      </c>
      <c r="T46" s="179" t="s">
        <v>142</v>
      </c>
      <c r="U46" s="163">
        <v>0.36</v>
      </c>
      <c r="V46" s="163">
        <f>ROUND(E46*U46,2)</f>
        <v>69.05</v>
      </c>
      <c r="W46" s="163"/>
      <c r="X46" s="154"/>
      <c r="Y46" s="154"/>
      <c r="Z46" s="154"/>
      <c r="AA46" s="154"/>
      <c r="AB46" s="154"/>
      <c r="AC46" s="154"/>
      <c r="AD46" s="154"/>
      <c r="AE46" s="154"/>
      <c r="AF46" s="154"/>
      <c r="AG46" s="154" t="s">
        <v>165</v>
      </c>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row>
    <row r="47" spans="1:60" outlineLevel="1">
      <c r="A47" s="161"/>
      <c r="B47" s="162"/>
      <c r="C47" s="250" t="s">
        <v>213</v>
      </c>
      <c r="D47" s="251"/>
      <c r="E47" s="251"/>
      <c r="F47" s="251"/>
      <c r="G47" s="251"/>
      <c r="H47" s="163"/>
      <c r="I47" s="163"/>
      <c r="J47" s="163"/>
      <c r="K47" s="163"/>
      <c r="L47" s="163"/>
      <c r="M47" s="163"/>
      <c r="N47" s="163"/>
      <c r="O47" s="163"/>
      <c r="P47" s="163"/>
      <c r="Q47" s="163"/>
      <c r="R47" s="163"/>
      <c r="S47" s="163"/>
      <c r="T47" s="163"/>
      <c r="U47" s="163"/>
      <c r="V47" s="163"/>
      <c r="W47" s="163"/>
      <c r="X47" s="154"/>
      <c r="Y47" s="154"/>
      <c r="Z47" s="154"/>
      <c r="AA47" s="154"/>
      <c r="AB47" s="154"/>
      <c r="AC47" s="154"/>
      <c r="AD47" s="154"/>
      <c r="AE47" s="154"/>
      <c r="AF47" s="154"/>
      <c r="AG47" s="154" t="s">
        <v>167</v>
      </c>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row>
    <row r="48" spans="1:60" outlineLevel="1">
      <c r="A48" s="161"/>
      <c r="B48" s="162"/>
      <c r="C48" s="191" t="s">
        <v>214</v>
      </c>
      <c r="D48" s="164"/>
      <c r="E48" s="165">
        <v>191.8</v>
      </c>
      <c r="F48" s="163"/>
      <c r="G48" s="163"/>
      <c r="H48" s="163"/>
      <c r="I48" s="163"/>
      <c r="J48" s="163"/>
      <c r="K48" s="163"/>
      <c r="L48" s="163"/>
      <c r="M48" s="163"/>
      <c r="N48" s="163"/>
      <c r="O48" s="163"/>
      <c r="P48" s="163"/>
      <c r="Q48" s="163"/>
      <c r="R48" s="163"/>
      <c r="S48" s="163"/>
      <c r="T48" s="163"/>
      <c r="U48" s="163"/>
      <c r="V48" s="163"/>
      <c r="W48" s="163"/>
      <c r="X48" s="154"/>
      <c r="Y48" s="154"/>
      <c r="Z48" s="154"/>
      <c r="AA48" s="154"/>
      <c r="AB48" s="154"/>
      <c r="AC48" s="154"/>
      <c r="AD48" s="154"/>
      <c r="AE48" s="154"/>
      <c r="AF48" s="154"/>
      <c r="AG48" s="154" t="s">
        <v>156</v>
      </c>
      <c r="AH48" s="154">
        <v>0</v>
      </c>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row>
    <row r="49" spans="1:60" ht="22.5" outlineLevel="1">
      <c r="A49" s="173">
        <v>14</v>
      </c>
      <c r="B49" s="174" t="s">
        <v>215</v>
      </c>
      <c r="C49" s="190" t="s">
        <v>216</v>
      </c>
      <c r="D49" s="175" t="s">
        <v>188</v>
      </c>
      <c r="E49" s="176">
        <v>239.1</v>
      </c>
      <c r="F49" s="177">
        <v>42.8</v>
      </c>
      <c r="G49" s="178">
        <f>ROUND(E49*F49,2)</f>
        <v>10233.48</v>
      </c>
      <c r="H49" s="177"/>
      <c r="I49" s="178">
        <f>ROUND(E49*H49,2)</f>
        <v>0</v>
      </c>
      <c r="J49" s="177"/>
      <c r="K49" s="178">
        <f>ROUND(E49*J49,2)</f>
        <v>0</v>
      </c>
      <c r="L49" s="178">
        <v>15</v>
      </c>
      <c r="M49" s="178">
        <f>G49*(1+L49/100)</f>
        <v>11768.501999999999</v>
      </c>
      <c r="N49" s="178">
        <v>0</v>
      </c>
      <c r="O49" s="178">
        <f>ROUND(E49*N49,2)</f>
        <v>0</v>
      </c>
      <c r="P49" s="178">
        <v>0</v>
      </c>
      <c r="Q49" s="178">
        <f>ROUND(E49*P49,2)</f>
        <v>0</v>
      </c>
      <c r="R49" s="178" t="s">
        <v>192</v>
      </c>
      <c r="S49" s="178" t="s">
        <v>142</v>
      </c>
      <c r="T49" s="179" t="s">
        <v>142</v>
      </c>
      <c r="U49" s="163">
        <v>8.8999999999999996E-2</v>
      </c>
      <c r="V49" s="163">
        <f>ROUND(E49*U49,2)</f>
        <v>21.28</v>
      </c>
      <c r="W49" s="163"/>
      <c r="X49" s="154"/>
      <c r="Y49" s="154"/>
      <c r="Z49" s="154"/>
      <c r="AA49" s="154"/>
      <c r="AB49" s="154"/>
      <c r="AC49" s="154"/>
      <c r="AD49" s="154"/>
      <c r="AE49" s="154"/>
      <c r="AF49" s="154"/>
      <c r="AG49" s="154" t="s">
        <v>165</v>
      </c>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row>
    <row r="50" spans="1:60" outlineLevel="1">
      <c r="A50" s="161"/>
      <c r="B50" s="162"/>
      <c r="C50" s="250" t="s">
        <v>213</v>
      </c>
      <c r="D50" s="251"/>
      <c r="E50" s="251"/>
      <c r="F50" s="251"/>
      <c r="G50" s="251"/>
      <c r="H50" s="163"/>
      <c r="I50" s="163"/>
      <c r="J50" s="163"/>
      <c r="K50" s="163"/>
      <c r="L50" s="163"/>
      <c r="M50" s="163"/>
      <c r="N50" s="163"/>
      <c r="O50" s="163"/>
      <c r="P50" s="163"/>
      <c r="Q50" s="163"/>
      <c r="R50" s="163"/>
      <c r="S50" s="163"/>
      <c r="T50" s="163"/>
      <c r="U50" s="163"/>
      <c r="V50" s="163"/>
      <c r="W50" s="163"/>
      <c r="X50" s="154"/>
      <c r="Y50" s="154"/>
      <c r="Z50" s="154"/>
      <c r="AA50" s="154"/>
      <c r="AB50" s="154"/>
      <c r="AC50" s="154"/>
      <c r="AD50" s="154"/>
      <c r="AE50" s="154"/>
      <c r="AF50" s="154"/>
      <c r="AG50" s="154" t="s">
        <v>167</v>
      </c>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row>
    <row r="51" spans="1:60" outlineLevel="1">
      <c r="A51" s="161"/>
      <c r="B51" s="162"/>
      <c r="C51" s="191" t="s">
        <v>214</v>
      </c>
      <c r="D51" s="164"/>
      <c r="E51" s="165">
        <v>191.8</v>
      </c>
      <c r="F51" s="163"/>
      <c r="G51" s="163"/>
      <c r="H51" s="163"/>
      <c r="I51" s="163"/>
      <c r="J51" s="163"/>
      <c r="K51" s="163"/>
      <c r="L51" s="163"/>
      <c r="M51" s="163"/>
      <c r="N51" s="163"/>
      <c r="O51" s="163"/>
      <c r="P51" s="163"/>
      <c r="Q51" s="163"/>
      <c r="R51" s="163"/>
      <c r="S51" s="163"/>
      <c r="T51" s="163"/>
      <c r="U51" s="163"/>
      <c r="V51" s="163"/>
      <c r="W51" s="163"/>
      <c r="X51" s="154"/>
      <c r="Y51" s="154"/>
      <c r="Z51" s="154"/>
      <c r="AA51" s="154"/>
      <c r="AB51" s="154"/>
      <c r="AC51" s="154"/>
      <c r="AD51" s="154"/>
      <c r="AE51" s="154"/>
      <c r="AF51" s="154"/>
      <c r="AG51" s="154" t="s">
        <v>156</v>
      </c>
      <c r="AH51" s="154">
        <v>0</v>
      </c>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row>
    <row r="52" spans="1:60" outlineLevel="1">
      <c r="A52" s="161"/>
      <c r="B52" s="162"/>
      <c r="C52" s="191" t="s">
        <v>217</v>
      </c>
      <c r="D52" s="164"/>
      <c r="E52" s="165">
        <v>47.3</v>
      </c>
      <c r="F52" s="163"/>
      <c r="G52" s="163"/>
      <c r="H52" s="163"/>
      <c r="I52" s="163"/>
      <c r="J52" s="163"/>
      <c r="K52" s="163"/>
      <c r="L52" s="163"/>
      <c r="M52" s="163"/>
      <c r="N52" s="163"/>
      <c r="O52" s="163"/>
      <c r="P52" s="163"/>
      <c r="Q52" s="163"/>
      <c r="R52" s="163"/>
      <c r="S52" s="163"/>
      <c r="T52" s="163"/>
      <c r="U52" s="163"/>
      <c r="V52" s="163"/>
      <c r="W52" s="163"/>
      <c r="X52" s="154"/>
      <c r="Y52" s="154"/>
      <c r="Z52" s="154"/>
      <c r="AA52" s="154"/>
      <c r="AB52" s="154"/>
      <c r="AC52" s="154"/>
      <c r="AD52" s="154"/>
      <c r="AE52" s="154"/>
      <c r="AF52" s="154"/>
      <c r="AG52" s="154" t="s">
        <v>156</v>
      </c>
      <c r="AH52" s="154">
        <v>0</v>
      </c>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row>
    <row r="53" spans="1:60" ht="22.5" outlineLevel="1">
      <c r="A53" s="173">
        <v>15</v>
      </c>
      <c r="B53" s="174" t="s">
        <v>218</v>
      </c>
      <c r="C53" s="190" t="s">
        <v>219</v>
      </c>
      <c r="D53" s="175" t="s">
        <v>188</v>
      </c>
      <c r="E53" s="176">
        <v>239.1</v>
      </c>
      <c r="F53" s="177">
        <v>44.9</v>
      </c>
      <c r="G53" s="178">
        <f>ROUND(E53*F53,2)</f>
        <v>10735.59</v>
      </c>
      <c r="H53" s="177"/>
      <c r="I53" s="178">
        <f>ROUND(E53*H53,2)</f>
        <v>0</v>
      </c>
      <c r="J53" s="177"/>
      <c r="K53" s="178">
        <f>ROUND(E53*J53,2)</f>
        <v>0</v>
      </c>
      <c r="L53" s="178">
        <v>15</v>
      </c>
      <c r="M53" s="178">
        <f>G53*(1+L53/100)</f>
        <v>12345.9285</v>
      </c>
      <c r="N53" s="178">
        <v>0</v>
      </c>
      <c r="O53" s="178">
        <f>ROUND(E53*N53,2)</f>
        <v>0</v>
      </c>
      <c r="P53" s="178">
        <v>0</v>
      </c>
      <c r="Q53" s="178">
        <f>ROUND(E53*P53,2)</f>
        <v>0</v>
      </c>
      <c r="R53" s="178" t="s">
        <v>192</v>
      </c>
      <c r="S53" s="178" t="s">
        <v>142</v>
      </c>
      <c r="T53" s="179" t="s">
        <v>142</v>
      </c>
      <c r="U53" s="163">
        <v>8.8999999999999996E-2</v>
      </c>
      <c r="V53" s="163">
        <f>ROUND(E53*U53,2)</f>
        <v>21.28</v>
      </c>
      <c r="W53" s="163"/>
      <c r="X53" s="154"/>
      <c r="Y53" s="154"/>
      <c r="Z53" s="154"/>
      <c r="AA53" s="154"/>
      <c r="AB53" s="154"/>
      <c r="AC53" s="154"/>
      <c r="AD53" s="154"/>
      <c r="AE53" s="154"/>
      <c r="AF53" s="154"/>
      <c r="AG53" s="154" t="s">
        <v>165</v>
      </c>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row>
    <row r="54" spans="1:60" outlineLevel="1">
      <c r="A54" s="161"/>
      <c r="B54" s="162"/>
      <c r="C54" s="250" t="s">
        <v>213</v>
      </c>
      <c r="D54" s="251"/>
      <c r="E54" s="251"/>
      <c r="F54" s="251"/>
      <c r="G54" s="251"/>
      <c r="H54" s="163"/>
      <c r="I54" s="163"/>
      <c r="J54" s="163"/>
      <c r="K54" s="163"/>
      <c r="L54" s="163"/>
      <c r="M54" s="163"/>
      <c r="N54" s="163"/>
      <c r="O54" s="163"/>
      <c r="P54" s="163"/>
      <c r="Q54" s="163"/>
      <c r="R54" s="163"/>
      <c r="S54" s="163"/>
      <c r="T54" s="163"/>
      <c r="U54" s="163"/>
      <c r="V54" s="163"/>
      <c r="W54" s="163"/>
      <c r="X54" s="154"/>
      <c r="Y54" s="154"/>
      <c r="Z54" s="154"/>
      <c r="AA54" s="154"/>
      <c r="AB54" s="154"/>
      <c r="AC54" s="154"/>
      <c r="AD54" s="154"/>
      <c r="AE54" s="154"/>
      <c r="AF54" s="154"/>
      <c r="AG54" s="154" t="s">
        <v>167</v>
      </c>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row>
    <row r="55" spans="1:60" outlineLevel="1">
      <c r="A55" s="161"/>
      <c r="B55" s="162"/>
      <c r="C55" s="191" t="s">
        <v>214</v>
      </c>
      <c r="D55" s="164"/>
      <c r="E55" s="165">
        <v>191.8</v>
      </c>
      <c r="F55" s="163"/>
      <c r="G55" s="163"/>
      <c r="H55" s="163"/>
      <c r="I55" s="163"/>
      <c r="J55" s="163"/>
      <c r="K55" s="163"/>
      <c r="L55" s="163"/>
      <c r="M55" s="163"/>
      <c r="N55" s="163"/>
      <c r="O55" s="163"/>
      <c r="P55" s="163"/>
      <c r="Q55" s="163"/>
      <c r="R55" s="163"/>
      <c r="S55" s="163"/>
      <c r="T55" s="163"/>
      <c r="U55" s="163"/>
      <c r="V55" s="163"/>
      <c r="W55" s="163"/>
      <c r="X55" s="154"/>
      <c r="Y55" s="154"/>
      <c r="Z55" s="154"/>
      <c r="AA55" s="154"/>
      <c r="AB55" s="154"/>
      <c r="AC55" s="154"/>
      <c r="AD55" s="154"/>
      <c r="AE55" s="154"/>
      <c r="AF55" s="154"/>
      <c r="AG55" s="154" t="s">
        <v>156</v>
      </c>
      <c r="AH55" s="154">
        <v>0</v>
      </c>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row>
    <row r="56" spans="1:60" outlineLevel="1">
      <c r="A56" s="161"/>
      <c r="B56" s="162"/>
      <c r="C56" s="191" t="s">
        <v>217</v>
      </c>
      <c r="D56" s="164"/>
      <c r="E56" s="165">
        <v>47.3</v>
      </c>
      <c r="F56" s="163"/>
      <c r="G56" s="163"/>
      <c r="H56" s="163"/>
      <c r="I56" s="163"/>
      <c r="J56" s="163"/>
      <c r="K56" s="163"/>
      <c r="L56" s="163"/>
      <c r="M56" s="163"/>
      <c r="N56" s="163"/>
      <c r="O56" s="163"/>
      <c r="P56" s="163"/>
      <c r="Q56" s="163"/>
      <c r="R56" s="163"/>
      <c r="S56" s="163"/>
      <c r="T56" s="163"/>
      <c r="U56" s="163"/>
      <c r="V56" s="163"/>
      <c r="W56" s="163"/>
      <c r="X56" s="154"/>
      <c r="Y56" s="154"/>
      <c r="Z56" s="154"/>
      <c r="AA56" s="154"/>
      <c r="AB56" s="154"/>
      <c r="AC56" s="154"/>
      <c r="AD56" s="154"/>
      <c r="AE56" s="154"/>
      <c r="AF56" s="154"/>
      <c r="AG56" s="154" t="s">
        <v>156</v>
      </c>
      <c r="AH56" s="154">
        <v>0</v>
      </c>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row>
    <row r="57" spans="1:60" ht="22.5" outlineLevel="1">
      <c r="A57" s="173">
        <v>16</v>
      </c>
      <c r="B57" s="174" t="s">
        <v>220</v>
      </c>
      <c r="C57" s="190" t="s">
        <v>221</v>
      </c>
      <c r="D57" s="175" t="s">
        <v>188</v>
      </c>
      <c r="E57" s="176">
        <v>239.1</v>
      </c>
      <c r="F57" s="177">
        <v>221.2</v>
      </c>
      <c r="G57" s="178">
        <f>ROUND(E57*F57,2)</f>
        <v>52888.92</v>
      </c>
      <c r="H57" s="177"/>
      <c r="I57" s="178">
        <f>ROUND(E57*H57,2)</f>
        <v>0</v>
      </c>
      <c r="J57" s="177"/>
      <c r="K57" s="178">
        <f>ROUND(E57*J57,2)</f>
        <v>0</v>
      </c>
      <c r="L57" s="178">
        <v>15</v>
      </c>
      <c r="M57" s="178">
        <f>G57*(1+L57/100)</f>
        <v>60822.257999999994</v>
      </c>
      <c r="N57" s="178">
        <v>0</v>
      </c>
      <c r="O57" s="178">
        <f>ROUND(E57*N57,2)</f>
        <v>0</v>
      </c>
      <c r="P57" s="178">
        <v>0</v>
      </c>
      <c r="Q57" s="178">
        <f>ROUND(E57*P57,2)</f>
        <v>0</v>
      </c>
      <c r="R57" s="178" t="s">
        <v>192</v>
      </c>
      <c r="S57" s="178" t="s">
        <v>142</v>
      </c>
      <c r="T57" s="179" t="s">
        <v>142</v>
      </c>
      <c r="U57" s="163">
        <v>0.44400000000000001</v>
      </c>
      <c r="V57" s="163">
        <f>ROUND(E57*U57,2)</f>
        <v>106.16</v>
      </c>
      <c r="W57" s="163"/>
      <c r="X57" s="154"/>
      <c r="Y57" s="154"/>
      <c r="Z57" s="154"/>
      <c r="AA57" s="154"/>
      <c r="AB57" s="154"/>
      <c r="AC57" s="154"/>
      <c r="AD57" s="154"/>
      <c r="AE57" s="154"/>
      <c r="AF57" s="154"/>
      <c r="AG57" s="154" t="s">
        <v>165</v>
      </c>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row>
    <row r="58" spans="1:60" outlineLevel="1">
      <c r="A58" s="161"/>
      <c r="B58" s="162"/>
      <c r="C58" s="191" t="s">
        <v>214</v>
      </c>
      <c r="D58" s="164"/>
      <c r="E58" s="165">
        <v>191.8</v>
      </c>
      <c r="F58" s="163"/>
      <c r="G58" s="163"/>
      <c r="H58" s="163"/>
      <c r="I58" s="163"/>
      <c r="J58" s="163"/>
      <c r="K58" s="163"/>
      <c r="L58" s="163"/>
      <c r="M58" s="163"/>
      <c r="N58" s="163"/>
      <c r="O58" s="163"/>
      <c r="P58" s="163"/>
      <c r="Q58" s="163"/>
      <c r="R58" s="163"/>
      <c r="S58" s="163"/>
      <c r="T58" s="163"/>
      <c r="U58" s="163"/>
      <c r="V58" s="163"/>
      <c r="W58" s="163"/>
      <c r="X58" s="154"/>
      <c r="Y58" s="154"/>
      <c r="Z58" s="154"/>
      <c r="AA58" s="154"/>
      <c r="AB58" s="154"/>
      <c r="AC58" s="154"/>
      <c r="AD58" s="154"/>
      <c r="AE58" s="154"/>
      <c r="AF58" s="154"/>
      <c r="AG58" s="154" t="s">
        <v>156</v>
      </c>
      <c r="AH58" s="154">
        <v>0</v>
      </c>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row>
    <row r="59" spans="1:60" outlineLevel="1">
      <c r="A59" s="161"/>
      <c r="B59" s="162"/>
      <c r="C59" s="191" t="s">
        <v>217</v>
      </c>
      <c r="D59" s="164"/>
      <c r="E59" s="165">
        <v>47.3</v>
      </c>
      <c r="F59" s="163"/>
      <c r="G59" s="163"/>
      <c r="H59" s="163"/>
      <c r="I59" s="163"/>
      <c r="J59" s="163"/>
      <c r="K59" s="163"/>
      <c r="L59" s="163"/>
      <c r="M59" s="163"/>
      <c r="N59" s="163"/>
      <c r="O59" s="163"/>
      <c r="P59" s="163"/>
      <c r="Q59" s="163"/>
      <c r="R59" s="163"/>
      <c r="S59" s="163"/>
      <c r="T59" s="163"/>
      <c r="U59" s="163"/>
      <c r="V59" s="163"/>
      <c r="W59" s="163"/>
      <c r="X59" s="154"/>
      <c r="Y59" s="154"/>
      <c r="Z59" s="154"/>
      <c r="AA59" s="154"/>
      <c r="AB59" s="154"/>
      <c r="AC59" s="154"/>
      <c r="AD59" s="154"/>
      <c r="AE59" s="154"/>
      <c r="AF59" s="154"/>
      <c r="AG59" s="154" t="s">
        <v>156</v>
      </c>
      <c r="AH59" s="154">
        <v>0</v>
      </c>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row>
    <row r="60" spans="1:60" ht="22.5" outlineLevel="1">
      <c r="A60" s="173">
        <v>17</v>
      </c>
      <c r="B60" s="174" t="s">
        <v>222</v>
      </c>
      <c r="C60" s="190" t="s">
        <v>223</v>
      </c>
      <c r="D60" s="175" t="s">
        <v>188</v>
      </c>
      <c r="E60" s="176">
        <v>239.1</v>
      </c>
      <c r="F60" s="177">
        <v>90.8</v>
      </c>
      <c r="G60" s="178">
        <f>ROUND(E60*F60,2)</f>
        <v>21710.28</v>
      </c>
      <c r="H60" s="177"/>
      <c r="I60" s="178">
        <f>ROUND(E60*H60,2)</f>
        <v>0</v>
      </c>
      <c r="J60" s="177"/>
      <c r="K60" s="178">
        <f>ROUND(E60*J60,2)</f>
        <v>0</v>
      </c>
      <c r="L60" s="178">
        <v>15</v>
      </c>
      <c r="M60" s="178">
        <f>G60*(1+L60/100)</f>
        <v>24966.821999999996</v>
      </c>
      <c r="N60" s="178">
        <v>0</v>
      </c>
      <c r="O60" s="178">
        <f>ROUND(E60*N60,2)</f>
        <v>0</v>
      </c>
      <c r="P60" s="178">
        <v>0</v>
      </c>
      <c r="Q60" s="178">
        <f>ROUND(E60*P60,2)</f>
        <v>0</v>
      </c>
      <c r="R60" s="178" t="s">
        <v>224</v>
      </c>
      <c r="S60" s="178" t="s">
        <v>142</v>
      </c>
      <c r="T60" s="179" t="s">
        <v>142</v>
      </c>
      <c r="U60" s="163">
        <v>0.33</v>
      </c>
      <c r="V60" s="163">
        <f>ROUND(E60*U60,2)</f>
        <v>78.900000000000006</v>
      </c>
      <c r="W60" s="163"/>
      <c r="X60" s="154"/>
      <c r="Y60" s="154"/>
      <c r="Z60" s="154"/>
      <c r="AA60" s="154"/>
      <c r="AB60" s="154"/>
      <c r="AC60" s="154"/>
      <c r="AD60" s="154"/>
      <c r="AE60" s="154"/>
      <c r="AF60" s="154"/>
      <c r="AG60" s="154" t="s">
        <v>165</v>
      </c>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row>
    <row r="61" spans="1:60" outlineLevel="1">
      <c r="A61" s="161"/>
      <c r="B61" s="162"/>
      <c r="C61" s="191" t="s">
        <v>214</v>
      </c>
      <c r="D61" s="164"/>
      <c r="E61" s="165">
        <v>191.8</v>
      </c>
      <c r="F61" s="163"/>
      <c r="G61" s="163"/>
      <c r="H61" s="163"/>
      <c r="I61" s="163"/>
      <c r="J61" s="163"/>
      <c r="K61" s="163"/>
      <c r="L61" s="163"/>
      <c r="M61" s="163"/>
      <c r="N61" s="163"/>
      <c r="O61" s="163"/>
      <c r="P61" s="163"/>
      <c r="Q61" s="163"/>
      <c r="R61" s="163"/>
      <c r="S61" s="163"/>
      <c r="T61" s="163"/>
      <c r="U61" s="163"/>
      <c r="V61" s="163"/>
      <c r="W61" s="163"/>
      <c r="X61" s="154"/>
      <c r="Y61" s="154"/>
      <c r="Z61" s="154"/>
      <c r="AA61" s="154"/>
      <c r="AB61" s="154"/>
      <c r="AC61" s="154"/>
      <c r="AD61" s="154"/>
      <c r="AE61" s="154"/>
      <c r="AF61" s="154"/>
      <c r="AG61" s="154" t="s">
        <v>156</v>
      </c>
      <c r="AH61" s="154">
        <v>0</v>
      </c>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row>
    <row r="62" spans="1:60" outlineLevel="1">
      <c r="A62" s="161"/>
      <c r="B62" s="162"/>
      <c r="C62" s="191" t="s">
        <v>217</v>
      </c>
      <c r="D62" s="164"/>
      <c r="E62" s="165">
        <v>47.3</v>
      </c>
      <c r="F62" s="163"/>
      <c r="G62" s="163"/>
      <c r="H62" s="163"/>
      <c r="I62" s="163"/>
      <c r="J62" s="163"/>
      <c r="K62" s="163"/>
      <c r="L62" s="163"/>
      <c r="M62" s="163"/>
      <c r="N62" s="163"/>
      <c r="O62" s="163"/>
      <c r="P62" s="163"/>
      <c r="Q62" s="163"/>
      <c r="R62" s="163"/>
      <c r="S62" s="163"/>
      <c r="T62" s="163"/>
      <c r="U62" s="163"/>
      <c r="V62" s="163"/>
      <c r="W62" s="163"/>
      <c r="X62" s="154"/>
      <c r="Y62" s="154"/>
      <c r="Z62" s="154"/>
      <c r="AA62" s="154"/>
      <c r="AB62" s="154"/>
      <c r="AC62" s="154"/>
      <c r="AD62" s="154"/>
      <c r="AE62" s="154"/>
      <c r="AF62" s="154"/>
      <c r="AG62" s="154" t="s">
        <v>156</v>
      </c>
      <c r="AH62" s="154">
        <v>0</v>
      </c>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row>
    <row r="63" spans="1:60">
      <c r="A63" s="167" t="s">
        <v>137</v>
      </c>
      <c r="B63" s="168" t="s">
        <v>69</v>
      </c>
      <c r="C63" s="188" t="s">
        <v>70</v>
      </c>
      <c r="D63" s="169"/>
      <c r="E63" s="170"/>
      <c r="F63" s="171"/>
      <c r="G63" s="171">
        <f>SUMIF(AG64:AG196,"&lt;&gt;NOR",G64:G196)</f>
        <v>3183255.9000000004</v>
      </c>
      <c r="H63" s="171"/>
      <c r="I63" s="171">
        <f>SUM(I64:I196)</f>
        <v>0</v>
      </c>
      <c r="J63" s="171"/>
      <c r="K63" s="171">
        <f>SUM(K64:K196)</f>
        <v>0</v>
      </c>
      <c r="L63" s="171"/>
      <c r="M63" s="171">
        <f>SUM(M64:M196)</f>
        <v>3660744.2849999992</v>
      </c>
      <c r="N63" s="171"/>
      <c r="O63" s="171">
        <f>SUM(O64:O196)</f>
        <v>0.22</v>
      </c>
      <c r="P63" s="171"/>
      <c r="Q63" s="171">
        <f>SUM(Q64:Q196)</f>
        <v>0</v>
      </c>
      <c r="R63" s="171"/>
      <c r="S63" s="171"/>
      <c r="T63" s="172"/>
      <c r="U63" s="166"/>
      <c r="V63" s="166">
        <f>SUM(V64:V196)</f>
        <v>4821.5999999999995</v>
      </c>
      <c r="W63" s="166"/>
      <c r="AG63" t="s">
        <v>138</v>
      </c>
    </row>
    <row r="64" spans="1:60" ht="22.5" outlineLevel="1">
      <c r="A64" s="173">
        <v>18</v>
      </c>
      <c r="B64" s="174" t="s">
        <v>225</v>
      </c>
      <c r="C64" s="190" t="s">
        <v>226</v>
      </c>
      <c r="D64" s="175" t="s">
        <v>188</v>
      </c>
      <c r="E64" s="176">
        <v>47.3</v>
      </c>
      <c r="F64" s="177">
        <v>284.39999999999998</v>
      </c>
      <c r="G64" s="178">
        <f>ROUND(E64*F64,2)</f>
        <v>13452.12</v>
      </c>
      <c r="H64" s="177"/>
      <c r="I64" s="178">
        <f>ROUND(E64*H64,2)</f>
        <v>0</v>
      </c>
      <c r="J64" s="177"/>
      <c r="K64" s="178">
        <f>ROUND(E64*J64,2)</f>
        <v>0</v>
      </c>
      <c r="L64" s="178">
        <v>15</v>
      </c>
      <c r="M64" s="178">
        <f>G64*(1+L64/100)</f>
        <v>15469.938</v>
      </c>
      <c r="N64" s="178">
        <v>0</v>
      </c>
      <c r="O64" s="178">
        <f>ROUND(E64*N64,2)</f>
        <v>0</v>
      </c>
      <c r="P64" s="178">
        <v>0</v>
      </c>
      <c r="Q64" s="178">
        <f>ROUND(E64*P64,2)</f>
        <v>0</v>
      </c>
      <c r="R64" s="178" t="s">
        <v>192</v>
      </c>
      <c r="S64" s="178" t="s">
        <v>142</v>
      </c>
      <c r="T64" s="179" t="s">
        <v>142</v>
      </c>
      <c r="U64" s="163">
        <v>0.42</v>
      </c>
      <c r="V64" s="163">
        <f>ROUND(E64*U64,2)</f>
        <v>19.87</v>
      </c>
      <c r="W64" s="163"/>
      <c r="X64" s="154"/>
      <c r="Y64" s="154"/>
      <c r="Z64" s="154"/>
      <c r="AA64" s="154"/>
      <c r="AB64" s="154"/>
      <c r="AC64" s="154"/>
      <c r="AD64" s="154"/>
      <c r="AE64" s="154"/>
      <c r="AF64" s="154"/>
      <c r="AG64" s="154" t="s">
        <v>165</v>
      </c>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row>
    <row r="65" spans="1:60" outlineLevel="1">
      <c r="A65" s="161"/>
      <c r="B65" s="162"/>
      <c r="C65" s="250" t="s">
        <v>213</v>
      </c>
      <c r="D65" s="251"/>
      <c r="E65" s="251"/>
      <c r="F65" s="251"/>
      <c r="G65" s="251"/>
      <c r="H65" s="163"/>
      <c r="I65" s="163"/>
      <c r="J65" s="163"/>
      <c r="K65" s="163"/>
      <c r="L65" s="163"/>
      <c r="M65" s="163"/>
      <c r="N65" s="163"/>
      <c r="O65" s="163"/>
      <c r="P65" s="163"/>
      <c r="Q65" s="163"/>
      <c r="R65" s="163"/>
      <c r="S65" s="163"/>
      <c r="T65" s="163"/>
      <c r="U65" s="163"/>
      <c r="V65" s="163"/>
      <c r="W65" s="163"/>
      <c r="X65" s="154"/>
      <c r="Y65" s="154"/>
      <c r="Z65" s="154"/>
      <c r="AA65" s="154"/>
      <c r="AB65" s="154"/>
      <c r="AC65" s="154"/>
      <c r="AD65" s="154"/>
      <c r="AE65" s="154"/>
      <c r="AF65" s="154"/>
      <c r="AG65" s="154" t="s">
        <v>167</v>
      </c>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row>
    <row r="66" spans="1:60" outlineLevel="1">
      <c r="A66" s="161"/>
      <c r="B66" s="162"/>
      <c r="C66" s="191" t="s">
        <v>210</v>
      </c>
      <c r="D66" s="164"/>
      <c r="E66" s="165">
        <v>47.3</v>
      </c>
      <c r="F66" s="163"/>
      <c r="G66" s="163"/>
      <c r="H66" s="163"/>
      <c r="I66" s="163"/>
      <c r="J66" s="163"/>
      <c r="K66" s="163"/>
      <c r="L66" s="163"/>
      <c r="M66" s="163"/>
      <c r="N66" s="163"/>
      <c r="O66" s="163"/>
      <c r="P66" s="163"/>
      <c r="Q66" s="163"/>
      <c r="R66" s="163"/>
      <c r="S66" s="163"/>
      <c r="T66" s="163"/>
      <c r="U66" s="163"/>
      <c r="V66" s="163"/>
      <c r="W66" s="163"/>
      <c r="X66" s="154"/>
      <c r="Y66" s="154"/>
      <c r="Z66" s="154"/>
      <c r="AA66" s="154"/>
      <c r="AB66" s="154"/>
      <c r="AC66" s="154"/>
      <c r="AD66" s="154"/>
      <c r="AE66" s="154"/>
      <c r="AF66" s="154"/>
      <c r="AG66" s="154" t="s">
        <v>156</v>
      </c>
      <c r="AH66" s="154">
        <v>0</v>
      </c>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row>
    <row r="67" spans="1:60" ht="22.5" outlineLevel="1">
      <c r="A67" s="173">
        <v>19</v>
      </c>
      <c r="B67" s="174" t="s">
        <v>227</v>
      </c>
      <c r="C67" s="190" t="s">
        <v>228</v>
      </c>
      <c r="D67" s="175" t="s">
        <v>188</v>
      </c>
      <c r="E67" s="176">
        <v>99.85</v>
      </c>
      <c r="F67" s="177">
        <v>240.4</v>
      </c>
      <c r="G67" s="178">
        <f>ROUND(E67*F67,2)</f>
        <v>24003.94</v>
      </c>
      <c r="H67" s="177"/>
      <c r="I67" s="178">
        <f>ROUND(E67*H67,2)</f>
        <v>0</v>
      </c>
      <c r="J67" s="177"/>
      <c r="K67" s="178">
        <f>ROUND(E67*J67,2)</f>
        <v>0</v>
      </c>
      <c r="L67" s="178">
        <v>15</v>
      </c>
      <c r="M67" s="178">
        <f>G67*(1+L67/100)</f>
        <v>27604.530999999995</v>
      </c>
      <c r="N67" s="178">
        <v>0</v>
      </c>
      <c r="O67" s="178">
        <f>ROUND(E67*N67,2)</f>
        <v>0</v>
      </c>
      <c r="P67" s="178">
        <v>0</v>
      </c>
      <c r="Q67" s="178">
        <f>ROUND(E67*P67,2)</f>
        <v>0</v>
      </c>
      <c r="R67" s="178" t="s">
        <v>192</v>
      </c>
      <c r="S67" s="178" t="s">
        <v>142</v>
      </c>
      <c r="T67" s="179" t="s">
        <v>142</v>
      </c>
      <c r="U67" s="163">
        <v>0.3</v>
      </c>
      <c r="V67" s="163">
        <f>ROUND(E67*U67,2)</f>
        <v>29.96</v>
      </c>
      <c r="W67" s="163"/>
      <c r="X67" s="154"/>
      <c r="Y67" s="154"/>
      <c r="Z67" s="154"/>
      <c r="AA67" s="154"/>
      <c r="AB67" s="154"/>
      <c r="AC67" s="154"/>
      <c r="AD67" s="154"/>
      <c r="AE67" s="154"/>
      <c r="AF67" s="154"/>
      <c r="AG67" s="154" t="s">
        <v>165</v>
      </c>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row>
    <row r="68" spans="1:60" outlineLevel="1">
      <c r="A68" s="161"/>
      <c r="B68" s="162"/>
      <c r="C68" s="250" t="s">
        <v>213</v>
      </c>
      <c r="D68" s="251"/>
      <c r="E68" s="251"/>
      <c r="F68" s="251"/>
      <c r="G68" s="251"/>
      <c r="H68" s="163"/>
      <c r="I68" s="163"/>
      <c r="J68" s="163"/>
      <c r="K68" s="163"/>
      <c r="L68" s="163"/>
      <c r="M68" s="163"/>
      <c r="N68" s="163"/>
      <c r="O68" s="163"/>
      <c r="P68" s="163"/>
      <c r="Q68" s="163"/>
      <c r="R68" s="163"/>
      <c r="S68" s="163"/>
      <c r="T68" s="163"/>
      <c r="U68" s="163"/>
      <c r="V68" s="163"/>
      <c r="W68" s="163"/>
      <c r="X68" s="154"/>
      <c r="Y68" s="154"/>
      <c r="Z68" s="154"/>
      <c r="AA68" s="154"/>
      <c r="AB68" s="154"/>
      <c r="AC68" s="154"/>
      <c r="AD68" s="154"/>
      <c r="AE68" s="154"/>
      <c r="AF68" s="154"/>
      <c r="AG68" s="154" t="s">
        <v>167</v>
      </c>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row>
    <row r="69" spans="1:60" outlineLevel="1">
      <c r="A69" s="161"/>
      <c r="B69" s="162"/>
      <c r="C69" s="191" t="s">
        <v>229</v>
      </c>
      <c r="D69" s="164"/>
      <c r="E69" s="165">
        <v>99.85</v>
      </c>
      <c r="F69" s="163"/>
      <c r="G69" s="163"/>
      <c r="H69" s="163"/>
      <c r="I69" s="163"/>
      <c r="J69" s="163"/>
      <c r="K69" s="163"/>
      <c r="L69" s="163"/>
      <c r="M69" s="163"/>
      <c r="N69" s="163"/>
      <c r="O69" s="163"/>
      <c r="P69" s="163"/>
      <c r="Q69" s="163"/>
      <c r="R69" s="163"/>
      <c r="S69" s="163"/>
      <c r="T69" s="163"/>
      <c r="U69" s="163"/>
      <c r="V69" s="163"/>
      <c r="W69" s="163"/>
      <c r="X69" s="154"/>
      <c r="Y69" s="154"/>
      <c r="Z69" s="154"/>
      <c r="AA69" s="154"/>
      <c r="AB69" s="154"/>
      <c r="AC69" s="154"/>
      <c r="AD69" s="154"/>
      <c r="AE69" s="154"/>
      <c r="AF69" s="154"/>
      <c r="AG69" s="154" t="s">
        <v>156</v>
      </c>
      <c r="AH69" s="154">
        <v>0</v>
      </c>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row>
    <row r="70" spans="1:60" ht="22.5" outlineLevel="1">
      <c r="A70" s="173">
        <v>20</v>
      </c>
      <c r="B70" s="174" t="s">
        <v>230</v>
      </c>
      <c r="C70" s="190" t="s">
        <v>231</v>
      </c>
      <c r="D70" s="175" t="s">
        <v>188</v>
      </c>
      <c r="E70" s="176">
        <v>2571.7800000000002</v>
      </c>
      <c r="F70" s="177">
        <v>72.599999999999994</v>
      </c>
      <c r="G70" s="178">
        <f>ROUND(E70*F70,2)</f>
        <v>186711.23</v>
      </c>
      <c r="H70" s="177"/>
      <c r="I70" s="178">
        <f>ROUND(E70*H70,2)</f>
        <v>0</v>
      </c>
      <c r="J70" s="177"/>
      <c r="K70" s="178">
        <f>ROUND(E70*J70,2)</f>
        <v>0</v>
      </c>
      <c r="L70" s="178">
        <v>15</v>
      </c>
      <c r="M70" s="178">
        <f>G70*(1+L70/100)</f>
        <v>214717.91449999998</v>
      </c>
      <c r="N70" s="178">
        <v>0</v>
      </c>
      <c r="O70" s="178">
        <f>ROUND(E70*N70,2)</f>
        <v>0</v>
      </c>
      <c r="P70" s="178">
        <v>0</v>
      </c>
      <c r="Q70" s="178">
        <f>ROUND(E70*P70,2)</f>
        <v>0</v>
      </c>
      <c r="R70" s="178" t="s">
        <v>208</v>
      </c>
      <c r="S70" s="178" t="s">
        <v>142</v>
      </c>
      <c r="T70" s="179" t="s">
        <v>142</v>
      </c>
      <c r="U70" s="163">
        <v>0.23580000000000001</v>
      </c>
      <c r="V70" s="163">
        <f>ROUND(E70*U70,2)</f>
        <v>606.42999999999995</v>
      </c>
      <c r="W70" s="163"/>
      <c r="X70" s="154"/>
      <c r="Y70" s="154"/>
      <c r="Z70" s="154"/>
      <c r="AA70" s="154"/>
      <c r="AB70" s="154"/>
      <c r="AC70" s="154"/>
      <c r="AD70" s="154"/>
      <c r="AE70" s="154"/>
      <c r="AF70" s="154"/>
      <c r="AG70" s="154" t="s">
        <v>165</v>
      </c>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row>
    <row r="71" spans="1:60" outlineLevel="1">
      <c r="A71" s="161"/>
      <c r="B71" s="162"/>
      <c r="C71" s="191" t="s">
        <v>232</v>
      </c>
      <c r="D71" s="164"/>
      <c r="E71" s="165">
        <v>2571.7800000000002</v>
      </c>
      <c r="F71" s="163"/>
      <c r="G71" s="163"/>
      <c r="H71" s="163"/>
      <c r="I71" s="163"/>
      <c r="J71" s="163"/>
      <c r="K71" s="163"/>
      <c r="L71" s="163"/>
      <c r="M71" s="163"/>
      <c r="N71" s="163"/>
      <c r="O71" s="163"/>
      <c r="P71" s="163"/>
      <c r="Q71" s="163"/>
      <c r="R71" s="163"/>
      <c r="S71" s="163"/>
      <c r="T71" s="163"/>
      <c r="U71" s="163"/>
      <c r="V71" s="163"/>
      <c r="W71" s="163"/>
      <c r="X71" s="154"/>
      <c r="Y71" s="154"/>
      <c r="Z71" s="154"/>
      <c r="AA71" s="154"/>
      <c r="AB71" s="154"/>
      <c r="AC71" s="154"/>
      <c r="AD71" s="154"/>
      <c r="AE71" s="154"/>
      <c r="AF71" s="154"/>
      <c r="AG71" s="154" t="s">
        <v>156</v>
      </c>
      <c r="AH71" s="154">
        <v>0</v>
      </c>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row>
    <row r="72" spans="1:60" outlineLevel="1">
      <c r="A72" s="173">
        <v>21</v>
      </c>
      <c r="B72" s="174" t="s">
        <v>233</v>
      </c>
      <c r="C72" s="190" t="s">
        <v>234</v>
      </c>
      <c r="D72" s="175" t="s">
        <v>235</v>
      </c>
      <c r="E72" s="176">
        <v>599.16999999999996</v>
      </c>
      <c r="F72" s="177">
        <v>48.2</v>
      </c>
      <c r="G72" s="178">
        <f>ROUND(E72*F72,2)</f>
        <v>28879.99</v>
      </c>
      <c r="H72" s="177"/>
      <c r="I72" s="178">
        <f>ROUND(E72*H72,2)</f>
        <v>0</v>
      </c>
      <c r="J72" s="177"/>
      <c r="K72" s="178">
        <f>ROUND(E72*J72,2)</f>
        <v>0</v>
      </c>
      <c r="L72" s="178">
        <v>15</v>
      </c>
      <c r="M72" s="178">
        <f>G72*(1+L72/100)</f>
        <v>33211.988499999999</v>
      </c>
      <c r="N72" s="178">
        <v>0</v>
      </c>
      <c r="O72" s="178">
        <f>ROUND(E72*N72,2)</f>
        <v>0</v>
      </c>
      <c r="P72" s="178">
        <v>0</v>
      </c>
      <c r="Q72" s="178">
        <f>ROUND(E72*P72,2)</f>
        <v>0</v>
      </c>
      <c r="R72" s="178" t="s">
        <v>192</v>
      </c>
      <c r="S72" s="178" t="s">
        <v>142</v>
      </c>
      <c r="T72" s="179" t="s">
        <v>142</v>
      </c>
      <c r="U72" s="163">
        <v>0.05</v>
      </c>
      <c r="V72" s="163">
        <f>ROUND(E72*U72,2)</f>
        <v>29.96</v>
      </c>
      <c r="W72" s="163"/>
      <c r="X72" s="154"/>
      <c r="Y72" s="154"/>
      <c r="Z72" s="154"/>
      <c r="AA72" s="154"/>
      <c r="AB72" s="154"/>
      <c r="AC72" s="154"/>
      <c r="AD72" s="154"/>
      <c r="AE72" s="154"/>
      <c r="AF72" s="154"/>
      <c r="AG72" s="154" t="s">
        <v>165</v>
      </c>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row>
    <row r="73" spans="1:60" outlineLevel="1">
      <c r="A73" s="161"/>
      <c r="B73" s="162"/>
      <c r="C73" s="250" t="s">
        <v>236</v>
      </c>
      <c r="D73" s="251"/>
      <c r="E73" s="251"/>
      <c r="F73" s="251"/>
      <c r="G73" s="251"/>
      <c r="H73" s="163"/>
      <c r="I73" s="163"/>
      <c r="J73" s="163"/>
      <c r="K73" s="163"/>
      <c r="L73" s="163"/>
      <c r="M73" s="163"/>
      <c r="N73" s="163"/>
      <c r="O73" s="163"/>
      <c r="P73" s="163"/>
      <c r="Q73" s="163"/>
      <c r="R73" s="163"/>
      <c r="S73" s="163"/>
      <c r="T73" s="163"/>
      <c r="U73" s="163"/>
      <c r="V73" s="163"/>
      <c r="W73" s="163"/>
      <c r="X73" s="154"/>
      <c r="Y73" s="154"/>
      <c r="Z73" s="154"/>
      <c r="AA73" s="154"/>
      <c r="AB73" s="154"/>
      <c r="AC73" s="154"/>
      <c r="AD73" s="154"/>
      <c r="AE73" s="154"/>
      <c r="AF73" s="154"/>
      <c r="AG73" s="154" t="s">
        <v>167</v>
      </c>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row>
    <row r="74" spans="1:60" outlineLevel="1">
      <c r="A74" s="161"/>
      <c r="B74" s="162"/>
      <c r="C74" s="191" t="s">
        <v>237</v>
      </c>
      <c r="D74" s="164"/>
      <c r="E74" s="165">
        <v>21.45</v>
      </c>
      <c r="F74" s="163"/>
      <c r="G74" s="163"/>
      <c r="H74" s="163"/>
      <c r="I74" s="163"/>
      <c r="J74" s="163"/>
      <c r="K74" s="163"/>
      <c r="L74" s="163"/>
      <c r="M74" s="163"/>
      <c r="N74" s="163"/>
      <c r="O74" s="163"/>
      <c r="P74" s="163"/>
      <c r="Q74" s="163"/>
      <c r="R74" s="163"/>
      <c r="S74" s="163"/>
      <c r="T74" s="163"/>
      <c r="U74" s="163"/>
      <c r="V74" s="163"/>
      <c r="W74" s="163"/>
      <c r="X74" s="154"/>
      <c r="Y74" s="154"/>
      <c r="Z74" s="154"/>
      <c r="AA74" s="154"/>
      <c r="AB74" s="154"/>
      <c r="AC74" s="154"/>
      <c r="AD74" s="154"/>
      <c r="AE74" s="154"/>
      <c r="AF74" s="154"/>
      <c r="AG74" s="154" t="s">
        <v>156</v>
      </c>
      <c r="AH74" s="154">
        <v>0</v>
      </c>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row>
    <row r="75" spans="1:60" outlineLevel="1">
      <c r="A75" s="161"/>
      <c r="B75" s="162"/>
      <c r="C75" s="191" t="s">
        <v>238</v>
      </c>
      <c r="D75" s="164"/>
      <c r="E75" s="165">
        <v>12.6</v>
      </c>
      <c r="F75" s="163"/>
      <c r="G75" s="163"/>
      <c r="H75" s="163"/>
      <c r="I75" s="163"/>
      <c r="J75" s="163"/>
      <c r="K75" s="163"/>
      <c r="L75" s="163"/>
      <c r="M75" s="163"/>
      <c r="N75" s="163"/>
      <c r="O75" s="163"/>
      <c r="P75" s="163"/>
      <c r="Q75" s="163"/>
      <c r="R75" s="163"/>
      <c r="S75" s="163"/>
      <c r="T75" s="163"/>
      <c r="U75" s="163"/>
      <c r="V75" s="163"/>
      <c r="W75" s="163"/>
      <c r="X75" s="154"/>
      <c r="Y75" s="154"/>
      <c r="Z75" s="154"/>
      <c r="AA75" s="154"/>
      <c r="AB75" s="154"/>
      <c r="AC75" s="154"/>
      <c r="AD75" s="154"/>
      <c r="AE75" s="154"/>
      <c r="AF75" s="154"/>
      <c r="AG75" s="154" t="s">
        <v>156</v>
      </c>
      <c r="AH75" s="154">
        <v>0</v>
      </c>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row>
    <row r="76" spans="1:60" outlineLevel="1">
      <c r="A76" s="161"/>
      <c r="B76" s="162"/>
      <c r="C76" s="191" t="s">
        <v>239</v>
      </c>
      <c r="D76" s="164"/>
      <c r="E76" s="165">
        <v>2.2000000000000002</v>
      </c>
      <c r="F76" s="163"/>
      <c r="G76" s="163"/>
      <c r="H76" s="163"/>
      <c r="I76" s="163"/>
      <c r="J76" s="163"/>
      <c r="K76" s="163"/>
      <c r="L76" s="163"/>
      <c r="M76" s="163"/>
      <c r="N76" s="163"/>
      <c r="O76" s="163"/>
      <c r="P76" s="163"/>
      <c r="Q76" s="163"/>
      <c r="R76" s="163"/>
      <c r="S76" s="163"/>
      <c r="T76" s="163"/>
      <c r="U76" s="163"/>
      <c r="V76" s="163"/>
      <c r="W76" s="163"/>
      <c r="X76" s="154"/>
      <c r="Y76" s="154"/>
      <c r="Z76" s="154"/>
      <c r="AA76" s="154"/>
      <c r="AB76" s="154"/>
      <c r="AC76" s="154"/>
      <c r="AD76" s="154"/>
      <c r="AE76" s="154"/>
      <c r="AF76" s="154"/>
      <c r="AG76" s="154" t="s">
        <v>156</v>
      </c>
      <c r="AH76" s="154">
        <v>0</v>
      </c>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row>
    <row r="77" spans="1:60" outlineLevel="1">
      <c r="A77" s="161"/>
      <c r="B77" s="162"/>
      <c r="C77" s="191" t="s">
        <v>240</v>
      </c>
      <c r="D77" s="164"/>
      <c r="E77" s="165">
        <v>6</v>
      </c>
      <c r="F77" s="163"/>
      <c r="G77" s="163"/>
      <c r="H77" s="163"/>
      <c r="I77" s="163"/>
      <c r="J77" s="163"/>
      <c r="K77" s="163"/>
      <c r="L77" s="163"/>
      <c r="M77" s="163"/>
      <c r="N77" s="163"/>
      <c r="O77" s="163"/>
      <c r="P77" s="163"/>
      <c r="Q77" s="163"/>
      <c r="R77" s="163"/>
      <c r="S77" s="163"/>
      <c r="T77" s="163"/>
      <c r="U77" s="163"/>
      <c r="V77" s="163"/>
      <c r="W77" s="163"/>
      <c r="X77" s="154"/>
      <c r="Y77" s="154"/>
      <c r="Z77" s="154"/>
      <c r="AA77" s="154"/>
      <c r="AB77" s="154"/>
      <c r="AC77" s="154"/>
      <c r="AD77" s="154"/>
      <c r="AE77" s="154"/>
      <c r="AF77" s="154"/>
      <c r="AG77" s="154" t="s">
        <v>156</v>
      </c>
      <c r="AH77" s="154">
        <v>0</v>
      </c>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row>
    <row r="78" spans="1:60" outlineLevel="1">
      <c r="A78" s="161"/>
      <c r="B78" s="162"/>
      <c r="C78" s="191" t="s">
        <v>241</v>
      </c>
      <c r="D78" s="164"/>
      <c r="E78" s="165">
        <v>4.84</v>
      </c>
      <c r="F78" s="163"/>
      <c r="G78" s="163"/>
      <c r="H78" s="163"/>
      <c r="I78" s="163"/>
      <c r="J78" s="163"/>
      <c r="K78" s="163"/>
      <c r="L78" s="163"/>
      <c r="M78" s="163"/>
      <c r="N78" s="163"/>
      <c r="O78" s="163"/>
      <c r="P78" s="163"/>
      <c r="Q78" s="163"/>
      <c r="R78" s="163"/>
      <c r="S78" s="163"/>
      <c r="T78" s="163"/>
      <c r="U78" s="163"/>
      <c r="V78" s="163"/>
      <c r="W78" s="163"/>
      <c r="X78" s="154"/>
      <c r="Y78" s="154"/>
      <c r="Z78" s="154"/>
      <c r="AA78" s="154"/>
      <c r="AB78" s="154"/>
      <c r="AC78" s="154"/>
      <c r="AD78" s="154"/>
      <c r="AE78" s="154"/>
      <c r="AF78" s="154"/>
      <c r="AG78" s="154" t="s">
        <v>156</v>
      </c>
      <c r="AH78" s="154">
        <v>0</v>
      </c>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row>
    <row r="79" spans="1:60" ht="22.5" outlineLevel="1">
      <c r="A79" s="161"/>
      <c r="B79" s="162"/>
      <c r="C79" s="191" t="s">
        <v>242</v>
      </c>
      <c r="D79" s="164"/>
      <c r="E79" s="165">
        <v>32.08</v>
      </c>
      <c r="F79" s="163"/>
      <c r="G79" s="163"/>
      <c r="H79" s="163"/>
      <c r="I79" s="163"/>
      <c r="J79" s="163"/>
      <c r="K79" s="163"/>
      <c r="L79" s="163"/>
      <c r="M79" s="163"/>
      <c r="N79" s="163"/>
      <c r="O79" s="163"/>
      <c r="P79" s="163"/>
      <c r="Q79" s="163"/>
      <c r="R79" s="163"/>
      <c r="S79" s="163"/>
      <c r="T79" s="163"/>
      <c r="U79" s="163"/>
      <c r="V79" s="163"/>
      <c r="W79" s="163"/>
      <c r="X79" s="154"/>
      <c r="Y79" s="154"/>
      <c r="Z79" s="154"/>
      <c r="AA79" s="154"/>
      <c r="AB79" s="154"/>
      <c r="AC79" s="154"/>
      <c r="AD79" s="154"/>
      <c r="AE79" s="154"/>
      <c r="AF79" s="154"/>
      <c r="AG79" s="154" t="s">
        <v>156</v>
      </c>
      <c r="AH79" s="154">
        <v>0</v>
      </c>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row>
    <row r="80" spans="1:60" ht="33.75" outlineLevel="1">
      <c r="A80" s="161"/>
      <c r="B80" s="162"/>
      <c r="C80" s="191" t="s">
        <v>243</v>
      </c>
      <c r="D80" s="164"/>
      <c r="E80" s="165">
        <v>520</v>
      </c>
      <c r="F80" s="163"/>
      <c r="G80" s="163"/>
      <c r="H80" s="163"/>
      <c r="I80" s="163"/>
      <c r="J80" s="163"/>
      <c r="K80" s="163"/>
      <c r="L80" s="163"/>
      <c r="M80" s="163"/>
      <c r="N80" s="163"/>
      <c r="O80" s="163"/>
      <c r="P80" s="163"/>
      <c r="Q80" s="163"/>
      <c r="R80" s="163"/>
      <c r="S80" s="163"/>
      <c r="T80" s="163"/>
      <c r="U80" s="163"/>
      <c r="V80" s="163"/>
      <c r="W80" s="163"/>
      <c r="X80" s="154"/>
      <c r="Y80" s="154"/>
      <c r="Z80" s="154"/>
      <c r="AA80" s="154"/>
      <c r="AB80" s="154"/>
      <c r="AC80" s="154"/>
      <c r="AD80" s="154"/>
      <c r="AE80" s="154"/>
      <c r="AF80" s="154"/>
      <c r="AG80" s="154" t="s">
        <v>156</v>
      </c>
      <c r="AH80" s="154">
        <v>0</v>
      </c>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row>
    <row r="81" spans="1:60" outlineLevel="1">
      <c r="A81" s="173">
        <v>22</v>
      </c>
      <c r="B81" s="174" t="s">
        <v>244</v>
      </c>
      <c r="C81" s="190" t="s">
        <v>245</v>
      </c>
      <c r="D81" s="175" t="s">
        <v>188</v>
      </c>
      <c r="E81" s="176">
        <v>318.74810000000002</v>
      </c>
      <c r="F81" s="177">
        <v>27.9</v>
      </c>
      <c r="G81" s="178">
        <f>ROUND(E81*F81,2)</f>
        <v>8893.07</v>
      </c>
      <c r="H81" s="177"/>
      <c r="I81" s="178">
        <f>ROUND(E81*H81,2)</f>
        <v>0</v>
      </c>
      <c r="J81" s="177"/>
      <c r="K81" s="178">
        <f>ROUND(E81*J81,2)</f>
        <v>0</v>
      </c>
      <c r="L81" s="178">
        <v>15</v>
      </c>
      <c r="M81" s="178">
        <f>G81*(1+L81/100)</f>
        <v>10227.030499999999</v>
      </c>
      <c r="N81" s="178">
        <v>0</v>
      </c>
      <c r="O81" s="178">
        <f>ROUND(E81*N81,2)</f>
        <v>0</v>
      </c>
      <c r="P81" s="178">
        <v>0</v>
      </c>
      <c r="Q81" s="178">
        <f>ROUND(E81*P81,2)</f>
        <v>0</v>
      </c>
      <c r="R81" s="178" t="s">
        <v>192</v>
      </c>
      <c r="S81" s="178" t="s">
        <v>142</v>
      </c>
      <c r="T81" s="179" t="s">
        <v>142</v>
      </c>
      <c r="U81" s="163">
        <v>7.8E-2</v>
      </c>
      <c r="V81" s="163">
        <f>ROUND(E81*U81,2)</f>
        <v>24.86</v>
      </c>
      <c r="W81" s="163"/>
      <c r="X81" s="154"/>
      <c r="Y81" s="154"/>
      <c r="Z81" s="154"/>
      <c r="AA81" s="154"/>
      <c r="AB81" s="154"/>
      <c r="AC81" s="154"/>
      <c r="AD81" s="154"/>
      <c r="AE81" s="154"/>
      <c r="AF81" s="154"/>
      <c r="AG81" s="154" t="s">
        <v>165</v>
      </c>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row>
    <row r="82" spans="1:60" ht="22.5" outlineLevel="1">
      <c r="A82" s="161"/>
      <c r="B82" s="162"/>
      <c r="C82" s="250" t="s">
        <v>246</v>
      </c>
      <c r="D82" s="251"/>
      <c r="E82" s="251"/>
      <c r="F82" s="251"/>
      <c r="G82" s="251"/>
      <c r="H82" s="163"/>
      <c r="I82" s="163"/>
      <c r="J82" s="163"/>
      <c r="K82" s="163"/>
      <c r="L82" s="163"/>
      <c r="M82" s="163"/>
      <c r="N82" s="163"/>
      <c r="O82" s="163"/>
      <c r="P82" s="163"/>
      <c r="Q82" s="163"/>
      <c r="R82" s="163"/>
      <c r="S82" s="163"/>
      <c r="T82" s="163"/>
      <c r="U82" s="163"/>
      <c r="V82" s="163"/>
      <c r="W82" s="163"/>
      <c r="X82" s="154"/>
      <c r="Y82" s="154"/>
      <c r="Z82" s="154"/>
      <c r="AA82" s="154"/>
      <c r="AB82" s="154"/>
      <c r="AC82" s="154"/>
      <c r="AD82" s="154"/>
      <c r="AE82" s="154"/>
      <c r="AF82" s="154"/>
      <c r="AG82" s="154" t="s">
        <v>167</v>
      </c>
      <c r="AH82" s="154"/>
      <c r="AI82" s="154"/>
      <c r="AJ82" s="154"/>
      <c r="AK82" s="154"/>
      <c r="AL82" s="154"/>
      <c r="AM82" s="154"/>
      <c r="AN82" s="154"/>
      <c r="AO82" s="154"/>
      <c r="AP82" s="154"/>
      <c r="AQ82" s="154"/>
      <c r="AR82" s="154"/>
      <c r="AS82" s="154"/>
      <c r="AT82" s="154"/>
      <c r="AU82" s="154"/>
      <c r="AV82" s="154"/>
      <c r="AW82" s="154"/>
      <c r="AX82" s="154"/>
      <c r="AY82" s="154"/>
      <c r="AZ82" s="154"/>
      <c r="BA82" s="195" t="str">
        <f>C82</f>
        <v>s rámy a zárubněmi, zábradlí, předmětů oplechování apod., které se zřizují ještě před úpravami povrchu, před jejich znečištěním při úpravách povrchu nástřikem plastických (lepivých) maltovin</v>
      </c>
      <c r="BB82" s="154"/>
      <c r="BC82" s="154"/>
      <c r="BD82" s="154"/>
      <c r="BE82" s="154"/>
      <c r="BF82" s="154"/>
      <c r="BG82" s="154"/>
      <c r="BH82" s="154"/>
    </row>
    <row r="83" spans="1:60" outlineLevel="1">
      <c r="A83" s="161"/>
      <c r="B83" s="162"/>
      <c r="C83" s="191" t="s">
        <v>247</v>
      </c>
      <c r="D83" s="164"/>
      <c r="E83" s="165">
        <v>5.1425000000000001</v>
      </c>
      <c r="F83" s="163"/>
      <c r="G83" s="163"/>
      <c r="H83" s="163"/>
      <c r="I83" s="163"/>
      <c r="J83" s="163"/>
      <c r="K83" s="163"/>
      <c r="L83" s="163"/>
      <c r="M83" s="163"/>
      <c r="N83" s="163"/>
      <c r="O83" s="163"/>
      <c r="P83" s="163"/>
      <c r="Q83" s="163"/>
      <c r="R83" s="163"/>
      <c r="S83" s="163"/>
      <c r="T83" s="163"/>
      <c r="U83" s="163"/>
      <c r="V83" s="163"/>
      <c r="W83" s="163"/>
      <c r="X83" s="154"/>
      <c r="Y83" s="154"/>
      <c r="Z83" s="154"/>
      <c r="AA83" s="154"/>
      <c r="AB83" s="154"/>
      <c r="AC83" s="154"/>
      <c r="AD83" s="154"/>
      <c r="AE83" s="154"/>
      <c r="AF83" s="154"/>
      <c r="AG83" s="154" t="s">
        <v>156</v>
      </c>
      <c r="AH83" s="154">
        <v>0</v>
      </c>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row>
    <row r="84" spans="1:60" outlineLevel="1">
      <c r="A84" s="161"/>
      <c r="B84" s="162"/>
      <c r="C84" s="191" t="s">
        <v>248</v>
      </c>
      <c r="D84" s="164"/>
      <c r="E84" s="165">
        <v>2.52</v>
      </c>
      <c r="F84" s="163"/>
      <c r="G84" s="163"/>
      <c r="H84" s="163"/>
      <c r="I84" s="163"/>
      <c r="J84" s="163"/>
      <c r="K84" s="163"/>
      <c r="L84" s="163"/>
      <c r="M84" s="163"/>
      <c r="N84" s="163"/>
      <c r="O84" s="163"/>
      <c r="P84" s="163"/>
      <c r="Q84" s="163"/>
      <c r="R84" s="163"/>
      <c r="S84" s="163"/>
      <c r="T84" s="163"/>
      <c r="U84" s="163"/>
      <c r="V84" s="163"/>
      <c r="W84" s="163"/>
      <c r="X84" s="154"/>
      <c r="Y84" s="154"/>
      <c r="Z84" s="154"/>
      <c r="AA84" s="154"/>
      <c r="AB84" s="154"/>
      <c r="AC84" s="154"/>
      <c r="AD84" s="154"/>
      <c r="AE84" s="154"/>
      <c r="AF84" s="154"/>
      <c r="AG84" s="154" t="s">
        <v>156</v>
      </c>
      <c r="AH84" s="154">
        <v>0</v>
      </c>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row>
    <row r="85" spans="1:60" outlineLevel="1">
      <c r="A85" s="161"/>
      <c r="B85" s="162"/>
      <c r="C85" s="191" t="s">
        <v>249</v>
      </c>
      <c r="D85" s="164"/>
      <c r="E85" s="165">
        <v>0.48</v>
      </c>
      <c r="F85" s="163"/>
      <c r="G85" s="163"/>
      <c r="H85" s="163"/>
      <c r="I85" s="163"/>
      <c r="J85" s="163"/>
      <c r="K85" s="163"/>
      <c r="L85" s="163"/>
      <c r="M85" s="163"/>
      <c r="N85" s="163"/>
      <c r="O85" s="163"/>
      <c r="P85" s="163"/>
      <c r="Q85" s="163"/>
      <c r="R85" s="163"/>
      <c r="S85" s="163"/>
      <c r="T85" s="163"/>
      <c r="U85" s="163"/>
      <c r="V85" s="163"/>
      <c r="W85" s="163"/>
      <c r="X85" s="154"/>
      <c r="Y85" s="154"/>
      <c r="Z85" s="154"/>
      <c r="AA85" s="154"/>
      <c r="AB85" s="154"/>
      <c r="AC85" s="154"/>
      <c r="AD85" s="154"/>
      <c r="AE85" s="154"/>
      <c r="AF85" s="154"/>
      <c r="AG85" s="154" t="s">
        <v>156</v>
      </c>
      <c r="AH85" s="154">
        <v>0</v>
      </c>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row>
    <row r="86" spans="1:60" outlineLevel="1">
      <c r="A86" s="161"/>
      <c r="B86" s="162"/>
      <c r="C86" s="191" t="s">
        <v>250</v>
      </c>
      <c r="D86" s="164"/>
      <c r="E86" s="165">
        <v>1.44</v>
      </c>
      <c r="F86" s="163"/>
      <c r="G86" s="163"/>
      <c r="H86" s="163"/>
      <c r="I86" s="163"/>
      <c r="J86" s="163"/>
      <c r="K86" s="163"/>
      <c r="L86" s="163"/>
      <c r="M86" s="163"/>
      <c r="N86" s="163"/>
      <c r="O86" s="163"/>
      <c r="P86" s="163"/>
      <c r="Q86" s="163"/>
      <c r="R86" s="163"/>
      <c r="S86" s="163"/>
      <c r="T86" s="163"/>
      <c r="U86" s="163"/>
      <c r="V86" s="163"/>
      <c r="W86" s="163"/>
      <c r="X86" s="154"/>
      <c r="Y86" s="154"/>
      <c r="Z86" s="154"/>
      <c r="AA86" s="154"/>
      <c r="AB86" s="154"/>
      <c r="AC86" s="154"/>
      <c r="AD86" s="154"/>
      <c r="AE86" s="154"/>
      <c r="AF86" s="154"/>
      <c r="AG86" s="154" t="s">
        <v>156</v>
      </c>
      <c r="AH86" s="154">
        <v>0</v>
      </c>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row>
    <row r="87" spans="1:60" outlineLevel="1">
      <c r="A87" s="161"/>
      <c r="B87" s="162"/>
      <c r="C87" s="191" t="s">
        <v>251</v>
      </c>
      <c r="D87" s="164"/>
      <c r="E87" s="165">
        <v>1.7729999999999999</v>
      </c>
      <c r="F87" s="163"/>
      <c r="G87" s="163"/>
      <c r="H87" s="163"/>
      <c r="I87" s="163"/>
      <c r="J87" s="163"/>
      <c r="K87" s="163"/>
      <c r="L87" s="163"/>
      <c r="M87" s="163"/>
      <c r="N87" s="163"/>
      <c r="O87" s="163"/>
      <c r="P87" s="163"/>
      <c r="Q87" s="163"/>
      <c r="R87" s="163"/>
      <c r="S87" s="163"/>
      <c r="T87" s="163"/>
      <c r="U87" s="163"/>
      <c r="V87" s="163"/>
      <c r="W87" s="163"/>
      <c r="X87" s="154"/>
      <c r="Y87" s="154"/>
      <c r="Z87" s="154"/>
      <c r="AA87" s="154"/>
      <c r="AB87" s="154"/>
      <c r="AC87" s="154"/>
      <c r="AD87" s="154"/>
      <c r="AE87" s="154"/>
      <c r="AF87" s="154"/>
      <c r="AG87" s="154" t="s">
        <v>156</v>
      </c>
      <c r="AH87" s="154">
        <v>0</v>
      </c>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row>
    <row r="88" spans="1:60" outlineLevel="1">
      <c r="A88" s="161"/>
      <c r="B88" s="162"/>
      <c r="C88" s="191" t="s">
        <v>252</v>
      </c>
      <c r="D88" s="164"/>
      <c r="E88" s="165">
        <v>19.486999999999998</v>
      </c>
      <c r="F88" s="163"/>
      <c r="G88" s="163"/>
      <c r="H88" s="163"/>
      <c r="I88" s="163"/>
      <c r="J88" s="163"/>
      <c r="K88" s="163"/>
      <c r="L88" s="163"/>
      <c r="M88" s="163"/>
      <c r="N88" s="163"/>
      <c r="O88" s="163"/>
      <c r="P88" s="163"/>
      <c r="Q88" s="163"/>
      <c r="R88" s="163"/>
      <c r="S88" s="163"/>
      <c r="T88" s="163"/>
      <c r="U88" s="163"/>
      <c r="V88" s="163"/>
      <c r="W88" s="163"/>
      <c r="X88" s="154"/>
      <c r="Y88" s="154"/>
      <c r="Z88" s="154"/>
      <c r="AA88" s="154"/>
      <c r="AB88" s="154"/>
      <c r="AC88" s="154"/>
      <c r="AD88" s="154"/>
      <c r="AE88" s="154"/>
      <c r="AF88" s="154"/>
      <c r="AG88" s="154" t="s">
        <v>156</v>
      </c>
      <c r="AH88" s="154">
        <v>0</v>
      </c>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row>
    <row r="89" spans="1:60" ht="33.75" outlineLevel="1">
      <c r="A89" s="161"/>
      <c r="B89" s="162"/>
      <c r="C89" s="191" t="s">
        <v>253</v>
      </c>
      <c r="D89" s="164"/>
      <c r="E89" s="165">
        <v>287.90559999999999</v>
      </c>
      <c r="F89" s="163"/>
      <c r="G89" s="163"/>
      <c r="H89" s="163"/>
      <c r="I89" s="163"/>
      <c r="J89" s="163"/>
      <c r="K89" s="163"/>
      <c r="L89" s="163"/>
      <c r="M89" s="163"/>
      <c r="N89" s="163"/>
      <c r="O89" s="163"/>
      <c r="P89" s="163"/>
      <c r="Q89" s="163"/>
      <c r="R89" s="163"/>
      <c r="S89" s="163"/>
      <c r="T89" s="163"/>
      <c r="U89" s="163"/>
      <c r="V89" s="163"/>
      <c r="W89" s="163"/>
      <c r="X89" s="154"/>
      <c r="Y89" s="154"/>
      <c r="Z89" s="154"/>
      <c r="AA89" s="154"/>
      <c r="AB89" s="154"/>
      <c r="AC89" s="154"/>
      <c r="AD89" s="154"/>
      <c r="AE89" s="154"/>
      <c r="AF89" s="154"/>
      <c r="AG89" s="154" t="s">
        <v>156</v>
      </c>
      <c r="AH89" s="154">
        <v>0</v>
      </c>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row>
    <row r="90" spans="1:60" outlineLevel="1">
      <c r="A90" s="173">
        <v>23</v>
      </c>
      <c r="B90" s="174" t="s">
        <v>254</v>
      </c>
      <c r="C90" s="190" t="s">
        <v>255</v>
      </c>
      <c r="D90" s="175" t="s">
        <v>188</v>
      </c>
      <c r="E90" s="176">
        <v>2571.7800000000002</v>
      </c>
      <c r="F90" s="177">
        <v>29.9</v>
      </c>
      <c r="G90" s="178">
        <f>ROUND(E90*F90,2)</f>
        <v>76896.22</v>
      </c>
      <c r="H90" s="177"/>
      <c r="I90" s="178">
        <f>ROUND(E90*H90,2)</f>
        <v>0</v>
      </c>
      <c r="J90" s="177"/>
      <c r="K90" s="178">
        <f>ROUND(E90*J90,2)</f>
        <v>0</v>
      </c>
      <c r="L90" s="178">
        <v>15</v>
      </c>
      <c r="M90" s="178">
        <f>G90*(1+L90/100)</f>
        <v>88430.652999999991</v>
      </c>
      <c r="N90" s="178">
        <v>0</v>
      </c>
      <c r="O90" s="178">
        <f>ROUND(E90*N90,2)</f>
        <v>0</v>
      </c>
      <c r="P90" s="178">
        <v>0</v>
      </c>
      <c r="Q90" s="178">
        <f>ROUND(E90*P90,2)</f>
        <v>0</v>
      </c>
      <c r="R90" s="178" t="s">
        <v>192</v>
      </c>
      <c r="S90" s="178" t="s">
        <v>142</v>
      </c>
      <c r="T90" s="179" t="s">
        <v>142</v>
      </c>
      <c r="U90" s="163">
        <v>7.0000000000000007E-2</v>
      </c>
      <c r="V90" s="163">
        <f>ROUND(E90*U90,2)</f>
        <v>180.02</v>
      </c>
      <c r="W90" s="163"/>
      <c r="X90" s="154"/>
      <c r="Y90" s="154"/>
      <c r="Z90" s="154"/>
      <c r="AA90" s="154"/>
      <c r="AB90" s="154"/>
      <c r="AC90" s="154"/>
      <c r="AD90" s="154"/>
      <c r="AE90" s="154"/>
      <c r="AF90" s="154"/>
      <c r="AG90" s="154" t="s">
        <v>165</v>
      </c>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row>
    <row r="91" spans="1:60" outlineLevel="1">
      <c r="A91" s="161"/>
      <c r="B91" s="162"/>
      <c r="C91" s="191" t="s">
        <v>256</v>
      </c>
      <c r="D91" s="164"/>
      <c r="E91" s="165">
        <v>99.85</v>
      </c>
      <c r="F91" s="163"/>
      <c r="G91" s="163"/>
      <c r="H91" s="163"/>
      <c r="I91" s="163"/>
      <c r="J91" s="163"/>
      <c r="K91" s="163"/>
      <c r="L91" s="163"/>
      <c r="M91" s="163"/>
      <c r="N91" s="163"/>
      <c r="O91" s="163"/>
      <c r="P91" s="163"/>
      <c r="Q91" s="163"/>
      <c r="R91" s="163"/>
      <c r="S91" s="163"/>
      <c r="T91" s="163"/>
      <c r="U91" s="163"/>
      <c r="V91" s="163"/>
      <c r="W91" s="163"/>
      <c r="X91" s="154"/>
      <c r="Y91" s="154"/>
      <c r="Z91" s="154"/>
      <c r="AA91" s="154"/>
      <c r="AB91" s="154"/>
      <c r="AC91" s="154"/>
      <c r="AD91" s="154"/>
      <c r="AE91" s="154"/>
      <c r="AF91" s="154"/>
      <c r="AG91" s="154" t="s">
        <v>156</v>
      </c>
      <c r="AH91" s="154">
        <v>0</v>
      </c>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row>
    <row r="92" spans="1:60" outlineLevel="1">
      <c r="A92" s="161"/>
      <c r="B92" s="162"/>
      <c r="C92" s="191" t="s">
        <v>257</v>
      </c>
      <c r="D92" s="164"/>
      <c r="E92" s="165">
        <v>14.85</v>
      </c>
      <c r="F92" s="163"/>
      <c r="G92" s="163"/>
      <c r="H92" s="163"/>
      <c r="I92" s="163"/>
      <c r="J92" s="163"/>
      <c r="K92" s="163"/>
      <c r="L92" s="163"/>
      <c r="M92" s="163"/>
      <c r="N92" s="163"/>
      <c r="O92" s="163"/>
      <c r="P92" s="163"/>
      <c r="Q92" s="163"/>
      <c r="R92" s="163"/>
      <c r="S92" s="163"/>
      <c r="T92" s="163"/>
      <c r="U92" s="163"/>
      <c r="V92" s="163"/>
      <c r="W92" s="163"/>
      <c r="X92" s="154"/>
      <c r="Y92" s="154"/>
      <c r="Z92" s="154"/>
      <c r="AA92" s="154"/>
      <c r="AB92" s="154"/>
      <c r="AC92" s="154"/>
      <c r="AD92" s="154"/>
      <c r="AE92" s="154"/>
      <c r="AF92" s="154"/>
      <c r="AG92" s="154" t="s">
        <v>156</v>
      </c>
      <c r="AH92" s="154">
        <v>0</v>
      </c>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row>
    <row r="93" spans="1:60" outlineLevel="1">
      <c r="A93" s="161"/>
      <c r="B93" s="162"/>
      <c r="C93" s="191" t="s">
        <v>258</v>
      </c>
      <c r="D93" s="164"/>
      <c r="E93" s="165">
        <v>1078.1500000000001</v>
      </c>
      <c r="F93" s="163"/>
      <c r="G93" s="163"/>
      <c r="H93" s="163"/>
      <c r="I93" s="163"/>
      <c r="J93" s="163"/>
      <c r="K93" s="163"/>
      <c r="L93" s="163"/>
      <c r="M93" s="163"/>
      <c r="N93" s="163"/>
      <c r="O93" s="163"/>
      <c r="P93" s="163"/>
      <c r="Q93" s="163"/>
      <c r="R93" s="163"/>
      <c r="S93" s="163"/>
      <c r="T93" s="163"/>
      <c r="U93" s="163"/>
      <c r="V93" s="163"/>
      <c r="W93" s="163"/>
      <c r="X93" s="154"/>
      <c r="Y93" s="154"/>
      <c r="Z93" s="154"/>
      <c r="AA93" s="154"/>
      <c r="AB93" s="154"/>
      <c r="AC93" s="154"/>
      <c r="AD93" s="154"/>
      <c r="AE93" s="154"/>
      <c r="AF93" s="154"/>
      <c r="AG93" s="154" t="s">
        <v>156</v>
      </c>
      <c r="AH93" s="154">
        <v>0</v>
      </c>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row>
    <row r="94" spans="1:60" outlineLevel="1">
      <c r="A94" s="161"/>
      <c r="B94" s="162"/>
      <c r="C94" s="191" t="s">
        <v>259</v>
      </c>
      <c r="D94" s="164"/>
      <c r="E94" s="165">
        <v>145.6</v>
      </c>
      <c r="F94" s="163"/>
      <c r="G94" s="163"/>
      <c r="H94" s="163"/>
      <c r="I94" s="163"/>
      <c r="J94" s="163"/>
      <c r="K94" s="163"/>
      <c r="L94" s="163"/>
      <c r="M94" s="163"/>
      <c r="N94" s="163"/>
      <c r="O94" s="163"/>
      <c r="P94" s="163"/>
      <c r="Q94" s="163"/>
      <c r="R94" s="163"/>
      <c r="S94" s="163"/>
      <c r="T94" s="163"/>
      <c r="U94" s="163"/>
      <c r="V94" s="163"/>
      <c r="W94" s="163"/>
      <c r="X94" s="154"/>
      <c r="Y94" s="154"/>
      <c r="Z94" s="154"/>
      <c r="AA94" s="154"/>
      <c r="AB94" s="154"/>
      <c r="AC94" s="154"/>
      <c r="AD94" s="154"/>
      <c r="AE94" s="154"/>
      <c r="AF94" s="154"/>
      <c r="AG94" s="154" t="s">
        <v>156</v>
      </c>
      <c r="AH94" s="154">
        <v>0</v>
      </c>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row>
    <row r="95" spans="1:60" outlineLevel="1">
      <c r="A95" s="161"/>
      <c r="B95" s="162"/>
      <c r="C95" s="191" t="s">
        <v>260</v>
      </c>
      <c r="D95" s="164"/>
      <c r="E95" s="165">
        <v>11.85</v>
      </c>
      <c r="F95" s="163"/>
      <c r="G95" s="163"/>
      <c r="H95" s="163"/>
      <c r="I95" s="163"/>
      <c r="J95" s="163"/>
      <c r="K95" s="163"/>
      <c r="L95" s="163"/>
      <c r="M95" s="163"/>
      <c r="N95" s="163"/>
      <c r="O95" s="163"/>
      <c r="P95" s="163"/>
      <c r="Q95" s="163"/>
      <c r="R95" s="163"/>
      <c r="S95" s="163"/>
      <c r="T95" s="163"/>
      <c r="U95" s="163"/>
      <c r="V95" s="163"/>
      <c r="W95" s="163"/>
      <c r="X95" s="154"/>
      <c r="Y95" s="154"/>
      <c r="Z95" s="154"/>
      <c r="AA95" s="154"/>
      <c r="AB95" s="154"/>
      <c r="AC95" s="154"/>
      <c r="AD95" s="154"/>
      <c r="AE95" s="154"/>
      <c r="AF95" s="154"/>
      <c r="AG95" s="154" t="s">
        <v>156</v>
      </c>
      <c r="AH95" s="154">
        <v>0</v>
      </c>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row>
    <row r="96" spans="1:60" outlineLevel="1">
      <c r="A96" s="161"/>
      <c r="B96" s="162"/>
      <c r="C96" s="191" t="s">
        <v>261</v>
      </c>
      <c r="D96" s="164"/>
      <c r="E96" s="165">
        <v>943.15</v>
      </c>
      <c r="F96" s="163"/>
      <c r="G96" s="163"/>
      <c r="H96" s="163"/>
      <c r="I96" s="163"/>
      <c r="J96" s="163"/>
      <c r="K96" s="163"/>
      <c r="L96" s="163"/>
      <c r="M96" s="163"/>
      <c r="N96" s="163"/>
      <c r="O96" s="163"/>
      <c r="P96" s="163"/>
      <c r="Q96" s="163"/>
      <c r="R96" s="163"/>
      <c r="S96" s="163"/>
      <c r="T96" s="163"/>
      <c r="U96" s="163"/>
      <c r="V96" s="163"/>
      <c r="W96" s="163"/>
      <c r="X96" s="154"/>
      <c r="Y96" s="154"/>
      <c r="Z96" s="154"/>
      <c r="AA96" s="154"/>
      <c r="AB96" s="154"/>
      <c r="AC96" s="154"/>
      <c r="AD96" s="154"/>
      <c r="AE96" s="154"/>
      <c r="AF96" s="154"/>
      <c r="AG96" s="154" t="s">
        <v>156</v>
      </c>
      <c r="AH96" s="154">
        <v>0</v>
      </c>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row>
    <row r="97" spans="1:60" outlineLevel="1">
      <c r="A97" s="161"/>
      <c r="B97" s="162"/>
      <c r="C97" s="191" t="s">
        <v>262</v>
      </c>
      <c r="D97" s="164"/>
      <c r="E97" s="165">
        <v>53.35</v>
      </c>
      <c r="F97" s="163"/>
      <c r="G97" s="163"/>
      <c r="H97" s="163"/>
      <c r="I97" s="163"/>
      <c r="J97" s="163"/>
      <c r="K97" s="163"/>
      <c r="L97" s="163"/>
      <c r="M97" s="163"/>
      <c r="N97" s="163"/>
      <c r="O97" s="163"/>
      <c r="P97" s="163"/>
      <c r="Q97" s="163"/>
      <c r="R97" s="163"/>
      <c r="S97" s="163"/>
      <c r="T97" s="163"/>
      <c r="U97" s="163"/>
      <c r="V97" s="163"/>
      <c r="W97" s="163"/>
      <c r="X97" s="154"/>
      <c r="Y97" s="154"/>
      <c r="Z97" s="154"/>
      <c r="AA97" s="154"/>
      <c r="AB97" s="154"/>
      <c r="AC97" s="154"/>
      <c r="AD97" s="154"/>
      <c r="AE97" s="154"/>
      <c r="AF97" s="154"/>
      <c r="AG97" s="154" t="s">
        <v>156</v>
      </c>
      <c r="AH97" s="154">
        <v>0</v>
      </c>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row>
    <row r="98" spans="1:60" outlineLevel="1">
      <c r="A98" s="161"/>
      <c r="B98" s="162"/>
      <c r="C98" s="191" t="s">
        <v>263</v>
      </c>
      <c r="D98" s="164"/>
      <c r="E98" s="165">
        <v>57.212400000000002</v>
      </c>
      <c r="F98" s="163"/>
      <c r="G98" s="163"/>
      <c r="H98" s="163"/>
      <c r="I98" s="163"/>
      <c r="J98" s="163"/>
      <c r="K98" s="163"/>
      <c r="L98" s="163"/>
      <c r="M98" s="163"/>
      <c r="N98" s="163"/>
      <c r="O98" s="163"/>
      <c r="P98" s="163"/>
      <c r="Q98" s="163"/>
      <c r="R98" s="163"/>
      <c r="S98" s="163"/>
      <c r="T98" s="163"/>
      <c r="U98" s="163"/>
      <c r="V98" s="163"/>
      <c r="W98" s="163"/>
      <c r="X98" s="154"/>
      <c r="Y98" s="154"/>
      <c r="Z98" s="154"/>
      <c r="AA98" s="154"/>
      <c r="AB98" s="154"/>
      <c r="AC98" s="154"/>
      <c r="AD98" s="154"/>
      <c r="AE98" s="154"/>
      <c r="AF98" s="154"/>
      <c r="AG98" s="154" t="s">
        <v>156</v>
      </c>
      <c r="AH98" s="154">
        <v>0</v>
      </c>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row>
    <row r="99" spans="1:60" outlineLevel="1">
      <c r="A99" s="161"/>
      <c r="B99" s="162"/>
      <c r="C99" s="191" t="s">
        <v>264</v>
      </c>
      <c r="D99" s="164"/>
      <c r="E99" s="165">
        <v>167.76759999999999</v>
      </c>
      <c r="F99" s="163"/>
      <c r="G99" s="163"/>
      <c r="H99" s="163"/>
      <c r="I99" s="163"/>
      <c r="J99" s="163"/>
      <c r="K99" s="163"/>
      <c r="L99" s="163"/>
      <c r="M99" s="163"/>
      <c r="N99" s="163"/>
      <c r="O99" s="163"/>
      <c r="P99" s="163"/>
      <c r="Q99" s="163"/>
      <c r="R99" s="163"/>
      <c r="S99" s="163"/>
      <c r="T99" s="163"/>
      <c r="U99" s="163"/>
      <c r="V99" s="163"/>
      <c r="W99" s="163"/>
      <c r="X99" s="154"/>
      <c r="Y99" s="154"/>
      <c r="Z99" s="154"/>
      <c r="AA99" s="154"/>
      <c r="AB99" s="154"/>
      <c r="AC99" s="154"/>
      <c r="AD99" s="154"/>
      <c r="AE99" s="154"/>
      <c r="AF99" s="154"/>
      <c r="AG99" s="154" t="s">
        <v>156</v>
      </c>
      <c r="AH99" s="154">
        <v>0</v>
      </c>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row>
    <row r="100" spans="1:60" ht="22.5" outlineLevel="1">
      <c r="A100" s="173">
        <v>24</v>
      </c>
      <c r="B100" s="174" t="s">
        <v>265</v>
      </c>
      <c r="C100" s="190" t="s">
        <v>266</v>
      </c>
      <c r="D100" s="175" t="s">
        <v>188</v>
      </c>
      <c r="E100" s="176">
        <v>32.909999999999997</v>
      </c>
      <c r="F100" s="177">
        <v>890</v>
      </c>
      <c r="G100" s="178">
        <f>ROUND(E100*F100,2)</f>
        <v>29289.9</v>
      </c>
      <c r="H100" s="177"/>
      <c r="I100" s="178">
        <f>ROUND(E100*H100,2)</f>
        <v>0</v>
      </c>
      <c r="J100" s="177"/>
      <c r="K100" s="178">
        <f>ROUND(E100*J100,2)</f>
        <v>0</v>
      </c>
      <c r="L100" s="178">
        <v>15</v>
      </c>
      <c r="M100" s="178">
        <f>G100*(1+L100/100)</f>
        <v>33683.385000000002</v>
      </c>
      <c r="N100" s="178">
        <v>0</v>
      </c>
      <c r="O100" s="178">
        <f>ROUND(E100*N100,2)</f>
        <v>0</v>
      </c>
      <c r="P100" s="178">
        <v>0</v>
      </c>
      <c r="Q100" s="178">
        <f>ROUND(E100*P100,2)</f>
        <v>0</v>
      </c>
      <c r="R100" s="178" t="s">
        <v>192</v>
      </c>
      <c r="S100" s="178" t="s">
        <v>142</v>
      </c>
      <c r="T100" s="179" t="s">
        <v>142</v>
      </c>
      <c r="U100" s="163">
        <v>1.2558</v>
      </c>
      <c r="V100" s="163">
        <f>ROUND(E100*U100,2)</f>
        <v>41.33</v>
      </c>
      <c r="W100" s="163"/>
      <c r="X100" s="154"/>
      <c r="Y100" s="154"/>
      <c r="Z100" s="154"/>
      <c r="AA100" s="154"/>
      <c r="AB100" s="154"/>
      <c r="AC100" s="154"/>
      <c r="AD100" s="154"/>
      <c r="AE100" s="154"/>
      <c r="AF100" s="154"/>
      <c r="AG100" s="154" t="s">
        <v>165</v>
      </c>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row>
    <row r="101" spans="1:60" ht="22.5" outlineLevel="1">
      <c r="A101" s="161"/>
      <c r="B101" s="162"/>
      <c r="C101" s="250" t="s">
        <v>267</v>
      </c>
      <c r="D101" s="251"/>
      <c r="E101" s="251"/>
      <c r="F101" s="251"/>
      <c r="G101" s="251"/>
      <c r="H101" s="163"/>
      <c r="I101" s="163"/>
      <c r="J101" s="163"/>
      <c r="K101" s="163"/>
      <c r="L101" s="163"/>
      <c r="M101" s="163"/>
      <c r="N101" s="163"/>
      <c r="O101" s="163"/>
      <c r="P101" s="163"/>
      <c r="Q101" s="163"/>
      <c r="R101" s="163"/>
      <c r="S101" s="163"/>
      <c r="T101" s="163"/>
      <c r="U101" s="163"/>
      <c r="V101" s="163"/>
      <c r="W101" s="163"/>
      <c r="X101" s="154"/>
      <c r="Y101" s="154"/>
      <c r="Z101" s="154"/>
      <c r="AA101" s="154"/>
      <c r="AB101" s="154"/>
      <c r="AC101" s="154"/>
      <c r="AD101" s="154"/>
      <c r="AE101" s="154"/>
      <c r="AF101" s="154"/>
      <c r="AG101" s="154" t="s">
        <v>167</v>
      </c>
      <c r="AH101" s="154"/>
      <c r="AI101" s="154"/>
      <c r="AJ101" s="154"/>
      <c r="AK101" s="154"/>
      <c r="AL101" s="154"/>
      <c r="AM101" s="154"/>
      <c r="AN101" s="154"/>
      <c r="AO101" s="154"/>
      <c r="AP101" s="154"/>
      <c r="AQ101" s="154"/>
      <c r="AR101" s="154"/>
      <c r="AS101" s="154"/>
      <c r="AT101" s="154"/>
      <c r="AU101" s="154"/>
      <c r="AV101" s="154"/>
      <c r="AW101" s="154"/>
      <c r="AX101" s="154"/>
      <c r="AY101" s="154"/>
      <c r="AZ101" s="154"/>
      <c r="BA101" s="195" t="str">
        <f>C101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01" s="154"/>
      <c r="BC101" s="154"/>
      <c r="BD101" s="154"/>
      <c r="BE101" s="154"/>
      <c r="BF101" s="154"/>
      <c r="BG101" s="154"/>
      <c r="BH101" s="154"/>
    </row>
    <row r="102" spans="1:60" outlineLevel="1">
      <c r="A102" s="161"/>
      <c r="B102" s="162"/>
      <c r="C102" s="191" t="s">
        <v>268</v>
      </c>
      <c r="D102" s="164"/>
      <c r="E102" s="165">
        <v>5.03</v>
      </c>
      <c r="F102" s="163"/>
      <c r="G102" s="163"/>
      <c r="H102" s="163"/>
      <c r="I102" s="163"/>
      <c r="J102" s="163"/>
      <c r="K102" s="163"/>
      <c r="L102" s="163"/>
      <c r="M102" s="163"/>
      <c r="N102" s="163"/>
      <c r="O102" s="163"/>
      <c r="P102" s="163"/>
      <c r="Q102" s="163"/>
      <c r="R102" s="163"/>
      <c r="S102" s="163"/>
      <c r="T102" s="163"/>
      <c r="U102" s="163"/>
      <c r="V102" s="163"/>
      <c r="W102" s="163"/>
      <c r="X102" s="154"/>
      <c r="Y102" s="154"/>
      <c r="Z102" s="154"/>
      <c r="AA102" s="154"/>
      <c r="AB102" s="154"/>
      <c r="AC102" s="154"/>
      <c r="AD102" s="154"/>
      <c r="AE102" s="154"/>
      <c r="AF102" s="154"/>
      <c r="AG102" s="154" t="s">
        <v>156</v>
      </c>
      <c r="AH102" s="154">
        <v>0</v>
      </c>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row>
    <row r="103" spans="1:60" outlineLevel="1">
      <c r="A103" s="161"/>
      <c r="B103" s="162"/>
      <c r="C103" s="191" t="s">
        <v>269</v>
      </c>
      <c r="D103" s="164"/>
      <c r="E103" s="165">
        <v>2.95</v>
      </c>
      <c r="F103" s="163"/>
      <c r="G103" s="163"/>
      <c r="H103" s="163"/>
      <c r="I103" s="163"/>
      <c r="J103" s="163"/>
      <c r="K103" s="163"/>
      <c r="L103" s="163"/>
      <c r="M103" s="163"/>
      <c r="N103" s="163"/>
      <c r="O103" s="163"/>
      <c r="P103" s="163"/>
      <c r="Q103" s="163"/>
      <c r="R103" s="163"/>
      <c r="S103" s="163"/>
      <c r="T103" s="163"/>
      <c r="U103" s="163"/>
      <c r="V103" s="163"/>
      <c r="W103" s="163"/>
      <c r="X103" s="154"/>
      <c r="Y103" s="154"/>
      <c r="Z103" s="154"/>
      <c r="AA103" s="154"/>
      <c r="AB103" s="154"/>
      <c r="AC103" s="154"/>
      <c r="AD103" s="154"/>
      <c r="AE103" s="154"/>
      <c r="AF103" s="154"/>
      <c r="AG103" s="154" t="s">
        <v>156</v>
      </c>
      <c r="AH103" s="154">
        <v>0</v>
      </c>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row>
    <row r="104" spans="1:60" outlineLevel="1">
      <c r="A104" s="161"/>
      <c r="B104" s="162"/>
      <c r="C104" s="191" t="s">
        <v>270</v>
      </c>
      <c r="D104" s="164"/>
      <c r="E104" s="165">
        <v>11.9</v>
      </c>
      <c r="F104" s="163"/>
      <c r="G104" s="163"/>
      <c r="H104" s="163"/>
      <c r="I104" s="163"/>
      <c r="J104" s="163"/>
      <c r="K104" s="163"/>
      <c r="L104" s="163"/>
      <c r="M104" s="163"/>
      <c r="N104" s="163"/>
      <c r="O104" s="163"/>
      <c r="P104" s="163"/>
      <c r="Q104" s="163"/>
      <c r="R104" s="163"/>
      <c r="S104" s="163"/>
      <c r="T104" s="163"/>
      <c r="U104" s="163"/>
      <c r="V104" s="163"/>
      <c r="W104" s="163"/>
      <c r="X104" s="154"/>
      <c r="Y104" s="154"/>
      <c r="Z104" s="154"/>
      <c r="AA104" s="154"/>
      <c r="AB104" s="154"/>
      <c r="AC104" s="154"/>
      <c r="AD104" s="154"/>
      <c r="AE104" s="154"/>
      <c r="AF104" s="154"/>
      <c r="AG104" s="154" t="s">
        <v>156</v>
      </c>
      <c r="AH104" s="154">
        <v>0</v>
      </c>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row>
    <row r="105" spans="1:60" outlineLevel="1">
      <c r="A105" s="161"/>
      <c r="B105" s="162"/>
      <c r="C105" s="191" t="s">
        <v>271</v>
      </c>
      <c r="D105" s="164"/>
      <c r="E105" s="165">
        <v>13.03</v>
      </c>
      <c r="F105" s="163"/>
      <c r="G105" s="163"/>
      <c r="H105" s="163"/>
      <c r="I105" s="163"/>
      <c r="J105" s="163"/>
      <c r="K105" s="163"/>
      <c r="L105" s="163"/>
      <c r="M105" s="163"/>
      <c r="N105" s="163"/>
      <c r="O105" s="163"/>
      <c r="P105" s="163"/>
      <c r="Q105" s="163"/>
      <c r="R105" s="163"/>
      <c r="S105" s="163"/>
      <c r="T105" s="163"/>
      <c r="U105" s="163"/>
      <c r="V105" s="163"/>
      <c r="W105" s="163"/>
      <c r="X105" s="154"/>
      <c r="Y105" s="154"/>
      <c r="Z105" s="154"/>
      <c r="AA105" s="154"/>
      <c r="AB105" s="154"/>
      <c r="AC105" s="154"/>
      <c r="AD105" s="154"/>
      <c r="AE105" s="154"/>
      <c r="AF105" s="154"/>
      <c r="AG105" s="154" t="s">
        <v>156</v>
      </c>
      <c r="AH105" s="154">
        <v>0</v>
      </c>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row>
    <row r="106" spans="1:60" ht="22.5" outlineLevel="1">
      <c r="A106" s="173">
        <v>25</v>
      </c>
      <c r="B106" s="174" t="s">
        <v>272</v>
      </c>
      <c r="C106" s="190" t="s">
        <v>273</v>
      </c>
      <c r="D106" s="175" t="s">
        <v>188</v>
      </c>
      <c r="E106" s="176">
        <v>20.440000000000001</v>
      </c>
      <c r="F106" s="177">
        <v>490</v>
      </c>
      <c r="G106" s="178">
        <f>ROUND(E106*F106,2)</f>
        <v>10015.6</v>
      </c>
      <c r="H106" s="177"/>
      <c r="I106" s="178">
        <f>ROUND(E106*H106,2)</f>
        <v>0</v>
      </c>
      <c r="J106" s="177"/>
      <c r="K106" s="178">
        <f>ROUND(E106*J106,2)</f>
        <v>0</v>
      </c>
      <c r="L106" s="178">
        <v>15</v>
      </c>
      <c r="M106" s="178">
        <f>G106*(1+L106/100)</f>
        <v>11517.939999999999</v>
      </c>
      <c r="N106" s="178">
        <v>0</v>
      </c>
      <c r="O106" s="178">
        <f>ROUND(E106*N106,2)</f>
        <v>0</v>
      </c>
      <c r="P106" s="178">
        <v>0</v>
      </c>
      <c r="Q106" s="178">
        <f>ROUND(E106*P106,2)</f>
        <v>0</v>
      </c>
      <c r="R106" s="178" t="s">
        <v>192</v>
      </c>
      <c r="S106" s="178" t="s">
        <v>142</v>
      </c>
      <c r="T106" s="179" t="s">
        <v>142</v>
      </c>
      <c r="U106" s="163">
        <v>0.85699999999999998</v>
      </c>
      <c r="V106" s="163">
        <f>ROUND(E106*U106,2)</f>
        <v>17.52</v>
      </c>
      <c r="W106" s="163"/>
      <c r="X106" s="154"/>
      <c r="Y106" s="154"/>
      <c r="Z106" s="154"/>
      <c r="AA106" s="154"/>
      <c r="AB106" s="154"/>
      <c r="AC106" s="154"/>
      <c r="AD106" s="154"/>
      <c r="AE106" s="154"/>
      <c r="AF106" s="154"/>
      <c r="AG106" s="154" t="s">
        <v>165</v>
      </c>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row>
    <row r="107" spans="1:60" ht="22.5" outlineLevel="1">
      <c r="A107" s="161"/>
      <c r="B107" s="162"/>
      <c r="C107" s="250" t="s">
        <v>267</v>
      </c>
      <c r="D107" s="251"/>
      <c r="E107" s="251"/>
      <c r="F107" s="251"/>
      <c r="G107" s="251"/>
      <c r="H107" s="163"/>
      <c r="I107" s="163"/>
      <c r="J107" s="163"/>
      <c r="K107" s="163"/>
      <c r="L107" s="163"/>
      <c r="M107" s="163"/>
      <c r="N107" s="163"/>
      <c r="O107" s="163"/>
      <c r="P107" s="163"/>
      <c r="Q107" s="163"/>
      <c r="R107" s="163"/>
      <c r="S107" s="163"/>
      <c r="T107" s="163"/>
      <c r="U107" s="163"/>
      <c r="V107" s="163"/>
      <c r="W107" s="163"/>
      <c r="X107" s="154"/>
      <c r="Y107" s="154"/>
      <c r="Z107" s="154"/>
      <c r="AA107" s="154"/>
      <c r="AB107" s="154"/>
      <c r="AC107" s="154"/>
      <c r="AD107" s="154"/>
      <c r="AE107" s="154"/>
      <c r="AF107" s="154"/>
      <c r="AG107" s="154" t="s">
        <v>167</v>
      </c>
      <c r="AH107" s="154"/>
      <c r="AI107" s="154"/>
      <c r="AJ107" s="154"/>
      <c r="AK107" s="154"/>
      <c r="AL107" s="154"/>
      <c r="AM107" s="154"/>
      <c r="AN107" s="154"/>
      <c r="AO107" s="154"/>
      <c r="AP107" s="154"/>
      <c r="AQ107" s="154"/>
      <c r="AR107" s="154"/>
      <c r="AS107" s="154"/>
      <c r="AT107" s="154"/>
      <c r="AU107" s="154"/>
      <c r="AV107" s="154"/>
      <c r="AW107" s="154"/>
      <c r="AX107" s="154"/>
      <c r="AY107" s="154"/>
      <c r="AZ107" s="154"/>
      <c r="BA107" s="195" t="str">
        <f>C107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07" s="154"/>
      <c r="BC107" s="154"/>
      <c r="BD107" s="154"/>
      <c r="BE107" s="154"/>
      <c r="BF107" s="154"/>
      <c r="BG107" s="154"/>
      <c r="BH107" s="154"/>
    </row>
    <row r="108" spans="1:60" outlineLevel="1">
      <c r="A108" s="161"/>
      <c r="B108" s="162"/>
      <c r="C108" s="191" t="s">
        <v>274</v>
      </c>
      <c r="D108" s="164"/>
      <c r="E108" s="165">
        <v>11.7</v>
      </c>
      <c r="F108" s="163"/>
      <c r="G108" s="163"/>
      <c r="H108" s="163"/>
      <c r="I108" s="163"/>
      <c r="J108" s="163"/>
      <c r="K108" s="163"/>
      <c r="L108" s="163"/>
      <c r="M108" s="163"/>
      <c r="N108" s="163"/>
      <c r="O108" s="163"/>
      <c r="P108" s="163"/>
      <c r="Q108" s="163"/>
      <c r="R108" s="163"/>
      <c r="S108" s="163"/>
      <c r="T108" s="163"/>
      <c r="U108" s="163"/>
      <c r="V108" s="163"/>
      <c r="W108" s="163"/>
      <c r="X108" s="154"/>
      <c r="Y108" s="154"/>
      <c r="Z108" s="154"/>
      <c r="AA108" s="154"/>
      <c r="AB108" s="154"/>
      <c r="AC108" s="154"/>
      <c r="AD108" s="154"/>
      <c r="AE108" s="154"/>
      <c r="AF108" s="154"/>
      <c r="AG108" s="154" t="s">
        <v>156</v>
      </c>
      <c r="AH108" s="154">
        <v>0</v>
      </c>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row>
    <row r="109" spans="1:60" outlineLevel="1">
      <c r="A109" s="161"/>
      <c r="B109" s="162"/>
      <c r="C109" s="191" t="s">
        <v>269</v>
      </c>
      <c r="D109" s="164"/>
      <c r="E109" s="165">
        <v>2.95</v>
      </c>
      <c r="F109" s="163"/>
      <c r="G109" s="163"/>
      <c r="H109" s="163"/>
      <c r="I109" s="163"/>
      <c r="J109" s="163"/>
      <c r="K109" s="163"/>
      <c r="L109" s="163"/>
      <c r="M109" s="163"/>
      <c r="N109" s="163"/>
      <c r="O109" s="163"/>
      <c r="P109" s="163"/>
      <c r="Q109" s="163"/>
      <c r="R109" s="163"/>
      <c r="S109" s="163"/>
      <c r="T109" s="163"/>
      <c r="U109" s="163"/>
      <c r="V109" s="163"/>
      <c r="W109" s="163"/>
      <c r="X109" s="154"/>
      <c r="Y109" s="154"/>
      <c r="Z109" s="154"/>
      <c r="AA109" s="154"/>
      <c r="AB109" s="154"/>
      <c r="AC109" s="154"/>
      <c r="AD109" s="154"/>
      <c r="AE109" s="154"/>
      <c r="AF109" s="154"/>
      <c r="AG109" s="154" t="s">
        <v>156</v>
      </c>
      <c r="AH109" s="154">
        <v>0</v>
      </c>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row>
    <row r="110" spans="1:60" outlineLevel="1">
      <c r="A110" s="161"/>
      <c r="B110" s="162"/>
      <c r="C110" s="191" t="s">
        <v>275</v>
      </c>
      <c r="D110" s="164"/>
      <c r="E110" s="165">
        <v>17.2</v>
      </c>
      <c r="F110" s="163"/>
      <c r="G110" s="163"/>
      <c r="H110" s="163"/>
      <c r="I110" s="163"/>
      <c r="J110" s="163"/>
      <c r="K110" s="163"/>
      <c r="L110" s="163"/>
      <c r="M110" s="163"/>
      <c r="N110" s="163"/>
      <c r="O110" s="163"/>
      <c r="P110" s="163"/>
      <c r="Q110" s="163"/>
      <c r="R110" s="163"/>
      <c r="S110" s="163"/>
      <c r="T110" s="163"/>
      <c r="U110" s="163"/>
      <c r="V110" s="163"/>
      <c r="W110" s="163"/>
      <c r="X110" s="154"/>
      <c r="Y110" s="154"/>
      <c r="Z110" s="154"/>
      <c r="AA110" s="154"/>
      <c r="AB110" s="154"/>
      <c r="AC110" s="154"/>
      <c r="AD110" s="154"/>
      <c r="AE110" s="154"/>
      <c r="AF110" s="154"/>
      <c r="AG110" s="154" t="s">
        <v>156</v>
      </c>
      <c r="AH110" s="154">
        <v>0</v>
      </c>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row>
    <row r="111" spans="1:60" outlineLevel="1">
      <c r="A111" s="161"/>
      <c r="B111" s="162"/>
      <c r="C111" s="191" t="s">
        <v>276</v>
      </c>
      <c r="D111" s="164"/>
      <c r="E111" s="165">
        <v>21.5</v>
      </c>
      <c r="F111" s="163"/>
      <c r="G111" s="163"/>
      <c r="H111" s="163"/>
      <c r="I111" s="163"/>
      <c r="J111" s="163"/>
      <c r="K111" s="163"/>
      <c r="L111" s="163"/>
      <c r="M111" s="163"/>
      <c r="N111" s="163"/>
      <c r="O111" s="163"/>
      <c r="P111" s="163"/>
      <c r="Q111" s="163"/>
      <c r="R111" s="163"/>
      <c r="S111" s="163"/>
      <c r="T111" s="163"/>
      <c r="U111" s="163"/>
      <c r="V111" s="163"/>
      <c r="W111" s="163"/>
      <c r="X111" s="154"/>
      <c r="Y111" s="154"/>
      <c r="Z111" s="154"/>
      <c r="AA111" s="154"/>
      <c r="AB111" s="154"/>
      <c r="AC111" s="154"/>
      <c r="AD111" s="154"/>
      <c r="AE111" s="154"/>
      <c r="AF111" s="154"/>
      <c r="AG111" s="154" t="s">
        <v>156</v>
      </c>
      <c r="AH111" s="154">
        <v>0</v>
      </c>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row>
    <row r="112" spans="1:60" outlineLevel="1">
      <c r="A112" s="161"/>
      <c r="B112" s="162"/>
      <c r="C112" s="191" t="s">
        <v>277</v>
      </c>
      <c r="D112" s="164"/>
      <c r="E112" s="165">
        <v>-32.909999999999997</v>
      </c>
      <c r="F112" s="163"/>
      <c r="G112" s="163"/>
      <c r="H112" s="163"/>
      <c r="I112" s="163"/>
      <c r="J112" s="163"/>
      <c r="K112" s="163"/>
      <c r="L112" s="163"/>
      <c r="M112" s="163"/>
      <c r="N112" s="163"/>
      <c r="O112" s="163"/>
      <c r="P112" s="163"/>
      <c r="Q112" s="163"/>
      <c r="R112" s="163"/>
      <c r="S112" s="163"/>
      <c r="T112" s="163"/>
      <c r="U112" s="163"/>
      <c r="V112" s="163"/>
      <c r="W112" s="163"/>
      <c r="X112" s="154"/>
      <c r="Y112" s="154"/>
      <c r="Z112" s="154"/>
      <c r="AA112" s="154"/>
      <c r="AB112" s="154"/>
      <c r="AC112" s="154"/>
      <c r="AD112" s="154"/>
      <c r="AE112" s="154"/>
      <c r="AF112" s="154"/>
      <c r="AG112" s="154" t="s">
        <v>156</v>
      </c>
      <c r="AH112" s="154">
        <v>0</v>
      </c>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row>
    <row r="113" spans="1:60" ht="22.5" outlineLevel="1">
      <c r="A113" s="173">
        <v>26</v>
      </c>
      <c r="B113" s="174" t="s">
        <v>278</v>
      </c>
      <c r="C113" s="190" t="s">
        <v>279</v>
      </c>
      <c r="D113" s="175" t="s">
        <v>188</v>
      </c>
      <c r="E113" s="176">
        <v>14.85</v>
      </c>
      <c r="F113" s="177">
        <v>760</v>
      </c>
      <c r="G113" s="178">
        <f>ROUND(E113*F113,2)</f>
        <v>11286</v>
      </c>
      <c r="H113" s="177"/>
      <c r="I113" s="178">
        <f>ROUND(E113*H113,2)</f>
        <v>0</v>
      </c>
      <c r="J113" s="177"/>
      <c r="K113" s="178">
        <f>ROUND(E113*J113,2)</f>
        <v>0</v>
      </c>
      <c r="L113" s="178">
        <v>15</v>
      </c>
      <c r="M113" s="178">
        <f>G113*(1+L113/100)</f>
        <v>12978.9</v>
      </c>
      <c r="N113" s="178">
        <v>0</v>
      </c>
      <c r="O113" s="178">
        <f>ROUND(E113*N113,2)</f>
        <v>0</v>
      </c>
      <c r="P113" s="178">
        <v>0</v>
      </c>
      <c r="Q113" s="178">
        <f>ROUND(E113*P113,2)</f>
        <v>0</v>
      </c>
      <c r="R113" s="178" t="s">
        <v>192</v>
      </c>
      <c r="S113" s="178" t="s">
        <v>142</v>
      </c>
      <c r="T113" s="179" t="s">
        <v>142</v>
      </c>
      <c r="U113" s="163">
        <v>1.2558</v>
      </c>
      <c r="V113" s="163">
        <f>ROUND(E113*U113,2)</f>
        <v>18.649999999999999</v>
      </c>
      <c r="W113" s="163"/>
      <c r="X113" s="154"/>
      <c r="Y113" s="154"/>
      <c r="Z113" s="154"/>
      <c r="AA113" s="154"/>
      <c r="AB113" s="154"/>
      <c r="AC113" s="154"/>
      <c r="AD113" s="154"/>
      <c r="AE113" s="154"/>
      <c r="AF113" s="154"/>
      <c r="AG113" s="154" t="s">
        <v>165</v>
      </c>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row>
    <row r="114" spans="1:60" ht="22.5" outlineLevel="1">
      <c r="A114" s="161"/>
      <c r="B114" s="162"/>
      <c r="C114" s="250" t="s">
        <v>280</v>
      </c>
      <c r="D114" s="251"/>
      <c r="E114" s="251"/>
      <c r="F114" s="251"/>
      <c r="G114" s="251"/>
      <c r="H114" s="163"/>
      <c r="I114" s="163"/>
      <c r="J114" s="163"/>
      <c r="K114" s="163"/>
      <c r="L114" s="163"/>
      <c r="M114" s="163"/>
      <c r="N114" s="163"/>
      <c r="O114" s="163"/>
      <c r="P114" s="163"/>
      <c r="Q114" s="163"/>
      <c r="R114" s="163"/>
      <c r="S114" s="163"/>
      <c r="T114" s="163"/>
      <c r="U114" s="163"/>
      <c r="V114" s="163"/>
      <c r="W114" s="163"/>
      <c r="X114" s="154"/>
      <c r="Y114" s="154"/>
      <c r="Z114" s="154"/>
      <c r="AA114" s="154"/>
      <c r="AB114" s="154"/>
      <c r="AC114" s="154"/>
      <c r="AD114" s="154"/>
      <c r="AE114" s="154"/>
      <c r="AF114" s="154"/>
      <c r="AG114" s="154" t="s">
        <v>167</v>
      </c>
      <c r="AH114" s="154"/>
      <c r="AI114" s="154"/>
      <c r="AJ114" s="154"/>
      <c r="AK114" s="154"/>
      <c r="AL114" s="154"/>
      <c r="AM114" s="154"/>
      <c r="AN114" s="154"/>
      <c r="AO114" s="154"/>
      <c r="AP114" s="154"/>
      <c r="AQ114" s="154"/>
      <c r="AR114" s="154"/>
      <c r="AS114" s="154"/>
      <c r="AT114" s="154"/>
      <c r="AU114" s="154"/>
      <c r="AV114" s="154"/>
      <c r="AW114" s="154"/>
      <c r="AX114" s="154"/>
      <c r="AY114" s="154"/>
      <c r="AZ114" s="154"/>
      <c r="BA114" s="195" t="str">
        <f>C114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14" s="154"/>
      <c r="BC114" s="154"/>
      <c r="BD114" s="154"/>
      <c r="BE114" s="154"/>
      <c r="BF114" s="154"/>
      <c r="BG114" s="154"/>
      <c r="BH114" s="154"/>
    </row>
    <row r="115" spans="1:60" outlineLevel="1">
      <c r="A115" s="161"/>
      <c r="B115" s="162"/>
      <c r="C115" s="252" t="s">
        <v>281</v>
      </c>
      <c r="D115" s="253"/>
      <c r="E115" s="253"/>
      <c r="F115" s="253"/>
      <c r="G115" s="253"/>
      <c r="H115" s="163"/>
      <c r="I115" s="163"/>
      <c r="J115" s="163"/>
      <c r="K115" s="163"/>
      <c r="L115" s="163"/>
      <c r="M115" s="163"/>
      <c r="N115" s="163"/>
      <c r="O115" s="163"/>
      <c r="P115" s="163"/>
      <c r="Q115" s="163"/>
      <c r="R115" s="163"/>
      <c r="S115" s="163"/>
      <c r="T115" s="163"/>
      <c r="U115" s="163"/>
      <c r="V115" s="163"/>
      <c r="W115" s="163"/>
      <c r="X115" s="154"/>
      <c r="Y115" s="154"/>
      <c r="Z115" s="154"/>
      <c r="AA115" s="154"/>
      <c r="AB115" s="154"/>
      <c r="AC115" s="154"/>
      <c r="AD115" s="154"/>
      <c r="AE115" s="154"/>
      <c r="AF115" s="154"/>
      <c r="AG115" s="154" t="s">
        <v>167</v>
      </c>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row>
    <row r="116" spans="1:60" outlineLevel="1">
      <c r="A116" s="161"/>
      <c r="B116" s="162"/>
      <c r="C116" s="191" t="s">
        <v>282</v>
      </c>
      <c r="D116" s="164"/>
      <c r="E116" s="165">
        <v>8.1</v>
      </c>
      <c r="F116" s="163"/>
      <c r="G116" s="163"/>
      <c r="H116" s="163"/>
      <c r="I116" s="163"/>
      <c r="J116" s="163"/>
      <c r="K116" s="163"/>
      <c r="L116" s="163"/>
      <c r="M116" s="163"/>
      <c r="N116" s="163"/>
      <c r="O116" s="163"/>
      <c r="P116" s="163"/>
      <c r="Q116" s="163"/>
      <c r="R116" s="163"/>
      <c r="S116" s="163"/>
      <c r="T116" s="163"/>
      <c r="U116" s="163"/>
      <c r="V116" s="163"/>
      <c r="W116" s="163"/>
      <c r="X116" s="154"/>
      <c r="Y116" s="154"/>
      <c r="Z116" s="154"/>
      <c r="AA116" s="154"/>
      <c r="AB116" s="154"/>
      <c r="AC116" s="154"/>
      <c r="AD116" s="154"/>
      <c r="AE116" s="154"/>
      <c r="AF116" s="154"/>
      <c r="AG116" s="154" t="s">
        <v>156</v>
      </c>
      <c r="AH116" s="154">
        <v>0</v>
      </c>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row>
    <row r="117" spans="1:60" outlineLevel="1">
      <c r="A117" s="161"/>
      <c r="B117" s="162"/>
      <c r="C117" s="191" t="s">
        <v>283</v>
      </c>
      <c r="D117" s="164"/>
      <c r="E117" s="165">
        <v>6.75</v>
      </c>
      <c r="F117" s="163"/>
      <c r="G117" s="163"/>
      <c r="H117" s="163"/>
      <c r="I117" s="163"/>
      <c r="J117" s="163"/>
      <c r="K117" s="163"/>
      <c r="L117" s="163"/>
      <c r="M117" s="163"/>
      <c r="N117" s="163"/>
      <c r="O117" s="163"/>
      <c r="P117" s="163"/>
      <c r="Q117" s="163"/>
      <c r="R117" s="163"/>
      <c r="S117" s="163"/>
      <c r="T117" s="163"/>
      <c r="U117" s="163"/>
      <c r="V117" s="163"/>
      <c r="W117" s="163"/>
      <c r="X117" s="154"/>
      <c r="Y117" s="154"/>
      <c r="Z117" s="154"/>
      <c r="AA117" s="154"/>
      <c r="AB117" s="154"/>
      <c r="AC117" s="154"/>
      <c r="AD117" s="154"/>
      <c r="AE117" s="154"/>
      <c r="AF117" s="154"/>
      <c r="AG117" s="154" t="s">
        <v>156</v>
      </c>
      <c r="AH117" s="154">
        <v>0</v>
      </c>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row>
    <row r="118" spans="1:60" ht="22.5" outlineLevel="1">
      <c r="A118" s="173">
        <v>27</v>
      </c>
      <c r="B118" s="174" t="s">
        <v>284</v>
      </c>
      <c r="C118" s="190" t="s">
        <v>285</v>
      </c>
      <c r="D118" s="175" t="s">
        <v>188</v>
      </c>
      <c r="E118" s="176">
        <v>1078.1500000000001</v>
      </c>
      <c r="F118" s="177">
        <v>930</v>
      </c>
      <c r="G118" s="178">
        <f>ROUND(E118*F118,2)</f>
        <v>1002679.5</v>
      </c>
      <c r="H118" s="177"/>
      <c r="I118" s="178">
        <f>ROUND(E118*H118,2)</f>
        <v>0</v>
      </c>
      <c r="J118" s="177"/>
      <c r="K118" s="178">
        <f>ROUND(E118*J118,2)</f>
        <v>0</v>
      </c>
      <c r="L118" s="178">
        <v>15</v>
      </c>
      <c r="M118" s="178">
        <f>G118*(1+L118/100)</f>
        <v>1153081.4249999998</v>
      </c>
      <c r="N118" s="178">
        <v>0</v>
      </c>
      <c r="O118" s="178">
        <f>ROUND(E118*N118,2)</f>
        <v>0</v>
      </c>
      <c r="P118" s="178">
        <v>0</v>
      </c>
      <c r="Q118" s="178">
        <f>ROUND(E118*P118,2)</f>
        <v>0</v>
      </c>
      <c r="R118" s="178" t="s">
        <v>192</v>
      </c>
      <c r="S118" s="178" t="s">
        <v>142</v>
      </c>
      <c r="T118" s="179" t="s">
        <v>142</v>
      </c>
      <c r="U118" s="163">
        <v>1.2558</v>
      </c>
      <c r="V118" s="163">
        <f>ROUND(E118*U118,2)</f>
        <v>1353.94</v>
      </c>
      <c r="W118" s="163"/>
      <c r="X118" s="154"/>
      <c r="Y118" s="154"/>
      <c r="Z118" s="154"/>
      <c r="AA118" s="154"/>
      <c r="AB118" s="154"/>
      <c r="AC118" s="154"/>
      <c r="AD118" s="154"/>
      <c r="AE118" s="154"/>
      <c r="AF118" s="154"/>
      <c r="AG118" s="154" t="s">
        <v>165</v>
      </c>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row>
    <row r="119" spans="1:60" ht="22.5" outlineLevel="1">
      <c r="A119" s="161"/>
      <c r="B119" s="162"/>
      <c r="C119" s="250" t="s">
        <v>280</v>
      </c>
      <c r="D119" s="251"/>
      <c r="E119" s="251"/>
      <c r="F119" s="251"/>
      <c r="G119" s="251"/>
      <c r="H119" s="163"/>
      <c r="I119" s="163"/>
      <c r="J119" s="163"/>
      <c r="K119" s="163"/>
      <c r="L119" s="163"/>
      <c r="M119" s="163"/>
      <c r="N119" s="163"/>
      <c r="O119" s="163"/>
      <c r="P119" s="163"/>
      <c r="Q119" s="163"/>
      <c r="R119" s="163"/>
      <c r="S119" s="163"/>
      <c r="T119" s="163"/>
      <c r="U119" s="163"/>
      <c r="V119" s="163"/>
      <c r="W119" s="163"/>
      <c r="X119" s="154"/>
      <c r="Y119" s="154"/>
      <c r="Z119" s="154"/>
      <c r="AA119" s="154"/>
      <c r="AB119" s="154"/>
      <c r="AC119" s="154"/>
      <c r="AD119" s="154"/>
      <c r="AE119" s="154"/>
      <c r="AF119" s="154"/>
      <c r="AG119" s="154" t="s">
        <v>167</v>
      </c>
      <c r="AH119" s="154"/>
      <c r="AI119" s="154"/>
      <c r="AJ119" s="154"/>
      <c r="AK119" s="154"/>
      <c r="AL119" s="154"/>
      <c r="AM119" s="154"/>
      <c r="AN119" s="154"/>
      <c r="AO119" s="154"/>
      <c r="AP119" s="154"/>
      <c r="AQ119" s="154"/>
      <c r="AR119" s="154"/>
      <c r="AS119" s="154"/>
      <c r="AT119" s="154"/>
      <c r="AU119" s="154"/>
      <c r="AV119" s="154"/>
      <c r="AW119" s="154"/>
      <c r="AX119" s="154"/>
      <c r="AY119" s="154"/>
      <c r="AZ119" s="154"/>
      <c r="BA119" s="195" t="str">
        <f>C119</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19" s="154"/>
      <c r="BC119" s="154"/>
      <c r="BD119" s="154"/>
      <c r="BE119" s="154"/>
      <c r="BF119" s="154"/>
      <c r="BG119" s="154"/>
      <c r="BH119" s="154"/>
    </row>
    <row r="120" spans="1:60" outlineLevel="1">
      <c r="A120" s="161"/>
      <c r="B120" s="162"/>
      <c r="C120" s="252" t="s">
        <v>281</v>
      </c>
      <c r="D120" s="253"/>
      <c r="E120" s="253"/>
      <c r="F120" s="253"/>
      <c r="G120" s="253"/>
      <c r="H120" s="163"/>
      <c r="I120" s="163"/>
      <c r="J120" s="163"/>
      <c r="K120" s="163"/>
      <c r="L120" s="163"/>
      <c r="M120" s="163"/>
      <c r="N120" s="163"/>
      <c r="O120" s="163"/>
      <c r="P120" s="163"/>
      <c r="Q120" s="163"/>
      <c r="R120" s="163"/>
      <c r="S120" s="163"/>
      <c r="T120" s="163"/>
      <c r="U120" s="163"/>
      <c r="V120" s="163"/>
      <c r="W120" s="163"/>
      <c r="X120" s="154"/>
      <c r="Y120" s="154"/>
      <c r="Z120" s="154"/>
      <c r="AA120" s="154"/>
      <c r="AB120" s="154"/>
      <c r="AC120" s="154"/>
      <c r="AD120" s="154"/>
      <c r="AE120" s="154"/>
      <c r="AF120" s="154"/>
      <c r="AG120" s="154" t="s">
        <v>167</v>
      </c>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row>
    <row r="121" spans="1:60" outlineLevel="1">
      <c r="A121" s="161"/>
      <c r="B121" s="162"/>
      <c r="C121" s="191" t="s">
        <v>286</v>
      </c>
      <c r="D121" s="164"/>
      <c r="E121" s="165">
        <v>179.25</v>
      </c>
      <c r="F121" s="163"/>
      <c r="G121" s="163"/>
      <c r="H121" s="163"/>
      <c r="I121" s="163"/>
      <c r="J121" s="163"/>
      <c r="K121" s="163"/>
      <c r="L121" s="163"/>
      <c r="M121" s="163"/>
      <c r="N121" s="163"/>
      <c r="O121" s="163"/>
      <c r="P121" s="163"/>
      <c r="Q121" s="163"/>
      <c r="R121" s="163"/>
      <c r="S121" s="163"/>
      <c r="T121" s="163"/>
      <c r="U121" s="163"/>
      <c r="V121" s="163"/>
      <c r="W121" s="163"/>
      <c r="X121" s="154"/>
      <c r="Y121" s="154"/>
      <c r="Z121" s="154"/>
      <c r="AA121" s="154"/>
      <c r="AB121" s="154"/>
      <c r="AC121" s="154"/>
      <c r="AD121" s="154"/>
      <c r="AE121" s="154"/>
      <c r="AF121" s="154"/>
      <c r="AG121" s="154" t="s">
        <v>156</v>
      </c>
      <c r="AH121" s="154">
        <v>0</v>
      </c>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row>
    <row r="122" spans="1:60" outlineLevel="1">
      <c r="A122" s="161"/>
      <c r="B122" s="162"/>
      <c r="C122" s="191" t="s">
        <v>287</v>
      </c>
      <c r="D122" s="164"/>
      <c r="E122" s="165">
        <v>225.3</v>
      </c>
      <c r="F122" s="163"/>
      <c r="G122" s="163"/>
      <c r="H122" s="163"/>
      <c r="I122" s="163"/>
      <c r="J122" s="163"/>
      <c r="K122" s="163"/>
      <c r="L122" s="163"/>
      <c r="M122" s="163"/>
      <c r="N122" s="163"/>
      <c r="O122" s="163"/>
      <c r="P122" s="163"/>
      <c r="Q122" s="163"/>
      <c r="R122" s="163"/>
      <c r="S122" s="163"/>
      <c r="T122" s="163"/>
      <c r="U122" s="163"/>
      <c r="V122" s="163"/>
      <c r="W122" s="163"/>
      <c r="X122" s="154"/>
      <c r="Y122" s="154"/>
      <c r="Z122" s="154"/>
      <c r="AA122" s="154"/>
      <c r="AB122" s="154"/>
      <c r="AC122" s="154"/>
      <c r="AD122" s="154"/>
      <c r="AE122" s="154"/>
      <c r="AF122" s="154"/>
      <c r="AG122" s="154" t="s">
        <v>156</v>
      </c>
      <c r="AH122" s="154">
        <v>0</v>
      </c>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row>
    <row r="123" spans="1:60" outlineLevel="1">
      <c r="A123" s="161"/>
      <c r="B123" s="162"/>
      <c r="C123" s="191" t="s">
        <v>288</v>
      </c>
      <c r="D123" s="164"/>
      <c r="E123" s="165">
        <v>299.5</v>
      </c>
      <c r="F123" s="163"/>
      <c r="G123" s="163"/>
      <c r="H123" s="163"/>
      <c r="I123" s="163"/>
      <c r="J123" s="163"/>
      <c r="K123" s="163"/>
      <c r="L123" s="163"/>
      <c r="M123" s="163"/>
      <c r="N123" s="163"/>
      <c r="O123" s="163"/>
      <c r="P123" s="163"/>
      <c r="Q123" s="163"/>
      <c r="R123" s="163"/>
      <c r="S123" s="163"/>
      <c r="T123" s="163"/>
      <c r="U123" s="163"/>
      <c r="V123" s="163"/>
      <c r="W123" s="163"/>
      <c r="X123" s="154"/>
      <c r="Y123" s="154"/>
      <c r="Z123" s="154"/>
      <c r="AA123" s="154"/>
      <c r="AB123" s="154"/>
      <c r="AC123" s="154"/>
      <c r="AD123" s="154"/>
      <c r="AE123" s="154"/>
      <c r="AF123" s="154"/>
      <c r="AG123" s="154" t="s">
        <v>156</v>
      </c>
      <c r="AH123" s="154">
        <v>0</v>
      </c>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row>
    <row r="124" spans="1:60" outlineLevel="1">
      <c r="A124" s="161"/>
      <c r="B124" s="162"/>
      <c r="C124" s="191" t="s">
        <v>289</v>
      </c>
      <c r="D124" s="164"/>
      <c r="E124" s="165">
        <v>374.1</v>
      </c>
      <c r="F124" s="163"/>
      <c r="G124" s="163"/>
      <c r="H124" s="163"/>
      <c r="I124" s="163"/>
      <c r="J124" s="163"/>
      <c r="K124" s="163"/>
      <c r="L124" s="163"/>
      <c r="M124" s="163"/>
      <c r="N124" s="163"/>
      <c r="O124" s="163"/>
      <c r="P124" s="163"/>
      <c r="Q124" s="163"/>
      <c r="R124" s="163"/>
      <c r="S124" s="163"/>
      <c r="T124" s="163"/>
      <c r="U124" s="163"/>
      <c r="V124" s="163"/>
      <c r="W124" s="163"/>
      <c r="X124" s="154"/>
      <c r="Y124" s="154"/>
      <c r="Z124" s="154"/>
      <c r="AA124" s="154"/>
      <c r="AB124" s="154"/>
      <c r="AC124" s="154"/>
      <c r="AD124" s="154"/>
      <c r="AE124" s="154"/>
      <c r="AF124" s="154"/>
      <c r="AG124" s="154" t="s">
        <v>156</v>
      </c>
      <c r="AH124" s="154">
        <v>0</v>
      </c>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row>
    <row r="125" spans="1:60" ht="22.5" outlineLevel="1">
      <c r="A125" s="173">
        <v>28</v>
      </c>
      <c r="B125" s="174" t="s">
        <v>290</v>
      </c>
      <c r="C125" s="190" t="s">
        <v>291</v>
      </c>
      <c r="D125" s="175" t="s">
        <v>188</v>
      </c>
      <c r="E125" s="176">
        <v>145.6</v>
      </c>
      <c r="F125" s="177">
        <v>890</v>
      </c>
      <c r="G125" s="178">
        <f>ROUND(E125*F125,2)</f>
        <v>129584</v>
      </c>
      <c r="H125" s="177"/>
      <c r="I125" s="178">
        <f>ROUND(E125*H125,2)</f>
        <v>0</v>
      </c>
      <c r="J125" s="177"/>
      <c r="K125" s="178">
        <f>ROUND(E125*J125,2)</f>
        <v>0</v>
      </c>
      <c r="L125" s="178">
        <v>15</v>
      </c>
      <c r="M125" s="178">
        <f>G125*(1+L125/100)</f>
        <v>149021.59999999998</v>
      </c>
      <c r="N125" s="178">
        <v>0</v>
      </c>
      <c r="O125" s="178">
        <f>ROUND(E125*N125,2)</f>
        <v>0</v>
      </c>
      <c r="P125" s="178">
        <v>0</v>
      </c>
      <c r="Q125" s="178">
        <f>ROUND(E125*P125,2)</f>
        <v>0</v>
      </c>
      <c r="R125" s="178" t="s">
        <v>192</v>
      </c>
      <c r="S125" s="178" t="s">
        <v>142</v>
      </c>
      <c r="T125" s="179" t="s">
        <v>142</v>
      </c>
      <c r="U125" s="163">
        <v>1.2758</v>
      </c>
      <c r="V125" s="163">
        <f>ROUND(E125*U125,2)</f>
        <v>185.76</v>
      </c>
      <c r="W125" s="163"/>
      <c r="X125" s="154"/>
      <c r="Y125" s="154"/>
      <c r="Z125" s="154"/>
      <c r="AA125" s="154"/>
      <c r="AB125" s="154"/>
      <c r="AC125" s="154"/>
      <c r="AD125" s="154"/>
      <c r="AE125" s="154"/>
      <c r="AF125" s="154"/>
      <c r="AG125" s="154" t="s">
        <v>165</v>
      </c>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row>
    <row r="126" spans="1:60" ht="22.5" outlineLevel="1">
      <c r="A126" s="161"/>
      <c r="B126" s="162"/>
      <c r="C126" s="250" t="s">
        <v>280</v>
      </c>
      <c r="D126" s="251"/>
      <c r="E126" s="251"/>
      <c r="F126" s="251"/>
      <c r="G126" s="251"/>
      <c r="H126" s="163"/>
      <c r="I126" s="163"/>
      <c r="J126" s="163"/>
      <c r="K126" s="163"/>
      <c r="L126" s="163"/>
      <c r="M126" s="163"/>
      <c r="N126" s="163"/>
      <c r="O126" s="163"/>
      <c r="P126" s="163"/>
      <c r="Q126" s="163"/>
      <c r="R126" s="163"/>
      <c r="S126" s="163"/>
      <c r="T126" s="163"/>
      <c r="U126" s="163"/>
      <c r="V126" s="163"/>
      <c r="W126" s="163"/>
      <c r="X126" s="154"/>
      <c r="Y126" s="154"/>
      <c r="Z126" s="154"/>
      <c r="AA126" s="154"/>
      <c r="AB126" s="154"/>
      <c r="AC126" s="154"/>
      <c r="AD126" s="154"/>
      <c r="AE126" s="154"/>
      <c r="AF126" s="154"/>
      <c r="AG126" s="154" t="s">
        <v>167</v>
      </c>
      <c r="AH126" s="154"/>
      <c r="AI126" s="154"/>
      <c r="AJ126" s="154"/>
      <c r="AK126" s="154"/>
      <c r="AL126" s="154"/>
      <c r="AM126" s="154"/>
      <c r="AN126" s="154"/>
      <c r="AO126" s="154"/>
      <c r="AP126" s="154"/>
      <c r="AQ126" s="154"/>
      <c r="AR126" s="154"/>
      <c r="AS126" s="154"/>
      <c r="AT126" s="154"/>
      <c r="AU126" s="154"/>
      <c r="AV126" s="154"/>
      <c r="AW126" s="154"/>
      <c r="AX126" s="154"/>
      <c r="AY126" s="154"/>
      <c r="AZ126" s="154"/>
      <c r="BA126" s="195" t="str">
        <f>C126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26" s="154"/>
      <c r="BC126" s="154"/>
      <c r="BD126" s="154"/>
      <c r="BE126" s="154"/>
      <c r="BF126" s="154"/>
      <c r="BG126" s="154"/>
      <c r="BH126" s="154"/>
    </row>
    <row r="127" spans="1:60" outlineLevel="1">
      <c r="A127" s="161"/>
      <c r="B127" s="162"/>
      <c r="C127" s="252" t="s">
        <v>281</v>
      </c>
      <c r="D127" s="253"/>
      <c r="E127" s="253"/>
      <c r="F127" s="253"/>
      <c r="G127" s="253"/>
      <c r="H127" s="163"/>
      <c r="I127" s="163"/>
      <c r="J127" s="163"/>
      <c r="K127" s="163"/>
      <c r="L127" s="163"/>
      <c r="M127" s="163"/>
      <c r="N127" s="163"/>
      <c r="O127" s="163"/>
      <c r="P127" s="163"/>
      <c r="Q127" s="163"/>
      <c r="R127" s="163"/>
      <c r="S127" s="163"/>
      <c r="T127" s="163"/>
      <c r="U127" s="163"/>
      <c r="V127" s="163"/>
      <c r="W127" s="163"/>
      <c r="X127" s="154"/>
      <c r="Y127" s="154"/>
      <c r="Z127" s="154"/>
      <c r="AA127" s="154"/>
      <c r="AB127" s="154"/>
      <c r="AC127" s="154"/>
      <c r="AD127" s="154"/>
      <c r="AE127" s="154"/>
      <c r="AF127" s="154"/>
      <c r="AG127" s="154" t="s">
        <v>167</v>
      </c>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row>
    <row r="128" spans="1:60" outlineLevel="1">
      <c r="A128" s="161"/>
      <c r="B128" s="162"/>
      <c r="C128" s="191" t="s">
        <v>292</v>
      </c>
      <c r="D128" s="164"/>
      <c r="E128" s="165">
        <v>73.599999999999994</v>
      </c>
      <c r="F128" s="163"/>
      <c r="G128" s="163"/>
      <c r="H128" s="163"/>
      <c r="I128" s="163"/>
      <c r="J128" s="163"/>
      <c r="K128" s="163"/>
      <c r="L128" s="163"/>
      <c r="M128" s="163"/>
      <c r="N128" s="163"/>
      <c r="O128" s="163"/>
      <c r="P128" s="163"/>
      <c r="Q128" s="163"/>
      <c r="R128" s="163"/>
      <c r="S128" s="163"/>
      <c r="T128" s="163"/>
      <c r="U128" s="163"/>
      <c r="V128" s="163"/>
      <c r="W128" s="163"/>
      <c r="X128" s="154"/>
      <c r="Y128" s="154"/>
      <c r="Z128" s="154"/>
      <c r="AA128" s="154"/>
      <c r="AB128" s="154"/>
      <c r="AC128" s="154"/>
      <c r="AD128" s="154"/>
      <c r="AE128" s="154"/>
      <c r="AF128" s="154"/>
      <c r="AG128" s="154" t="s">
        <v>156</v>
      </c>
      <c r="AH128" s="154">
        <v>0</v>
      </c>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row>
    <row r="129" spans="1:60" outlineLevel="1">
      <c r="A129" s="161"/>
      <c r="B129" s="162"/>
      <c r="C129" s="191" t="s">
        <v>293</v>
      </c>
      <c r="D129" s="164"/>
      <c r="E129" s="165">
        <v>72</v>
      </c>
      <c r="F129" s="163"/>
      <c r="G129" s="163"/>
      <c r="H129" s="163"/>
      <c r="I129" s="163"/>
      <c r="J129" s="163"/>
      <c r="K129" s="163"/>
      <c r="L129" s="163"/>
      <c r="M129" s="163"/>
      <c r="N129" s="163"/>
      <c r="O129" s="163"/>
      <c r="P129" s="163"/>
      <c r="Q129" s="163"/>
      <c r="R129" s="163"/>
      <c r="S129" s="163"/>
      <c r="T129" s="163"/>
      <c r="U129" s="163"/>
      <c r="V129" s="163"/>
      <c r="W129" s="163"/>
      <c r="X129" s="154"/>
      <c r="Y129" s="154"/>
      <c r="Z129" s="154"/>
      <c r="AA129" s="154"/>
      <c r="AB129" s="154"/>
      <c r="AC129" s="154"/>
      <c r="AD129" s="154"/>
      <c r="AE129" s="154"/>
      <c r="AF129" s="154"/>
      <c r="AG129" s="154" t="s">
        <v>156</v>
      </c>
      <c r="AH129" s="154">
        <v>0</v>
      </c>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row>
    <row r="130" spans="1:60" ht="22.5" outlineLevel="1">
      <c r="A130" s="173">
        <v>29</v>
      </c>
      <c r="B130" s="174" t="s">
        <v>294</v>
      </c>
      <c r="C130" s="190" t="s">
        <v>295</v>
      </c>
      <c r="D130" s="175" t="s">
        <v>188</v>
      </c>
      <c r="E130" s="176">
        <v>11.85</v>
      </c>
      <c r="F130" s="177">
        <v>940</v>
      </c>
      <c r="G130" s="178">
        <f>ROUND(E130*F130,2)</f>
        <v>11139</v>
      </c>
      <c r="H130" s="177"/>
      <c r="I130" s="178">
        <f>ROUND(E130*H130,2)</f>
        <v>0</v>
      </c>
      <c r="J130" s="177"/>
      <c r="K130" s="178">
        <f>ROUND(E130*J130,2)</f>
        <v>0</v>
      </c>
      <c r="L130" s="178">
        <v>15</v>
      </c>
      <c r="M130" s="178">
        <f>G130*(1+L130/100)</f>
        <v>12809.849999999999</v>
      </c>
      <c r="N130" s="178">
        <v>0</v>
      </c>
      <c r="O130" s="178">
        <f>ROUND(E130*N130,2)</f>
        <v>0</v>
      </c>
      <c r="P130" s="178">
        <v>0</v>
      </c>
      <c r="Q130" s="178">
        <f>ROUND(E130*P130,2)</f>
        <v>0</v>
      </c>
      <c r="R130" s="178" t="s">
        <v>192</v>
      </c>
      <c r="S130" s="178" t="s">
        <v>142</v>
      </c>
      <c r="T130" s="179" t="s">
        <v>142</v>
      </c>
      <c r="U130" s="163">
        <v>1.2758</v>
      </c>
      <c r="V130" s="163">
        <f>ROUND(E130*U130,2)</f>
        <v>15.12</v>
      </c>
      <c r="W130" s="163"/>
      <c r="X130" s="154"/>
      <c r="Y130" s="154"/>
      <c r="Z130" s="154"/>
      <c r="AA130" s="154"/>
      <c r="AB130" s="154"/>
      <c r="AC130" s="154"/>
      <c r="AD130" s="154"/>
      <c r="AE130" s="154"/>
      <c r="AF130" s="154"/>
      <c r="AG130" s="154" t="s">
        <v>165</v>
      </c>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row>
    <row r="131" spans="1:60" ht="22.5" outlineLevel="1">
      <c r="A131" s="161"/>
      <c r="B131" s="162"/>
      <c r="C131" s="250" t="s">
        <v>280</v>
      </c>
      <c r="D131" s="251"/>
      <c r="E131" s="251"/>
      <c r="F131" s="251"/>
      <c r="G131" s="251"/>
      <c r="H131" s="163"/>
      <c r="I131" s="163"/>
      <c r="J131" s="163"/>
      <c r="K131" s="163"/>
      <c r="L131" s="163"/>
      <c r="M131" s="163"/>
      <c r="N131" s="163"/>
      <c r="O131" s="163"/>
      <c r="P131" s="163"/>
      <c r="Q131" s="163"/>
      <c r="R131" s="163"/>
      <c r="S131" s="163"/>
      <c r="T131" s="163"/>
      <c r="U131" s="163"/>
      <c r="V131" s="163"/>
      <c r="W131" s="163"/>
      <c r="X131" s="154"/>
      <c r="Y131" s="154"/>
      <c r="Z131" s="154"/>
      <c r="AA131" s="154"/>
      <c r="AB131" s="154"/>
      <c r="AC131" s="154"/>
      <c r="AD131" s="154"/>
      <c r="AE131" s="154"/>
      <c r="AF131" s="154"/>
      <c r="AG131" s="154" t="s">
        <v>167</v>
      </c>
      <c r="AH131" s="154"/>
      <c r="AI131" s="154"/>
      <c r="AJ131" s="154"/>
      <c r="AK131" s="154"/>
      <c r="AL131" s="154"/>
      <c r="AM131" s="154"/>
      <c r="AN131" s="154"/>
      <c r="AO131" s="154"/>
      <c r="AP131" s="154"/>
      <c r="AQ131" s="154"/>
      <c r="AR131" s="154"/>
      <c r="AS131" s="154"/>
      <c r="AT131" s="154"/>
      <c r="AU131" s="154"/>
      <c r="AV131" s="154"/>
      <c r="AW131" s="154"/>
      <c r="AX131" s="154"/>
      <c r="AY131" s="154"/>
      <c r="AZ131" s="154"/>
      <c r="BA131" s="195" t="str">
        <f>C131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31" s="154"/>
      <c r="BC131" s="154"/>
      <c r="BD131" s="154"/>
      <c r="BE131" s="154"/>
      <c r="BF131" s="154"/>
      <c r="BG131" s="154"/>
      <c r="BH131" s="154"/>
    </row>
    <row r="132" spans="1:60" outlineLevel="1">
      <c r="A132" s="161"/>
      <c r="B132" s="162"/>
      <c r="C132" s="252" t="s">
        <v>281</v>
      </c>
      <c r="D132" s="253"/>
      <c r="E132" s="253"/>
      <c r="F132" s="253"/>
      <c r="G132" s="253"/>
      <c r="H132" s="163"/>
      <c r="I132" s="163"/>
      <c r="J132" s="163"/>
      <c r="K132" s="163"/>
      <c r="L132" s="163"/>
      <c r="M132" s="163"/>
      <c r="N132" s="163"/>
      <c r="O132" s="163"/>
      <c r="P132" s="163"/>
      <c r="Q132" s="163"/>
      <c r="R132" s="163"/>
      <c r="S132" s="163"/>
      <c r="T132" s="163"/>
      <c r="U132" s="163"/>
      <c r="V132" s="163"/>
      <c r="W132" s="163"/>
      <c r="X132" s="154"/>
      <c r="Y132" s="154"/>
      <c r="Z132" s="154"/>
      <c r="AA132" s="154"/>
      <c r="AB132" s="154"/>
      <c r="AC132" s="154"/>
      <c r="AD132" s="154"/>
      <c r="AE132" s="154"/>
      <c r="AF132" s="154"/>
      <c r="AG132" s="154" t="s">
        <v>167</v>
      </c>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row>
    <row r="133" spans="1:60" outlineLevel="1">
      <c r="A133" s="161"/>
      <c r="B133" s="162"/>
      <c r="C133" s="191" t="s">
        <v>296</v>
      </c>
      <c r="D133" s="164"/>
      <c r="E133" s="165">
        <v>5.4</v>
      </c>
      <c r="F133" s="163"/>
      <c r="G133" s="163"/>
      <c r="H133" s="163"/>
      <c r="I133" s="163"/>
      <c r="J133" s="163"/>
      <c r="K133" s="163"/>
      <c r="L133" s="163"/>
      <c r="M133" s="163"/>
      <c r="N133" s="163"/>
      <c r="O133" s="163"/>
      <c r="P133" s="163"/>
      <c r="Q133" s="163"/>
      <c r="R133" s="163"/>
      <c r="S133" s="163"/>
      <c r="T133" s="163"/>
      <c r="U133" s="163"/>
      <c r="V133" s="163"/>
      <c r="W133" s="163"/>
      <c r="X133" s="154"/>
      <c r="Y133" s="154"/>
      <c r="Z133" s="154"/>
      <c r="AA133" s="154"/>
      <c r="AB133" s="154"/>
      <c r="AC133" s="154"/>
      <c r="AD133" s="154"/>
      <c r="AE133" s="154"/>
      <c r="AF133" s="154"/>
      <c r="AG133" s="154" t="s">
        <v>156</v>
      </c>
      <c r="AH133" s="154">
        <v>0</v>
      </c>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row>
    <row r="134" spans="1:60" outlineLevel="1">
      <c r="A134" s="161"/>
      <c r="B134" s="162"/>
      <c r="C134" s="191" t="s">
        <v>297</v>
      </c>
      <c r="D134" s="164"/>
      <c r="E134" s="165">
        <v>6.45</v>
      </c>
      <c r="F134" s="163"/>
      <c r="G134" s="163"/>
      <c r="H134" s="163"/>
      <c r="I134" s="163"/>
      <c r="J134" s="163"/>
      <c r="K134" s="163"/>
      <c r="L134" s="163"/>
      <c r="M134" s="163"/>
      <c r="N134" s="163"/>
      <c r="O134" s="163"/>
      <c r="P134" s="163"/>
      <c r="Q134" s="163"/>
      <c r="R134" s="163"/>
      <c r="S134" s="163"/>
      <c r="T134" s="163"/>
      <c r="U134" s="163"/>
      <c r="V134" s="163"/>
      <c r="W134" s="163"/>
      <c r="X134" s="154"/>
      <c r="Y134" s="154"/>
      <c r="Z134" s="154"/>
      <c r="AA134" s="154"/>
      <c r="AB134" s="154"/>
      <c r="AC134" s="154"/>
      <c r="AD134" s="154"/>
      <c r="AE134" s="154"/>
      <c r="AF134" s="154"/>
      <c r="AG134" s="154" t="s">
        <v>156</v>
      </c>
      <c r="AH134" s="154">
        <v>0</v>
      </c>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row>
    <row r="135" spans="1:60" ht="22.5" outlineLevel="1">
      <c r="A135" s="173">
        <v>30</v>
      </c>
      <c r="B135" s="174" t="s">
        <v>298</v>
      </c>
      <c r="C135" s="190" t="s">
        <v>299</v>
      </c>
      <c r="D135" s="175" t="s">
        <v>188</v>
      </c>
      <c r="E135" s="176">
        <v>943.15</v>
      </c>
      <c r="F135" s="177">
        <v>1250</v>
      </c>
      <c r="G135" s="178">
        <f>ROUND(E135*F135,2)</f>
        <v>1178937.5</v>
      </c>
      <c r="H135" s="177"/>
      <c r="I135" s="178">
        <f>ROUND(E135*H135,2)</f>
        <v>0</v>
      </c>
      <c r="J135" s="177"/>
      <c r="K135" s="178">
        <f>ROUND(E135*J135,2)</f>
        <v>0</v>
      </c>
      <c r="L135" s="178">
        <v>15</v>
      </c>
      <c r="M135" s="178">
        <f>G135*(1+L135/100)</f>
        <v>1355778.125</v>
      </c>
      <c r="N135" s="178">
        <v>0</v>
      </c>
      <c r="O135" s="178">
        <f>ROUND(E135*N135,2)</f>
        <v>0</v>
      </c>
      <c r="P135" s="178">
        <v>0</v>
      </c>
      <c r="Q135" s="178">
        <f>ROUND(E135*P135,2)</f>
        <v>0</v>
      </c>
      <c r="R135" s="178" t="s">
        <v>192</v>
      </c>
      <c r="S135" s="178" t="s">
        <v>142</v>
      </c>
      <c r="T135" s="179" t="s">
        <v>142</v>
      </c>
      <c r="U135" s="163">
        <v>1.2758</v>
      </c>
      <c r="V135" s="163">
        <f>ROUND(E135*U135,2)</f>
        <v>1203.27</v>
      </c>
      <c r="W135" s="163"/>
      <c r="X135" s="154"/>
      <c r="Y135" s="154"/>
      <c r="Z135" s="154"/>
      <c r="AA135" s="154"/>
      <c r="AB135" s="154"/>
      <c r="AC135" s="154"/>
      <c r="AD135" s="154"/>
      <c r="AE135" s="154"/>
      <c r="AF135" s="154"/>
      <c r="AG135" s="154" t="s">
        <v>165</v>
      </c>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row>
    <row r="136" spans="1:60" ht="22.5" outlineLevel="1">
      <c r="A136" s="161"/>
      <c r="B136" s="162"/>
      <c r="C136" s="250" t="s">
        <v>280</v>
      </c>
      <c r="D136" s="251"/>
      <c r="E136" s="251"/>
      <c r="F136" s="251"/>
      <c r="G136" s="251"/>
      <c r="H136" s="163"/>
      <c r="I136" s="163"/>
      <c r="J136" s="163"/>
      <c r="K136" s="163"/>
      <c r="L136" s="163"/>
      <c r="M136" s="163"/>
      <c r="N136" s="163"/>
      <c r="O136" s="163"/>
      <c r="P136" s="163"/>
      <c r="Q136" s="163"/>
      <c r="R136" s="163"/>
      <c r="S136" s="163"/>
      <c r="T136" s="163"/>
      <c r="U136" s="163"/>
      <c r="V136" s="163"/>
      <c r="W136" s="163"/>
      <c r="X136" s="154"/>
      <c r="Y136" s="154"/>
      <c r="Z136" s="154"/>
      <c r="AA136" s="154"/>
      <c r="AB136" s="154"/>
      <c r="AC136" s="154"/>
      <c r="AD136" s="154"/>
      <c r="AE136" s="154"/>
      <c r="AF136" s="154"/>
      <c r="AG136" s="154" t="s">
        <v>167</v>
      </c>
      <c r="AH136" s="154"/>
      <c r="AI136" s="154"/>
      <c r="AJ136" s="154"/>
      <c r="AK136" s="154"/>
      <c r="AL136" s="154"/>
      <c r="AM136" s="154"/>
      <c r="AN136" s="154"/>
      <c r="AO136" s="154"/>
      <c r="AP136" s="154"/>
      <c r="AQ136" s="154"/>
      <c r="AR136" s="154"/>
      <c r="AS136" s="154"/>
      <c r="AT136" s="154"/>
      <c r="AU136" s="154"/>
      <c r="AV136" s="154"/>
      <c r="AW136" s="154"/>
      <c r="AX136" s="154"/>
      <c r="AY136" s="154"/>
      <c r="AZ136" s="154"/>
      <c r="BA136" s="195" t="str">
        <f>C136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36" s="154"/>
      <c r="BC136" s="154"/>
      <c r="BD136" s="154"/>
      <c r="BE136" s="154"/>
      <c r="BF136" s="154"/>
      <c r="BG136" s="154"/>
      <c r="BH136" s="154"/>
    </row>
    <row r="137" spans="1:60" outlineLevel="1">
      <c r="A137" s="161"/>
      <c r="B137" s="162"/>
      <c r="C137" s="252" t="s">
        <v>281</v>
      </c>
      <c r="D137" s="253"/>
      <c r="E137" s="253"/>
      <c r="F137" s="253"/>
      <c r="G137" s="253"/>
      <c r="H137" s="163"/>
      <c r="I137" s="163"/>
      <c r="J137" s="163"/>
      <c r="K137" s="163"/>
      <c r="L137" s="163"/>
      <c r="M137" s="163"/>
      <c r="N137" s="163"/>
      <c r="O137" s="163"/>
      <c r="P137" s="163"/>
      <c r="Q137" s="163"/>
      <c r="R137" s="163"/>
      <c r="S137" s="163"/>
      <c r="T137" s="163"/>
      <c r="U137" s="163"/>
      <c r="V137" s="163"/>
      <c r="W137" s="163"/>
      <c r="X137" s="154"/>
      <c r="Y137" s="154"/>
      <c r="Z137" s="154"/>
      <c r="AA137" s="154"/>
      <c r="AB137" s="154"/>
      <c r="AC137" s="154"/>
      <c r="AD137" s="154"/>
      <c r="AE137" s="154"/>
      <c r="AF137" s="154"/>
      <c r="AG137" s="154" t="s">
        <v>167</v>
      </c>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row>
    <row r="138" spans="1:60" outlineLevel="1">
      <c r="A138" s="161"/>
      <c r="B138" s="162"/>
      <c r="C138" s="191" t="s">
        <v>300</v>
      </c>
      <c r="D138" s="164"/>
      <c r="E138" s="165">
        <v>190.2</v>
      </c>
      <c r="F138" s="163"/>
      <c r="G138" s="163"/>
      <c r="H138" s="163"/>
      <c r="I138" s="163"/>
      <c r="J138" s="163"/>
      <c r="K138" s="163"/>
      <c r="L138" s="163"/>
      <c r="M138" s="163"/>
      <c r="N138" s="163"/>
      <c r="O138" s="163"/>
      <c r="P138" s="163"/>
      <c r="Q138" s="163"/>
      <c r="R138" s="163"/>
      <c r="S138" s="163"/>
      <c r="T138" s="163"/>
      <c r="U138" s="163"/>
      <c r="V138" s="163"/>
      <c r="W138" s="163"/>
      <c r="X138" s="154"/>
      <c r="Y138" s="154"/>
      <c r="Z138" s="154"/>
      <c r="AA138" s="154"/>
      <c r="AB138" s="154"/>
      <c r="AC138" s="154"/>
      <c r="AD138" s="154"/>
      <c r="AE138" s="154"/>
      <c r="AF138" s="154"/>
      <c r="AG138" s="154" t="s">
        <v>156</v>
      </c>
      <c r="AH138" s="154">
        <v>0</v>
      </c>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row>
    <row r="139" spans="1:60" outlineLevel="1">
      <c r="A139" s="161"/>
      <c r="B139" s="162"/>
      <c r="C139" s="191" t="s">
        <v>301</v>
      </c>
      <c r="D139" s="164"/>
      <c r="E139" s="165">
        <v>265.55</v>
      </c>
      <c r="F139" s="163"/>
      <c r="G139" s="163"/>
      <c r="H139" s="163"/>
      <c r="I139" s="163"/>
      <c r="J139" s="163"/>
      <c r="K139" s="163"/>
      <c r="L139" s="163"/>
      <c r="M139" s="163"/>
      <c r="N139" s="163"/>
      <c r="O139" s="163"/>
      <c r="P139" s="163"/>
      <c r="Q139" s="163"/>
      <c r="R139" s="163"/>
      <c r="S139" s="163"/>
      <c r="T139" s="163"/>
      <c r="U139" s="163"/>
      <c r="V139" s="163"/>
      <c r="W139" s="163"/>
      <c r="X139" s="154"/>
      <c r="Y139" s="154"/>
      <c r="Z139" s="154"/>
      <c r="AA139" s="154"/>
      <c r="AB139" s="154"/>
      <c r="AC139" s="154"/>
      <c r="AD139" s="154"/>
      <c r="AE139" s="154"/>
      <c r="AF139" s="154"/>
      <c r="AG139" s="154" t="s">
        <v>156</v>
      </c>
      <c r="AH139" s="154">
        <v>0</v>
      </c>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row>
    <row r="140" spans="1:60" outlineLevel="1">
      <c r="A140" s="161"/>
      <c r="B140" s="162"/>
      <c r="C140" s="191" t="s">
        <v>302</v>
      </c>
      <c r="D140" s="164"/>
      <c r="E140" s="165">
        <v>155.05000000000001</v>
      </c>
      <c r="F140" s="163"/>
      <c r="G140" s="163"/>
      <c r="H140" s="163"/>
      <c r="I140" s="163"/>
      <c r="J140" s="163"/>
      <c r="K140" s="163"/>
      <c r="L140" s="163"/>
      <c r="M140" s="163"/>
      <c r="N140" s="163"/>
      <c r="O140" s="163"/>
      <c r="P140" s="163"/>
      <c r="Q140" s="163"/>
      <c r="R140" s="163"/>
      <c r="S140" s="163"/>
      <c r="T140" s="163"/>
      <c r="U140" s="163"/>
      <c r="V140" s="163"/>
      <c r="W140" s="163"/>
      <c r="X140" s="154"/>
      <c r="Y140" s="154"/>
      <c r="Z140" s="154"/>
      <c r="AA140" s="154"/>
      <c r="AB140" s="154"/>
      <c r="AC140" s="154"/>
      <c r="AD140" s="154"/>
      <c r="AE140" s="154"/>
      <c r="AF140" s="154"/>
      <c r="AG140" s="154" t="s">
        <v>156</v>
      </c>
      <c r="AH140" s="154">
        <v>0</v>
      </c>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row>
    <row r="141" spans="1:60" outlineLevel="1">
      <c r="A141" s="161"/>
      <c r="B141" s="162"/>
      <c r="C141" s="191" t="s">
        <v>303</v>
      </c>
      <c r="D141" s="164"/>
      <c r="E141" s="165">
        <v>309.55</v>
      </c>
      <c r="F141" s="163"/>
      <c r="G141" s="163"/>
      <c r="H141" s="163"/>
      <c r="I141" s="163"/>
      <c r="J141" s="163"/>
      <c r="K141" s="163"/>
      <c r="L141" s="163"/>
      <c r="M141" s="163"/>
      <c r="N141" s="163"/>
      <c r="O141" s="163"/>
      <c r="P141" s="163"/>
      <c r="Q141" s="163"/>
      <c r="R141" s="163"/>
      <c r="S141" s="163"/>
      <c r="T141" s="163"/>
      <c r="U141" s="163"/>
      <c r="V141" s="163"/>
      <c r="W141" s="163"/>
      <c r="X141" s="154"/>
      <c r="Y141" s="154"/>
      <c r="Z141" s="154"/>
      <c r="AA141" s="154"/>
      <c r="AB141" s="154"/>
      <c r="AC141" s="154"/>
      <c r="AD141" s="154"/>
      <c r="AE141" s="154"/>
      <c r="AF141" s="154"/>
      <c r="AG141" s="154" t="s">
        <v>156</v>
      </c>
      <c r="AH141" s="154">
        <v>0</v>
      </c>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row>
    <row r="142" spans="1:60" outlineLevel="1">
      <c r="A142" s="161"/>
      <c r="B142" s="162"/>
      <c r="C142" s="191" t="s">
        <v>304</v>
      </c>
      <c r="D142" s="164"/>
      <c r="E142" s="165">
        <v>22.8</v>
      </c>
      <c r="F142" s="163"/>
      <c r="G142" s="163"/>
      <c r="H142" s="163"/>
      <c r="I142" s="163"/>
      <c r="J142" s="163"/>
      <c r="K142" s="163"/>
      <c r="L142" s="163"/>
      <c r="M142" s="163"/>
      <c r="N142" s="163"/>
      <c r="O142" s="163"/>
      <c r="P142" s="163"/>
      <c r="Q142" s="163"/>
      <c r="R142" s="163"/>
      <c r="S142" s="163"/>
      <c r="T142" s="163"/>
      <c r="U142" s="163"/>
      <c r="V142" s="163"/>
      <c r="W142" s="163"/>
      <c r="X142" s="154"/>
      <c r="Y142" s="154"/>
      <c r="Z142" s="154"/>
      <c r="AA142" s="154"/>
      <c r="AB142" s="154"/>
      <c r="AC142" s="154"/>
      <c r="AD142" s="154"/>
      <c r="AE142" s="154"/>
      <c r="AF142" s="154"/>
      <c r="AG142" s="154" t="s">
        <v>156</v>
      </c>
      <c r="AH142" s="154">
        <v>0</v>
      </c>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row>
    <row r="143" spans="1:60" ht="22.5" outlineLevel="1">
      <c r="A143" s="173">
        <v>31</v>
      </c>
      <c r="B143" s="174" t="s">
        <v>305</v>
      </c>
      <c r="C143" s="190" t="s">
        <v>306</v>
      </c>
      <c r="D143" s="175" t="s">
        <v>188</v>
      </c>
      <c r="E143" s="176">
        <v>167.76759999999999</v>
      </c>
      <c r="F143" s="177">
        <v>1355</v>
      </c>
      <c r="G143" s="178">
        <f>ROUND(E143*F143,2)</f>
        <v>227325.1</v>
      </c>
      <c r="H143" s="177"/>
      <c r="I143" s="178">
        <f>ROUND(E143*H143,2)</f>
        <v>0</v>
      </c>
      <c r="J143" s="177"/>
      <c r="K143" s="178">
        <f>ROUND(E143*J143,2)</f>
        <v>0</v>
      </c>
      <c r="L143" s="178">
        <v>15</v>
      </c>
      <c r="M143" s="178">
        <f>G143*(1+L143/100)</f>
        <v>261423.86499999999</v>
      </c>
      <c r="N143" s="178">
        <v>0</v>
      </c>
      <c r="O143" s="178">
        <f>ROUND(E143*N143,2)</f>
        <v>0</v>
      </c>
      <c r="P143" s="178">
        <v>0</v>
      </c>
      <c r="Q143" s="178">
        <f>ROUND(E143*P143,2)</f>
        <v>0</v>
      </c>
      <c r="R143" s="178" t="s">
        <v>192</v>
      </c>
      <c r="S143" s="178" t="s">
        <v>142</v>
      </c>
      <c r="T143" s="179" t="s">
        <v>142</v>
      </c>
      <c r="U143" s="163">
        <v>2.9020000000000001</v>
      </c>
      <c r="V143" s="163">
        <f>ROUND(E143*U143,2)</f>
        <v>486.86</v>
      </c>
      <c r="W143" s="163"/>
      <c r="X143" s="154"/>
      <c r="Y143" s="154"/>
      <c r="Z143" s="154"/>
      <c r="AA143" s="154"/>
      <c r="AB143" s="154"/>
      <c r="AC143" s="154"/>
      <c r="AD143" s="154"/>
      <c r="AE143" s="154"/>
      <c r="AF143" s="154"/>
      <c r="AG143" s="154" t="s">
        <v>165</v>
      </c>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row>
    <row r="144" spans="1:60" ht="33.75" outlineLevel="1">
      <c r="A144" s="161"/>
      <c r="B144" s="162"/>
      <c r="C144" s="250" t="s">
        <v>307</v>
      </c>
      <c r="D144" s="251"/>
      <c r="E144" s="251"/>
      <c r="F144" s="251"/>
      <c r="G144" s="251"/>
      <c r="H144" s="163"/>
      <c r="I144" s="163"/>
      <c r="J144" s="163"/>
      <c r="K144" s="163"/>
      <c r="L144" s="163"/>
      <c r="M144" s="163"/>
      <c r="N144" s="163"/>
      <c r="O144" s="163"/>
      <c r="P144" s="163"/>
      <c r="Q144" s="163"/>
      <c r="R144" s="163"/>
      <c r="S144" s="163"/>
      <c r="T144" s="163"/>
      <c r="U144" s="163"/>
      <c r="V144" s="163"/>
      <c r="W144" s="163"/>
      <c r="X144" s="154"/>
      <c r="Y144" s="154"/>
      <c r="Z144" s="154"/>
      <c r="AA144" s="154"/>
      <c r="AB144" s="154"/>
      <c r="AC144" s="154"/>
      <c r="AD144" s="154"/>
      <c r="AE144" s="154"/>
      <c r="AF144" s="154"/>
      <c r="AG144" s="154" t="s">
        <v>167</v>
      </c>
      <c r="AH144" s="154"/>
      <c r="AI144" s="154"/>
      <c r="AJ144" s="154"/>
      <c r="AK144" s="154"/>
      <c r="AL144" s="154"/>
      <c r="AM144" s="154"/>
      <c r="AN144" s="154"/>
      <c r="AO144" s="154"/>
      <c r="AP144" s="154"/>
      <c r="AQ144" s="154"/>
      <c r="AR144" s="154"/>
      <c r="AS144" s="154"/>
      <c r="AT144" s="154"/>
      <c r="AU144" s="154"/>
      <c r="AV144" s="154"/>
      <c r="AW144" s="154"/>
      <c r="AX144" s="154"/>
      <c r="AY144" s="154"/>
      <c r="AZ144" s="154"/>
      <c r="BA144" s="195" t="str">
        <f>C144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44" s="154"/>
      <c r="BC144" s="154"/>
      <c r="BD144" s="154"/>
      <c r="BE144" s="154"/>
      <c r="BF144" s="154"/>
      <c r="BG144" s="154"/>
      <c r="BH144" s="154"/>
    </row>
    <row r="145" spans="1:60" outlineLevel="1">
      <c r="A145" s="161"/>
      <c r="B145" s="162"/>
      <c r="C145" s="191" t="s">
        <v>308</v>
      </c>
      <c r="D145" s="164"/>
      <c r="E145" s="165">
        <v>6.0060000000000002</v>
      </c>
      <c r="F145" s="163"/>
      <c r="G145" s="163"/>
      <c r="H145" s="163"/>
      <c r="I145" s="163"/>
      <c r="J145" s="163"/>
      <c r="K145" s="163"/>
      <c r="L145" s="163"/>
      <c r="M145" s="163"/>
      <c r="N145" s="163"/>
      <c r="O145" s="163"/>
      <c r="P145" s="163"/>
      <c r="Q145" s="163"/>
      <c r="R145" s="163"/>
      <c r="S145" s="163"/>
      <c r="T145" s="163"/>
      <c r="U145" s="163"/>
      <c r="V145" s="163"/>
      <c r="W145" s="163"/>
      <c r="X145" s="154"/>
      <c r="Y145" s="154"/>
      <c r="Z145" s="154"/>
      <c r="AA145" s="154"/>
      <c r="AB145" s="154"/>
      <c r="AC145" s="154"/>
      <c r="AD145" s="154"/>
      <c r="AE145" s="154"/>
      <c r="AF145" s="154"/>
      <c r="AG145" s="154" t="s">
        <v>156</v>
      </c>
      <c r="AH145" s="154">
        <v>0</v>
      </c>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row>
    <row r="146" spans="1:60" outlineLevel="1">
      <c r="A146" s="161"/>
      <c r="B146" s="162"/>
      <c r="C146" s="191" t="s">
        <v>309</v>
      </c>
      <c r="D146" s="164"/>
      <c r="E146" s="165">
        <v>3.528</v>
      </c>
      <c r="F146" s="163"/>
      <c r="G146" s="163"/>
      <c r="H146" s="163"/>
      <c r="I146" s="163"/>
      <c r="J146" s="163"/>
      <c r="K146" s="163"/>
      <c r="L146" s="163"/>
      <c r="M146" s="163"/>
      <c r="N146" s="163"/>
      <c r="O146" s="163"/>
      <c r="P146" s="163"/>
      <c r="Q146" s="163"/>
      <c r="R146" s="163"/>
      <c r="S146" s="163"/>
      <c r="T146" s="163"/>
      <c r="U146" s="163"/>
      <c r="V146" s="163"/>
      <c r="W146" s="163"/>
      <c r="X146" s="154"/>
      <c r="Y146" s="154"/>
      <c r="Z146" s="154"/>
      <c r="AA146" s="154"/>
      <c r="AB146" s="154"/>
      <c r="AC146" s="154"/>
      <c r="AD146" s="154"/>
      <c r="AE146" s="154"/>
      <c r="AF146" s="154"/>
      <c r="AG146" s="154" t="s">
        <v>156</v>
      </c>
      <c r="AH146" s="154">
        <v>0</v>
      </c>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row>
    <row r="147" spans="1:60" outlineLevel="1">
      <c r="A147" s="161"/>
      <c r="B147" s="162"/>
      <c r="C147" s="191" t="s">
        <v>310</v>
      </c>
      <c r="D147" s="164"/>
      <c r="E147" s="165">
        <v>0.61599999999999999</v>
      </c>
      <c r="F147" s="163"/>
      <c r="G147" s="163"/>
      <c r="H147" s="163"/>
      <c r="I147" s="163"/>
      <c r="J147" s="163"/>
      <c r="K147" s="163"/>
      <c r="L147" s="163"/>
      <c r="M147" s="163"/>
      <c r="N147" s="163"/>
      <c r="O147" s="163"/>
      <c r="P147" s="163"/>
      <c r="Q147" s="163"/>
      <c r="R147" s="163"/>
      <c r="S147" s="163"/>
      <c r="T147" s="163"/>
      <c r="U147" s="163"/>
      <c r="V147" s="163"/>
      <c r="W147" s="163"/>
      <c r="X147" s="154"/>
      <c r="Y147" s="154"/>
      <c r="Z147" s="154"/>
      <c r="AA147" s="154"/>
      <c r="AB147" s="154"/>
      <c r="AC147" s="154"/>
      <c r="AD147" s="154"/>
      <c r="AE147" s="154"/>
      <c r="AF147" s="154"/>
      <c r="AG147" s="154" t="s">
        <v>156</v>
      </c>
      <c r="AH147" s="154">
        <v>0</v>
      </c>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row>
    <row r="148" spans="1:60" outlineLevel="1">
      <c r="A148" s="161"/>
      <c r="B148" s="162"/>
      <c r="C148" s="191" t="s">
        <v>311</v>
      </c>
      <c r="D148" s="164"/>
      <c r="E148" s="165">
        <v>1.68</v>
      </c>
      <c r="F148" s="163"/>
      <c r="G148" s="163"/>
      <c r="H148" s="163"/>
      <c r="I148" s="163"/>
      <c r="J148" s="163"/>
      <c r="K148" s="163"/>
      <c r="L148" s="163"/>
      <c r="M148" s="163"/>
      <c r="N148" s="163"/>
      <c r="O148" s="163"/>
      <c r="P148" s="163"/>
      <c r="Q148" s="163"/>
      <c r="R148" s="163"/>
      <c r="S148" s="163"/>
      <c r="T148" s="163"/>
      <c r="U148" s="163"/>
      <c r="V148" s="163"/>
      <c r="W148" s="163"/>
      <c r="X148" s="154"/>
      <c r="Y148" s="154"/>
      <c r="Z148" s="154"/>
      <c r="AA148" s="154"/>
      <c r="AB148" s="154"/>
      <c r="AC148" s="154"/>
      <c r="AD148" s="154"/>
      <c r="AE148" s="154"/>
      <c r="AF148" s="154"/>
      <c r="AG148" s="154" t="s">
        <v>156</v>
      </c>
      <c r="AH148" s="154">
        <v>0</v>
      </c>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row>
    <row r="149" spans="1:60" outlineLevel="1">
      <c r="A149" s="161"/>
      <c r="B149" s="162"/>
      <c r="C149" s="191" t="s">
        <v>312</v>
      </c>
      <c r="D149" s="164"/>
      <c r="E149" s="165">
        <v>1.3552</v>
      </c>
      <c r="F149" s="163"/>
      <c r="G149" s="163"/>
      <c r="H149" s="163"/>
      <c r="I149" s="163"/>
      <c r="J149" s="163"/>
      <c r="K149" s="163"/>
      <c r="L149" s="163"/>
      <c r="M149" s="163"/>
      <c r="N149" s="163"/>
      <c r="O149" s="163"/>
      <c r="P149" s="163"/>
      <c r="Q149" s="163"/>
      <c r="R149" s="163"/>
      <c r="S149" s="163"/>
      <c r="T149" s="163"/>
      <c r="U149" s="163"/>
      <c r="V149" s="163"/>
      <c r="W149" s="163"/>
      <c r="X149" s="154"/>
      <c r="Y149" s="154"/>
      <c r="Z149" s="154"/>
      <c r="AA149" s="154"/>
      <c r="AB149" s="154"/>
      <c r="AC149" s="154"/>
      <c r="AD149" s="154"/>
      <c r="AE149" s="154"/>
      <c r="AF149" s="154"/>
      <c r="AG149" s="154" t="s">
        <v>156</v>
      </c>
      <c r="AH149" s="154">
        <v>0</v>
      </c>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row>
    <row r="150" spans="1:60" ht="33.75" outlineLevel="1">
      <c r="A150" s="161"/>
      <c r="B150" s="162"/>
      <c r="C150" s="191" t="s">
        <v>313</v>
      </c>
      <c r="D150" s="164"/>
      <c r="E150" s="165">
        <v>8.9824000000000002</v>
      </c>
      <c r="F150" s="163"/>
      <c r="G150" s="163"/>
      <c r="H150" s="163"/>
      <c r="I150" s="163"/>
      <c r="J150" s="163"/>
      <c r="K150" s="163"/>
      <c r="L150" s="163"/>
      <c r="M150" s="163"/>
      <c r="N150" s="163"/>
      <c r="O150" s="163"/>
      <c r="P150" s="163"/>
      <c r="Q150" s="163"/>
      <c r="R150" s="163"/>
      <c r="S150" s="163"/>
      <c r="T150" s="163"/>
      <c r="U150" s="163"/>
      <c r="V150" s="163"/>
      <c r="W150" s="163"/>
      <c r="X150" s="154"/>
      <c r="Y150" s="154"/>
      <c r="Z150" s="154"/>
      <c r="AA150" s="154"/>
      <c r="AB150" s="154"/>
      <c r="AC150" s="154"/>
      <c r="AD150" s="154"/>
      <c r="AE150" s="154"/>
      <c r="AF150" s="154"/>
      <c r="AG150" s="154" t="s">
        <v>156</v>
      </c>
      <c r="AH150" s="154">
        <v>0</v>
      </c>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row>
    <row r="151" spans="1:60" ht="33.75" outlineLevel="1">
      <c r="A151" s="161"/>
      <c r="B151" s="162"/>
      <c r="C151" s="191" t="s">
        <v>314</v>
      </c>
      <c r="D151" s="164"/>
      <c r="E151" s="165">
        <v>145.6</v>
      </c>
      <c r="F151" s="163"/>
      <c r="G151" s="163"/>
      <c r="H151" s="163"/>
      <c r="I151" s="163"/>
      <c r="J151" s="163"/>
      <c r="K151" s="163"/>
      <c r="L151" s="163"/>
      <c r="M151" s="163"/>
      <c r="N151" s="163"/>
      <c r="O151" s="163"/>
      <c r="P151" s="163"/>
      <c r="Q151" s="163"/>
      <c r="R151" s="163"/>
      <c r="S151" s="163"/>
      <c r="T151" s="163"/>
      <c r="U151" s="163"/>
      <c r="V151" s="163"/>
      <c r="W151" s="163"/>
      <c r="X151" s="154"/>
      <c r="Y151" s="154"/>
      <c r="Z151" s="154"/>
      <c r="AA151" s="154"/>
      <c r="AB151" s="154"/>
      <c r="AC151" s="154"/>
      <c r="AD151" s="154"/>
      <c r="AE151" s="154"/>
      <c r="AF151" s="154"/>
      <c r="AG151" s="154" t="s">
        <v>156</v>
      </c>
      <c r="AH151" s="154">
        <v>0</v>
      </c>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row>
    <row r="152" spans="1:60" outlineLevel="1">
      <c r="A152" s="173">
        <v>32</v>
      </c>
      <c r="B152" s="174" t="s">
        <v>315</v>
      </c>
      <c r="C152" s="190" t="s">
        <v>316</v>
      </c>
      <c r="D152" s="175" t="s">
        <v>188</v>
      </c>
      <c r="E152" s="176">
        <v>57.212400000000002</v>
      </c>
      <c r="F152" s="177">
        <v>640</v>
      </c>
      <c r="G152" s="178">
        <f>ROUND(E152*F152,2)</f>
        <v>36615.94</v>
      </c>
      <c r="H152" s="177"/>
      <c r="I152" s="178">
        <f>ROUND(E152*H152,2)</f>
        <v>0</v>
      </c>
      <c r="J152" s="177"/>
      <c r="K152" s="178">
        <f>ROUND(E152*J152,2)</f>
        <v>0</v>
      </c>
      <c r="L152" s="178">
        <v>15</v>
      </c>
      <c r="M152" s="178">
        <f>G152*(1+L152/100)</f>
        <v>42108.330999999998</v>
      </c>
      <c r="N152" s="178">
        <v>0</v>
      </c>
      <c r="O152" s="178">
        <f>ROUND(E152*N152,2)</f>
        <v>0</v>
      </c>
      <c r="P152" s="178">
        <v>0</v>
      </c>
      <c r="Q152" s="178">
        <f>ROUND(E152*P152,2)</f>
        <v>0</v>
      </c>
      <c r="R152" s="178" t="s">
        <v>192</v>
      </c>
      <c r="S152" s="178" t="s">
        <v>142</v>
      </c>
      <c r="T152" s="179" t="s">
        <v>142</v>
      </c>
      <c r="U152" s="163">
        <v>1.5620000000000001</v>
      </c>
      <c r="V152" s="163">
        <f>ROUND(E152*U152,2)</f>
        <v>89.37</v>
      </c>
      <c r="W152" s="163"/>
      <c r="X152" s="154"/>
      <c r="Y152" s="154"/>
      <c r="Z152" s="154"/>
      <c r="AA152" s="154"/>
      <c r="AB152" s="154"/>
      <c r="AC152" s="154"/>
      <c r="AD152" s="154"/>
      <c r="AE152" s="154"/>
      <c r="AF152" s="154"/>
      <c r="AG152" s="154" t="s">
        <v>165</v>
      </c>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row>
    <row r="153" spans="1:60" ht="22.5" outlineLevel="1">
      <c r="A153" s="161"/>
      <c r="B153" s="162"/>
      <c r="C153" s="250" t="s">
        <v>317</v>
      </c>
      <c r="D153" s="251"/>
      <c r="E153" s="251"/>
      <c r="F153" s="251"/>
      <c r="G153" s="251"/>
      <c r="H153" s="163"/>
      <c r="I153" s="163"/>
      <c r="J153" s="163"/>
      <c r="K153" s="163"/>
      <c r="L153" s="163"/>
      <c r="M153" s="163"/>
      <c r="N153" s="163"/>
      <c r="O153" s="163"/>
      <c r="P153" s="163"/>
      <c r="Q153" s="163"/>
      <c r="R153" s="163"/>
      <c r="S153" s="163"/>
      <c r="T153" s="163"/>
      <c r="U153" s="163"/>
      <c r="V153" s="163"/>
      <c r="W153" s="163"/>
      <c r="X153" s="154"/>
      <c r="Y153" s="154"/>
      <c r="Z153" s="154"/>
      <c r="AA153" s="154"/>
      <c r="AB153" s="154"/>
      <c r="AC153" s="154"/>
      <c r="AD153" s="154"/>
      <c r="AE153" s="154"/>
      <c r="AF153" s="154"/>
      <c r="AG153" s="154" t="s">
        <v>167</v>
      </c>
      <c r="AH153" s="154"/>
      <c r="AI153" s="154"/>
      <c r="AJ153" s="154"/>
      <c r="AK153" s="154"/>
      <c r="AL153" s="154"/>
      <c r="AM153" s="154"/>
      <c r="AN153" s="154"/>
      <c r="AO153" s="154"/>
      <c r="AP153" s="154"/>
      <c r="AQ153" s="154"/>
      <c r="AR153" s="154"/>
      <c r="AS153" s="154"/>
      <c r="AT153" s="154"/>
      <c r="AU153" s="154"/>
      <c r="AV153" s="154"/>
      <c r="AW153" s="154"/>
      <c r="AX153" s="154"/>
      <c r="AY153" s="154"/>
      <c r="AZ153" s="154"/>
      <c r="BA153" s="195" t="str">
        <f>C153</f>
        <v>nanesení lepicího tmelu na izolační desky, nalepení desek, natažení stěrky, vtlačení výztužné tkaniny a přehlazení stěrky. Včetně parapetních lišt.</v>
      </c>
      <c r="BB153" s="154"/>
      <c r="BC153" s="154"/>
      <c r="BD153" s="154"/>
      <c r="BE153" s="154"/>
      <c r="BF153" s="154"/>
      <c r="BG153" s="154"/>
      <c r="BH153" s="154"/>
    </row>
    <row r="154" spans="1:60" outlineLevel="1">
      <c r="A154" s="161"/>
      <c r="B154" s="162"/>
      <c r="C154" s="191" t="s">
        <v>318</v>
      </c>
      <c r="D154" s="164"/>
      <c r="E154" s="165">
        <v>2.6179999999999999</v>
      </c>
      <c r="F154" s="163"/>
      <c r="G154" s="163"/>
      <c r="H154" s="163"/>
      <c r="I154" s="163"/>
      <c r="J154" s="163"/>
      <c r="K154" s="163"/>
      <c r="L154" s="163"/>
      <c r="M154" s="163"/>
      <c r="N154" s="163"/>
      <c r="O154" s="163"/>
      <c r="P154" s="163"/>
      <c r="Q154" s="163"/>
      <c r="R154" s="163"/>
      <c r="S154" s="163"/>
      <c r="T154" s="163"/>
      <c r="U154" s="163"/>
      <c r="V154" s="163"/>
      <c r="W154" s="163"/>
      <c r="X154" s="154"/>
      <c r="Y154" s="154"/>
      <c r="Z154" s="154"/>
      <c r="AA154" s="154"/>
      <c r="AB154" s="154"/>
      <c r="AC154" s="154"/>
      <c r="AD154" s="154"/>
      <c r="AE154" s="154"/>
      <c r="AF154" s="154"/>
      <c r="AG154" s="154" t="s">
        <v>156</v>
      </c>
      <c r="AH154" s="154">
        <v>0</v>
      </c>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row>
    <row r="155" spans="1:60" outlineLevel="1">
      <c r="A155" s="161"/>
      <c r="B155" s="162"/>
      <c r="C155" s="191" t="s">
        <v>319</v>
      </c>
      <c r="D155" s="164"/>
      <c r="E155" s="165">
        <v>1.1759999999999999</v>
      </c>
      <c r="F155" s="163"/>
      <c r="G155" s="163"/>
      <c r="H155" s="163"/>
      <c r="I155" s="163"/>
      <c r="J155" s="163"/>
      <c r="K155" s="163"/>
      <c r="L155" s="163"/>
      <c r="M155" s="163"/>
      <c r="N155" s="163"/>
      <c r="O155" s="163"/>
      <c r="P155" s="163"/>
      <c r="Q155" s="163"/>
      <c r="R155" s="163"/>
      <c r="S155" s="163"/>
      <c r="T155" s="163"/>
      <c r="U155" s="163"/>
      <c r="V155" s="163"/>
      <c r="W155" s="163"/>
      <c r="X155" s="154"/>
      <c r="Y155" s="154"/>
      <c r="Z155" s="154"/>
      <c r="AA155" s="154"/>
      <c r="AB155" s="154"/>
      <c r="AC155" s="154"/>
      <c r="AD155" s="154"/>
      <c r="AE155" s="154"/>
      <c r="AF155" s="154"/>
      <c r="AG155" s="154" t="s">
        <v>156</v>
      </c>
      <c r="AH155" s="154">
        <v>0</v>
      </c>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c r="BE155" s="154"/>
      <c r="BF155" s="154"/>
      <c r="BG155" s="154"/>
      <c r="BH155" s="154"/>
    </row>
    <row r="156" spans="1:60" outlineLevel="1">
      <c r="A156" s="161"/>
      <c r="B156" s="162"/>
      <c r="C156" s="191" t="s">
        <v>320</v>
      </c>
      <c r="D156" s="164"/>
      <c r="E156" s="165">
        <v>0.16800000000000001</v>
      </c>
      <c r="F156" s="163"/>
      <c r="G156" s="163"/>
      <c r="H156" s="163"/>
      <c r="I156" s="163"/>
      <c r="J156" s="163"/>
      <c r="K156" s="163"/>
      <c r="L156" s="163"/>
      <c r="M156" s="163"/>
      <c r="N156" s="163"/>
      <c r="O156" s="163"/>
      <c r="P156" s="163"/>
      <c r="Q156" s="163"/>
      <c r="R156" s="163"/>
      <c r="S156" s="163"/>
      <c r="T156" s="163"/>
      <c r="U156" s="163"/>
      <c r="V156" s="163"/>
      <c r="W156" s="163"/>
      <c r="X156" s="154"/>
      <c r="Y156" s="154"/>
      <c r="Z156" s="154"/>
      <c r="AA156" s="154"/>
      <c r="AB156" s="154"/>
      <c r="AC156" s="154"/>
      <c r="AD156" s="154"/>
      <c r="AE156" s="154"/>
      <c r="AF156" s="154"/>
      <c r="AG156" s="154" t="s">
        <v>156</v>
      </c>
      <c r="AH156" s="154">
        <v>0</v>
      </c>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c r="BE156" s="154"/>
      <c r="BF156" s="154"/>
      <c r="BG156" s="154"/>
      <c r="BH156" s="154"/>
    </row>
    <row r="157" spans="1:60" outlineLevel="1">
      <c r="A157" s="161"/>
      <c r="B157" s="162"/>
      <c r="C157" s="191" t="s">
        <v>321</v>
      </c>
      <c r="D157" s="164"/>
      <c r="E157" s="165">
        <v>0.67200000000000004</v>
      </c>
      <c r="F157" s="163"/>
      <c r="G157" s="163"/>
      <c r="H157" s="163"/>
      <c r="I157" s="163"/>
      <c r="J157" s="163"/>
      <c r="K157" s="163"/>
      <c r="L157" s="163"/>
      <c r="M157" s="163"/>
      <c r="N157" s="163"/>
      <c r="O157" s="163"/>
      <c r="P157" s="163"/>
      <c r="Q157" s="163"/>
      <c r="R157" s="163"/>
      <c r="S157" s="163"/>
      <c r="T157" s="163"/>
      <c r="U157" s="163"/>
      <c r="V157" s="163"/>
      <c r="W157" s="163"/>
      <c r="X157" s="154"/>
      <c r="Y157" s="154"/>
      <c r="Z157" s="154"/>
      <c r="AA157" s="154"/>
      <c r="AB157" s="154"/>
      <c r="AC157" s="154"/>
      <c r="AD157" s="154"/>
      <c r="AE157" s="154"/>
      <c r="AF157" s="154"/>
      <c r="AG157" s="154" t="s">
        <v>156</v>
      </c>
      <c r="AH157" s="154">
        <v>0</v>
      </c>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row>
    <row r="158" spans="1:60" outlineLevel="1">
      <c r="A158" s="161"/>
      <c r="B158" s="162"/>
      <c r="C158" s="191" t="s">
        <v>322</v>
      </c>
      <c r="D158" s="164"/>
      <c r="E158" s="165">
        <v>3.2984</v>
      </c>
      <c r="F158" s="163"/>
      <c r="G158" s="163"/>
      <c r="H158" s="163"/>
      <c r="I158" s="163"/>
      <c r="J158" s="163"/>
      <c r="K158" s="163"/>
      <c r="L158" s="163"/>
      <c r="M158" s="163"/>
      <c r="N158" s="163"/>
      <c r="O158" s="163"/>
      <c r="P158" s="163"/>
      <c r="Q158" s="163"/>
      <c r="R158" s="163"/>
      <c r="S158" s="163"/>
      <c r="T158" s="163"/>
      <c r="U158" s="163"/>
      <c r="V158" s="163"/>
      <c r="W158" s="163"/>
      <c r="X158" s="154"/>
      <c r="Y158" s="154"/>
      <c r="Z158" s="154"/>
      <c r="AA158" s="154"/>
      <c r="AB158" s="154"/>
      <c r="AC158" s="154"/>
      <c r="AD158" s="154"/>
      <c r="AE158" s="154"/>
      <c r="AF158" s="154"/>
      <c r="AG158" s="154" t="s">
        <v>156</v>
      </c>
      <c r="AH158" s="154">
        <v>0</v>
      </c>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54"/>
      <c r="BH158" s="154"/>
    </row>
    <row r="159" spans="1:60" ht="33.75" outlineLevel="1">
      <c r="A159" s="161"/>
      <c r="B159" s="162"/>
      <c r="C159" s="191" t="s">
        <v>323</v>
      </c>
      <c r="D159" s="164"/>
      <c r="E159" s="165">
        <v>49.28</v>
      </c>
      <c r="F159" s="163"/>
      <c r="G159" s="163"/>
      <c r="H159" s="163"/>
      <c r="I159" s="163"/>
      <c r="J159" s="163"/>
      <c r="K159" s="163"/>
      <c r="L159" s="163"/>
      <c r="M159" s="163"/>
      <c r="N159" s="163"/>
      <c r="O159" s="163"/>
      <c r="P159" s="163"/>
      <c r="Q159" s="163"/>
      <c r="R159" s="163"/>
      <c r="S159" s="163"/>
      <c r="T159" s="163"/>
      <c r="U159" s="163"/>
      <c r="V159" s="163"/>
      <c r="W159" s="163"/>
      <c r="X159" s="154"/>
      <c r="Y159" s="154"/>
      <c r="Z159" s="154"/>
      <c r="AA159" s="154"/>
      <c r="AB159" s="154"/>
      <c r="AC159" s="154"/>
      <c r="AD159" s="154"/>
      <c r="AE159" s="154"/>
      <c r="AF159" s="154"/>
      <c r="AG159" s="154" t="s">
        <v>156</v>
      </c>
      <c r="AH159" s="154">
        <v>0</v>
      </c>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4"/>
    </row>
    <row r="160" spans="1:60" outlineLevel="1">
      <c r="A160" s="173">
        <v>33</v>
      </c>
      <c r="B160" s="174" t="s">
        <v>324</v>
      </c>
      <c r="C160" s="190" t="s">
        <v>325</v>
      </c>
      <c r="D160" s="175" t="s">
        <v>235</v>
      </c>
      <c r="E160" s="176">
        <v>77.5</v>
      </c>
      <c r="F160" s="177">
        <v>142.9</v>
      </c>
      <c r="G160" s="178">
        <f>ROUND(E160*F160,2)</f>
        <v>11074.75</v>
      </c>
      <c r="H160" s="177"/>
      <c r="I160" s="178">
        <f>ROUND(E160*H160,2)</f>
        <v>0</v>
      </c>
      <c r="J160" s="177"/>
      <c r="K160" s="178">
        <f>ROUND(E160*J160,2)</f>
        <v>0</v>
      </c>
      <c r="L160" s="178">
        <v>15</v>
      </c>
      <c r="M160" s="178">
        <f>G160*(1+L160/100)</f>
        <v>12735.9625</v>
      </c>
      <c r="N160" s="178">
        <v>0</v>
      </c>
      <c r="O160" s="178">
        <f>ROUND(E160*N160,2)</f>
        <v>0</v>
      </c>
      <c r="P160" s="178">
        <v>0</v>
      </c>
      <c r="Q160" s="178">
        <f>ROUND(E160*P160,2)</f>
        <v>0</v>
      </c>
      <c r="R160" s="178" t="s">
        <v>192</v>
      </c>
      <c r="S160" s="178" t="s">
        <v>142</v>
      </c>
      <c r="T160" s="179" t="s">
        <v>142</v>
      </c>
      <c r="U160" s="163">
        <v>0.21360000000000001</v>
      </c>
      <c r="V160" s="163">
        <f>ROUND(E160*U160,2)</f>
        <v>16.55</v>
      </c>
      <c r="W160" s="163"/>
      <c r="X160" s="154"/>
      <c r="Y160" s="154"/>
      <c r="Z160" s="154"/>
      <c r="AA160" s="154"/>
      <c r="AB160" s="154"/>
      <c r="AC160" s="154"/>
      <c r="AD160" s="154"/>
      <c r="AE160" s="154"/>
      <c r="AF160" s="154"/>
      <c r="AG160" s="154" t="s">
        <v>165</v>
      </c>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4"/>
    </row>
    <row r="161" spans="1:60" outlineLevel="1">
      <c r="A161" s="161"/>
      <c r="B161" s="162"/>
      <c r="C161" s="191" t="s">
        <v>326</v>
      </c>
      <c r="D161" s="164"/>
      <c r="E161" s="165">
        <v>77.5</v>
      </c>
      <c r="F161" s="163"/>
      <c r="G161" s="163"/>
      <c r="H161" s="163"/>
      <c r="I161" s="163"/>
      <c r="J161" s="163"/>
      <c r="K161" s="163"/>
      <c r="L161" s="163"/>
      <c r="M161" s="163"/>
      <c r="N161" s="163"/>
      <c r="O161" s="163"/>
      <c r="P161" s="163"/>
      <c r="Q161" s="163"/>
      <c r="R161" s="163"/>
      <c r="S161" s="163"/>
      <c r="T161" s="163"/>
      <c r="U161" s="163"/>
      <c r="V161" s="163"/>
      <c r="W161" s="163"/>
      <c r="X161" s="154"/>
      <c r="Y161" s="154"/>
      <c r="Z161" s="154"/>
      <c r="AA161" s="154"/>
      <c r="AB161" s="154"/>
      <c r="AC161" s="154"/>
      <c r="AD161" s="154"/>
      <c r="AE161" s="154"/>
      <c r="AF161" s="154"/>
      <c r="AG161" s="154" t="s">
        <v>156</v>
      </c>
      <c r="AH161" s="154">
        <v>0</v>
      </c>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4"/>
    </row>
    <row r="162" spans="1:60" outlineLevel="1">
      <c r="A162" s="173">
        <v>34</v>
      </c>
      <c r="B162" s="174" t="s">
        <v>327</v>
      </c>
      <c r="C162" s="190" t="s">
        <v>328</v>
      </c>
      <c r="D162" s="175" t="s">
        <v>235</v>
      </c>
      <c r="E162" s="176">
        <v>96</v>
      </c>
      <c r="F162" s="177">
        <v>169.5</v>
      </c>
      <c r="G162" s="178">
        <f>ROUND(E162*F162,2)</f>
        <v>16272</v>
      </c>
      <c r="H162" s="177"/>
      <c r="I162" s="178">
        <f>ROUND(E162*H162,2)</f>
        <v>0</v>
      </c>
      <c r="J162" s="177"/>
      <c r="K162" s="178">
        <f>ROUND(E162*J162,2)</f>
        <v>0</v>
      </c>
      <c r="L162" s="178">
        <v>15</v>
      </c>
      <c r="M162" s="178">
        <f>G162*(1+L162/100)</f>
        <v>18712.8</v>
      </c>
      <c r="N162" s="178">
        <v>0</v>
      </c>
      <c r="O162" s="178">
        <f>ROUND(E162*N162,2)</f>
        <v>0</v>
      </c>
      <c r="P162" s="178">
        <v>0</v>
      </c>
      <c r="Q162" s="178">
        <f>ROUND(E162*P162,2)</f>
        <v>0</v>
      </c>
      <c r="R162" s="178" t="s">
        <v>192</v>
      </c>
      <c r="S162" s="178" t="s">
        <v>142</v>
      </c>
      <c r="T162" s="179" t="s">
        <v>142</v>
      </c>
      <c r="U162" s="163">
        <v>0.16</v>
      </c>
      <c r="V162" s="163">
        <f>ROUND(E162*U162,2)</f>
        <v>15.36</v>
      </c>
      <c r="W162" s="163"/>
      <c r="X162" s="154"/>
      <c r="Y162" s="154"/>
      <c r="Z162" s="154"/>
      <c r="AA162" s="154"/>
      <c r="AB162" s="154"/>
      <c r="AC162" s="154"/>
      <c r="AD162" s="154"/>
      <c r="AE162" s="154"/>
      <c r="AF162" s="154"/>
      <c r="AG162" s="154" t="s">
        <v>165</v>
      </c>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c r="BE162" s="154"/>
      <c r="BF162" s="154"/>
      <c r="BG162" s="154"/>
      <c r="BH162" s="154"/>
    </row>
    <row r="163" spans="1:60" outlineLevel="1">
      <c r="A163" s="161"/>
      <c r="B163" s="162"/>
      <c r="C163" s="191" t="s">
        <v>329</v>
      </c>
      <c r="D163" s="164"/>
      <c r="E163" s="165">
        <v>96</v>
      </c>
      <c r="F163" s="163"/>
      <c r="G163" s="163"/>
      <c r="H163" s="163"/>
      <c r="I163" s="163"/>
      <c r="J163" s="163"/>
      <c r="K163" s="163"/>
      <c r="L163" s="163"/>
      <c r="M163" s="163"/>
      <c r="N163" s="163"/>
      <c r="O163" s="163"/>
      <c r="P163" s="163"/>
      <c r="Q163" s="163"/>
      <c r="R163" s="163"/>
      <c r="S163" s="163"/>
      <c r="T163" s="163"/>
      <c r="U163" s="163"/>
      <c r="V163" s="163"/>
      <c r="W163" s="163"/>
      <c r="X163" s="154"/>
      <c r="Y163" s="154"/>
      <c r="Z163" s="154"/>
      <c r="AA163" s="154"/>
      <c r="AB163" s="154"/>
      <c r="AC163" s="154"/>
      <c r="AD163" s="154"/>
      <c r="AE163" s="154"/>
      <c r="AF163" s="154"/>
      <c r="AG163" s="154" t="s">
        <v>156</v>
      </c>
      <c r="AH163" s="154">
        <v>0</v>
      </c>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row>
    <row r="164" spans="1:60" outlineLevel="1">
      <c r="A164" s="173">
        <v>35</v>
      </c>
      <c r="B164" s="174" t="s">
        <v>330</v>
      </c>
      <c r="C164" s="190" t="s">
        <v>331</v>
      </c>
      <c r="D164" s="175" t="s">
        <v>235</v>
      </c>
      <c r="E164" s="176">
        <v>205.23</v>
      </c>
      <c r="F164" s="177">
        <v>75.900000000000006</v>
      </c>
      <c r="G164" s="178">
        <f>ROUND(E164*F164,2)</f>
        <v>15576.96</v>
      </c>
      <c r="H164" s="177"/>
      <c r="I164" s="178">
        <f>ROUND(E164*H164,2)</f>
        <v>0</v>
      </c>
      <c r="J164" s="177"/>
      <c r="K164" s="178">
        <f>ROUND(E164*J164,2)</f>
        <v>0</v>
      </c>
      <c r="L164" s="178">
        <v>15</v>
      </c>
      <c r="M164" s="178">
        <f>G164*(1+L164/100)</f>
        <v>17913.503999999997</v>
      </c>
      <c r="N164" s="178">
        <v>0</v>
      </c>
      <c r="O164" s="178">
        <f>ROUND(E164*N164,2)</f>
        <v>0</v>
      </c>
      <c r="P164" s="178">
        <v>0</v>
      </c>
      <c r="Q164" s="178">
        <f>ROUND(E164*P164,2)</f>
        <v>0</v>
      </c>
      <c r="R164" s="178" t="s">
        <v>192</v>
      </c>
      <c r="S164" s="178" t="s">
        <v>142</v>
      </c>
      <c r="T164" s="179" t="s">
        <v>142</v>
      </c>
      <c r="U164" s="163">
        <v>0.16</v>
      </c>
      <c r="V164" s="163">
        <f>ROUND(E164*U164,2)</f>
        <v>32.840000000000003</v>
      </c>
      <c r="W164" s="163"/>
      <c r="X164" s="154"/>
      <c r="Y164" s="154"/>
      <c r="Z164" s="154"/>
      <c r="AA164" s="154"/>
      <c r="AB164" s="154"/>
      <c r="AC164" s="154"/>
      <c r="AD164" s="154"/>
      <c r="AE164" s="154"/>
      <c r="AF164" s="154"/>
      <c r="AG164" s="154" t="s">
        <v>165</v>
      </c>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row>
    <row r="165" spans="1:60" outlineLevel="1">
      <c r="A165" s="161"/>
      <c r="B165" s="162"/>
      <c r="C165" s="250" t="s">
        <v>332</v>
      </c>
      <c r="D165" s="251"/>
      <c r="E165" s="251"/>
      <c r="F165" s="251"/>
      <c r="G165" s="251"/>
      <c r="H165" s="163"/>
      <c r="I165" s="163"/>
      <c r="J165" s="163"/>
      <c r="K165" s="163"/>
      <c r="L165" s="163"/>
      <c r="M165" s="163"/>
      <c r="N165" s="163"/>
      <c r="O165" s="163"/>
      <c r="P165" s="163"/>
      <c r="Q165" s="163"/>
      <c r="R165" s="163"/>
      <c r="S165" s="163"/>
      <c r="T165" s="163"/>
      <c r="U165" s="163"/>
      <c r="V165" s="163"/>
      <c r="W165" s="163"/>
      <c r="X165" s="154"/>
      <c r="Y165" s="154"/>
      <c r="Z165" s="154"/>
      <c r="AA165" s="154"/>
      <c r="AB165" s="154"/>
      <c r="AC165" s="154"/>
      <c r="AD165" s="154"/>
      <c r="AE165" s="154"/>
      <c r="AF165" s="154"/>
      <c r="AG165" s="154" t="s">
        <v>167</v>
      </c>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4"/>
      <c r="BD165" s="154"/>
      <c r="BE165" s="154"/>
      <c r="BF165" s="154"/>
      <c r="BG165" s="154"/>
      <c r="BH165" s="154"/>
    </row>
    <row r="166" spans="1:60" outlineLevel="1">
      <c r="A166" s="161"/>
      <c r="B166" s="162"/>
      <c r="C166" s="191" t="s">
        <v>333</v>
      </c>
      <c r="D166" s="164"/>
      <c r="E166" s="165">
        <v>9.35</v>
      </c>
      <c r="F166" s="163"/>
      <c r="G166" s="163"/>
      <c r="H166" s="163"/>
      <c r="I166" s="163"/>
      <c r="J166" s="163"/>
      <c r="K166" s="163"/>
      <c r="L166" s="163"/>
      <c r="M166" s="163"/>
      <c r="N166" s="163"/>
      <c r="O166" s="163"/>
      <c r="P166" s="163"/>
      <c r="Q166" s="163"/>
      <c r="R166" s="163"/>
      <c r="S166" s="163"/>
      <c r="T166" s="163"/>
      <c r="U166" s="163"/>
      <c r="V166" s="163"/>
      <c r="W166" s="163"/>
      <c r="X166" s="154"/>
      <c r="Y166" s="154"/>
      <c r="Z166" s="154"/>
      <c r="AA166" s="154"/>
      <c r="AB166" s="154"/>
      <c r="AC166" s="154"/>
      <c r="AD166" s="154"/>
      <c r="AE166" s="154"/>
      <c r="AF166" s="154"/>
      <c r="AG166" s="154" t="s">
        <v>156</v>
      </c>
      <c r="AH166" s="154">
        <v>0</v>
      </c>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row>
    <row r="167" spans="1:60" outlineLevel="1">
      <c r="A167" s="161"/>
      <c r="B167" s="162"/>
      <c r="C167" s="191" t="s">
        <v>334</v>
      </c>
      <c r="D167" s="164"/>
      <c r="E167" s="165">
        <v>4.2</v>
      </c>
      <c r="F167" s="163"/>
      <c r="G167" s="163"/>
      <c r="H167" s="163"/>
      <c r="I167" s="163"/>
      <c r="J167" s="163"/>
      <c r="K167" s="163"/>
      <c r="L167" s="163"/>
      <c r="M167" s="163"/>
      <c r="N167" s="163"/>
      <c r="O167" s="163"/>
      <c r="P167" s="163"/>
      <c r="Q167" s="163"/>
      <c r="R167" s="163"/>
      <c r="S167" s="163"/>
      <c r="T167" s="163"/>
      <c r="U167" s="163"/>
      <c r="V167" s="163"/>
      <c r="W167" s="163"/>
      <c r="X167" s="154"/>
      <c r="Y167" s="154"/>
      <c r="Z167" s="154"/>
      <c r="AA167" s="154"/>
      <c r="AB167" s="154"/>
      <c r="AC167" s="154"/>
      <c r="AD167" s="154"/>
      <c r="AE167" s="154"/>
      <c r="AF167" s="154"/>
      <c r="AG167" s="154" t="s">
        <v>156</v>
      </c>
      <c r="AH167" s="154">
        <v>0</v>
      </c>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row>
    <row r="168" spans="1:60" outlineLevel="1">
      <c r="A168" s="161"/>
      <c r="B168" s="162"/>
      <c r="C168" s="191" t="s">
        <v>335</v>
      </c>
      <c r="D168" s="164"/>
      <c r="E168" s="165">
        <v>0.6</v>
      </c>
      <c r="F168" s="163"/>
      <c r="G168" s="163"/>
      <c r="H168" s="163"/>
      <c r="I168" s="163"/>
      <c r="J168" s="163"/>
      <c r="K168" s="163"/>
      <c r="L168" s="163"/>
      <c r="M168" s="163"/>
      <c r="N168" s="163"/>
      <c r="O168" s="163"/>
      <c r="P168" s="163"/>
      <c r="Q168" s="163"/>
      <c r="R168" s="163"/>
      <c r="S168" s="163"/>
      <c r="T168" s="163"/>
      <c r="U168" s="163"/>
      <c r="V168" s="163"/>
      <c r="W168" s="163"/>
      <c r="X168" s="154"/>
      <c r="Y168" s="154"/>
      <c r="Z168" s="154"/>
      <c r="AA168" s="154"/>
      <c r="AB168" s="154"/>
      <c r="AC168" s="154"/>
      <c r="AD168" s="154"/>
      <c r="AE168" s="154"/>
      <c r="AF168" s="154"/>
      <c r="AG168" s="154" t="s">
        <v>156</v>
      </c>
      <c r="AH168" s="154">
        <v>0</v>
      </c>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row>
    <row r="169" spans="1:60" outlineLevel="1">
      <c r="A169" s="161"/>
      <c r="B169" s="162"/>
      <c r="C169" s="191" t="s">
        <v>336</v>
      </c>
      <c r="D169" s="164"/>
      <c r="E169" s="165">
        <v>2.4</v>
      </c>
      <c r="F169" s="163"/>
      <c r="G169" s="163"/>
      <c r="H169" s="163"/>
      <c r="I169" s="163"/>
      <c r="J169" s="163"/>
      <c r="K169" s="163"/>
      <c r="L169" s="163"/>
      <c r="M169" s="163"/>
      <c r="N169" s="163"/>
      <c r="O169" s="163"/>
      <c r="P169" s="163"/>
      <c r="Q169" s="163"/>
      <c r="R169" s="163"/>
      <c r="S169" s="163"/>
      <c r="T169" s="163"/>
      <c r="U169" s="163"/>
      <c r="V169" s="163"/>
      <c r="W169" s="163"/>
      <c r="X169" s="154"/>
      <c r="Y169" s="154"/>
      <c r="Z169" s="154"/>
      <c r="AA169" s="154"/>
      <c r="AB169" s="154"/>
      <c r="AC169" s="154"/>
      <c r="AD169" s="154"/>
      <c r="AE169" s="154"/>
      <c r="AF169" s="154"/>
      <c r="AG169" s="154" t="s">
        <v>156</v>
      </c>
      <c r="AH169" s="154">
        <v>0</v>
      </c>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row>
    <row r="170" spans="1:60" outlineLevel="1">
      <c r="A170" s="161"/>
      <c r="B170" s="162"/>
      <c r="C170" s="191" t="s">
        <v>337</v>
      </c>
      <c r="D170" s="164"/>
      <c r="E170" s="165">
        <v>0.9</v>
      </c>
      <c r="F170" s="163"/>
      <c r="G170" s="163"/>
      <c r="H170" s="163"/>
      <c r="I170" s="163"/>
      <c r="J170" s="163"/>
      <c r="K170" s="163"/>
      <c r="L170" s="163"/>
      <c r="M170" s="163"/>
      <c r="N170" s="163"/>
      <c r="O170" s="163"/>
      <c r="P170" s="163"/>
      <c r="Q170" s="163"/>
      <c r="R170" s="163"/>
      <c r="S170" s="163"/>
      <c r="T170" s="163"/>
      <c r="U170" s="163"/>
      <c r="V170" s="163"/>
      <c r="W170" s="163"/>
      <c r="X170" s="154"/>
      <c r="Y170" s="154"/>
      <c r="Z170" s="154"/>
      <c r="AA170" s="154"/>
      <c r="AB170" s="154"/>
      <c r="AC170" s="154"/>
      <c r="AD170" s="154"/>
      <c r="AE170" s="154"/>
      <c r="AF170" s="154"/>
      <c r="AG170" s="154" t="s">
        <v>156</v>
      </c>
      <c r="AH170" s="154">
        <v>0</v>
      </c>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row>
    <row r="171" spans="1:60" outlineLevel="1">
      <c r="A171" s="161"/>
      <c r="B171" s="162"/>
      <c r="C171" s="191" t="s">
        <v>338</v>
      </c>
      <c r="D171" s="164"/>
      <c r="E171" s="165">
        <v>11.78</v>
      </c>
      <c r="F171" s="163"/>
      <c r="G171" s="163"/>
      <c r="H171" s="163"/>
      <c r="I171" s="163"/>
      <c r="J171" s="163"/>
      <c r="K171" s="163"/>
      <c r="L171" s="163"/>
      <c r="M171" s="163"/>
      <c r="N171" s="163"/>
      <c r="O171" s="163"/>
      <c r="P171" s="163"/>
      <c r="Q171" s="163"/>
      <c r="R171" s="163"/>
      <c r="S171" s="163"/>
      <c r="T171" s="163"/>
      <c r="U171" s="163"/>
      <c r="V171" s="163"/>
      <c r="W171" s="163"/>
      <c r="X171" s="154"/>
      <c r="Y171" s="154"/>
      <c r="Z171" s="154"/>
      <c r="AA171" s="154"/>
      <c r="AB171" s="154"/>
      <c r="AC171" s="154"/>
      <c r="AD171" s="154"/>
      <c r="AE171" s="154"/>
      <c r="AF171" s="154"/>
      <c r="AG171" s="154" t="s">
        <v>156</v>
      </c>
      <c r="AH171" s="154">
        <v>0</v>
      </c>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row>
    <row r="172" spans="1:60" ht="22.5" outlineLevel="1">
      <c r="A172" s="161"/>
      <c r="B172" s="162"/>
      <c r="C172" s="191" t="s">
        <v>339</v>
      </c>
      <c r="D172" s="164"/>
      <c r="E172" s="165">
        <v>176</v>
      </c>
      <c r="F172" s="163"/>
      <c r="G172" s="163"/>
      <c r="H172" s="163"/>
      <c r="I172" s="163"/>
      <c r="J172" s="163"/>
      <c r="K172" s="163"/>
      <c r="L172" s="163"/>
      <c r="M172" s="163"/>
      <c r="N172" s="163"/>
      <c r="O172" s="163"/>
      <c r="P172" s="163"/>
      <c r="Q172" s="163"/>
      <c r="R172" s="163"/>
      <c r="S172" s="163"/>
      <c r="T172" s="163"/>
      <c r="U172" s="163"/>
      <c r="V172" s="163"/>
      <c r="W172" s="163"/>
      <c r="X172" s="154"/>
      <c r="Y172" s="154"/>
      <c r="Z172" s="154"/>
      <c r="AA172" s="154"/>
      <c r="AB172" s="154"/>
      <c r="AC172" s="154"/>
      <c r="AD172" s="154"/>
      <c r="AE172" s="154"/>
      <c r="AF172" s="154"/>
      <c r="AG172" s="154" t="s">
        <v>156</v>
      </c>
      <c r="AH172" s="154">
        <v>0</v>
      </c>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row>
    <row r="173" spans="1:60" ht="22.5" outlineLevel="1">
      <c r="A173" s="173">
        <v>36</v>
      </c>
      <c r="B173" s="174" t="s">
        <v>340</v>
      </c>
      <c r="C173" s="190" t="s">
        <v>341</v>
      </c>
      <c r="D173" s="175" t="s">
        <v>235</v>
      </c>
      <c r="E173" s="176">
        <v>617.94000000000005</v>
      </c>
      <c r="F173" s="177">
        <v>22.9</v>
      </c>
      <c r="G173" s="178">
        <f>ROUND(E173*F173,2)</f>
        <v>14150.83</v>
      </c>
      <c r="H173" s="177"/>
      <c r="I173" s="178">
        <f>ROUND(E173*H173,2)</f>
        <v>0</v>
      </c>
      <c r="J173" s="177"/>
      <c r="K173" s="178">
        <f>ROUND(E173*J173,2)</f>
        <v>0</v>
      </c>
      <c r="L173" s="178">
        <v>15</v>
      </c>
      <c r="M173" s="178">
        <f>G173*(1+L173/100)</f>
        <v>16273.454499999998</v>
      </c>
      <c r="N173" s="178">
        <v>0</v>
      </c>
      <c r="O173" s="178">
        <f>ROUND(E173*N173,2)</f>
        <v>0</v>
      </c>
      <c r="P173" s="178">
        <v>0</v>
      </c>
      <c r="Q173" s="178">
        <f>ROUND(E173*P173,2)</f>
        <v>0</v>
      </c>
      <c r="R173" s="178" t="s">
        <v>192</v>
      </c>
      <c r="S173" s="178" t="s">
        <v>142</v>
      </c>
      <c r="T173" s="179" t="s">
        <v>142</v>
      </c>
      <c r="U173" s="163">
        <v>0.1</v>
      </c>
      <c r="V173" s="163">
        <f>ROUND(E173*U173,2)</f>
        <v>61.79</v>
      </c>
      <c r="W173" s="163"/>
      <c r="X173" s="154"/>
      <c r="Y173" s="154"/>
      <c r="Z173" s="154"/>
      <c r="AA173" s="154"/>
      <c r="AB173" s="154"/>
      <c r="AC173" s="154"/>
      <c r="AD173" s="154"/>
      <c r="AE173" s="154"/>
      <c r="AF173" s="154"/>
      <c r="AG173" s="154" t="s">
        <v>165</v>
      </c>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row>
    <row r="174" spans="1:60" outlineLevel="1">
      <c r="A174" s="161"/>
      <c r="B174" s="162"/>
      <c r="C174" s="191" t="s">
        <v>342</v>
      </c>
      <c r="D174" s="164"/>
      <c r="E174" s="165">
        <v>12.1</v>
      </c>
      <c r="F174" s="163"/>
      <c r="G174" s="163"/>
      <c r="H174" s="163"/>
      <c r="I174" s="163"/>
      <c r="J174" s="163"/>
      <c r="K174" s="163"/>
      <c r="L174" s="163"/>
      <c r="M174" s="163"/>
      <c r="N174" s="163"/>
      <c r="O174" s="163"/>
      <c r="P174" s="163"/>
      <c r="Q174" s="163"/>
      <c r="R174" s="163"/>
      <c r="S174" s="163"/>
      <c r="T174" s="163"/>
      <c r="U174" s="163"/>
      <c r="V174" s="163"/>
      <c r="W174" s="163"/>
      <c r="X174" s="154"/>
      <c r="Y174" s="154"/>
      <c r="Z174" s="154"/>
      <c r="AA174" s="154"/>
      <c r="AB174" s="154"/>
      <c r="AC174" s="154"/>
      <c r="AD174" s="154"/>
      <c r="AE174" s="154"/>
      <c r="AF174" s="154"/>
      <c r="AG174" s="154" t="s">
        <v>156</v>
      </c>
      <c r="AH174" s="154">
        <v>0</v>
      </c>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row>
    <row r="175" spans="1:60" outlineLevel="1">
      <c r="A175" s="161"/>
      <c r="B175" s="162"/>
      <c r="C175" s="191" t="s">
        <v>343</v>
      </c>
      <c r="D175" s="164"/>
      <c r="E175" s="165">
        <v>8.4</v>
      </c>
      <c r="F175" s="163"/>
      <c r="G175" s="163"/>
      <c r="H175" s="163"/>
      <c r="I175" s="163"/>
      <c r="J175" s="163"/>
      <c r="K175" s="163"/>
      <c r="L175" s="163"/>
      <c r="M175" s="163"/>
      <c r="N175" s="163"/>
      <c r="O175" s="163"/>
      <c r="P175" s="163"/>
      <c r="Q175" s="163"/>
      <c r="R175" s="163"/>
      <c r="S175" s="163"/>
      <c r="T175" s="163"/>
      <c r="U175" s="163"/>
      <c r="V175" s="163"/>
      <c r="W175" s="163"/>
      <c r="X175" s="154"/>
      <c r="Y175" s="154"/>
      <c r="Z175" s="154"/>
      <c r="AA175" s="154"/>
      <c r="AB175" s="154"/>
      <c r="AC175" s="154"/>
      <c r="AD175" s="154"/>
      <c r="AE175" s="154"/>
      <c r="AF175" s="154"/>
      <c r="AG175" s="154" t="s">
        <v>156</v>
      </c>
      <c r="AH175" s="154">
        <v>0</v>
      </c>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row>
    <row r="176" spans="1:60" outlineLevel="1">
      <c r="A176" s="161"/>
      <c r="B176" s="162"/>
      <c r="C176" s="191" t="s">
        <v>344</v>
      </c>
      <c r="D176" s="164"/>
      <c r="E176" s="165">
        <v>1.6</v>
      </c>
      <c r="F176" s="163"/>
      <c r="G176" s="163"/>
      <c r="H176" s="163"/>
      <c r="I176" s="163"/>
      <c r="J176" s="163"/>
      <c r="K176" s="163"/>
      <c r="L176" s="163"/>
      <c r="M176" s="163"/>
      <c r="N176" s="163"/>
      <c r="O176" s="163"/>
      <c r="P176" s="163"/>
      <c r="Q176" s="163"/>
      <c r="R176" s="163"/>
      <c r="S176" s="163"/>
      <c r="T176" s="163"/>
      <c r="U176" s="163"/>
      <c r="V176" s="163"/>
      <c r="W176" s="163"/>
      <c r="X176" s="154"/>
      <c r="Y176" s="154"/>
      <c r="Z176" s="154"/>
      <c r="AA176" s="154"/>
      <c r="AB176" s="154"/>
      <c r="AC176" s="154"/>
      <c r="AD176" s="154"/>
      <c r="AE176" s="154"/>
      <c r="AF176" s="154"/>
      <c r="AG176" s="154" t="s">
        <v>156</v>
      </c>
      <c r="AH176" s="154">
        <v>0</v>
      </c>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row>
    <row r="177" spans="1:60" outlineLevel="1">
      <c r="A177" s="161"/>
      <c r="B177" s="162"/>
      <c r="C177" s="191" t="s">
        <v>345</v>
      </c>
      <c r="D177" s="164"/>
      <c r="E177" s="165">
        <v>3.6</v>
      </c>
      <c r="F177" s="163"/>
      <c r="G177" s="163"/>
      <c r="H177" s="163"/>
      <c r="I177" s="163"/>
      <c r="J177" s="163"/>
      <c r="K177" s="163"/>
      <c r="L177" s="163"/>
      <c r="M177" s="163"/>
      <c r="N177" s="163"/>
      <c r="O177" s="163"/>
      <c r="P177" s="163"/>
      <c r="Q177" s="163"/>
      <c r="R177" s="163"/>
      <c r="S177" s="163"/>
      <c r="T177" s="163"/>
      <c r="U177" s="163"/>
      <c r="V177" s="163"/>
      <c r="W177" s="163"/>
      <c r="X177" s="154"/>
      <c r="Y177" s="154"/>
      <c r="Z177" s="154"/>
      <c r="AA177" s="154"/>
      <c r="AB177" s="154"/>
      <c r="AC177" s="154"/>
      <c r="AD177" s="154"/>
      <c r="AE177" s="154"/>
      <c r="AF177" s="154"/>
      <c r="AG177" s="154" t="s">
        <v>156</v>
      </c>
      <c r="AH177" s="154">
        <v>0</v>
      </c>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row>
    <row r="178" spans="1:60" outlineLevel="1">
      <c r="A178" s="161"/>
      <c r="B178" s="162"/>
      <c r="C178" s="191" t="s">
        <v>346</v>
      </c>
      <c r="D178" s="164"/>
      <c r="E178" s="165">
        <v>3.94</v>
      </c>
      <c r="F178" s="163"/>
      <c r="G178" s="163"/>
      <c r="H178" s="163"/>
      <c r="I178" s="163"/>
      <c r="J178" s="163"/>
      <c r="K178" s="163"/>
      <c r="L178" s="163"/>
      <c r="M178" s="163"/>
      <c r="N178" s="163"/>
      <c r="O178" s="163"/>
      <c r="P178" s="163"/>
      <c r="Q178" s="163"/>
      <c r="R178" s="163"/>
      <c r="S178" s="163"/>
      <c r="T178" s="163"/>
      <c r="U178" s="163"/>
      <c r="V178" s="163"/>
      <c r="W178" s="163"/>
      <c r="X178" s="154"/>
      <c r="Y178" s="154"/>
      <c r="Z178" s="154"/>
      <c r="AA178" s="154"/>
      <c r="AB178" s="154"/>
      <c r="AC178" s="154"/>
      <c r="AD178" s="154"/>
      <c r="AE178" s="154"/>
      <c r="AF178" s="154"/>
      <c r="AG178" s="154" t="s">
        <v>156</v>
      </c>
      <c r="AH178" s="154">
        <v>0</v>
      </c>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row>
    <row r="179" spans="1:60" outlineLevel="1">
      <c r="A179" s="161"/>
      <c r="B179" s="162"/>
      <c r="C179" s="191" t="s">
        <v>347</v>
      </c>
      <c r="D179" s="164"/>
      <c r="E179" s="165">
        <v>20.3</v>
      </c>
      <c r="F179" s="163"/>
      <c r="G179" s="163"/>
      <c r="H179" s="163"/>
      <c r="I179" s="163"/>
      <c r="J179" s="163"/>
      <c r="K179" s="163"/>
      <c r="L179" s="163"/>
      <c r="M179" s="163"/>
      <c r="N179" s="163"/>
      <c r="O179" s="163"/>
      <c r="P179" s="163"/>
      <c r="Q179" s="163"/>
      <c r="R179" s="163"/>
      <c r="S179" s="163"/>
      <c r="T179" s="163"/>
      <c r="U179" s="163"/>
      <c r="V179" s="163"/>
      <c r="W179" s="163"/>
      <c r="X179" s="154"/>
      <c r="Y179" s="154"/>
      <c r="Z179" s="154"/>
      <c r="AA179" s="154"/>
      <c r="AB179" s="154"/>
      <c r="AC179" s="154"/>
      <c r="AD179" s="154"/>
      <c r="AE179" s="154"/>
      <c r="AF179" s="154"/>
      <c r="AG179" s="154" t="s">
        <v>156</v>
      </c>
      <c r="AH179" s="154">
        <v>0</v>
      </c>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row>
    <row r="180" spans="1:60" ht="33.75" outlineLevel="1">
      <c r="A180" s="161"/>
      <c r="B180" s="162"/>
      <c r="C180" s="191" t="s">
        <v>348</v>
      </c>
      <c r="D180" s="164"/>
      <c r="E180" s="165">
        <v>344</v>
      </c>
      <c r="F180" s="163"/>
      <c r="G180" s="163"/>
      <c r="H180" s="163"/>
      <c r="I180" s="163"/>
      <c r="J180" s="163"/>
      <c r="K180" s="163"/>
      <c r="L180" s="163"/>
      <c r="M180" s="163"/>
      <c r="N180" s="163"/>
      <c r="O180" s="163"/>
      <c r="P180" s="163"/>
      <c r="Q180" s="163"/>
      <c r="R180" s="163"/>
      <c r="S180" s="163"/>
      <c r="T180" s="163"/>
      <c r="U180" s="163"/>
      <c r="V180" s="163"/>
      <c r="W180" s="163"/>
      <c r="X180" s="154"/>
      <c r="Y180" s="154"/>
      <c r="Z180" s="154"/>
      <c r="AA180" s="154"/>
      <c r="AB180" s="154"/>
      <c r="AC180" s="154"/>
      <c r="AD180" s="154"/>
      <c r="AE180" s="154"/>
      <c r="AF180" s="154"/>
      <c r="AG180" s="154" t="s">
        <v>156</v>
      </c>
      <c r="AH180" s="154">
        <v>0</v>
      </c>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row>
    <row r="181" spans="1:60" outlineLevel="1">
      <c r="A181" s="161"/>
      <c r="B181" s="162"/>
      <c r="C181" s="191" t="s">
        <v>349</v>
      </c>
      <c r="D181" s="164"/>
      <c r="E181" s="165">
        <v>224</v>
      </c>
      <c r="F181" s="163"/>
      <c r="G181" s="163"/>
      <c r="H181" s="163"/>
      <c r="I181" s="163"/>
      <c r="J181" s="163"/>
      <c r="K181" s="163"/>
      <c r="L181" s="163"/>
      <c r="M181" s="163"/>
      <c r="N181" s="163"/>
      <c r="O181" s="163"/>
      <c r="P181" s="163"/>
      <c r="Q181" s="163"/>
      <c r="R181" s="163"/>
      <c r="S181" s="163"/>
      <c r="T181" s="163"/>
      <c r="U181" s="163"/>
      <c r="V181" s="163"/>
      <c r="W181" s="163"/>
      <c r="X181" s="154"/>
      <c r="Y181" s="154"/>
      <c r="Z181" s="154"/>
      <c r="AA181" s="154"/>
      <c r="AB181" s="154"/>
      <c r="AC181" s="154"/>
      <c r="AD181" s="154"/>
      <c r="AE181" s="154"/>
      <c r="AF181" s="154"/>
      <c r="AG181" s="154" t="s">
        <v>156</v>
      </c>
      <c r="AH181" s="154">
        <v>0</v>
      </c>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row>
    <row r="182" spans="1:60" outlineLevel="1">
      <c r="A182" s="173">
        <v>37</v>
      </c>
      <c r="B182" s="174" t="s">
        <v>350</v>
      </c>
      <c r="C182" s="190" t="s">
        <v>351</v>
      </c>
      <c r="D182" s="175" t="s">
        <v>188</v>
      </c>
      <c r="E182" s="176">
        <v>2571.7800000000002</v>
      </c>
      <c r="F182" s="177">
        <v>28.5</v>
      </c>
      <c r="G182" s="178">
        <f>ROUND(E182*F182,2)</f>
        <v>73295.73</v>
      </c>
      <c r="H182" s="177"/>
      <c r="I182" s="178">
        <f>ROUND(E182*H182,2)</f>
        <v>0</v>
      </c>
      <c r="J182" s="177"/>
      <c r="K182" s="178">
        <f>ROUND(E182*J182,2)</f>
        <v>0</v>
      </c>
      <c r="L182" s="178">
        <v>15</v>
      </c>
      <c r="M182" s="178">
        <f>G182*(1+L182/100)</f>
        <v>84290.089499999987</v>
      </c>
      <c r="N182" s="178">
        <v>0</v>
      </c>
      <c r="O182" s="178">
        <f>ROUND(E182*N182,2)</f>
        <v>0</v>
      </c>
      <c r="P182" s="178">
        <v>0</v>
      </c>
      <c r="Q182" s="178">
        <f>ROUND(E182*P182,2)</f>
        <v>0</v>
      </c>
      <c r="R182" s="178" t="s">
        <v>192</v>
      </c>
      <c r="S182" s="178" t="s">
        <v>142</v>
      </c>
      <c r="T182" s="179" t="s">
        <v>142</v>
      </c>
      <c r="U182" s="163">
        <v>0.11</v>
      </c>
      <c r="V182" s="163">
        <f>ROUND(E182*U182,2)</f>
        <v>282.89999999999998</v>
      </c>
      <c r="W182" s="163"/>
      <c r="X182" s="154"/>
      <c r="Y182" s="154"/>
      <c r="Z182" s="154"/>
      <c r="AA182" s="154"/>
      <c r="AB182" s="154"/>
      <c r="AC182" s="154"/>
      <c r="AD182" s="154"/>
      <c r="AE182" s="154"/>
      <c r="AF182" s="154"/>
      <c r="AG182" s="154" t="s">
        <v>165</v>
      </c>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row>
    <row r="183" spans="1:60" outlineLevel="1">
      <c r="A183" s="161"/>
      <c r="B183" s="162"/>
      <c r="C183" s="191" t="s">
        <v>232</v>
      </c>
      <c r="D183" s="164"/>
      <c r="E183" s="165">
        <v>2571.7800000000002</v>
      </c>
      <c r="F183" s="163"/>
      <c r="G183" s="163"/>
      <c r="H183" s="163"/>
      <c r="I183" s="163"/>
      <c r="J183" s="163"/>
      <c r="K183" s="163"/>
      <c r="L183" s="163"/>
      <c r="M183" s="163"/>
      <c r="N183" s="163"/>
      <c r="O183" s="163"/>
      <c r="P183" s="163"/>
      <c r="Q183" s="163"/>
      <c r="R183" s="163"/>
      <c r="S183" s="163"/>
      <c r="T183" s="163"/>
      <c r="U183" s="163"/>
      <c r="V183" s="163"/>
      <c r="W183" s="163"/>
      <c r="X183" s="154"/>
      <c r="Y183" s="154"/>
      <c r="Z183" s="154"/>
      <c r="AA183" s="154"/>
      <c r="AB183" s="154"/>
      <c r="AC183" s="154"/>
      <c r="AD183" s="154"/>
      <c r="AE183" s="154"/>
      <c r="AF183" s="154"/>
      <c r="AG183" s="154" t="s">
        <v>156</v>
      </c>
      <c r="AH183" s="154">
        <v>0</v>
      </c>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row>
    <row r="184" spans="1:60" outlineLevel="1">
      <c r="A184" s="173">
        <v>38</v>
      </c>
      <c r="B184" s="174" t="s">
        <v>352</v>
      </c>
      <c r="C184" s="190" t="s">
        <v>353</v>
      </c>
      <c r="D184" s="175" t="s">
        <v>235</v>
      </c>
      <c r="E184" s="176">
        <v>617.94000000000005</v>
      </c>
      <c r="F184" s="177">
        <v>14.2</v>
      </c>
      <c r="G184" s="178">
        <f>ROUND(E184*F184,2)</f>
        <v>8774.75</v>
      </c>
      <c r="H184" s="177"/>
      <c r="I184" s="178">
        <f>ROUND(E184*H184,2)</f>
        <v>0</v>
      </c>
      <c r="J184" s="177"/>
      <c r="K184" s="178">
        <f>ROUND(E184*J184,2)</f>
        <v>0</v>
      </c>
      <c r="L184" s="178">
        <v>15</v>
      </c>
      <c r="M184" s="178">
        <f>G184*(1+L184/100)</f>
        <v>10090.9625</v>
      </c>
      <c r="N184" s="178">
        <v>0</v>
      </c>
      <c r="O184" s="178">
        <f>ROUND(E184*N184,2)</f>
        <v>0</v>
      </c>
      <c r="P184" s="178">
        <v>0</v>
      </c>
      <c r="Q184" s="178">
        <f>ROUND(E184*P184,2)</f>
        <v>0</v>
      </c>
      <c r="R184" s="178" t="s">
        <v>354</v>
      </c>
      <c r="S184" s="178" t="s">
        <v>142</v>
      </c>
      <c r="T184" s="179" t="s">
        <v>142</v>
      </c>
      <c r="U184" s="163">
        <v>0</v>
      </c>
      <c r="V184" s="163">
        <f>ROUND(E184*U184,2)</f>
        <v>0</v>
      </c>
      <c r="W184" s="163"/>
      <c r="X184" s="154"/>
      <c r="Y184" s="154"/>
      <c r="Z184" s="154"/>
      <c r="AA184" s="154"/>
      <c r="AB184" s="154"/>
      <c r="AC184" s="154"/>
      <c r="AD184" s="154"/>
      <c r="AE184" s="154"/>
      <c r="AF184" s="154"/>
      <c r="AG184" s="154" t="s">
        <v>355</v>
      </c>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row>
    <row r="185" spans="1:60" outlineLevel="1">
      <c r="A185" s="161"/>
      <c r="B185" s="162"/>
      <c r="C185" s="191" t="s">
        <v>356</v>
      </c>
      <c r="D185" s="164"/>
      <c r="E185" s="165">
        <v>617.94000000000005</v>
      </c>
      <c r="F185" s="163"/>
      <c r="G185" s="163"/>
      <c r="H185" s="163"/>
      <c r="I185" s="163"/>
      <c r="J185" s="163"/>
      <c r="K185" s="163"/>
      <c r="L185" s="163"/>
      <c r="M185" s="163"/>
      <c r="N185" s="163"/>
      <c r="O185" s="163"/>
      <c r="P185" s="163"/>
      <c r="Q185" s="163"/>
      <c r="R185" s="163"/>
      <c r="S185" s="163"/>
      <c r="T185" s="163"/>
      <c r="U185" s="163"/>
      <c r="V185" s="163"/>
      <c r="W185" s="163"/>
      <c r="X185" s="154"/>
      <c r="Y185" s="154"/>
      <c r="Z185" s="154"/>
      <c r="AA185" s="154"/>
      <c r="AB185" s="154"/>
      <c r="AC185" s="154"/>
      <c r="AD185" s="154"/>
      <c r="AE185" s="154"/>
      <c r="AF185" s="154"/>
      <c r="AG185" s="154" t="s">
        <v>156</v>
      </c>
      <c r="AH185" s="154">
        <v>0</v>
      </c>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row>
    <row r="186" spans="1:60" ht="22.5" outlineLevel="1">
      <c r="A186" s="173">
        <v>39</v>
      </c>
      <c r="B186" s="174" t="s">
        <v>272</v>
      </c>
      <c r="C186" s="190" t="s">
        <v>273</v>
      </c>
      <c r="D186" s="175" t="s">
        <v>188</v>
      </c>
      <c r="E186" s="176">
        <v>99.85</v>
      </c>
      <c r="F186" s="177">
        <v>490</v>
      </c>
      <c r="G186" s="178">
        <f>ROUND(E186*F186,2)</f>
        <v>48926.5</v>
      </c>
      <c r="H186" s="177"/>
      <c r="I186" s="178">
        <f>ROUND(E186*H186,2)</f>
        <v>0</v>
      </c>
      <c r="J186" s="177"/>
      <c r="K186" s="178">
        <f>ROUND(E186*J186,2)</f>
        <v>0</v>
      </c>
      <c r="L186" s="178">
        <v>15</v>
      </c>
      <c r="M186" s="178">
        <f>G186*(1+L186/100)</f>
        <v>56265.474999999999</v>
      </c>
      <c r="N186" s="178">
        <v>0</v>
      </c>
      <c r="O186" s="178">
        <f>ROUND(E186*N186,2)</f>
        <v>0</v>
      </c>
      <c r="P186" s="178">
        <v>0</v>
      </c>
      <c r="Q186" s="178">
        <f>ROUND(E186*P186,2)</f>
        <v>0</v>
      </c>
      <c r="R186" s="178" t="s">
        <v>192</v>
      </c>
      <c r="S186" s="178" t="s">
        <v>142</v>
      </c>
      <c r="T186" s="179" t="s">
        <v>142</v>
      </c>
      <c r="U186" s="163">
        <v>0.85699999999999998</v>
      </c>
      <c r="V186" s="163">
        <f>ROUND(E186*U186,2)</f>
        <v>85.57</v>
      </c>
      <c r="W186" s="163"/>
      <c r="X186" s="154"/>
      <c r="Y186" s="154"/>
      <c r="Z186" s="154"/>
      <c r="AA186" s="154"/>
      <c r="AB186" s="154"/>
      <c r="AC186" s="154"/>
      <c r="AD186" s="154"/>
      <c r="AE186" s="154"/>
      <c r="AF186" s="154"/>
      <c r="AG186" s="154" t="s">
        <v>357</v>
      </c>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row>
    <row r="187" spans="1:60" ht="22.5" outlineLevel="1">
      <c r="A187" s="161"/>
      <c r="B187" s="162"/>
      <c r="C187" s="250" t="s">
        <v>267</v>
      </c>
      <c r="D187" s="251"/>
      <c r="E187" s="251"/>
      <c r="F187" s="251"/>
      <c r="G187" s="251"/>
      <c r="H187" s="163"/>
      <c r="I187" s="163"/>
      <c r="J187" s="163"/>
      <c r="K187" s="163"/>
      <c r="L187" s="163"/>
      <c r="M187" s="163"/>
      <c r="N187" s="163"/>
      <c r="O187" s="163"/>
      <c r="P187" s="163"/>
      <c r="Q187" s="163"/>
      <c r="R187" s="163"/>
      <c r="S187" s="163"/>
      <c r="T187" s="163"/>
      <c r="U187" s="163"/>
      <c r="V187" s="163"/>
      <c r="W187" s="163"/>
      <c r="X187" s="154"/>
      <c r="Y187" s="154"/>
      <c r="Z187" s="154"/>
      <c r="AA187" s="154"/>
      <c r="AB187" s="154"/>
      <c r="AC187" s="154"/>
      <c r="AD187" s="154"/>
      <c r="AE187" s="154"/>
      <c r="AF187" s="154"/>
      <c r="AG187" s="154" t="s">
        <v>167</v>
      </c>
      <c r="AH187" s="154"/>
      <c r="AI187" s="154"/>
      <c r="AJ187" s="154"/>
      <c r="AK187" s="154"/>
      <c r="AL187" s="154"/>
      <c r="AM187" s="154"/>
      <c r="AN187" s="154"/>
      <c r="AO187" s="154"/>
      <c r="AP187" s="154"/>
      <c r="AQ187" s="154"/>
      <c r="AR187" s="154"/>
      <c r="AS187" s="154"/>
      <c r="AT187" s="154"/>
      <c r="AU187" s="154"/>
      <c r="AV187" s="154"/>
      <c r="AW187" s="154"/>
      <c r="AX187" s="154"/>
      <c r="AY187" s="154"/>
      <c r="AZ187" s="154"/>
      <c r="BA187" s="195" t="str">
        <f>C187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87" s="154"/>
      <c r="BC187" s="154"/>
      <c r="BD187" s="154"/>
      <c r="BE187" s="154"/>
      <c r="BF187" s="154"/>
      <c r="BG187" s="154"/>
      <c r="BH187" s="154"/>
    </row>
    <row r="188" spans="1:60" outlineLevel="1">
      <c r="A188" s="161"/>
      <c r="B188" s="162"/>
      <c r="C188" s="191" t="s">
        <v>358</v>
      </c>
      <c r="D188" s="164"/>
      <c r="E188" s="165">
        <v>35.4</v>
      </c>
      <c r="F188" s="163"/>
      <c r="G188" s="163"/>
      <c r="H188" s="163"/>
      <c r="I188" s="163"/>
      <c r="J188" s="163"/>
      <c r="K188" s="163"/>
      <c r="L188" s="163"/>
      <c r="M188" s="163"/>
      <c r="N188" s="163"/>
      <c r="O188" s="163"/>
      <c r="P188" s="163"/>
      <c r="Q188" s="163"/>
      <c r="R188" s="163"/>
      <c r="S188" s="163"/>
      <c r="T188" s="163"/>
      <c r="U188" s="163"/>
      <c r="V188" s="163"/>
      <c r="W188" s="163"/>
      <c r="X188" s="154"/>
      <c r="Y188" s="154"/>
      <c r="Z188" s="154"/>
      <c r="AA188" s="154"/>
      <c r="AB188" s="154"/>
      <c r="AC188" s="154"/>
      <c r="AD188" s="154"/>
      <c r="AE188" s="154"/>
      <c r="AF188" s="154"/>
      <c r="AG188" s="154" t="s">
        <v>156</v>
      </c>
      <c r="AH188" s="154">
        <v>0</v>
      </c>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row>
    <row r="189" spans="1:60" outlineLevel="1">
      <c r="A189" s="161"/>
      <c r="B189" s="162"/>
      <c r="C189" s="191" t="s">
        <v>359</v>
      </c>
      <c r="D189" s="164"/>
      <c r="E189" s="165">
        <v>10.75</v>
      </c>
      <c r="F189" s="163"/>
      <c r="G189" s="163"/>
      <c r="H189" s="163"/>
      <c r="I189" s="163"/>
      <c r="J189" s="163"/>
      <c r="K189" s="163"/>
      <c r="L189" s="163"/>
      <c r="M189" s="163"/>
      <c r="N189" s="163"/>
      <c r="O189" s="163"/>
      <c r="P189" s="163"/>
      <c r="Q189" s="163"/>
      <c r="R189" s="163"/>
      <c r="S189" s="163"/>
      <c r="T189" s="163"/>
      <c r="U189" s="163"/>
      <c r="V189" s="163"/>
      <c r="W189" s="163"/>
      <c r="X189" s="154"/>
      <c r="Y189" s="154"/>
      <c r="Z189" s="154"/>
      <c r="AA189" s="154"/>
      <c r="AB189" s="154"/>
      <c r="AC189" s="154"/>
      <c r="AD189" s="154"/>
      <c r="AE189" s="154"/>
      <c r="AF189" s="154"/>
      <c r="AG189" s="154" t="s">
        <v>156</v>
      </c>
      <c r="AH189" s="154">
        <v>0</v>
      </c>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row>
    <row r="190" spans="1:60" outlineLevel="1">
      <c r="A190" s="161"/>
      <c r="B190" s="162"/>
      <c r="C190" s="191" t="s">
        <v>360</v>
      </c>
      <c r="D190" s="164"/>
      <c r="E190" s="165">
        <v>19.7</v>
      </c>
      <c r="F190" s="163"/>
      <c r="G190" s="163"/>
      <c r="H190" s="163"/>
      <c r="I190" s="163"/>
      <c r="J190" s="163"/>
      <c r="K190" s="163"/>
      <c r="L190" s="163"/>
      <c r="M190" s="163"/>
      <c r="N190" s="163"/>
      <c r="O190" s="163"/>
      <c r="P190" s="163"/>
      <c r="Q190" s="163"/>
      <c r="R190" s="163"/>
      <c r="S190" s="163"/>
      <c r="T190" s="163"/>
      <c r="U190" s="163"/>
      <c r="V190" s="163"/>
      <c r="W190" s="163"/>
      <c r="X190" s="154"/>
      <c r="Y190" s="154"/>
      <c r="Z190" s="154"/>
      <c r="AA190" s="154"/>
      <c r="AB190" s="154"/>
      <c r="AC190" s="154"/>
      <c r="AD190" s="154"/>
      <c r="AE190" s="154"/>
      <c r="AF190" s="154"/>
      <c r="AG190" s="154" t="s">
        <v>156</v>
      </c>
      <c r="AH190" s="154">
        <v>0</v>
      </c>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row>
    <row r="191" spans="1:60" outlineLevel="1">
      <c r="A191" s="161"/>
      <c r="B191" s="162"/>
      <c r="C191" s="191" t="s">
        <v>361</v>
      </c>
      <c r="D191" s="164"/>
      <c r="E191" s="165">
        <v>34</v>
      </c>
      <c r="F191" s="163"/>
      <c r="G191" s="163"/>
      <c r="H191" s="163"/>
      <c r="I191" s="163"/>
      <c r="J191" s="163"/>
      <c r="K191" s="163"/>
      <c r="L191" s="163"/>
      <c r="M191" s="163"/>
      <c r="N191" s="163"/>
      <c r="O191" s="163"/>
      <c r="P191" s="163"/>
      <c r="Q191" s="163"/>
      <c r="R191" s="163"/>
      <c r="S191" s="163"/>
      <c r="T191" s="163"/>
      <c r="U191" s="163"/>
      <c r="V191" s="163"/>
      <c r="W191" s="163"/>
      <c r="X191" s="154"/>
      <c r="Y191" s="154"/>
      <c r="Z191" s="154"/>
      <c r="AA191" s="154"/>
      <c r="AB191" s="154"/>
      <c r="AC191" s="154"/>
      <c r="AD191" s="154"/>
      <c r="AE191" s="154"/>
      <c r="AF191" s="154"/>
      <c r="AG191" s="154" t="s">
        <v>156</v>
      </c>
      <c r="AH191" s="154">
        <v>0</v>
      </c>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row>
    <row r="192" spans="1:60" outlineLevel="1">
      <c r="A192" s="173">
        <v>40</v>
      </c>
      <c r="B192" s="174" t="s">
        <v>362</v>
      </c>
      <c r="C192" s="190" t="s">
        <v>363</v>
      </c>
      <c r="D192" s="175" t="s">
        <v>182</v>
      </c>
      <c r="E192" s="176">
        <v>64</v>
      </c>
      <c r="F192" s="177">
        <v>190</v>
      </c>
      <c r="G192" s="178">
        <f>ROUND(E192*F192,2)</f>
        <v>12160</v>
      </c>
      <c r="H192" s="177"/>
      <c r="I192" s="178">
        <f>ROUND(E192*H192,2)</f>
        <v>0</v>
      </c>
      <c r="J192" s="177"/>
      <c r="K192" s="178">
        <f>ROUND(E192*J192,2)</f>
        <v>0</v>
      </c>
      <c r="L192" s="178">
        <v>15</v>
      </c>
      <c r="M192" s="178">
        <f>G192*(1+L192/100)</f>
        <v>13983.999999999998</v>
      </c>
      <c r="N192" s="178">
        <v>0</v>
      </c>
      <c r="O192" s="178">
        <f>ROUND(E192*N192,2)</f>
        <v>0</v>
      </c>
      <c r="P192" s="178">
        <v>0</v>
      </c>
      <c r="Q192" s="178">
        <f>ROUND(E192*P192,2)</f>
        <v>0</v>
      </c>
      <c r="R192" s="178"/>
      <c r="S192" s="178" t="s">
        <v>147</v>
      </c>
      <c r="T192" s="179" t="s">
        <v>143</v>
      </c>
      <c r="U192" s="163">
        <v>0</v>
      </c>
      <c r="V192" s="163">
        <f>ROUND(E192*U192,2)</f>
        <v>0</v>
      </c>
      <c r="W192" s="163"/>
      <c r="X192" s="154"/>
      <c r="Y192" s="154"/>
      <c r="Z192" s="154"/>
      <c r="AA192" s="154"/>
      <c r="AB192" s="154"/>
      <c r="AC192" s="154"/>
      <c r="AD192" s="154"/>
      <c r="AE192" s="154"/>
      <c r="AF192" s="154"/>
      <c r="AG192" s="154" t="s">
        <v>364</v>
      </c>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row>
    <row r="193" spans="1:60" outlineLevel="1">
      <c r="A193" s="161"/>
      <c r="B193" s="162"/>
      <c r="C193" s="191" t="s">
        <v>365</v>
      </c>
      <c r="D193" s="164"/>
      <c r="E193" s="165">
        <v>64</v>
      </c>
      <c r="F193" s="163"/>
      <c r="G193" s="163"/>
      <c r="H193" s="163"/>
      <c r="I193" s="163"/>
      <c r="J193" s="163"/>
      <c r="K193" s="163"/>
      <c r="L193" s="163"/>
      <c r="M193" s="163"/>
      <c r="N193" s="163"/>
      <c r="O193" s="163"/>
      <c r="P193" s="163"/>
      <c r="Q193" s="163"/>
      <c r="R193" s="163"/>
      <c r="S193" s="163"/>
      <c r="T193" s="163"/>
      <c r="U193" s="163"/>
      <c r="V193" s="163"/>
      <c r="W193" s="163"/>
      <c r="X193" s="154"/>
      <c r="Y193" s="154"/>
      <c r="Z193" s="154"/>
      <c r="AA193" s="154"/>
      <c r="AB193" s="154"/>
      <c r="AC193" s="154"/>
      <c r="AD193" s="154"/>
      <c r="AE193" s="154"/>
      <c r="AF193" s="154"/>
      <c r="AG193" s="154" t="s">
        <v>156</v>
      </c>
      <c r="AH193" s="154">
        <v>0</v>
      </c>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row>
    <row r="194" spans="1:60" outlineLevel="1">
      <c r="A194" s="173">
        <v>41</v>
      </c>
      <c r="B194" s="174" t="s">
        <v>366</v>
      </c>
      <c r="C194" s="190" t="s">
        <v>367</v>
      </c>
      <c r="D194" s="175" t="s">
        <v>188</v>
      </c>
      <c r="E194" s="176">
        <v>2151.5500000000002</v>
      </c>
      <c r="F194" s="177">
        <v>3.4</v>
      </c>
      <c r="G194" s="178">
        <f>ROUND(E194*F194,2)</f>
        <v>7315.27</v>
      </c>
      <c r="H194" s="177"/>
      <c r="I194" s="178">
        <f>ROUND(E194*H194,2)</f>
        <v>0</v>
      </c>
      <c r="J194" s="177"/>
      <c r="K194" s="178">
        <f>ROUND(E194*J194,2)</f>
        <v>0</v>
      </c>
      <c r="L194" s="178">
        <v>15</v>
      </c>
      <c r="M194" s="178">
        <f>G194*(1+L194/100)</f>
        <v>8412.5604999999996</v>
      </c>
      <c r="N194" s="178">
        <v>1E-4</v>
      </c>
      <c r="O194" s="178">
        <f>ROUND(E194*N194,2)</f>
        <v>0.22</v>
      </c>
      <c r="P194" s="178">
        <v>0</v>
      </c>
      <c r="Q194" s="178">
        <f>ROUND(E194*P194,2)</f>
        <v>0</v>
      </c>
      <c r="R194" s="178" t="s">
        <v>192</v>
      </c>
      <c r="S194" s="178" t="s">
        <v>142</v>
      </c>
      <c r="T194" s="179" t="s">
        <v>142</v>
      </c>
      <c r="U194" s="163">
        <v>1.0999999999999999E-2</v>
      </c>
      <c r="V194" s="163">
        <f>ROUND(E194*U194,2)</f>
        <v>23.67</v>
      </c>
      <c r="W194" s="163"/>
      <c r="X194" s="154"/>
      <c r="Y194" s="154"/>
      <c r="Z194" s="154"/>
      <c r="AA194" s="154"/>
      <c r="AB194" s="154"/>
      <c r="AC194" s="154"/>
      <c r="AD194" s="154"/>
      <c r="AE194" s="154"/>
      <c r="AF194" s="154"/>
      <c r="AG194" s="154" t="s">
        <v>357</v>
      </c>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row>
    <row r="195" spans="1:60" ht="22.5" outlineLevel="1">
      <c r="A195" s="161"/>
      <c r="B195" s="162"/>
      <c r="C195" s="250" t="s">
        <v>368</v>
      </c>
      <c r="D195" s="251"/>
      <c r="E195" s="251"/>
      <c r="F195" s="251"/>
      <c r="G195" s="251"/>
      <c r="H195" s="163"/>
      <c r="I195" s="163"/>
      <c r="J195" s="163"/>
      <c r="K195" s="163"/>
      <c r="L195" s="163"/>
      <c r="M195" s="163"/>
      <c r="N195" s="163"/>
      <c r="O195" s="163"/>
      <c r="P195" s="163"/>
      <c r="Q195" s="163"/>
      <c r="R195" s="163"/>
      <c r="S195" s="163"/>
      <c r="T195" s="163"/>
      <c r="U195" s="163"/>
      <c r="V195" s="163"/>
      <c r="W195" s="163"/>
      <c r="X195" s="154"/>
      <c r="Y195" s="154"/>
      <c r="Z195" s="154"/>
      <c r="AA195" s="154"/>
      <c r="AB195" s="154"/>
      <c r="AC195" s="154"/>
      <c r="AD195" s="154"/>
      <c r="AE195" s="154"/>
      <c r="AF195" s="154"/>
      <c r="AG195" s="154" t="s">
        <v>167</v>
      </c>
      <c r="AH195" s="154"/>
      <c r="AI195" s="154"/>
      <c r="AJ195" s="154"/>
      <c r="AK195" s="154"/>
      <c r="AL195" s="154"/>
      <c r="AM195" s="154"/>
      <c r="AN195" s="154"/>
      <c r="AO195" s="154"/>
      <c r="AP195" s="154"/>
      <c r="AQ195" s="154"/>
      <c r="AR195" s="154"/>
      <c r="AS195" s="154"/>
      <c r="AT195" s="154"/>
      <c r="AU195" s="154"/>
      <c r="AV195" s="154"/>
      <c r="AW195" s="154"/>
      <c r="AX195" s="154"/>
      <c r="AY195" s="154"/>
      <c r="AZ195" s="154"/>
      <c r="BA195" s="195" t="str">
        <f>C195</f>
        <v>maltovinová úprava na rovném povrchu vnějších stěn, plastická, tenkovrstvá, jednobarevná, s nejnutnějším obroušením podkladu (pemzou) a oprášením, s penetrací, z lešení, bez zakrývání</v>
      </c>
      <c r="BB195" s="154"/>
      <c r="BC195" s="154"/>
      <c r="BD195" s="154"/>
      <c r="BE195" s="154"/>
      <c r="BF195" s="154"/>
      <c r="BG195" s="154"/>
      <c r="BH195" s="154"/>
    </row>
    <row r="196" spans="1:60" outlineLevel="1">
      <c r="A196" s="161"/>
      <c r="B196" s="162"/>
      <c r="C196" s="191" t="s">
        <v>369</v>
      </c>
      <c r="D196" s="164"/>
      <c r="E196" s="165">
        <v>2151.5500000000002</v>
      </c>
      <c r="F196" s="163"/>
      <c r="G196" s="163"/>
      <c r="H196" s="163"/>
      <c r="I196" s="163"/>
      <c r="J196" s="163"/>
      <c r="K196" s="163"/>
      <c r="L196" s="163"/>
      <c r="M196" s="163"/>
      <c r="N196" s="163"/>
      <c r="O196" s="163"/>
      <c r="P196" s="163"/>
      <c r="Q196" s="163"/>
      <c r="R196" s="163"/>
      <c r="S196" s="163"/>
      <c r="T196" s="163"/>
      <c r="U196" s="163"/>
      <c r="V196" s="163"/>
      <c r="W196" s="163"/>
      <c r="X196" s="154"/>
      <c r="Y196" s="154"/>
      <c r="Z196" s="154"/>
      <c r="AA196" s="154"/>
      <c r="AB196" s="154"/>
      <c r="AC196" s="154"/>
      <c r="AD196" s="154"/>
      <c r="AE196" s="154"/>
      <c r="AF196" s="154"/>
      <c r="AG196" s="154" t="s">
        <v>156</v>
      </c>
      <c r="AH196" s="154">
        <v>0</v>
      </c>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row>
    <row r="197" spans="1:60">
      <c r="A197" s="167" t="s">
        <v>137</v>
      </c>
      <c r="B197" s="168" t="s">
        <v>71</v>
      </c>
      <c r="C197" s="188" t="s">
        <v>72</v>
      </c>
      <c r="D197" s="169"/>
      <c r="E197" s="170"/>
      <c r="F197" s="171"/>
      <c r="G197" s="171">
        <f>SUMIF(AG198:AG203,"&lt;&gt;NOR",G198:G203)</f>
        <v>23983.47</v>
      </c>
      <c r="H197" s="171"/>
      <c r="I197" s="171">
        <f>SUM(I198:I203)</f>
        <v>0</v>
      </c>
      <c r="J197" s="171"/>
      <c r="K197" s="171">
        <f>SUM(K198:K203)</f>
        <v>0</v>
      </c>
      <c r="L197" s="171"/>
      <c r="M197" s="171">
        <f>SUM(M198:M203)</f>
        <v>27580.9905</v>
      </c>
      <c r="N197" s="171"/>
      <c r="O197" s="171">
        <f>SUM(O198:O203)</f>
        <v>0</v>
      </c>
      <c r="P197" s="171"/>
      <c r="Q197" s="171">
        <f>SUM(Q198:Q203)</f>
        <v>0</v>
      </c>
      <c r="R197" s="171"/>
      <c r="S197" s="171"/>
      <c r="T197" s="172"/>
      <c r="U197" s="166"/>
      <c r="V197" s="166">
        <f>SUM(V198:V203)</f>
        <v>21.24</v>
      </c>
      <c r="W197" s="166"/>
      <c r="AG197" t="s">
        <v>138</v>
      </c>
    </row>
    <row r="198" spans="1:60" outlineLevel="1">
      <c r="A198" s="173">
        <v>42</v>
      </c>
      <c r="B198" s="174" t="s">
        <v>370</v>
      </c>
      <c r="C198" s="190" t="s">
        <v>371</v>
      </c>
      <c r="D198" s="175" t="s">
        <v>188</v>
      </c>
      <c r="E198" s="176">
        <v>47.3</v>
      </c>
      <c r="F198" s="177">
        <v>358</v>
      </c>
      <c r="G198" s="178">
        <f>ROUND(E198*F198,2)</f>
        <v>16933.400000000001</v>
      </c>
      <c r="H198" s="177"/>
      <c r="I198" s="178">
        <f>ROUND(E198*H198,2)</f>
        <v>0</v>
      </c>
      <c r="J198" s="177"/>
      <c r="K198" s="178">
        <f>ROUND(E198*J198,2)</f>
        <v>0</v>
      </c>
      <c r="L198" s="178">
        <v>15</v>
      </c>
      <c r="M198" s="178">
        <f>G198*(1+L198/100)</f>
        <v>19473.41</v>
      </c>
      <c r="N198" s="178">
        <v>0</v>
      </c>
      <c r="O198" s="178">
        <f>ROUND(E198*N198,2)</f>
        <v>0</v>
      </c>
      <c r="P198" s="178">
        <v>0</v>
      </c>
      <c r="Q198" s="178">
        <f>ROUND(E198*P198,2)</f>
        <v>0</v>
      </c>
      <c r="R198" s="178" t="s">
        <v>192</v>
      </c>
      <c r="S198" s="178" t="s">
        <v>142</v>
      </c>
      <c r="T198" s="179" t="s">
        <v>142</v>
      </c>
      <c r="U198" s="163">
        <v>0.34399999999999997</v>
      </c>
      <c r="V198" s="163">
        <f>ROUND(E198*U198,2)</f>
        <v>16.27</v>
      </c>
      <c r="W198" s="163"/>
      <c r="X198" s="154"/>
      <c r="Y198" s="154"/>
      <c r="Z198" s="154"/>
      <c r="AA198" s="154"/>
      <c r="AB198" s="154"/>
      <c r="AC198" s="154"/>
      <c r="AD198" s="154"/>
      <c r="AE198" s="154"/>
      <c r="AF198" s="154"/>
      <c r="AG198" s="154" t="s">
        <v>165</v>
      </c>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row>
    <row r="199" spans="1:60" outlineLevel="1">
      <c r="A199" s="161"/>
      <c r="B199" s="162"/>
      <c r="C199" s="250" t="s">
        <v>372</v>
      </c>
      <c r="D199" s="251"/>
      <c r="E199" s="251"/>
      <c r="F199" s="251"/>
      <c r="G199" s="251"/>
      <c r="H199" s="163"/>
      <c r="I199" s="163"/>
      <c r="J199" s="163"/>
      <c r="K199" s="163"/>
      <c r="L199" s="163"/>
      <c r="M199" s="163"/>
      <c r="N199" s="163"/>
      <c r="O199" s="163"/>
      <c r="P199" s="163"/>
      <c r="Q199" s="163"/>
      <c r="R199" s="163"/>
      <c r="S199" s="163"/>
      <c r="T199" s="163"/>
      <c r="U199" s="163"/>
      <c r="V199" s="163"/>
      <c r="W199" s="163"/>
      <c r="X199" s="154"/>
      <c r="Y199" s="154"/>
      <c r="Z199" s="154"/>
      <c r="AA199" s="154"/>
      <c r="AB199" s="154"/>
      <c r="AC199" s="154"/>
      <c r="AD199" s="154"/>
      <c r="AE199" s="154"/>
      <c r="AF199" s="154"/>
      <c r="AG199" s="154" t="s">
        <v>167</v>
      </c>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row>
    <row r="200" spans="1:60" outlineLevel="1">
      <c r="A200" s="161"/>
      <c r="B200" s="162"/>
      <c r="C200" s="191" t="s">
        <v>210</v>
      </c>
      <c r="D200" s="164"/>
      <c r="E200" s="165">
        <v>47.3</v>
      </c>
      <c r="F200" s="163"/>
      <c r="G200" s="163"/>
      <c r="H200" s="163"/>
      <c r="I200" s="163"/>
      <c r="J200" s="163"/>
      <c r="K200" s="163"/>
      <c r="L200" s="163"/>
      <c r="M200" s="163"/>
      <c r="N200" s="163"/>
      <c r="O200" s="163"/>
      <c r="P200" s="163"/>
      <c r="Q200" s="163"/>
      <c r="R200" s="163"/>
      <c r="S200" s="163"/>
      <c r="T200" s="163"/>
      <c r="U200" s="163"/>
      <c r="V200" s="163"/>
      <c r="W200" s="163"/>
      <c r="X200" s="154"/>
      <c r="Y200" s="154"/>
      <c r="Z200" s="154"/>
      <c r="AA200" s="154"/>
      <c r="AB200" s="154"/>
      <c r="AC200" s="154"/>
      <c r="AD200" s="154"/>
      <c r="AE200" s="154"/>
      <c r="AF200" s="154"/>
      <c r="AG200" s="154" t="s">
        <v>156</v>
      </c>
      <c r="AH200" s="154">
        <v>0</v>
      </c>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row>
    <row r="201" spans="1:60" ht="22.5" outlineLevel="1">
      <c r="A201" s="173">
        <v>43</v>
      </c>
      <c r="B201" s="174" t="s">
        <v>206</v>
      </c>
      <c r="C201" s="190" t="s">
        <v>207</v>
      </c>
      <c r="D201" s="175" t="s">
        <v>188</v>
      </c>
      <c r="E201" s="176">
        <v>11.3</v>
      </c>
      <c r="F201" s="177">
        <v>623.9</v>
      </c>
      <c r="G201" s="178">
        <f>ROUND(E201*F201,2)</f>
        <v>7050.07</v>
      </c>
      <c r="H201" s="177"/>
      <c r="I201" s="178">
        <f>ROUND(E201*H201,2)</f>
        <v>0</v>
      </c>
      <c r="J201" s="177"/>
      <c r="K201" s="178">
        <f>ROUND(E201*J201,2)</f>
        <v>0</v>
      </c>
      <c r="L201" s="178">
        <v>15</v>
      </c>
      <c r="M201" s="178">
        <f>G201*(1+L201/100)</f>
        <v>8107.5804999999991</v>
      </c>
      <c r="N201" s="178">
        <v>0</v>
      </c>
      <c r="O201" s="178">
        <f>ROUND(E201*N201,2)</f>
        <v>0</v>
      </c>
      <c r="P201" s="178">
        <v>0</v>
      </c>
      <c r="Q201" s="178">
        <f>ROUND(E201*P201,2)</f>
        <v>0</v>
      </c>
      <c r="R201" s="178" t="s">
        <v>208</v>
      </c>
      <c r="S201" s="178" t="s">
        <v>142</v>
      </c>
      <c r="T201" s="179" t="s">
        <v>142</v>
      </c>
      <c r="U201" s="163">
        <v>0.44</v>
      </c>
      <c r="V201" s="163">
        <f>ROUND(E201*U201,2)</f>
        <v>4.97</v>
      </c>
      <c r="W201" s="163"/>
      <c r="X201" s="154"/>
      <c r="Y201" s="154"/>
      <c r="Z201" s="154"/>
      <c r="AA201" s="154"/>
      <c r="AB201" s="154"/>
      <c r="AC201" s="154"/>
      <c r="AD201" s="154"/>
      <c r="AE201" s="154"/>
      <c r="AF201" s="154"/>
      <c r="AG201" s="154" t="s">
        <v>165</v>
      </c>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row>
    <row r="202" spans="1:60" outlineLevel="1">
      <c r="A202" s="161"/>
      <c r="B202" s="162"/>
      <c r="C202" s="250" t="s">
        <v>209</v>
      </c>
      <c r="D202" s="251"/>
      <c r="E202" s="251"/>
      <c r="F202" s="251"/>
      <c r="G202" s="251"/>
      <c r="H202" s="163"/>
      <c r="I202" s="163"/>
      <c r="J202" s="163"/>
      <c r="K202" s="163"/>
      <c r="L202" s="163"/>
      <c r="M202" s="163"/>
      <c r="N202" s="163"/>
      <c r="O202" s="163"/>
      <c r="P202" s="163"/>
      <c r="Q202" s="163"/>
      <c r="R202" s="163"/>
      <c r="S202" s="163"/>
      <c r="T202" s="163"/>
      <c r="U202" s="163"/>
      <c r="V202" s="163"/>
      <c r="W202" s="163"/>
      <c r="X202" s="154"/>
      <c r="Y202" s="154"/>
      <c r="Z202" s="154"/>
      <c r="AA202" s="154"/>
      <c r="AB202" s="154"/>
      <c r="AC202" s="154"/>
      <c r="AD202" s="154"/>
      <c r="AE202" s="154"/>
      <c r="AF202" s="154"/>
      <c r="AG202" s="154" t="s">
        <v>167</v>
      </c>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row>
    <row r="203" spans="1:60" outlineLevel="1">
      <c r="A203" s="161"/>
      <c r="B203" s="162"/>
      <c r="C203" s="191" t="s">
        <v>373</v>
      </c>
      <c r="D203" s="164"/>
      <c r="E203" s="165">
        <v>11.3</v>
      </c>
      <c r="F203" s="163"/>
      <c r="G203" s="163"/>
      <c r="H203" s="163"/>
      <c r="I203" s="163"/>
      <c r="J203" s="163"/>
      <c r="K203" s="163"/>
      <c r="L203" s="163"/>
      <c r="M203" s="163"/>
      <c r="N203" s="163"/>
      <c r="O203" s="163"/>
      <c r="P203" s="163"/>
      <c r="Q203" s="163"/>
      <c r="R203" s="163"/>
      <c r="S203" s="163"/>
      <c r="T203" s="163"/>
      <c r="U203" s="163"/>
      <c r="V203" s="163"/>
      <c r="W203" s="163"/>
      <c r="X203" s="154"/>
      <c r="Y203" s="154"/>
      <c r="Z203" s="154"/>
      <c r="AA203" s="154"/>
      <c r="AB203" s="154"/>
      <c r="AC203" s="154"/>
      <c r="AD203" s="154"/>
      <c r="AE203" s="154"/>
      <c r="AF203" s="154"/>
      <c r="AG203" s="154" t="s">
        <v>156</v>
      </c>
      <c r="AH203" s="154">
        <v>0</v>
      </c>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row>
    <row r="204" spans="1:60">
      <c r="A204" s="167" t="s">
        <v>137</v>
      </c>
      <c r="B204" s="168" t="s">
        <v>75</v>
      </c>
      <c r="C204" s="188" t="s">
        <v>76</v>
      </c>
      <c r="D204" s="169"/>
      <c r="E204" s="170"/>
      <c r="F204" s="171"/>
      <c r="G204" s="171">
        <f>SUMIF(AG205:AG224,"&lt;&gt;NOR",G205:G224)</f>
        <v>383356.58</v>
      </c>
      <c r="H204" s="171"/>
      <c r="I204" s="171">
        <f>SUM(I205:I224)</f>
        <v>0</v>
      </c>
      <c r="J204" s="171"/>
      <c r="K204" s="171">
        <f>SUM(K205:K224)</f>
        <v>0</v>
      </c>
      <c r="L204" s="171"/>
      <c r="M204" s="171">
        <f>SUM(M205:M224)</f>
        <v>440860.06699999998</v>
      </c>
      <c r="N204" s="171"/>
      <c r="O204" s="171">
        <f>SUM(O205:O224)</f>
        <v>0</v>
      </c>
      <c r="P204" s="171"/>
      <c r="Q204" s="171">
        <f>SUM(Q205:Q224)</f>
        <v>0</v>
      </c>
      <c r="R204" s="171"/>
      <c r="S204" s="171"/>
      <c r="T204" s="172"/>
      <c r="U204" s="166"/>
      <c r="V204" s="166">
        <f>SUM(V205:V224)</f>
        <v>727.57</v>
      </c>
      <c r="W204" s="166"/>
      <c r="AG204" t="s">
        <v>138</v>
      </c>
    </row>
    <row r="205" spans="1:60" outlineLevel="1">
      <c r="A205" s="173">
        <v>44</v>
      </c>
      <c r="B205" s="174" t="s">
        <v>374</v>
      </c>
      <c r="C205" s="190" t="s">
        <v>375</v>
      </c>
      <c r="D205" s="175" t="s">
        <v>188</v>
      </c>
      <c r="E205" s="176">
        <v>2625.4</v>
      </c>
      <c r="F205" s="177">
        <v>39.9</v>
      </c>
      <c r="G205" s="178">
        <f>ROUND(E205*F205,2)</f>
        <v>104753.46</v>
      </c>
      <c r="H205" s="177"/>
      <c r="I205" s="178">
        <f>ROUND(E205*H205,2)</f>
        <v>0</v>
      </c>
      <c r="J205" s="177"/>
      <c r="K205" s="178">
        <f>ROUND(E205*J205,2)</f>
        <v>0</v>
      </c>
      <c r="L205" s="178">
        <v>15</v>
      </c>
      <c r="M205" s="178">
        <f>G205*(1+L205/100)</f>
        <v>120466.47899999999</v>
      </c>
      <c r="N205" s="178">
        <v>0</v>
      </c>
      <c r="O205" s="178">
        <f>ROUND(E205*N205,2)</f>
        <v>0</v>
      </c>
      <c r="P205" s="178">
        <v>0</v>
      </c>
      <c r="Q205" s="178">
        <f>ROUND(E205*P205,2)</f>
        <v>0</v>
      </c>
      <c r="R205" s="178"/>
      <c r="S205" s="178" t="s">
        <v>147</v>
      </c>
      <c r="T205" s="179" t="s">
        <v>142</v>
      </c>
      <c r="U205" s="163">
        <v>0.123</v>
      </c>
      <c r="V205" s="163">
        <f>ROUND(E205*U205,2)</f>
        <v>322.92</v>
      </c>
      <c r="W205" s="163"/>
      <c r="X205" s="154"/>
      <c r="Y205" s="154"/>
      <c r="Z205" s="154"/>
      <c r="AA205" s="154"/>
      <c r="AB205" s="154"/>
      <c r="AC205" s="154"/>
      <c r="AD205" s="154"/>
      <c r="AE205" s="154"/>
      <c r="AF205" s="154"/>
      <c r="AG205" s="154" t="s">
        <v>165</v>
      </c>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row>
    <row r="206" spans="1:60" outlineLevel="1">
      <c r="A206" s="161"/>
      <c r="B206" s="162"/>
      <c r="C206" s="191" t="s">
        <v>376</v>
      </c>
      <c r="D206" s="164"/>
      <c r="E206" s="165">
        <v>2517.4</v>
      </c>
      <c r="F206" s="163"/>
      <c r="G206" s="163"/>
      <c r="H206" s="163"/>
      <c r="I206" s="163"/>
      <c r="J206" s="163"/>
      <c r="K206" s="163"/>
      <c r="L206" s="163"/>
      <c r="M206" s="163"/>
      <c r="N206" s="163"/>
      <c r="O206" s="163"/>
      <c r="P206" s="163"/>
      <c r="Q206" s="163"/>
      <c r="R206" s="163"/>
      <c r="S206" s="163"/>
      <c r="T206" s="163"/>
      <c r="U206" s="163"/>
      <c r="V206" s="163"/>
      <c r="W206" s="163"/>
      <c r="X206" s="154"/>
      <c r="Y206" s="154"/>
      <c r="Z206" s="154"/>
      <c r="AA206" s="154"/>
      <c r="AB206" s="154"/>
      <c r="AC206" s="154"/>
      <c r="AD206" s="154"/>
      <c r="AE206" s="154"/>
      <c r="AF206" s="154"/>
      <c r="AG206" s="154" t="s">
        <v>156</v>
      </c>
      <c r="AH206" s="154">
        <v>0</v>
      </c>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row>
    <row r="207" spans="1:60" outlineLevel="1">
      <c r="A207" s="161"/>
      <c r="B207" s="162"/>
      <c r="C207" s="191" t="s">
        <v>377</v>
      </c>
      <c r="D207" s="164"/>
      <c r="E207" s="165">
        <v>108</v>
      </c>
      <c r="F207" s="163"/>
      <c r="G207" s="163"/>
      <c r="H207" s="163"/>
      <c r="I207" s="163"/>
      <c r="J207" s="163"/>
      <c r="K207" s="163"/>
      <c r="L207" s="163"/>
      <c r="M207" s="163"/>
      <c r="N207" s="163"/>
      <c r="O207" s="163"/>
      <c r="P207" s="163"/>
      <c r="Q207" s="163"/>
      <c r="R207" s="163"/>
      <c r="S207" s="163"/>
      <c r="T207" s="163"/>
      <c r="U207" s="163"/>
      <c r="V207" s="163"/>
      <c r="W207" s="163"/>
      <c r="X207" s="154"/>
      <c r="Y207" s="154"/>
      <c r="Z207" s="154"/>
      <c r="AA207" s="154"/>
      <c r="AB207" s="154"/>
      <c r="AC207" s="154"/>
      <c r="AD207" s="154"/>
      <c r="AE207" s="154"/>
      <c r="AF207" s="154"/>
      <c r="AG207" s="154" t="s">
        <v>156</v>
      </c>
      <c r="AH207" s="154">
        <v>0</v>
      </c>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row>
    <row r="208" spans="1:60" ht="22.5" outlineLevel="1">
      <c r="A208" s="173">
        <v>45</v>
      </c>
      <c r="B208" s="174" t="s">
        <v>378</v>
      </c>
      <c r="C208" s="190" t="s">
        <v>379</v>
      </c>
      <c r="D208" s="175" t="s">
        <v>188</v>
      </c>
      <c r="E208" s="176">
        <v>10501.6</v>
      </c>
      <c r="F208" s="177">
        <v>7.2</v>
      </c>
      <c r="G208" s="178">
        <f>ROUND(E208*F208,2)</f>
        <v>75611.520000000004</v>
      </c>
      <c r="H208" s="177"/>
      <c r="I208" s="178">
        <f>ROUND(E208*H208,2)</f>
        <v>0</v>
      </c>
      <c r="J208" s="177"/>
      <c r="K208" s="178">
        <f>ROUND(E208*J208,2)</f>
        <v>0</v>
      </c>
      <c r="L208" s="178">
        <v>15</v>
      </c>
      <c r="M208" s="178">
        <f>G208*(1+L208/100)</f>
        <v>86953.247999999992</v>
      </c>
      <c r="N208" s="178">
        <v>0</v>
      </c>
      <c r="O208" s="178">
        <f>ROUND(E208*N208,2)</f>
        <v>0</v>
      </c>
      <c r="P208" s="178">
        <v>0</v>
      </c>
      <c r="Q208" s="178">
        <f>ROUND(E208*P208,2)</f>
        <v>0</v>
      </c>
      <c r="R208" s="178"/>
      <c r="S208" s="178" t="s">
        <v>147</v>
      </c>
      <c r="T208" s="179" t="s">
        <v>142</v>
      </c>
      <c r="U208" s="163">
        <v>0</v>
      </c>
      <c r="V208" s="163">
        <f>ROUND(E208*U208,2)</f>
        <v>0</v>
      </c>
      <c r="W208" s="163"/>
      <c r="X208" s="154"/>
      <c r="Y208" s="154"/>
      <c r="Z208" s="154"/>
      <c r="AA208" s="154"/>
      <c r="AB208" s="154"/>
      <c r="AC208" s="154"/>
      <c r="AD208" s="154"/>
      <c r="AE208" s="154"/>
      <c r="AF208" s="154"/>
      <c r="AG208" s="154" t="s">
        <v>165</v>
      </c>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row>
    <row r="209" spans="1:60" outlineLevel="1">
      <c r="A209" s="161"/>
      <c r="B209" s="162"/>
      <c r="C209" s="191" t="s">
        <v>380</v>
      </c>
      <c r="D209" s="164"/>
      <c r="E209" s="165">
        <v>10501.6</v>
      </c>
      <c r="F209" s="163"/>
      <c r="G209" s="163"/>
      <c r="H209" s="163"/>
      <c r="I209" s="163"/>
      <c r="J209" s="163"/>
      <c r="K209" s="163"/>
      <c r="L209" s="163"/>
      <c r="M209" s="163"/>
      <c r="N209" s="163"/>
      <c r="O209" s="163"/>
      <c r="P209" s="163"/>
      <c r="Q209" s="163"/>
      <c r="R209" s="163"/>
      <c r="S209" s="163"/>
      <c r="T209" s="163"/>
      <c r="U209" s="163"/>
      <c r="V209" s="163"/>
      <c r="W209" s="163"/>
      <c r="X209" s="154"/>
      <c r="Y209" s="154"/>
      <c r="Z209" s="154"/>
      <c r="AA209" s="154"/>
      <c r="AB209" s="154"/>
      <c r="AC209" s="154"/>
      <c r="AD209" s="154"/>
      <c r="AE209" s="154"/>
      <c r="AF209" s="154"/>
      <c r="AG209" s="154" t="s">
        <v>156</v>
      </c>
      <c r="AH209" s="154">
        <v>0</v>
      </c>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row>
    <row r="210" spans="1:60" outlineLevel="1">
      <c r="A210" s="173">
        <v>46</v>
      </c>
      <c r="B210" s="174" t="s">
        <v>381</v>
      </c>
      <c r="C210" s="190" t="s">
        <v>382</v>
      </c>
      <c r="D210" s="175" t="s">
        <v>188</v>
      </c>
      <c r="E210" s="176">
        <v>2625.4</v>
      </c>
      <c r="F210" s="177">
        <v>39.9</v>
      </c>
      <c r="G210" s="178">
        <f>ROUND(E210*F210,2)</f>
        <v>104753.46</v>
      </c>
      <c r="H210" s="177"/>
      <c r="I210" s="178">
        <f>ROUND(E210*H210,2)</f>
        <v>0</v>
      </c>
      <c r="J210" s="177"/>
      <c r="K210" s="178">
        <f>ROUND(E210*J210,2)</f>
        <v>0</v>
      </c>
      <c r="L210" s="178">
        <v>15</v>
      </c>
      <c r="M210" s="178">
        <f>G210*(1+L210/100)</f>
        <v>120466.47899999999</v>
      </c>
      <c r="N210" s="178">
        <v>0</v>
      </c>
      <c r="O210" s="178">
        <f>ROUND(E210*N210,2)</f>
        <v>0</v>
      </c>
      <c r="P210" s="178">
        <v>0</v>
      </c>
      <c r="Q210" s="178">
        <f>ROUND(E210*P210,2)</f>
        <v>0</v>
      </c>
      <c r="R210" s="178"/>
      <c r="S210" s="178" t="s">
        <v>147</v>
      </c>
      <c r="T210" s="179" t="s">
        <v>142</v>
      </c>
      <c r="U210" s="163">
        <v>0.105</v>
      </c>
      <c r="V210" s="163">
        <f>ROUND(E210*U210,2)</f>
        <v>275.67</v>
      </c>
      <c r="W210" s="163"/>
      <c r="X210" s="154"/>
      <c r="Y210" s="154"/>
      <c r="Z210" s="154"/>
      <c r="AA210" s="154"/>
      <c r="AB210" s="154"/>
      <c r="AC210" s="154"/>
      <c r="AD210" s="154"/>
      <c r="AE210" s="154"/>
      <c r="AF210" s="154"/>
      <c r="AG210" s="154" t="s">
        <v>165</v>
      </c>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row>
    <row r="211" spans="1:60" outlineLevel="1">
      <c r="A211" s="161"/>
      <c r="B211" s="162"/>
      <c r="C211" s="191" t="s">
        <v>383</v>
      </c>
      <c r="D211" s="164"/>
      <c r="E211" s="165">
        <v>2625.4</v>
      </c>
      <c r="F211" s="163"/>
      <c r="G211" s="163"/>
      <c r="H211" s="163"/>
      <c r="I211" s="163"/>
      <c r="J211" s="163"/>
      <c r="K211" s="163"/>
      <c r="L211" s="163"/>
      <c r="M211" s="163"/>
      <c r="N211" s="163"/>
      <c r="O211" s="163"/>
      <c r="P211" s="163"/>
      <c r="Q211" s="163"/>
      <c r="R211" s="163"/>
      <c r="S211" s="163"/>
      <c r="T211" s="163"/>
      <c r="U211" s="163"/>
      <c r="V211" s="163"/>
      <c r="W211" s="163"/>
      <c r="X211" s="154"/>
      <c r="Y211" s="154"/>
      <c r="Z211" s="154"/>
      <c r="AA211" s="154"/>
      <c r="AB211" s="154"/>
      <c r="AC211" s="154"/>
      <c r="AD211" s="154"/>
      <c r="AE211" s="154"/>
      <c r="AF211" s="154"/>
      <c r="AG211" s="154" t="s">
        <v>156</v>
      </c>
      <c r="AH211" s="154">
        <v>0</v>
      </c>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row>
    <row r="212" spans="1:60" outlineLevel="1">
      <c r="A212" s="173">
        <v>47</v>
      </c>
      <c r="B212" s="174" t="s">
        <v>384</v>
      </c>
      <c r="C212" s="190" t="s">
        <v>385</v>
      </c>
      <c r="D212" s="175" t="s">
        <v>188</v>
      </c>
      <c r="E212" s="176">
        <v>2625.4</v>
      </c>
      <c r="F212" s="177">
        <v>9.9</v>
      </c>
      <c r="G212" s="178">
        <f>ROUND(E212*F212,2)</f>
        <v>25991.46</v>
      </c>
      <c r="H212" s="177"/>
      <c r="I212" s="178">
        <f>ROUND(E212*H212,2)</f>
        <v>0</v>
      </c>
      <c r="J212" s="177"/>
      <c r="K212" s="178">
        <f>ROUND(E212*J212,2)</f>
        <v>0</v>
      </c>
      <c r="L212" s="178">
        <v>15</v>
      </c>
      <c r="M212" s="178">
        <f>G212*(1+L212/100)</f>
        <v>29890.178999999996</v>
      </c>
      <c r="N212" s="178">
        <v>0</v>
      </c>
      <c r="O212" s="178">
        <f>ROUND(E212*N212,2)</f>
        <v>0</v>
      </c>
      <c r="P212" s="178">
        <v>0</v>
      </c>
      <c r="Q212" s="178">
        <f>ROUND(E212*P212,2)</f>
        <v>0</v>
      </c>
      <c r="R212" s="178" t="s">
        <v>386</v>
      </c>
      <c r="S212" s="178" t="s">
        <v>142</v>
      </c>
      <c r="T212" s="179" t="s">
        <v>142</v>
      </c>
      <c r="U212" s="163">
        <v>3.0300000000000001E-2</v>
      </c>
      <c r="V212" s="163">
        <f>ROUND(E212*U212,2)</f>
        <v>79.55</v>
      </c>
      <c r="W212" s="163"/>
      <c r="X212" s="154"/>
      <c r="Y212" s="154"/>
      <c r="Z212" s="154"/>
      <c r="AA212" s="154"/>
      <c r="AB212" s="154"/>
      <c r="AC212" s="154"/>
      <c r="AD212" s="154"/>
      <c r="AE212" s="154"/>
      <c r="AF212" s="154"/>
      <c r="AG212" s="154" t="s">
        <v>165</v>
      </c>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row>
    <row r="213" spans="1:60" outlineLevel="1">
      <c r="A213" s="161"/>
      <c r="B213" s="162"/>
      <c r="C213" s="191" t="s">
        <v>383</v>
      </c>
      <c r="D213" s="164"/>
      <c r="E213" s="165">
        <v>2625.4</v>
      </c>
      <c r="F213" s="163"/>
      <c r="G213" s="163"/>
      <c r="H213" s="163"/>
      <c r="I213" s="163"/>
      <c r="J213" s="163"/>
      <c r="K213" s="163"/>
      <c r="L213" s="163"/>
      <c r="M213" s="163"/>
      <c r="N213" s="163"/>
      <c r="O213" s="163"/>
      <c r="P213" s="163"/>
      <c r="Q213" s="163"/>
      <c r="R213" s="163"/>
      <c r="S213" s="163"/>
      <c r="T213" s="163"/>
      <c r="U213" s="163"/>
      <c r="V213" s="163"/>
      <c r="W213" s="163"/>
      <c r="X213" s="154"/>
      <c r="Y213" s="154"/>
      <c r="Z213" s="154"/>
      <c r="AA213" s="154"/>
      <c r="AB213" s="154"/>
      <c r="AC213" s="154"/>
      <c r="AD213" s="154"/>
      <c r="AE213" s="154"/>
      <c r="AF213" s="154"/>
      <c r="AG213" s="154" t="s">
        <v>156</v>
      </c>
      <c r="AH213" s="154">
        <v>0</v>
      </c>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row>
    <row r="214" spans="1:60" ht="33.75" outlineLevel="1">
      <c r="A214" s="173">
        <v>48</v>
      </c>
      <c r="B214" s="174" t="s">
        <v>387</v>
      </c>
      <c r="C214" s="190" t="s">
        <v>388</v>
      </c>
      <c r="D214" s="175" t="s">
        <v>188</v>
      </c>
      <c r="E214" s="176">
        <v>10501.6</v>
      </c>
      <c r="F214" s="177">
        <v>4.2</v>
      </c>
      <c r="G214" s="178">
        <f>ROUND(E214*F214,2)</f>
        <v>44106.720000000001</v>
      </c>
      <c r="H214" s="177"/>
      <c r="I214" s="178">
        <f>ROUND(E214*H214,2)</f>
        <v>0</v>
      </c>
      <c r="J214" s="177"/>
      <c r="K214" s="178">
        <f>ROUND(E214*J214,2)</f>
        <v>0</v>
      </c>
      <c r="L214" s="178">
        <v>15</v>
      </c>
      <c r="M214" s="178">
        <f>G214*(1+L214/100)</f>
        <v>50722.727999999996</v>
      </c>
      <c r="N214" s="178">
        <v>0</v>
      </c>
      <c r="O214" s="178">
        <f>ROUND(E214*N214,2)</f>
        <v>0</v>
      </c>
      <c r="P214" s="178">
        <v>0</v>
      </c>
      <c r="Q214" s="178">
        <f>ROUND(E214*P214,2)</f>
        <v>0</v>
      </c>
      <c r="R214" s="178" t="s">
        <v>386</v>
      </c>
      <c r="S214" s="178" t="s">
        <v>142</v>
      </c>
      <c r="T214" s="179" t="s">
        <v>142</v>
      </c>
      <c r="U214" s="163">
        <v>0</v>
      </c>
      <c r="V214" s="163">
        <f>ROUND(E214*U214,2)</f>
        <v>0</v>
      </c>
      <c r="W214" s="163"/>
      <c r="X214" s="154"/>
      <c r="Y214" s="154"/>
      <c r="Z214" s="154"/>
      <c r="AA214" s="154"/>
      <c r="AB214" s="154"/>
      <c r="AC214" s="154"/>
      <c r="AD214" s="154"/>
      <c r="AE214" s="154"/>
      <c r="AF214" s="154"/>
      <c r="AG214" s="154" t="s">
        <v>165</v>
      </c>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row>
    <row r="215" spans="1:60" outlineLevel="1">
      <c r="A215" s="161"/>
      <c r="B215" s="162"/>
      <c r="C215" s="191" t="s">
        <v>380</v>
      </c>
      <c r="D215" s="164"/>
      <c r="E215" s="165">
        <v>10501.6</v>
      </c>
      <c r="F215" s="163"/>
      <c r="G215" s="163"/>
      <c r="H215" s="163"/>
      <c r="I215" s="163"/>
      <c r="J215" s="163"/>
      <c r="K215" s="163"/>
      <c r="L215" s="163"/>
      <c r="M215" s="163"/>
      <c r="N215" s="163"/>
      <c r="O215" s="163"/>
      <c r="P215" s="163"/>
      <c r="Q215" s="163"/>
      <c r="R215" s="163"/>
      <c r="S215" s="163"/>
      <c r="T215" s="163"/>
      <c r="U215" s="163"/>
      <c r="V215" s="163"/>
      <c r="W215" s="163"/>
      <c r="X215" s="154"/>
      <c r="Y215" s="154"/>
      <c r="Z215" s="154"/>
      <c r="AA215" s="154"/>
      <c r="AB215" s="154"/>
      <c r="AC215" s="154"/>
      <c r="AD215" s="154"/>
      <c r="AE215" s="154"/>
      <c r="AF215" s="154"/>
      <c r="AG215" s="154" t="s">
        <v>156</v>
      </c>
      <c r="AH215" s="154">
        <v>0</v>
      </c>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row>
    <row r="216" spans="1:60" outlineLevel="1">
      <c r="A216" s="173">
        <v>49</v>
      </c>
      <c r="B216" s="174" t="s">
        <v>389</v>
      </c>
      <c r="C216" s="190" t="s">
        <v>390</v>
      </c>
      <c r="D216" s="175" t="s">
        <v>188</v>
      </c>
      <c r="E216" s="176">
        <v>2625.4</v>
      </c>
      <c r="F216" s="177">
        <v>9.9</v>
      </c>
      <c r="G216" s="178">
        <f>ROUND(E216*F216,2)</f>
        <v>25991.46</v>
      </c>
      <c r="H216" s="177"/>
      <c r="I216" s="178">
        <f>ROUND(E216*H216,2)</f>
        <v>0</v>
      </c>
      <c r="J216" s="177"/>
      <c r="K216" s="178">
        <f>ROUND(E216*J216,2)</f>
        <v>0</v>
      </c>
      <c r="L216" s="178">
        <v>15</v>
      </c>
      <c r="M216" s="178">
        <f>G216*(1+L216/100)</f>
        <v>29890.178999999996</v>
      </c>
      <c r="N216" s="178">
        <v>0</v>
      </c>
      <c r="O216" s="178">
        <f>ROUND(E216*N216,2)</f>
        <v>0</v>
      </c>
      <c r="P216" s="178">
        <v>0</v>
      </c>
      <c r="Q216" s="178">
        <f>ROUND(E216*P216,2)</f>
        <v>0</v>
      </c>
      <c r="R216" s="178" t="s">
        <v>386</v>
      </c>
      <c r="S216" s="178" t="s">
        <v>142</v>
      </c>
      <c r="T216" s="179" t="s">
        <v>142</v>
      </c>
      <c r="U216" s="163">
        <v>1.7999999999999999E-2</v>
      </c>
      <c r="V216" s="163">
        <f>ROUND(E216*U216,2)</f>
        <v>47.26</v>
      </c>
      <c r="W216" s="163"/>
      <c r="X216" s="154"/>
      <c r="Y216" s="154"/>
      <c r="Z216" s="154"/>
      <c r="AA216" s="154"/>
      <c r="AB216" s="154"/>
      <c r="AC216" s="154"/>
      <c r="AD216" s="154"/>
      <c r="AE216" s="154"/>
      <c r="AF216" s="154"/>
      <c r="AG216" s="154" t="s">
        <v>165</v>
      </c>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row>
    <row r="217" spans="1:60" outlineLevel="1">
      <c r="A217" s="161"/>
      <c r="B217" s="162"/>
      <c r="C217" s="191" t="s">
        <v>383</v>
      </c>
      <c r="D217" s="164"/>
      <c r="E217" s="165">
        <v>2625.4</v>
      </c>
      <c r="F217" s="163"/>
      <c r="G217" s="163"/>
      <c r="H217" s="163"/>
      <c r="I217" s="163"/>
      <c r="J217" s="163"/>
      <c r="K217" s="163"/>
      <c r="L217" s="163"/>
      <c r="M217" s="163"/>
      <c r="N217" s="163"/>
      <c r="O217" s="163"/>
      <c r="P217" s="163"/>
      <c r="Q217" s="163"/>
      <c r="R217" s="163"/>
      <c r="S217" s="163"/>
      <c r="T217" s="163"/>
      <c r="U217" s="163"/>
      <c r="V217" s="163"/>
      <c r="W217" s="163"/>
      <c r="X217" s="154"/>
      <c r="Y217" s="154"/>
      <c r="Z217" s="154"/>
      <c r="AA217" s="154"/>
      <c r="AB217" s="154"/>
      <c r="AC217" s="154"/>
      <c r="AD217" s="154"/>
      <c r="AE217" s="154"/>
      <c r="AF217" s="154"/>
      <c r="AG217" s="154" t="s">
        <v>156</v>
      </c>
      <c r="AH217" s="154">
        <v>0</v>
      </c>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row>
    <row r="218" spans="1:60" outlineLevel="1">
      <c r="A218" s="173">
        <v>50</v>
      </c>
      <c r="B218" s="174" t="s">
        <v>391</v>
      </c>
      <c r="C218" s="190" t="s">
        <v>392</v>
      </c>
      <c r="D218" s="175" t="s">
        <v>235</v>
      </c>
      <c r="E218" s="176">
        <v>5</v>
      </c>
      <c r="F218" s="177">
        <v>225</v>
      </c>
      <c r="G218" s="178">
        <f>ROUND(E218*F218,2)</f>
        <v>1125</v>
      </c>
      <c r="H218" s="177"/>
      <c r="I218" s="178">
        <f>ROUND(E218*H218,2)</f>
        <v>0</v>
      </c>
      <c r="J218" s="177"/>
      <c r="K218" s="178">
        <f>ROUND(E218*J218,2)</f>
        <v>0</v>
      </c>
      <c r="L218" s="178">
        <v>15</v>
      </c>
      <c r="M218" s="178">
        <f>G218*(1+L218/100)</f>
        <v>1293.75</v>
      </c>
      <c r="N218" s="178">
        <v>0</v>
      </c>
      <c r="O218" s="178">
        <f>ROUND(E218*N218,2)</f>
        <v>0</v>
      </c>
      <c r="P218" s="178">
        <v>0</v>
      </c>
      <c r="Q218" s="178">
        <f>ROUND(E218*P218,2)</f>
        <v>0</v>
      </c>
      <c r="R218" s="178" t="s">
        <v>386</v>
      </c>
      <c r="S218" s="178" t="s">
        <v>142</v>
      </c>
      <c r="T218" s="179" t="s">
        <v>142</v>
      </c>
      <c r="U218" s="163">
        <v>0.23899999999999999</v>
      </c>
      <c r="V218" s="163">
        <f>ROUND(E218*U218,2)</f>
        <v>1.2</v>
      </c>
      <c r="W218" s="163"/>
      <c r="X218" s="154"/>
      <c r="Y218" s="154"/>
      <c r="Z218" s="154"/>
      <c r="AA218" s="154"/>
      <c r="AB218" s="154"/>
      <c r="AC218" s="154"/>
      <c r="AD218" s="154"/>
      <c r="AE218" s="154"/>
      <c r="AF218" s="154"/>
      <c r="AG218" s="154" t="s">
        <v>165</v>
      </c>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row>
    <row r="219" spans="1:60" outlineLevel="1">
      <c r="A219" s="161"/>
      <c r="B219" s="162"/>
      <c r="C219" s="191" t="s">
        <v>393</v>
      </c>
      <c r="D219" s="164"/>
      <c r="E219" s="165">
        <v>5</v>
      </c>
      <c r="F219" s="163"/>
      <c r="G219" s="163"/>
      <c r="H219" s="163"/>
      <c r="I219" s="163"/>
      <c r="J219" s="163"/>
      <c r="K219" s="163"/>
      <c r="L219" s="163"/>
      <c r="M219" s="163"/>
      <c r="N219" s="163"/>
      <c r="O219" s="163"/>
      <c r="P219" s="163"/>
      <c r="Q219" s="163"/>
      <c r="R219" s="163"/>
      <c r="S219" s="163"/>
      <c r="T219" s="163"/>
      <c r="U219" s="163"/>
      <c r="V219" s="163"/>
      <c r="W219" s="163"/>
      <c r="X219" s="154"/>
      <c r="Y219" s="154"/>
      <c r="Z219" s="154"/>
      <c r="AA219" s="154"/>
      <c r="AB219" s="154"/>
      <c r="AC219" s="154"/>
      <c r="AD219" s="154"/>
      <c r="AE219" s="154"/>
      <c r="AF219" s="154"/>
      <c r="AG219" s="154" t="s">
        <v>156</v>
      </c>
      <c r="AH219" s="154">
        <v>0</v>
      </c>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row>
    <row r="220" spans="1:60" ht="33.75" outlineLevel="1">
      <c r="A220" s="173">
        <v>51</v>
      </c>
      <c r="B220" s="174" t="s">
        <v>394</v>
      </c>
      <c r="C220" s="190" t="s">
        <v>395</v>
      </c>
      <c r="D220" s="175" t="s">
        <v>235</v>
      </c>
      <c r="E220" s="176">
        <v>20</v>
      </c>
      <c r="F220" s="177">
        <v>41.2</v>
      </c>
      <c r="G220" s="178">
        <f>ROUND(E220*F220,2)</f>
        <v>824</v>
      </c>
      <c r="H220" s="177"/>
      <c r="I220" s="178">
        <f>ROUND(E220*H220,2)</f>
        <v>0</v>
      </c>
      <c r="J220" s="177"/>
      <c r="K220" s="178">
        <f>ROUND(E220*J220,2)</f>
        <v>0</v>
      </c>
      <c r="L220" s="178">
        <v>15</v>
      </c>
      <c r="M220" s="178">
        <f>G220*(1+L220/100)</f>
        <v>947.59999999999991</v>
      </c>
      <c r="N220" s="178">
        <v>0</v>
      </c>
      <c r="O220" s="178">
        <f>ROUND(E220*N220,2)</f>
        <v>0</v>
      </c>
      <c r="P220" s="178">
        <v>0</v>
      </c>
      <c r="Q220" s="178">
        <f>ROUND(E220*P220,2)</f>
        <v>0</v>
      </c>
      <c r="R220" s="178" t="s">
        <v>386</v>
      </c>
      <c r="S220" s="178" t="s">
        <v>142</v>
      </c>
      <c r="T220" s="179" t="s">
        <v>142</v>
      </c>
      <c r="U220" s="163">
        <v>0.01</v>
      </c>
      <c r="V220" s="163">
        <f>ROUND(E220*U220,2)</f>
        <v>0.2</v>
      </c>
      <c r="W220" s="163"/>
      <c r="X220" s="154"/>
      <c r="Y220" s="154"/>
      <c r="Z220" s="154"/>
      <c r="AA220" s="154"/>
      <c r="AB220" s="154"/>
      <c r="AC220" s="154"/>
      <c r="AD220" s="154"/>
      <c r="AE220" s="154"/>
      <c r="AF220" s="154"/>
      <c r="AG220" s="154" t="s">
        <v>165</v>
      </c>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row>
    <row r="221" spans="1:60" outlineLevel="1">
      <c r="A221" s="161"/>
      <c r="B221" s="162"/>
      <c r="C221" s="191" t="s">
        <v>396</v>
      </c>
      <c r="D221" s="164"/>
      <c r="E221" s="165">
        <v>20</v>
      </c>
      <c r="F221" s="163"/>
      <c r="G221" s="163"/>
      <c r="H221" s="163"/>
      <c r="I221" s="163"/>
      <c r="J221" s="163"/>
      <c r="K221" s="163"/>
      <c r="L221" s="163"/>
      <c r="M221" s="163"/>
      <c r="N221" s="163"/>
      <c r="O221" s="163"/>
      <c r="P221" s="163"/>
      <c r="Q221" s="163"/>
      <c r="R221" s="163"/>
      <c r="S221" s="163"/>
      <c r="T221" s="163"/>
      <c r="U221" s="163"/>
      <c r="V221" s="163"/>
      <c r="W221" s="163"/>
      <c r="X221" s="154"/>
      <c r="Y221" s="154"/>
      <c r="Z221" s="154"/>
      <c r="AA221" s="154"/>
      <c r="AB221" s="154"/>
      <c r="AC221" s="154"/>
      <c r="AD221" s="154"/>
      <c r="AE221" s="154"/>
      <c r="AF221" s="154"/>
      <c r="AG221" s="154" t="s">
        <v>156</v>
      </c>
      <c r="AH221" s="154">
        <v>0</v>
      </c>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row>
    <row r="222" spans="1:60" outlineLevel="1">
      <c r="A222" s="173">
        <v>52</v>
      </c>
      <c r="B222" s="174" t="s">
        <v>397</v>
      </c>
      <c r="C222" s="190" t="s">
        <v>398</v>
      </c>
      <c r="D222" s="175" t="s">
        <v>235</v>
      </c>
      <c r="E222" s="176">
        <v>5</v>
      </c>
      <c r="F222" s="177">
        <v>39.9</v>
      </c>
      <c r="G222" s="178">
        <f>ROUND(E222*F222,2)</f>
        <v>199.5</v>
      </c>
      <c r="H222" s="177"/>
      <c r="I222" s="178">
        <f>ROUND(E222*H222,2)</f>
        <v>0</v>
      </c>
      <c r="J222" s="177"/>
      <c r="K222" s="178">
        <f>ROUND(E222*J222,2)</f>
        <v>0</v>
      </c>
      <c r="L222" s="178">
        <v>15</v>
      </c>
      <c r="M222" s="178">
        <f>G222*(1+L222/100)</f>
        <v>229.42499999999998</v>
      </c>
      <c r="N222" s="178">
        <v>0</v>
      </c>
      <c r="O222" s="178">
        <f>ROUND(E222*N222,2)</f>
        <v>0</v>
      </c>
      <c r="P222" s="178">
        <v>0</v>
      </c>
      <c r="Q222" s="178">
        <f>ROUND(E222*P222,2)</f>
        <v>0</v>
      </c>
      <c r="R222" s="178" t="s">
        <v>386</v>
      </c>
      <c r="S222" s="178" t="s">
        <v>142</v>
      </c>
      <c r="T222" s="179" t="s">
        <v>142</v>
      </c>
      <c r="U222" s="163">
        <v>0.154</v>
      </c>
      <c r="V222" s="163">
        <f>ROUND(E222*U222,2)</f>
        <v>0.77</v>
      </c>
      <c r="W222" s="163"/>
      <c r="X222" s="154"/>
      <c r="Y222" s="154"/>
      <c r="Z222" s="154"/>
      <c r="AA222" s="154"/>
      <c r="AB222" s="154"/>
      <c r="AC222" s="154"/>
      <c r="AD222" s="154"/>
      <c r="AE222" s="154"/>
      <c r="AF222" s="154"/>
      <c r="AG222" s="154" t="s">
        <v>165</v>
      </c>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row>
    <row r="223" spans="1:60" outlineLevel="1">
      <c r="A223" s="161"/>
      <c r="B223" s="162"/>
      <c r="C223" s="250" t="s">
        <v>399</v>
      </c>
      <c r="D223" s="251"/>
      <c r="E223" s="251"/>
      <c r="F223" s="251"/>
      <c r="G223" s="251"/>
      <c r="H223" s="163"/>
      <c r="I223" s="163"/>
      <c r="J223" s="163"/>
      <c r="K223" s="163"/>
      <c r="L223" s="163"/>
      <c r="M223" s="163"/>
      <c r="N223" s="163"/>
      <c r="O223" s="163"/>
      <c r="P223" s="163"/>
      <c r="Q223" s="163"/>
      <c r="R223" s="163"/>
      <c r="S223" s="163"/>
      <c r="T223" s="163"/>
      <c r="U223" s="163"/>
      <c r="V223" s="163"/>
      <c r="W223" s="163"/>
      <c r="X223" s="154"/>
      <c r="Y223" s="154"/>
      <c r="Z223" s="154"/>
      <c r="AA223" s="154"/>
      <c r="AB223" s="154"/>
      <c r="AC223" s="154"/>
      <c r="AD223" s="154"/>
      <c r="AE223" s="154"/>
      <c r="AF223" s="154"/>
      <c r="AG223" s="154" t="s">
        <v>167</v>
      </c>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row>
    <row r="224" spans="1:60" outlineLevel="1">
      <c r="A224" s="161"/>
      <c r="B224" s="162"/>
      <c r="C224" s="191" t="s">
        <v>63</v>
      </c>
      <c r="D224" s="164"/>
      <c r="E224" s="165">
        <v>5</v>
      </c>
      <c r="F224" s="163"/>
      <c r="G224" s="163"/>
      <c r="H224" s="163"/>
      <c r="I224" s="163"/>
      <c r="J224" s="163"/>
      <c r="K224" s="163"/>
      <c r="L224" s="163"/>
      <c r="M224" s="163"/>
      <c r="N224" s="163"/>
      <c r="O224" s="163"/>
      <c r="P224" s="163"/>
      <c r="Q224" s="163"/>
      <c r="R224" s="163"/>
      <c r="S224" s="163"/>
      <c r="T224" s="163"/>
      <c r="U224" s="163"/>
      <c r="V224" s="163"/>
      <c r="W224" s="163"/>
      <c r="X224" s="154"/>
      <c r="Y224" s="154"/>
      <c r="Z224" s="154"/>
      <c r="AA224" s="154"/>
      <c r="AB224" s="154"/>
      <c r="AC224" s="154"/>
      <c r="AD224" s="154"/>
      <c r="AE224" s="154"/>
      <c r="AF224" s="154"/>
      <c r="AG224" s="154" t="s">
        <v>156</v>
      </c>
      <c r="AH224" s="154">
        <v>0</v>
      </c>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row>
    <row r="225" spans="1:60">
      <c r="A225" s="167" t="s">
        <v>137</v>
      </c>
      <c r="B225" s="168" t="s">
        <v>77</v>
      </c>
      <c r="C225" s="188" t="s">
        <v>78</v>
      </c>
      <c r="D225" s="169"/>
      <c r="E225" s="170"/>
      <c r="F225" s="171"/>
      <c r="G225" s="171">
        <f>SUMIF(AG226:AG227,"&lt;&gt;NOR",G226:G227)</f>
        <v>37012.94</v>
      </c>
      <c r="H225" s="171"/>
      <c r="I225" s="171">
        <f>SUM(I226:I227)</f>
        <v>0</v>
      </c>
      <c r="J225" s="171"/>
      <c r="K225" s="171">
        <f>SUM(K226:K227)</f>
        <v>0</v>
      </c>
      <c r="L225" s="171"/>
      <c r="M225" s="171">
        <f>SUM(M226:M227)</f>
        <v>42564.881000000001</v>
      </c>
      <c r="N225" s="171"/>
      <c r="O225" s="171">
        <f>SUM(O226:O227)</f>
        <v>0</v>
      </c>
      <c r="P225" s="171"/>
      <c r="Q225" s="171">
        <f>SUM(Q226:Q227)</f>
        <v>0</v>
      </c>
      <c r="R225" s="171"/>
      <c r="S225" s="171"/>
      <c r="T225" s="172"/>
      <c r="U225" s="166"/>
      <c r="V225" s="166">
        <f>SUM(V226:V227)</f>
        <v>185.97</v>
      </c>
      <c r="W225" s="166"/>
      <c r="AG225" t="s">
        <v>138</v>
      </c>
    </row>
    <row r="226" spans="1:60" outlineLevel="1">
      <c r="A226" s="173">
        <v>53</v>
      </c>
      <c r="B226" s="174" t="s">
        <v>400</v>
      </c>
      <c r="C226" s="190" t="s">
        <v>401</v>
      </c>
      <c r="D226" s="175" t="s">
        <v>188</v>
      </c>
      <c r="E226" s="176">
        <v>603.79999999999995</v>
      </c>
      <c r="F226" s="177">
        <v>61.3</v>
      </c>
      <c r="G226" s="178">
        <f>ROUND(E226*F226,2)</f>
        <v>37012.94</v>
      </c>
      <c r="H226" s="177"/>
      <c r="I226" s="178">
        <f>ROUND(E226*H226,2)</f>
        <v>0</v>
      </c>
      <c r="J226" s="177"/>
      <c r="K226" s="178">
        <f>ROUND(E226*J226,2)</f>
        <v>0</v>
      </c>
      <c r="L226" s="178">
        <v>15</v>
      </c>
      <c r="M226" s="178">
        <f>G226*(1+L226/100)</f>
        <v>42564.881000000001</v>
      </c>
      <c r="N226" s="178">
        <v>0</v>
      </c>
      <c r="O226" s="178">
        <f>ROUND(E226*N226,2)</f>
        <v>0</v>
      </c>
      <c r="P226" s="178">
        <v>0</v>
      </c>
      <c r="Q226" s="178">
        <f>ROUND(E226*P226,2)</f>
        <v>0</v>
      </c>
      <c r="R226" s="178" t="s">
        <v>192</v>
      </c>
      <c r="S226" s="178" t="s">
        <v>142</v>
      </c>
      <c r="T226" s="179" t="s">
        <v>142</v>
      </c>
      <c r="U226" s="163">
        <v>0.308</v>
      </c>
      <c r="V226" s="163">
        <f>ROUND(E226*U226,2)</f>
        <v>185.97</v>
      </c>
      <c r="W226" s="163"/>
      <c r="X226" s="154"/>
      <c r="Y226" s="154"/>
      <c r="Z226" s="154"/>
      <c r="AA226" s="154"/>
      <c r="AB226" s="154"/>
      <c r="AC226" s="154"/>
      <c r="AD226" s="154"/>
      <c r="AE226" s="154"/>
      <c r="AF226" s="154"/>
      <c r="AG226" s="154" t="s">
        <v>165</v>
      </c>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row>
    <row r="227" spans="1:60" outlineLevel="1">
      <c r="A227" s="161"/>
      <c r="B227" s="162"/>
      <c r="C227" s="191" t="s">
        <v>402</v>
      </c>
      <c r="D227" s="164"/>
      <c r="E227" s="165">
        <v>603.79999999999995</v>
      </c>
      <c r="F227" s="163"/>
      <c r="G227" s="163"/>
      <c r="H227" s="163"/>
      <c r="I227" s="163"/>
      <c r="J227" s="163"/>
      <c r="K227" s="163"/>
      <c r="L227" s="163"/>
      <c r="M227" s="163"/>
      <c r="N227" s="163"/>
      <c r="O227" s="163"/>
      <c r="P227" s="163"/>
      <c r="Q227" s="163"/>
      <c r="R227" s="163"/>
      <c r="S227" s="163"/>
      <c r="T227" s="163"/>
      <c r="U227" s="163"/>
      <c r="V227" s="163"/>
      <c r="W227" s="163"/>
      <c r="X227" s="154"/>
      <c r="Y227" s="154"/>
      <c r="Z227" s="154"/>
      <c r="AA227" s="154"/>
      <c r="AB227" s="154"/>
      <c r="AC227" s="154"/>
      <c r="AD227" s="154"/>
      <c r="AE227" s="154"/>
      <c r="AF227" s="154"/>
      <c r="AG227" s="154" t="s">
        <v>156</v>
      </c>
      <c r="AH227" s="154">
        <v>0</v>
      </c>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row>
    <row r="228" spans="1:60">
      <c r="A228" s="167" t="s">
        <v>137</v>
      </c>
      <c r="B228" s="168" t="s">
        <v>79</v>
      </c>
      <c r="C228" s="188" t="s">
        <v>80</v>
      </c>
      <c r="D228" s="169"/>
      <c r="E228" s="170"/>
      <c r="F228" s="171"/>
      <c r="G228" s="171">
        <f>SUMIF(AG229:AG237,"&lt;&gt;NOR",G229:G237)</f>
        <v>8488.84</v>
      </c>
      <c r="H228" s="171"/>
      <c r="I228" s="171">
        <f>SUM(I229:I237)</f>
        <v>0</v>
      </c>
      <c r="J228" s="171"/>
      <c r="K228" s="171">
        <f>SUM(K229:K237)</f>
        <v>0</v>
      </c>
      <c r="L228" s="171"/>
      <c r="M228" s="171">
        <f>SUM(M229:M237)</f>
        <v>9762.1659999999993</v>
      </c>
      <c r="N228" s="171"/>
      <c r="O228" s="171">
        <f>SUM(O229:O237)</f>
        <v>0</v>
      </c>
      <c r="P228" s="171"/>
      <c r="Q228" s="171">
        <f>SUM(Q229:Q237)</f>
        <v>0</v>
      </c>
      <c r="R228" s="171"/>
      <c r="S228" s="171"/>
      <c r="T228" s="172"/>
      <c r="U228" s="166"/>
      <c r="V228" s="166">
        <f>SUM(V229:V237)</f>
        <v>45.1</v>
      </c>
      <c r="W228" s="166"/>
      <c r="AG228" t="s">
        <v>138</v>
      </c>
    </row>
    <row r="229" spans="1:60" ht="22.5" outlineLevel="1">
      <c r="A229" s="173">
        <v>54</v>
      </c>
      <c r="B229" s="174" t="s">
        <v>403</v>
      </c>
      <c r="C229" s="190" t="s">
        <v>404</v>
      </c>
      <c r="D229" s="175" t="s">
        <v>163</v>
      </c>
      <c r="E229" s="176">
        <v>2.3650000000000002</v>
      </c>
      <c r="F229" s="177">
        <v>2104</v>
      </c>
      <c r="G229" s="178">
        <f>ROUND(E229*F229,2)</f>
        <v>4975.96</v>
      </c>
      <c r="H229" s="177"/>
      <c r="I229" s="178">
        <f>ROUND(E229*H229,2)</f>
        <v>0</v>
      </c>
      <c r="J229" s="177"/>
      <c r="K229" s="178">
        <f>ROUND(E229*J229,2)</f>
        <v>0</v>
      </c>
      <c r="L229" s="178">
        <v>15</v>
      </c>
      <c r="M229" s="178">
        <f>G229*(1+L229/100)</f>
        <v>5722.3539999999994</v>
      </c>
      <c r="N229" s="178">
        <v>0</v>
      </c>
      <c r="O229" s="178">
        <f>ROUND(E229*N229,2)</f>
        <v>0</v>
      </c>
      <c r="P229" s="178">
        <v>0</v>
      </c>
      <c r="Q229" s="178">
        <f>ROUND(E229*P229,2)</f>
        <v>0</v>
      </c>
      <c r="R229" s="178" t="s">
        <v>405</v>
      </c>
      <c r="S229" s="178" t="s">
        <v>142</v>
      </c>
      <c r="T229" s="179" t="s">
        <v>142</v>
      </c>
      <c r="U229" s="163">
        <v>11.32</v>
      </c>
      <c r="V229" s="163">
        <f>ROUND(E229*U229,2)</f>
        <v>26.77</v>
      </c>
      <c r="W229" s="163"/>
      <c r="X229" s="154"/>
      <c r="Y229" s="154"/>
      <c r="Z229" s="154"/>
      <c r="AA229" s="154"/>
      <c r="AB229" s="154"/>
      <c r="AC229" s="154"/>
      <c r="AD229" s="154"/>
      <c r="AE229" s="154"/>
      <c r="AF229" s="154"/>
      <c r="AG229" s="154" t="s">
        <v>165</v>
      </c>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row>
    <row r="230" spans="1:60" outlineLevel="1">
      <c r="A230" s="161"/>
      <c r="B230" s="162"/>
      <c r="C230" s="191" t="s">
        <v>406</v>
      </c>
      <c r="D230" s="164"/>
      <c r="E230" s="165">
        <v>2.3650000000000002</v>
      </c>
      <c r="F230" s="163"/>
      <c r="G230" s="163"/>
      <c r="H230" s="163"/>
      <c r="I230" s="163"/>
      <c r="J230" s="163"/>
      <c r="K230" s="163"/>
      <c r="L230" s="163"/>
      <c r="M230" s="163"/>
      <c r="N230" s="163"/>
      <c r="O230" s="163"/>
      <c r="P230" s="163"/>
      <c r="Q230" s="163"/>
      <c r="R230" s="163"/>
      <c r="S230" s="163"/>
      <c r="T230" s="163"/>
      <c r="U230" s="163"/>
      <c r="V230" s="163"/>
      <c r="W230" s="163"/>
      <c r="X230" s="154"/>
      <c r="Y230" s="154"/>
      <c r="Z230" s="154"/>
      <c r="AA230" s="154"/>
      <c r="AB230" s="154"/>
      <c r="AC230" s="154"/>
      <c r="AD230" s="154"/>
      <c r="AE230" s="154"/>
      <c r="AF230" s="154"/>
      <c r="AG230" s="154" t="s">
        <v>156</v>
      </c>
      <c r="AH230" s="154">
        <v>0</v>
      </c>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row>
    <row r="231" spans="1:60" outlineLevel="1">
      <c r="A231" s="173">
        <v>55</v>
      </c>
      <c r="B231" s="174" t="s">
        <v>407</v>
      </c>
      <c r="C231" s="190" t="s">
        <v>408</v>
      </c>
      <c r="D231" s="175" t="s">
        <v>188</v>
      </c>
      <c r="E231" s="176">
        <v>55.14</v>
      </c>
      <c r="F231" s="177">
        <v>42.7</v>
      </c>
      <c r="G231" s="178">
        <f>ROUND(E231*F231,2)</f>
        <v>2354.48</v>
      </c>
      <c r="H231" s="177"/>
      <c r="I231" s="178">
        <f>ROUND(E231*H231,2)</f>
        <v>0</v>
      </c>
      <c r="J231" s="177"/>
      <c r="K231" s="178">
        <f>ROUND(E231*J231,2)</f>
        <v>0</v>
      </c>
      <c r="L231" s="178">
        <v>15</v>
      </c>
      <c r="M231" s="178">
        <f>G231*(1+L231/100)</f>
        <v>2707.6519999999996</v>
      </c>
      <c r="N231" s="178">
        <v>0</v>
      </c>
      <c r="O231" s="178">
        <f>ROUND(E231*N231,2)</f>
        <v>0</v>
      </c>
      <c r="P231" s="178">
        <v>0</v>
      </c>
      <c r="Q231" s="178">
        <f>ROUND(E231*P231,2)</f>
        <v>0</v>
      </c>
      <c r="R231" s="178" t="s">
        <v>405</v>
      </c>
      <c r="S231" s="178" t="s">
        <v>142</v>
      </c>
      <c r="T231" s="179" t="s">
        <v>142</v>
      </c>
      <c r="U231" s="163">
        <v>0.23</v>
      </c>
      <c r="V231" s="163">
        <f>ROUND(E231*U231,2)</f>
        <v>12.68</v>
      </c>
      <c r="W231" s="163"/>
      <c r="X231" s="154"/>
      <c r="Y231" s="154"/>
      <c r="Z231" s="154"/>
      <c r="AA231" s="154"/>
      <c r="AB231" s="154"/>
      <c r="AC231" s="154"/>
      <c r="AD231" s="154"/>
      <c r="AE231" s="154"/>
      <c r="AF231" s="154"/>
      <c r="AG231" s="154" t="s">
        <v>165</v>
      </c>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row>
    <row r="232" spans="1:60" outlineLevel="1">
      <c r="A232" s="161"/>
      <c r="B232" s="162"/>
      <c r="C232" s="250" t="s">
        <v>409</v>
      </c>
      <c r="D232" s="251"/>
      <c r="E232" s="251"/>
      <c r="F232" s="251"/>
      <c r="G232" s="251"/>
      <c r="H232" s="163"/>
      <c r="I232" s="163"/>
      <c r="J232" s="163"/>
      <c r="K232" s="163"/>
      <c r="L232" s="163"/>
      <c r="M232" s="163"/>
      <c r="N232" s="163"/>
      <c r="O232" s="163"/>
      <c r="P232" s="163"/>
      <c r="Q232" s="163"/>
      <c r="R232" s="163"/>
      <c r="S232" s="163"/>
      <c r="T232" s="163"/>
      <c r="U232" s="163"/>
      <c r="V232" s="163"/>
      <c r="W232" s="163"/>
      <c r="X232" s="154"/>
      <c r="Y232" s="154"/>
      <c r="Z232" s="154"/>
      <c r="AA232" s="154"/>
      <c r="AB232" s="154"/>
      <c r="AC232" s="154"/>
      <c r="AD232" s="154"/>
      <c r="AE232" s="154"/>
      <c r="AF232" s="154"/>
      <c r="AG232" s="154" t="s">
        <v>167</v>
      </c>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row>
    <row r="233" spans="1:60" outlineLevel="1">
      <c r="A233" s="161"/>
      <c r="B233" s="162"/>
      <c r="C233" s="191" t="s">
        <v>210</v>
      </c>
      <c r="D233" s="164"/>
      <c r="E233" s="165">
        <v>47.3</v>
      </c>
      <c r="F233" s="163"/>
      <c r="G233" s="163"/>
      <c r="H233" s="163"/>
      <c r="I233" s="163"/>
      <c r="J233" s="163"/>
      <c r="K233" s="163"/>
      <c r="L233" s="163"/>
      <c r="M233" s="163"/>
      <c r="N233" s="163"/>
      <c r="O233" s="163"/>
      <c r="P233" s="163"/>
      <c r="Q233" s="163"/>
      <c r="R233" s="163"/>
      <c r="S233" s="163"/>
      <c r="T233" s="163"/>
      <c r="U233" s="163"/>
      <c r="V233" s="163"/>
      <c r="W233" s="163"/>
      <c r="X233" s="154"/>
      <c r="Y233" s="154"/>
      <c r="Z233" s="154"/>
      <c r="AA233" s="154"/>
      <c r="AB233" s="154"/>
      <c r="AC233" s="154"/>
      <c r="AD233" s="154"/>
      <c r="AE233" s="154"/>
      <c r="AF233" s="154"/>
      <c r="AG233" s="154" t="s">
        <v>156</v>
      </c>
      <c r="AH233" s="154">
        <v>0</v>
      </c>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row>
    <row r="234" spans="1:60" outlineLevel="1">
      <c r="A234" s="161"/>
      <c r="B234" s="162"/>
      <c r="C234" s="191" t="s">
        <v>410</v>
      </c>
      <c r="D234" s="164"/>
      <c r="E234" s="165">
        <v>7.84</v>
      </c>
      <c r="F234" s="163"/>
      <c r="G234" s="163"/>
      <c r="H234" s="163"/>
      <c r="I234" s="163"/>
      <c r="J234" s="163"/>
      <c r="K234" s="163"/>
      <c r="L234" s="163"/>
      <c r="M234" s="163"/>
      <c r="N234" s="163"/>
      <c r="O234" s="163"/>
      <c r="P234" s="163"/>
      <c r="Q234" s="163"/>
      <c r="R234" s="163"/>
      <c r="S234" s="163"/>
      <c r="T234" s="163"/>
      <c r="U234" s="163"/>
      <c r="V234" s="163"/>
      <c r="W234" s="163"/>
      <c r="X234" s="154"/>
      <c r="Y234" s="154"/>
      <c r="Z234" s="154"/>
      <c r="AA234" s="154"/>
      <c r="AB234" s="154"/>
      <c r="AC234" s="154"/>
      <c r="AD234" s="154"/>
      <c r="AE234" s="154"/>
      <c r="AF234" s="154"/>
      <c r="AG234" s="154" t="s">
        <v>156</v>
      </c>
      <c r="AH234" s="154">
        <v>0</v>
      </c>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row>
    <row r="235" spans="1:60" ht="22.5" outlineLevel="1">
      <c r="A235" s="173">
        <v>56</v>
      </c>
      <c r="B235" s="174" t="s">
        <v>411</v>
      </c>
      <c r="C235" s="190" t="s">
        <v>412</v>
      </c>
      <c r="D235" s="175" t="s">
        <v>188</v>
      </c>
      <c r="E235" s="176">
        <v>14.48</v>
      </c>
      <c r="F235" s="177">
        <v>80</v>
      </c>
      <c r="G235" s="178">
        <f>ROUND(E235*F235,2)</f>
        <v>1158.4000000000001</v>
      </c>
      <c r="H235" s="177"/>
      <c r="I235" s="178">
        <f>ROUND(E235*H235,2)</f>
        <v>0</v>
      </c>
      <c r="J235" s="177"/>
      <c r="K235" s="178">
        <f>ROUND(E235*J235,2)</f>
        <v>0</v>
      </c>
      <c r="L235" s="178">
        <v>15</v>
      </c>
      <c r="M235" s="178">
        <f>G235*(1+L235/100)</f>
        <v>1332.16</v>
      </c>
      <c r="N235" s="178">
        <v>0</v>
      </c>
      <c r="O235" s="178">
        <f>ROUND(E235*N235,2)</f>
        <v>0</v>
      </c>
      <c r="P235" s="178">
        <v>0</v>
      </c>
      <c r="Q235" s="178">
        <f>ROUND(E235*P235,2)</f>
        <v>0</v>
      </c>
      <c r="R235" s="178" t="s">
        <v>405</v>
      </c>
      <c r="S235" s="178" t="s">
        <v>142</v>
      </c>
      <c r="T235" s="179" t="s">
        <v>142</v>
      </c>
      <c r="U235" s="163">
        <v>0.39</v>
      </c>
      <c r="V235" s="163">
        <f>ROUND(E235*U235,2)</f>
        <v>5.65</v>
      </c>
      <c r="W235" s="163"/>
      <c r="X235" s="154"/>
      <c r="Y235" s="154"/>
      <c r="Z235" s="154"/>
      <c r="AA235" s="154"/>
      <c r="AB235" s="154"/>
      <c r="AC235" s="154"/>
      <c r="AD235" s="154"/>
      <c r="AE235" s="154"/>
      <c r="AF235" s="154"/>
      <c r="AG235" s="154" t="s">
        <v>165</v>
      </c>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row>
    <row r="236" spans="1:60" outlineLevel="1">
      <c r="A236" s="161"/>
      <c r="B236" s="162"/>
      <c r="C236" s="250" t="s">
        <v>413</v>
      </c>
      <c r="D236" s="251"/>
      <c r="E236" s="251"/>
      <c r="F236" s="251"/>
      <c r="G236" s="251"/>
      <c r="H236" s="163"/>
      <c r="I236" s="163"/>
      <c r="J236" s="163"/>
      <c r="K236" s="163"/>
      <c r="L236" s="163"/>
      <c r="M236" s="163"/>
      <c r="N236" s="163"/>
      <c r="O236" s="163"/>
      <c r="P236" s="163"/>
      <c r="Q236" s="163"/>
      <c r="R236" s="163"/>
      <c r="S236" s="163"/>
      <c r="T236" s="163"/>
      <c r="U236" s="163"/>
      <c r="V236" s="163"/>
      <c r="W236" s="163"/>
      <c r="X236" s="154"/>
      <c r="Y236" s="154"/>
      <c r="Z236" s="154"/>
      <c r="AA236" s="154"/>
      <c r="AB236" s="154"/>
      <c r="AC236" s="154"/>
      <c r="AD236" s="154"/>
      <c r="AE236" s="154"/>
      <c r="AF236" s="154"/>
      <c r="AG236" s="154" t="s">
        <v>167</v>
      </c>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row>
    <row r="237" spans="1:60" outlineLevel="1">
      <c r="A237" s="161"/>
      <c r="B237" s="162"/>
      <c r="C237" s="191" t="s">
        <v>414</v>
      </c>
      <c r="D237" s="164"/>
      <c r="E237" s="165">
        <v>14.48</v>
      </c>
      <c r="F237" s="163"/>
      <c r="G237" s="163"/>
      <c r="H237" s="163"/>
      <c r="I237" s="163"/>
      <c r="J237" s="163"/>
      <c r="K237" s="163"/>
      <c r="L237" s="163"/>
      <c r="M237" s="163"/>
      <c r="N237" s="163"/>
      <c r="O237" s="163"/>
      <c r="P237" s="163"/>
      <c r="Q237" s="163"/>
      <c r="R237" s="163"/>
      <c r="S237" s="163"/>
      <c r="T237" s="163"/>
      <c r="U237" s="163"/>
      <c r="V237" s="163"/>
      <c r="W237" s="163"/>
      <c r="X237" s="154"/>
      <c r="Y237" s="154"/>
      <c r="Z237" s="154"/>
      <c r="AA237" s="154"/>
      <c r="AB237" s="154"/>
      <c r="AC237" s="154"/>
      <c r="AD237" s="154"/>
      <c r="AE237" s="154"/>
      <c r="AF237" s="154"/>
      <c r="AG237" s="154" t="s">
        <v>156</v>
      </c>
      <c r="AH237" s="154">
        <v>0</v>
      </c>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row>
    <row r="238" spans="1:60">
      <c r="A238" s="167" t="s">
        <v>137</v>
      </c>
      <c r="B238" s="168" t="s">
        <v>81</v>
      </c>
      <c r="C238" s="188" t="s">
        <v>82</v>
      </c>
      <c r="D238" s="169"/>
      <c r="E238" s="170"/>
      <c r="F238" s="171"/>
      <c r="G238" s="171">
        <f>SUMIF(AG239:AG240,"&lt;&gt;NOR",G239:G240)</f>
        <v>85564.64</v>
      </c>
      <c r="H238" s="171"/>
      <c r="I238" s="171">
        <f>SUM(I239:I240)</f>
        <v>0</v>
      </c>
      <c r="J238" s="171"/>
      <c r="K238" s="171">
        <f>SUM(K239:K240)</f>
        <v>0</v>
      </c>
      <c r="L238" s="171"/>
      <c r="M238" s="171">
        <f>SUM(M239:M240)</f>
        <v>98399.335999999996</v>
      </c>
      <c r="N238" s="171"/>
      <c r="O238" s="171">
        <f>SUM(O239:O240)</f>
        <v>0</v>
      </c>
      <c r="P238" s="171"/>
      <c r="Q238" s="171">
        <f>SUM(Q239:Q240)</f>
        <v>0</v>
      </c>
      <c r="R238" s="171"/>
      <c r="S238" s="171"/>
      <c r="T238" s="172"/>
      <c r="U238" s="166"/>
      <c r="V238" s="166">
        <f>SUM(V239:V240)</f>
        <v>435.8</v>
      </c>
      <c r="W238" s="166"/>
      <c r="AG238" t="s">
        <v>138</v>
      </c>
    </row>
    <row r="239" spans="1:60" ht="45" outlineLevel="1">
      <c r="A239" s="173">
        <v>57</v>
      </c>
      <c r="B239" s="174" t="s">
        <v>415</v>
      </c>
      <c r="C239" s="190" t="s">
        <v>416</v>
      </c>
      <c r="D239" s="175" t="s">
        <v>417</v>
      </c>
      <c r="E239" s="176">
        <v>145.02481</v>
      </c>
      <c r="F239" s="177">
        <v>590</v>
      </c>
      <c r="G239" s="178">
        <f>ROUND(E239*F239,2)</f>
        <v>85564.64</v>
      </c>
      <c r="H239" s="177"/>
      <c r="I239" s="178">
        <f>ROUND(E239*H239,2)</f>
        <v>0</v>
      </c>
      <c r="J239" s="177"/>
      <c r="K239" s="178">
        <f>ROUND(E239*J239,2)</f>
        <v>0</v>
      </c>
      <c r="L239" s="178">
        <v>15</v>
      </c>
      <c r="M239" s="178">
        <f>G239*(1+L239/100)</f>
        <v>98399.335999999996</v>
      </c>
      <c r="N239" s="178">
        <v>0</v>
      </c>
      <c r="O239" s="178">
        <f>ROUND(E239*N239,2)</f>
        <v>0</v>
      </c>
      <c r="P239" s="178">
        <v>0</v>
      </c>
      <c r="Q239" s="178">
        <f>ROUND(E239*P239,2)</f>
        <v>0</v>
      </c>
      <c r="R239" s="178" t="s">
        <v>208</v>
      </c>
      <c r="S239" s="178" t="s">
        <v>142</v>
      </c>
      <c r="T239" s="179" t="s">
        <v>142</v>
      </c>
      <c r="U239" s="163">
        <v>3.0049999999999999</v>
      </c>
      <c r="V239" s="163">
        <f>ROUND(E239*U239,2)</f>
        <v>435.8</v>
      </c>
      <c r="W239" s="163"/>
      <c r="X239" s="154"/>
      <c r="Y239" s="154"/>
      <c r="Z239" s="154"/>
      <c r="AA239" s="154"/>
      <c r="AB239" s="154"/>
      <c r="AC239" s="154"/>
      <c r="AD239" s="154"/>
      <c r="AE239" s="154"/>
      <c r="AF239" s="154"/>
      <c r="AG239" s="154" t="s">
        <v>357</v>
      </c>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row>
    <row r="240" spans="1:60" outlineLevel="1">
      <c r="A240" s="161"/>
      <c r="B240" s="162"/>
      <c r="C240" s="250" t="s">
        <v>418</v>
      </c>
      <c r="D240" s="251"/>
      <c r="E240" s="251"/>
      <c r="F240" s="251"/>
      <c r="G240" s="251"/>
      <c r="H240" s="163"/>
      <c r="I240" s="163"/>
      <c r="J240" s="163"/>
      <c r="K240" s="163"/>
      <c r="L240" s="163"/>
      <c r="M240" s="163"/>
      <c r="N240" s="163"/>
      <c r="O240" s="163"/>
      <c r="P240" s="163"/>
      <c r="Q240" s="163"/>
      <c r="R240" s="163"/>
      <c r="S240" s="163"/>
      <c r="T240" s="163"/>
      <c r="U240" s="163"/>
      <c r="V240" s="163"/>
      <c r="W240" s="163"/>
      <c r="X240" s="154"/>
      <c r="Y240" s="154"/>
      <c r="Z240" s="154"/>
      <c r="AA240" s="154"/>
      <c r="AB240" s="154"/>
      <c r="AC240" s="154"/>
      <c r="AD240" s="154"/>
      <c r="AE240" s="154"/>
      <c r="AF240" s="154"/>
      <c r="AG240" s="154" t="s">
        <v>167</v>
      </c>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row>
    <row r="241" spans="1:60">
      <c r="A241" s="167" t="s">
        <v>137</v>
      </c>
      <c r="B241" s="168" t="s">
        <v>83</v>
      </c>
      <c r="C241" s="188" t="s">
        <v>84</v>
      </c>
      <c r="D241" s="169"/>
      <c r="E241" s="170"/>
      <c r="F241" s="171"/>
      <c r="G241" s="171">
        <f>SUMIF(AG242:AG245,"&lt;&gt;NOR",G242:G245)</f>
        <v>9880.9700000000012</v>
      </c>
      <c r="H241" s="171"/>
      <c r="I241" s="171">
        <f>SUM(I242:I245)</f>
        <v>0</v>
      </c>
      <c r="J241" s="171"/>
      <c r="K241" s="171">
        <f>SUM(K242:K245)</f>
        <v>0</v>
      </c>
      <c r="L241" s="171"/>
      <c r="M241" s="171">
        <f>SUM(M242:M245)</f>
        <v>11363.1155</v>
      </c>
      <c r="N241" s="171"/>
      <c r="O241" s="171">
        <f>SUM(O242:O245)</f>
        <v>0</v>
      </c>
      <c r="P241" s="171"/>
      <c r="Q241" s="171">
        <f>SUM(Q242:Q245)</f>
        <v>0</v>
      </c>
      <c r="R241" s="171"/>
      <c r="S241" s="171"/>
      <c r="T241" s="172"/>
      <c r="U241" s="166"/>
      <c r="V241" s="166">
        <f>SUM(V242:V245)</f>
        <v>12.569999999999999</v>
      </c>
      <c r="W241" s="166"/>
      <c r="AG241" t="s">
        <v>138</v>
      </c>
    </row>
    <row r="242" spans="1:60" ht="22.5" outlineLevel="1">
      <c r="A242" s="173">
        <v>58</v>
      </c>
      <c r="B242" s="174" t="s">
        <v>419</v>
      </c>
      <c r="C242" s="190" t="s">
        <v>420</v>
      </c>
      <c r="D242" s="175" t="s">
        <v>188</v>
      </c>
      <c r="E242" s="176">
        <v>47.3</v>
      </c>
      <c r="F242" s="177">
        <v>24.4</v>
      </c>
      <c r="G242" s="178">
        <f>ROUND(E242*F242,2)</f>
        <v>1154.1199999999999</v>
      </c>
      <c r="H242" s="177"/>
      <c r="I242" s="178">
        <f>ROUND(E242*H242,2)</f>
        <v>0</v>
      </c>
      <c r="J242" s="177"/>
      <c r="K242" s="178">
        <f>ROUND(E242*J242,2)</f>
        <v>0</v>
      </c>
      <c r="L242" s="178">
        <v>15</v>
      </c>
      <c r="M242" s="178">
        <f>G242*(1+L242/100)</f>
        <v>1327.2379999999998</v>
      </c>
      <c r="N242" s="178">
        <v>0</v>
      </c>
      <c r="O242" s="178">
        <f>ROUND(E242*N242,2)</f>
        <v>0</v>
      </c>
      <c r="P242" s="178">
        <v>0</v>
      </c>
      <c r="Q242" s="178">
        <f>ROUND(E242*P242,2)</f>
        <v>0</v>
      </c>
      <c r="R242" s="178" t="s">
        <v>421</v>
      </c>
      <c r="S242" s="178" t="s">
        <v>142</v>
      </c>
      <c r="T242" s="179" t="s">
        <v>142</v>
      </c>
      <c r="U242" s="163">
        <v>3.5999999999999997E-2</v>
      </c>
      <c r="V242" s="163">
        <f>ROUND(E242*U242,2)</f>
        <v>1.7</v>
      </c>
      <c r="W242" s="163"/>
      <c r="X242" s="154"/>
      <c r="Y242" s="154"/>
      <c r="Z242" s="154"/>
      <c r="AA242" s="154"/>
      <c r="AB242" s="154"/>
      <c r="AC242" s="154"/>
      <c r="AD242" s="154"/>
      <c r="AE242" s="154"/>
      <c r="AF242" s="154"/>
      <c r="AG242" s="154" t="s">
        <v>422</v>
      </c>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row>
    <row r="243" spans="1:60" outlineLevel="1">
      <c r="A243" s="161"/>
      <c r="B243" s="162"/>
      <c r="C243" s="191" t="s">
        <v>210</v>
      </c>
      <c r="D243" s="164"/>
      <c r="E243" s="165">
        <v>47.3</v>
      </c>
      <c r="F243" s="163"/>
      <c r="G243" s="163"/>
      <c r="H243" s="163"/>
      <c r="I243" s="163"/>
      <c r="J243" s="163"/>
      <c r="K243" s="163"/>
      <c r="L243" s="163"/>
      <c r="M243" s="163"/>
      <c r="N243" s="163"/>
      <c r="O243" s="163"/>
      <c r="P243" s="163"/>
      <c r="Q243" s="163"/>
      <c r="R243" s="163"/>
      <c r="S243" s="163"/>
      <c r="T243" s="163"/>
      <c r="U243" s="163"/>
      <c r="V243" s="163"/>
      <c r="W243" s="163"/>
      <c r="X243" s="154"/>
      <c r="Y243" s="154"/>
      <c r="Z243" s="154"/>
      <c r="AA243" s="154"/>
      <c r="AB243" s="154"/>
      <c r="AC243" s="154"/>
      <c r="AD243" s="154"/>
      <c r="AE243" s="154"/>
      <c r="AF243" s="154"/>
      <c r="AG243" s="154" t="s">
        <v>156</v>
      </c>
      <c r="AH243" s="154">
        <v>0</v>
      </c>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row>
    <row r="244" spans="1:60" ht="22.5" outlineLevel="1">
      <c r="A244" s="173">
        <v>59</v>
      </c>
      <c r="B244" s="174" t="s">
        <v>423</v>
      </c>
      <c r="C244" s="190" t="s">
        <v>424</v>
      </c>
      <c r="D244" s="175" t="s">
        <v>188</v>
      </c>
      <c r="E244" s="176">
        <v>47.3</v>
      </c>
      <c r="F244" s="177">
        <v>184.5</v>
      </c>
      <c r="G244" s="178">
        <f>ROUND(E244*F244,2)</f>
        <v>8726.85</v>
      </c>
      <c r="H244" s="177"/>
      <c r="I244" s="178">
        <f>ROUND(E244*H244,2)</f>
        <v>0</v>
      </c>
      <c r="J244" s="177"/>
      <c r="K244" s="178">
        <f>ROUND(E244*J244,2)</f>
        <v>0</v>
      </c>
      <c r="L244" s="178">
        <v>15</v>
      </c>
      <c r="M244" s="178">
        <f>G244*(1+L244/100)</f>
        <v>10035.877500000001</v>
      </c>
      <c r="N244" s="178">
        <v>0</v>
      </c>
      <c r="O244" s="178">
        <f>ROUND(E244*N244,2)</f>
        <v>0</v>
      </c>
      <c r="P244" s="178">
        <v>0</v>
      </c>
      <c r="Q244" s="178">
        <f>ROUND(E244*P244,2)</f>
        <v>0</v>
      </c>
      <c r="R244" s="178" t="s">
        <v>421</v>
      </c>
      <c r="S244" s="178" t="s">
        <v>142</v>
      </c>
      <c r="T244" s="179" t="s">
        <v>142</v>
      </c>
      <c r="U244" s="163">
        <v>0.22991</v>
      </c>
      <c r="V244" s="163">
        <f>ROUND(E244*U244,2)</f>
        <v>10.87</v>
      </c>
      <c r="W244" s="163"/>
      <c r="X244" s="154"/>
      <c r="Y244" s="154"/>
      <c r="Z244" s="154"/>
      <c r="AA244" s="154"/>
      <c r="AB244" s="154"/>
      <c r="AC244" s="154"/>
      <c r="AD244" s="154"/>
      <c r="AE244" s="154"/>
      <c r="AF244" s="154"/>
      <c r="AG244" s="154" t="s">
        <v>422</v>
      </c>
      <c r="AH244" s="154"/>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154"/>
      <c r="BG244" s="154"/>
      <c r="BH244" s="154"/>
    </row>
    <row r="245" spans="1:60" outlineLevel="1">
      <c r="A245" s="161"/>
      <c r="B245" s="162"/>
      <c r="C245" s="191" t="s">
        <v>210</v>
      </c>
      <c r="D245" s="164"/>
      <c r="E245" s="165">
        <v>47.3</v>
      </c>
      <c r="F245" s="163"/>
      <c r="G245" s="163"/>
      <c r="H245" s="163"/>
      <c r="I245" s="163"/>
      <c r="J245" s="163"/>
      <c r="K245" s="163"/>
      <c r="L245" s="163"/>
      <c r="M245" s="163"/>
      <c r="N245" s="163"/>
      <c r="O245" s="163"/>
      <c r="P245" s="163"/>
      <c r="Q245" s="163"/>
      <c r="R245" s="163"/>
      <c r="S245" s="163"/>
      <c r="T245" s="163"/>
      <c r="U245" s="163"/>
      <c r="V245" s="163"/>
      <c r="W245" s="163"/>
      <c r="X245" s="154"/>
      <c r="Y245" s="154"/>
      <c r="Z245" s="154"/>
      <c r="AA245" s="154"/>
      <c r="AB245" s="154"/>
      <c r="AC245" s="154"/>
      <c r="AD245" s="154"/>
      <c r="AE245" s="154"/>
      <c r="AF245" s="154"/>
      <c r="AG245" s="154" t="s">
        <v>156</v>
      </c>
      <c r="AH245" s="154">
        <v>0</v>
      </c>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row>
    <row r="246" spans="1:60">
      <c r="A246" s="167" t="s">
        <v>137</v>
      </c>
      <c r="B246" s="168" t="s">
        <v>85</v>
      </c>
      <c r="C246" s="188" t="s">
        <v>86</v>
      </c>
      <c r="D246" s="169"/>
      <c r="E246" s="170"/>
      <c r="F246" s="171"/>
      <c r="G246" s="171">
        <f>SUMIF(AG247:AG254,"&lt;&gt;NOR",G247:G254)</f>
        <v>199766.03</v>
      </c>
      <c r="H246" s="171"/>
      <c r="I246" s="171">
        <f>SUM(I247:I254)</f>
        <v>0</v>
      </c>
      <c r="J246" s="171"/>
      <c r="K246" s="171">
        <f>SUM(K247:K254)</f>
        <v>0</v>
      </c>
      <c r="L246" s="171"/>
      <c r="M246" s="171">
        <f>SUM(M247:M254)</f>
        <v>229730.93449999997</v>
      </c>
      <c r="N246" s="171"/>
      <c r="O246" s="171">
        <f>SUM(O247:O254)</f>
        <v>0</v>
      </c>
      <c r="P246" s="171"/>
      <c r="Q246" s="171">
        <f>SUM(Q247:Q254)</f>
        <v>0</v>
      </c>
      <c r="R246" s="171"/>
      <c r="S246" s="171"/>
      <c r="T246" s="172"/>
      <c r="U246" s="166"/>
      <c r="V246" s="166">
        <f>SUM(V247:V254)</f>
        <v>76.08</v>
      </c>
      <c r="W246" s="166"/>
      <c r="AG246" t="s">
        <v>138</v>
      </c>
    </row>
    <row r="247" spans="1:60" outlineLevel="1">
      <c r="A247" s="173">
        <v>60</v>
      </c>
      <c r="B247" s="174" t="s">
        <v>425</v>
      </c>
      <c r="C247" s="190" t="s">
        <v>426</v>
      </c>
      <c r="D247" s="175" t="s">
        <v>188</v>
      </c>
      <c r="E247" s="176">
        <v>240.2</v>
      </c>
      <c r="F247" s="177">
        <v>77.2</v>
      </c>
      <c r="G247" s="178">
        <f>ROUND(E247*F247,2)</f>
        <v>18543.439999999999</v>
      </c>
      <c r="H247" s="177"/>
      <c r="I247" s="178">
        <f>ROUND(E247*H247,2)</f>
        <v>0</v>
      </c>
      <c r="J247" s="177"/>
      <c r="K247" s="178">
        <f>ROUND(E247*J247,2)</f>
        <v>0</v>
      </c>
      <c r="L247" s="178">
        <v>15</v>
      </c>
      <c r="M247" s="178">
        <f>G247*(1+L247/100)</f>
        <v>21324.955999999998</v>
      </c>
      <c r="N247" s="178">
        <v>0</v>
      </c>
      <c r="O247" s="178">
        <f>ROUND(E247*N247,2)</f>
        <v>0</v>
      </c>
      <c r="P247" s="178">
        <v>0</v>
      </c>
      <c r="Q247" s="178">
        <f>ROUND(E247*P247,2)</f>
        <v>0</v>
      </c>
      <c r="R247" s="178" t="s">
        <v>427</v>
      </c>
      <c r="S247" s="178" t="s">
        <v>142</v>
      </c>
      <c r="T247" s="179" t="s">
        <v>142</v>
      </c>
      <c r="U247" s="163">
        <v>9.4E-2</v>
      </c>
      <c r="V247" s="163">
        <f>ROUND(E247*U247,2)</f>
        <v>22.58</v>
      </c>
      <c r="W247" s="163"/>
      <c r="X247" s="154"/>
      <c r="Y247" s="154"/>
      <c r="Z247" s="154"/>
      <c r="AA247" s="154"/>
      <c r="AB247" s="154"/>
      <c r="AC247" s="154"/>
      <c r="AD247" s="154"/>
      <c r="AE247" s="154"/>
      <c r="AF247" s="154"/>
      <c r="AG247" s="154" t="s">
        <v>422</v>
      </c>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row>
    <row r="248" spans="1:60" outlineLevel="1">
      <c r="A248" s="161"/>
      <c r="B248" s="162"/>
      <c r="C248" s="191" t="s">
        <v>428</v>
      </c>
      <c r="D248" s="164"/>
      <c r="E248" s="165">
        <v>240.2</v>
      </c>
      <c r="F248" s="163"/>
      <c r="G248" s="163"/>
      <c r="H248" s="163"/>
      <c r="I248" s="163"/>
      <c r="J248" s="163"/>
      <c r="K248" s="163"/>
      <c r="L248" s="163"/>
      <c r="M248" s="163"/>
      <c r="N248" s="163"/>
      <c r="O248" s="163"/>
      <c r="P248" s="163"/>
      <c r="Q248" s="163"/>
      <c r="R248" s="163"/>
      <c r="S248" s="163"/>
      <c r="T248" s="163"/>
      <c r="U248" s="163"/>
      <c r="V248" s="163"/>
      <c r="W248" s="163"/>
      <c r="X248" s="154"/>
      <c r="Y248" s="154"/>
      <c r="Z248" s="154"/>
      <c r="AA248" s="154"/>
      <c r="AB248" s="154"/>
      <c r="AC248" s="154"/>
      <c r="AD248" s="154"/>
      <c r="AE248" s="154"/>
      <c r="AF248" s="154"/>
      <c r="AG248" s="154" t="s">
        <v>156</v>
      </c>
      <c r="AH248" s="154">
        <v>0</v>
      </c>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row>
    <row r="249" spans="1:60" ht="22.5" outlineLevel="1">
      <c r="A249" s="173">
        <v>61</v>
      </c>
      <c r="B249" s="174" t="s">
        <v>429</v>
      </c>
      <c r="C249" s="190" t="s">
        <v>430</v>
      </c>
      <c r="D249" s="175" t="s">
        <v>188</v>
      </c>
      <c r="E249" s="176">
        <v>47.3</v>
      </c>
      <c r="F249" s="177">
        <v>355.3</v>
      </c>
      <c r="G249" s="178">
        <f>ROUND(E249*F249,2)</f>
        <v>16805.689999999999</v>
      </c>
      <c r="H249" s="177"/>
      <c r="I249" s="178">
        <f>ROUND(E249*H249,2)</f>
        <v>0</v>
      </c>
      <c r="J249" s="177"/>
      <c r="K249" s="178">
        <f>ROUND(E249*J249,2)</f>
        <v>0</v>
      </c>
      <c r="L249" s="178">
        <v>15</v>
      </c>
      <c r="M249" s="178">
        <f>G249*(1+L249/100)</f>
        <v>19326.543499999996</v>
      </c>
      <c r="N249" s="178">
        <v>0</v>
      </c>
      <c r="O249" s="178">
        <f>ROUND(E249*N249,2)</f>
        <v>0</v>
      </c>
      <c r="P249" s="178">
        <v>0</v>
      </c>
      <c r="Q249" s="178">
        <f>ROUND(E249*P249,2)</f>
        <v>0</v>
      </c>
      <c r="R249" s="178" t="s">
        <v>431</v>
      </c>
      <c r="S249" s="178" t="s">
        <v>142</v>
      </c>
      <c r="T249" s="179" t="s">
        <v>142</v>
      </c>
      <c r="U249" s="163">
        <v>1.131</v>
      </c>
      <c r="V249" s="163">
        <f>ROUND(E249*U249,2)</f>
        <v>53.5</v>
      </c>
      <c r="W249" s="163"/>
      <c r="X249" s="154"/>
      <c r="Y249" s="154"/>
      <c r="Z249" s="154"/>
      <c r="AA249" s="154"/>
      <c r="AB249" s="154"/>
      <c r="AC249" s="154"/>
      <c r="AD249" s="154"/>
      <c r="AE249" s="154"/>
      <c r="AF249" s="154"/>
      <c r="AG249" s="154" t="s">
        <v>422</v>
      </c>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row>
    <row r="250" spans="1:60" outlineLevel="1">
      <c r="A250" s="161"/>
      <c r="B250" s="162"/>
      <c r="C250" s="191" t="s">
        <v>210</v>
      </c>
      <c r="D250" s="164"/>
      <c r="E250" s="165">
        <v>47.3</v>
      </c>
      <c r="F250" s="163"/>
      <c r="G250" s="163"/>
      <c r="H250" s="163"/>
      <c r="I250" s="163"/>
      <c r="J250" s="163"/>
      <c r="K250" s="163"/>
      <c r="L250" s="163"/>
      <c r="M250" s="163"/>
      <c r="N250" s="163"/>
      <c r="O250" s="163"/>
      <c r="P250" s="163"/>
      <c r="Q250" s="163"/>
      <c r="R250" s="163"/>
      <c r="S250" s="163"/>
      <c r="T250" s="163"/>
      <c r="U250" s="163"/>
      <c r="V250" s="163"/>
      <c r="W250" s="163"/>
      <c r="X250" s="154"/>
      <c r="Y250" s="154"/>
      <c r="Z250" s="154"/>
      <c r="AA250" s="154"/>
      <c r="AB250" s="154"/>
      <c r="AC250" s="154"/>
      <c r="AD250" s="154"/>
      <c r="AE250" s="154"/>
      <c r="AF250" s="154"/>
      <c r="AG250" s="154" t="s">
        <v>156</v>
      </c>
      <c r="AH250" s="154">
        <v>0</v>
      </c>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row>
    <row r="251" spans="1:60" outlineLevel="1">
      <c r="A251" s="173">
        <v>62</v>
      </c>
      <c r="B251" s="174" t="s">
        <v>432</v>
      </c>
      <c r="C251" s="190" t="s">
        <v>433</v>
      </c>
      <c r="D251" s="175" t="s">
        <v>188</v>
      </c>
      <c r="E251" s="176">
        <v>240.2</v>
      </c>
      <c r="F251" s="177">
        <v>144.5</v>
      </c>
      <c r="G251" s="178">
        <f>ROUND(E251*F251,2)</f>
        <v>34708.9</v>
      </c>
      <c r="H251" s="177"/>
      <c r="I251" s="178">
        <f>ROUND(E251*H251,2)</f>
        <v>0</v>
      </c>
      <c r="J251" s="177"/>
      <c r="K251" s="178">
        <f>ROUND(E251*J251,2)</f>
        <v>0</v>
      </c>
      <c r="L251" s="178">
        <v>15</v>
      </c>
      <c r="M251" s="178">
        <f>G251*(1+L251/100)</f>
        <v>39915.235000000001</v>
      </c>
      <c r="N251" s="178">
        <v>0</v>
      </c>
      <c r="O251" s="178">
        <f>ROUND(E251*N251,2)</f>
        <v>0</v>
      </c>
      <c r="P251" s="178">
        <v>0</v>
      </c>
      <c r="Q251" s="178">
        <f>ROUND(E251*P251,2)</f>
        <v>0</v>
      </c>
      <c r="R251" s="178"/>
      <c r="S251" s="178" t="s">
        <v>142</v>
      </c>
      <c r="T251" s="179" t="s">
        <v>142</v>
      </c>
      <c r="U251" s="163">
        <v>0</v>
      </c>
      <c r="V251" s="163">
        <f>ROUND(E251*U251,2)</f>
        <v>0</v>
      </c>
      <c r="W251" s="163"/>
      <c r="X251" s="154"/>
      <c r="Y251" s="154"/>
      <c r="Z251" s="154"/>
      <c r="AA251" s="154"/>
      <c r="AB251" s="154"/>
      <c r="AC251" s="154"/>
      <c r="AD251" s="154"/>
      <c r="AE251" s="154"/>
      <c r="AF251" s="154"/>
      <c r="AG251" s="154" t="s">
        <v>184</v>
      </c>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row>
    <row r="252" spans="1:60" outlineLevel="1">
      <c r="A252" s="161"/>
      <c r="B252" s="162"/>
      <c r="C252" s="191" t="s">
        <v>428</v>
      </c>
      <c r="D252" s="164"/>
      <c r="E252" s="165">
        <v>240.2</v>
      </c>
      <c r="F252" s="163"/>
      <c r="G252" s="163"/>
      <c r="H252" s="163"/>
      <c r="I252" s="163"/>
      <c r="J252" s="163"/>
      <c r="K252" s="163"/>
      <c r="L252" s="163"/>
      <c r="M252" s="163"/>
      <c r="N252" s="163"/>
      <c r="O252" s="163"/>
      <c r="P252" s="163"/>
      <c r="Q252" s="163"/>
      <c r="R252" s="163"/>
      <c r="S252" s="163"/>
      <c r="T252" s="163"/>
      <c r="U252" s="163"/>
      <c r="V252" s="163"/>
      <c r="W252" s="163"/>
      <c r="X252" s="154"/>
      <c r="Y252" s="154"/>
      <c r="Z252" s="154"/>
      <c r="AA252" s="154"/>
      <c r="AB252" s="154"/>
      <c r="AC252" s="154"/>
      <c r="AD252" s="154"/>
      <c r="AE252" s="154"/>
      <c r="AF252" s="154"/>
      <c r="AG252" s="154" t="s">
        <v>156</v>
      </c>
      <c r="AH252" s="154">
        <v>0</v>
      </c>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row>
    <row r="253" spans="1:60" outlineLevel="1">
      <c r="A253" s="173">
        <v>63</v>
      </c>
      <c r="B253" s="174" t="s">
        <v>434</v>
      </c>
      <c r="C253" s="190" t="s">
        <v>435</v>
      </c>
      <c r="D253" s="175" t="s">
        <v>188</v>
      </c>
      <c r="E253" s="176">
        <v>240.2</v>
      </c>
      <c r="F253" s="177">
        <v>540</v>
      </c>
      <c r="G253" s="178">
        <f>ROUND(E253*F253,2)</f>
        <v>129708</v>
      </c>
      <c r="H253" s="177"/>
      <c r="I253" s="178">
        <f>ROUND(E253*H253,2)</f>
        <v>0</v>
      </c>
      <c r="J253" s="177"/>
      <c r="K253" s="178">
        <f>ROUND(E253*J253,2)</f>
        <v>0</v>
      </c>
      <c r="L253" s="178">
        <v>15</v>
      </c>
      <c r="M253" s="178">
        <f>G253*(1+L253/100)</f>
        <v>149164.19999999998</v>
      </c>
      <c r="N253" s="178">
        <v>0</v>
      </c>
      <c r="O253" s="178">
        <f>ROUND(E253*N253,2)</f>
        <v>0</v>
      </c>
      <c r="P253" s="178">
        <v>0</v>
      </c>
      <c r="Q253" s="178">
        <f>ROUND(E253*P253,2)</f>
        <v>0</v>
      </c>
      <c r="R253" s="178"/>
      <c r="S253" s="178" t="s">
        <v>147</v>
      </c>
      <c r="T253" s="179" t="s">
        <v>143</v>
      </c>
      <c r="U253" s="163">
        <v>0</v>
      </c>
      <c r="V253" s="163">
        <f>ROUND(E253*U253,2)</f>
        <v>0</v>
      </c>
      <c r="W253" s="163"/>
      <c r="X253" s="154"/>
      <c r="Y253" s="154"/>
      <c r="Z253" s="154"/>
      <c r="AA253" s="154"/>
      <c r="AB253" s="154"/>
      <c r="AC253" s="154"/>
      <c r="AD253" s="154"/>
      <c r="AE253" s="154"/>
      <c r="AF253" s="154"/>
      <c r="AG253" s="154" t="s">
        <v>364</v>
      </c>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row>
    <row r="254" spans="1:60" outlineLevel="1">
      <c r="A254" s="161"/>
      <c r="B254" s="162"/>
      <c r="C254" s="191" t="s">
        <v>428</v>
      </c>
      <c r="D254" s="164"/>
      <c r="E254" s="165">
        <v>240.2</v>
      </c>
      <c r="F254" s="163"/>
      <c r="G254" s="163"/>
      <c r="H254" s="163"/>
      <c r="I254" s="163"/>
      <c r="J254" s="163"/>
      <c r="K254" s="163"/>
      <c r="L254" s="163"/>
      <c r="M254" s="163"/>
      <c r="N254" s="163"/>
      <c r="O254" s="163"/>
      <c r="P254" s="163"/>
      <c r="Q254" s="163"/>
      <c r="R254" s="163"/>
      <c r="S254" s="163"/>
      <c r="T254" s="163"/>
      <c r="U254" s="163"/>
      <c r="V254" s="163"/>
      <c r="W254" s="163"/>
      <c r="X254" s="154"/>
      <c r="Y254" s="154"/>
      <c r="Z254" s="154"/>
      <c r="AA254" s="154"/>
      <c r="AB254" s="154"/>
      <c r="AC254" s="154"/>
      <c r="AD254" s="154"/>
      <c r="AE254" s="154"/>
      <c r="AF254" s="154"/>
      <c r="AG254" s="154" t="s">
        <v>156</v>
      </c>
      <c r="AH254" s="154">
        <v>0</v>
      </c>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row>
    <row r="255" spans="1:60">
      <c r="A255" s="167" t="s">
        <v>137</v>
      </c>
      <c r="B255" s="168" t="s">
        <v>87</v>
      </c>
      <c r="C255" s="188" t="s">
        <v>88</v>
      </c>
      <c r="D255" s="169"/>
      <c r="E255" s="170"/>
      <c r="F255" s="171"/>
      <c r="G255" s="171">
        <f>SUMIF(AG256:AG271,"&lt;&gt;NOR",G256:G271)</f>
        <v>210423.53999999998</v>
      </c>
      <c r="H255" s="171"/>
      <c r="I255" s="171">
        <f>SUM(I256:I271)</f>
        <v>0</v>
      </c>
      <c r="J255" s="171"/>
      <c r="K255" s="171">
        <f>SUM(K256:K271)</f>
        <v>0</v>
      </c>
      <c r="L255" s="171"/>
      <c r="M255" s="171">
        <f>SUM(M256:M271)</f>
        <v>241987.07099999997</v>
      </c>
      <c r="N255" s="171"/>
      <c r="O255" s="171">
        <f>SUM(O256:O271)</f>
        <v>0</v>
      </c>
      <c r="P255" s="171"/>
      <c r="Q255" s="171">
        <f>SUM(Q256:Q271)</f>
        <v>0</v>
      </c>
      <c r="R255" s="171"/>
      <c r="S255" s="171"/>
      <c r="T255" s="172"/>
      <c r="U255" s="166"/>
      <c r="V255" s="166">
        <f>SUM(V256:V271)</f>
        <v>109.18</v>
      </c>
      <c r="W255" s="166"/>
      <c r="AG255" t="s">
        <v>138</v>
      </c>
    </row>
    <row r="256" spans="1:60" outlineLevel="1">
      <c r="A256" s="173">
        <v>64</v>
      </c>
      <c r="B256" s="174" t="s">
        <v>436</v>
      </c>
      <c r="C256" s="190" t="s">
        <v>437</v>
      </c>
      <c r="D256" s="175" t="s">
        <v>188</v>
      </c>
      <c r="E256" s="176">
        <v>239.1</v>
      </c>
      <c r="F256" s="177">
        <v>114.8</v>
      </c>
      <c r="G256" s="178">
        <f>ROUND(E256*F256,2)</f>
        <v>27448.68</v>
      </c>
      <c r="H256" s="177"/>
      <c r="I256" s="178">
        <f>ROUND(E256*H256,2)</f>
        <v>0</v>
      </c>
      <c r="J256" s="177"/>
      <c r="K256" s="178">
        <f>ROUND(E256*J256,2)</f>
        <v>0</v>
      </c>
      <c r="L256" s="178">
        <v>15</v>
      </c>
      <c r="M256" s="178">
        <f>G256*(1+L256/100)</f>
        <v>31565.981999999996</v>
      </c>
      <c r="N256" s="178">
        <v>0</v>
      </c>
      <c r="O256" s="178">
        <f>ROUND(E256*N256,2)</f>
        <v>0</v>
      </c>
      <c r="P256" s="178">
        <v>0</v>
      </c>
      <c r="Q256" s="178">
        <f>ROUND(E256*P256,2)</f>
        <v>0</v>
      </c>
      <c r="R256" s="178" t="s">
        <v>438</v>
      </c>
      <c r="S256" s="178" t="s">
        <v>142</v>
      </c>
      <c r="T256" s="179" t="s">
        <v>142</v>
      </c>
      <c r="U256" s="163">
        <v>0.23100000000000001</v>
      </c>
      <c r="V256" s="163">
        <f>ROUND(E256*U256,2)</f>
        <v>55.23</v>
      </c>
      <c r="W256" s="163"/>
      <c r="X256" s="154"/>
      <c r="Y256" s="154"/>
      <c r="Z256" s="154"/>
      <c r="AA256" s="154"/>
      <c r="AB256" s="154"/>
      <c r="AC256" s="154"/>
      <c r="AD256" s="154"/>
      <c r="AE256" s="154"/>
      <c r="AF256" s="154"/>
      <c r="AG256" s="154" t="s">
        <v>422</v>
      </c>
      <c r="AH256" s="154"/>
      <c r="AI256" s="154"/>
      <c r="AJ256" s="154"/>
      <c r="AK256" s="154"/>
      <c r="AL256" s="154"/>
      <c r="AM256" s="154"/>
      <c r="AN256" s="154"/>
      <c r="AO256" s="154"/>
      <c r="AP256" s="154"/>
      <c r="AQ256" s="154"/>
      <c r="AR256" s="154"/>
      <c r="AS256" s="154"/>
      <c r="AT256" s="154"/>
      <c r="AU256" s="154"/>
      <c r="AV256" s="154"/>
      <c r="AW256" s="154"/>
      <c r="AX256" s="154"/>
      <c r="AY256" s="154"/>
      <c r="AZ256" s="154"/>
      <c r="BA256" s="154"/>
      <c r="BB256" s="154"/>
      <c r="BC256" s="154"/>
      <c r="BD256" s="154"/>
      <c r="BE256" s="154"/>
      <c r="BF256" s="154"/>
      <c r="BG256" s="154"/>
      <c r="BH256" s="154"/>
    </row>
    <row r="257" spans="1:60" outlineLevel="1">
      <c r="A257" s="161"/>
      <c r="B257" s="162"/>
      <c r="C257" s="191" t="s">
        <v>439</v>
      </c>
      <c r="D257" s="164"/>
      <c r="E257" s="165">
        <v>191.8</v>
      </c>
      <c r="F257" s="163"/>
      <c r="G257" s="163"/>
      <c r="H257" s="163"/>
      <c r="I257" s="163"/>
      <c r="J257" s="163"/>
      <c r="K257" s="163"/>
      <c r="L257" s="163"/>
      <c r="M257" s="163"/>
      <c r="N257" s="163"/>
      <c r="O257" s="163"/>
      <c r="P257" s="163"/>
      <c r="Q257" s="163"/>
      <c r="R257" s="163"/>
      <c r="S257" s="163"/>
      <c r="T257" s="163"/>
      <c r="U257" s="163"/>
      <c r="V257" s="163"/>
      <c r="W257" s="163"/>
      <c r="X257" s="154"/>
      <c r="Y257" s="154"/>
      <c r="Z257" s="154"/>
      <c r="AA257" s="154"/>
      <c r="AB257" s="154"/>
      <c r="AC257" s="154"/>
      <c r="AD257" s="154"/>
      <c r="AE257" s="154"/>
      <c r="AF257" s="154"/>
      <c r="AG257" s="154" t="s">
        <v>156</v>
      </c>
      <c r="AH257" s="154">
        <v>0</v>
      </c>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row>
    <row r="258" spans="1:60" outlineLevel="1">
      <c r="A258" s="161"/>
      <c r="B258" s="162"/>
      <c r="C258" s="191" t="s">
        <v>217</v>
      </c>
      <c r="D258" s="164"/>
      <c r="E258" s="165">
        <v>47.3</v>
      </c>
      <c r="F258" s="163"/>
      <c r="G258" s="163"/>
      <c r="H258" s="163"/>
      <c r="I258" s="163"/>
      <c r="J258" s="163"/>
      <c r="K258" s="163"/>
      <c r="L258" s="163"/>
      <c r="M258" s="163"/>
      <c r="N258" s="163"/>
      <c r="O258" s="163"/>
      <c r="P258" s="163"/>
      <c r="Q258" s="163"/>
      <c r="R258" s="163"/>
      <c r="S258" s="163"/>
      <c r="T258" s="163"/>
      <c r="U258" s="163"/>
      <c r="V258" s="163"/>
      <c r="W258" s="163"/>
      <c r="X258" s="154"/>
      <c r="Y258" s="154"/>
      <c r="Z258" s="154"/>
      <c r="AA258" s="154"/>
      <c r="AB258" s="154"/>
      <c r="AC258" s="154"/>
      <c r="AD258" s="154"/>
      <c r="AE258" s="154"/>
      <c r="AF258" s="154"/>
      <c r="AG258" s="154" t="s">
        <v>156</v>
      </c>
      <c r="AH258" s="154">
        <v>0</v>
      </c>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row>
    <row r="259" spans="1:60" outlineLevel="1">
      <c r="A259" s="173">
        <v>65</v>
      </c>
      <c r="B259" s="174" t="s">
        <v>440</v>
      </c>
      <c r="C259" s="190" t="s">
        <v>441</v>
      </c>
      <c r="D259" s="175" t="s">
        <v>188</v>
      </c>
      <c r="E259" s="176">
        <v>287.5</v>
      </c>
      <c r="F259" s="177">
        <v>42.9</v>
      </c>
      <c r="G259" s="178">
        <f>ROUND(E259*F259,2)</f>
        <v>12333.75</v>
      </c>
      <c r="H259" s="177"/>
      <c r="I259" s="178">
        <f>ROUND(E259*H259,2)</f>
        <v>0</v>
      </c>
      <c r="J259" s="177"/>
      <c r="K259" s="178">
        <f>ROUND(E259*J259,2)</f>
        <v>0</v>
      </c>
      <c r="L259" s="178">
        <v>15</v>
      </c>
      <c r="M259" s="178">
        <f>G259*(1+L259/100)</f>
        <v>14183.812499999998</v>
      </c>
      <c r="N259" s="178">
        <v>0</v>
      </c>
      <c r="O259" s="178">
        <f>ROUND(E259*N259,2)</f>
        <v>0</v>
      </c>
      <c r="P259" s="178">
        <v>0</v>
      </c>
      <c r="Q259" s="178">
        <f>ROUND(E259*P259,2)</f>
        <v>0</v>
      </c>
      <c r="R259" s="178" t="s">
        <v>438</v>
      </c>
      <c r="S259" s="178" t="s">
        <v>142</v>
      </c>
      <c r="T259" s="179" t="s">
        <v>142</v>
      </c>
      <c r="U259" s="163">
        <v>0.15</v>
      </c>
      <c r="V259" s="163">
        <f>ROUND(E259*U259,2)</f>
        <v>43.13</v>
      </c>
      <c r="W259" s="163"/>
      <c r="X259" s="154"/>
      <c r="Y259" s="154"/>
      <c r="Z259" s="154"/>
      <c r="AA259" s="154"/>
      <c r="AB259" s="154"/>
      <c r="AC259" s="154"/>
      <c r="AD259" s="154"/>
      <c r="AE259" s="154"/>
      <c r="AF259" s="154"/>
      <c r="AG259" s="154" t="s">
        <v>422</v>
      </c>
      <c r="AH259" s="154"/>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row>
    <row r="260" spans="1:60" outlineLevel="1">
      <c r="A260" s="161"/>
      <c r="B260" s="162"/>
      <c r="C260" s="191" t="s">
        <v>210</v>
      </c>
      <c r="D260" s="164"/>
      <c r="E260" s="165">
        <v>47.3</v>
      </c>
      <c r="F260" s="163"/>
      <c r="G260" s="163"/>
      <c r="H260" s="163"/>
      <c r="I260" s="163"/>
      <c r="J260" s="163"/>
      <c r="K260" s="163"/>
      <c r="L260" s="163"/>
      <c r="M260" s="163"/>
      <c r="N260" s="163"/>
      <c r="O260" s="163"/>
      <c r="P260" s="163"/>
      <c r="Q260" s="163"/>
      <c r="R260" s="163"/>
      <c r="S260" s="163"/>
      <c r="T260" s="163"/>
      <c r="U260" s="163"/>
      <c r="V260" s="163"/>
      <c r="W260" s="163"/>
      <c r="X260" s="154"/>
      <c r="Y260" s="154"/>
      <c r="Z260" s="154"/>
      <c r="AA260" s="154"/>
      <c r="AB260" s="154"/>
      <c r="AC260" s="154"/>
      <c r="AD260" s="154"/>
      <c r="AE260" s="154"/>
      <c r="AF260" s="154"/>
      <c r="AG260" s="154" t="s">
        <v>156</v>
      </c>
      <c r="AH260" s="154">
        <v>0</v>
      </c>
      <c r="AI260" s="154"/>
      <c r="AJ260" s="154"/>
      <c r="AK260" s="154"/>
      <c r="AL260" s="154"/>
      <c r="AM260" s="154"/>
      <c r="AN260" s="154"/>
      <c r="AO260" s="154"/>
      <c r="AP260" s="154"/>
      <c r="AQ260" s="154"/>
      <c r="AR260" s="154"/>
      <c r="AS260" s="154"/>
      <c r="AT260" s="154"/>
      <c r="AU260" s="154"/>
      <c r="AV260" s="154"/>
      <c r="AW260" s="154"/>
      <c r="AX260" s="154"/>
      <c r="AY260" s="154"/>
      <c r="AZ260" s="154"/>
      <c r="BA260" s="154"/>
      <c r="BB260" s="154"/>
      <c r="BC260" s="154"/>
      <c r="BD260" s="154"/>
      <c r="BE260" s="154"/>
      <c r="BF260" s="154"/>
      <c r="BG260" s="154"/>
      <c r="BH260" s="154"/>
    </row>
    <row r="261" spans="1:60" outlineLevel="1">
      <c r="A261" s="161"/>
      <c r="B261" s="162"/>
      <c r="C261" s="191" t="s">
        <v>428</v>
      </c>
      <c r="D261" s="164"/>
      <c r="E261" s="165">
        <v>240.2</v>
      </c>
      <c r="F261" s="163"/>
      <c r="G261" s="163"/>
      <c r="H261" s="163"/>
      <c r="I261" s="163"/>
      <c r="J261" s="163"/>
      <c r="K261" s="163"/>
      <c r="L261" s="163"/>
      <c r="M261" s="163"/>
      <c r="N261" s="163"/>
      <c r="O261" s="163"/>
      <c r="P261" s="163"/>
      <c r="Q261" s="163"/>
      <c r="R261" s="163"/>
      <c r="S261" s="163"/>
      <c r="T261" s="163"/>
      <c r="U261" s="163"/>
      <c r="V261" s="163"/>
      <c r="W261" s="163"/>
      <c r="X261" s="154"/>
      <c r="Y261" s="154"/>
      <c r="Z261" s="154"/>
      <c r="AA261" s="154"/>
      <c r="AB261" s="154"/>
      <c r="AC261" s="154"/>
      <c r="AD261" s="154"/>
      <c r="AE261" s="154"/>
      <c r="AF261" s="154"/>
      <c r="AG261" s="154" t="s">
        <v>156</v>
      </c>
      <c r="AH261" s="154">
        <v>0</v>
      </c>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row>
    <row r="262" spans="1:60" ht="22.5" outlineLevel="1">
      <c r="A262" s="173">
        <v>66</v>
      </c>
      <c r="B262" s="174" t="s">
        <v>442</v>
      </c>
      <c r="C262" s="190" t="s">
        <v>443</v>
      </c>
      <c r="D262" s="175" t="s">
        <v>163</v>
      </c>
      <c r="E262" s="176">
        <v>7.5679999999999996</v>
      </c>
      <c r="F262" s="177">
        <v>2881.6</v>
      </c>
      <c r="G262" s="178">
        <f>ROUND(E262*F262,2)</f>
        <v>21807.95</v>
      </c>
      <c r="H262" s="177"/>
      <c r="I262" s="178">
        <f>ROUND(E262*H262,2)</f>
        <v>0</v>
      </c>
      <c r="J262" s="177"/>
      <c r="K262" s="178">
        <f>ROUND(E262*J262,2)</f>
        <v>0</v>
      </c>
      <c r="L262" s="178">
        <v>15</v>
      </c>
      <c r="M262" s="178">
        <f>G262*(1+L262/100)</f>
        <v>25079.142499999998</v>
      </c>
      <c r="N262" s="178">
        <v>0</v>
      </c>
      <c r="O262" s="178">
        <f>ROUND(E262*N262,2)</f>
        <v>0</v>
      </c>
      <c r="P262" s="178">
        <v>0</v>
      </c>
      <c r="Q262" s="178">
        <f>ROUND(E262*P262,2)</f>
        <v>0</v>
      </c>
      <c r="R262" s="178" t="s">
        <v>354</v>
      </c>
      <c r="S262" s="178" t="s">
        <v>142</v>
      </c>
      <c r="T262" s="179" t="s">
        <v>142</v>
      </c>
      <c r="U262" s="163">
        <v>0</v>
      </c>
      <c r="V262" s="163">
        <f>ROUND(E262*U262,2)</f>
        <v>0</v>
      </c>
      <c r="W262" s="163"/>
      <c r="X262" s="154"/>
      <c r="Y262" s="154"/>
      <c r="Z262" s="154"/>
      <c r="AA262" s="154"/>
      <c r="AB262" s="154"/>
      <c r="AC262" s="154"/>
      <c r="AD262" s="154"/>
      <c r="AE262" s="154"/>
      <c r="AF262" s="154"/>
      <c r="AG262" s="154" t="s">
        <v>355</v>
      </c>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row>
    <row r="263" spans="1:60" outlineLevel="1">
      <c r="A263" s="161"/>
      <c r="B263" s="162"/>
      <c r="C263" s="191" t="s">
        <v>444</v>
      </c>
      <c r="D263" s="164"/>
      <c r="E263" s="165">
        <v>7.5679999999999996</v>
      </c>
      <c r="F263" s="163"/>
      <c r="G263" s="163"/>
      <c r="H263" s="163"/>
      <c r="I263" s="163"/>
      <c r="J263" s="163"/>
      <c r="K263" s="163"/>
      <c r="L263" s="163"/>
      <c r="M263" s="163"/>
      <c r="N263" s="163"/>
      <c r="O263" s="163"/>
      <c r="P263" s="163"/>
      <c r="Q263" s="163"/>
      <c r="R263" s="163"/>
      <c r="S263" s="163"/>
      <c r="T263" s="163"/>
      <c r="U263" s="163"/>
      <c r="V263" s="163"/>
      <c r="W263" s="163"/>
      <c r="X263" s="154"/>
      <c r="Y263" s="154"/>
      <c r="Z263" s="154"/>
      <c r="AA263" s="154"/>
      <c r="AB263" s="154"/>
      <c r="AC263" s="154"/>
      <c r="AD263" s="154"/>
      <c r="AE263" s="154"/>
      <c r="AF263" s="154"/>
      <c r="AG263" s="154" t="s">
        <v>156</v>
      </c>
      <c r="AH263" s="154">
        <v>0</v>
      </c>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row>
    <row r="264" spans="1:60" ht="22.5" outlineLevel="1">
      <c r="A264" s="173">
        <v>67</v>
      </c>
      <c r="B264" s="174" t="s">
        <v>445</v>
      </c>
      <c r="C264" s="190" t="s">
        <v>446</v>
      </c>
      <c r="D264" s="175" t="s">
        <v>163</v>
      </c>
      <c r="E264" s="176">
        <v>48.04</v>
      </c>
      <c r="F264" s="177">
        <v>1640.8</v>
      </c>
      <c r="G264" s="178">
        <f>ROUND(E264*F264,2)</f>
        <v>78824.03</v>
      </c>
      <c r="H264" s="177"/>
      <c r="I264" s="178">
        <f>ROUND(E264*H264,2)</f>
        <v>0</v>
      </c>
      <c r="J264" s="177"/>
      <c r="K264" s="178">
        <f>ROUND(E264*J264,2)</f>
        <v>0</v>
      </c>
      <c r="L264" s="178">
        <v>15</v>
      </c>
      <c r="M264" s="178">
        <f>G264*(1+L264/100)</f>
        <v>90647.634499999986</v>
      </c>
      <c r="N264" s="178">
        <v>0</v>
      </c>
      <c r="O264" s="178">
        <f>ROUND(E264*N264,2)</f>
        <v>0</v>
      </c>
      <c r="P264" s="178">
        <v>0</v>
      </c>
      <c r="Q264" s="178">
        <f>ROUND(E264*P264,2)</f>
        <v>0</v>
      </c>
      <c r="R264" s="178" t="s">
        <v>354</v>
      </c>
      <c r="S264" s="178" t="s">
        <v>142</v>
      </c>
      <c r="T264" s="179" t="s">
        <v>142</v>
      </c>
      <c r="U264" s="163">
        <v>0</v>
      </c>
      <c r="V264" s="163">
        <f>ROUND(E264*U264,2)</f>
        <v>0</v>
      </c>
      <c r="W264" s="163"/>
      <c r="X264" s="154"/>
      <c r="Y264" s="154"/>
      <c r="Z264" s="154"/>
      <c r="AA264" s="154"/>
      <c r="AB264" s="154"/>
      <c r="AC264" s="154"/>
      <c r="AD264" s="154"/>
      <c r="AE264" s="154"/>
      <c r="AF264" s="154"/>
      <c r="AG264" s="154" t="s">
        <v>355</v>
      </c>
      <c r="AH264" s="154"/>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c r="BD264" s="154"/>
      <c r="BE264" s="154"/>
      <c r="BF264" s="154"/>
      <c r="BG264" s="154"/>
      <c r="BH264" s="154"/>
    </row>
    <row r="265" spans="1:60" outlineLevel="1">
      <c r="A265" s="161"/>
      <c r="B265" s="162"/>
      <c r="C265" s="191" t="s">
        <v>447</v>
      </c>
      <c r="D265" s="164"/>
      <c r="E265" s="165">
        <v>48.04</v>
      </c>
      <c r="F265" s="163"/>
      <c r="G265" s="163"/>
      <c r="H265" s="163"/>
      <c r="I265" s="163"/>
      <c r="J265" s="163"/>
      <c r="K265" s="163"/>
      <c r="L265" s="163"/>
      <c r="M265" s="163"/>
      <c r="N265" s="163"/>
      <c r="O265" s="163"/>
      <c r="P265" s="163"/>
      <c r="Q265" s="163"/>
      <c r="R265" s="163"/>
      <c r="S265" s="163"/>
      <c r="T265" s="163"/>
      <c r="U265" s="163"/>
      <c r="V265" s="163"/>
      <c r="W265" s="163"/>
      <c r="X265" s="154"/>
      <c r="Y265" s="154"/>
      <c r="Z265" s="154"/>
      <c r="AA265" s="154"/>
      <c r="AB265" s="154"/>
      <c r="AC265" s="154"/>
      <c r="AD265" s="154"/>
      <c r="AE265" s="154"/>
      <c r="AF265" s="154"/>
      <c r="AG265" s="154" t="s">
        <v>156</v>
      </c>
      <c r="AH265" s="154">
        <v>0</v>
      </c>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row>
    <row r="266" spans="1:60" ht="22.5" outlineLevel="1">
      <c r="A266" s="173">
        <v>68</v>
      </c>
      <c r="B266" s="174" t="s">
        <v>448</v>
      </c>
      <c r="C266" s="190" t="s">
        <v>449</v>
      </c>
      <c r="D266" s="175" t="s">
        <v>188</v>
      </c>
      <c r="E266" s="176">
        <v>47.3</v>
      </c>
      <c r="F266" s="177">
        <v>153.9</v>
      </c>
      <c r="G266" s="178">
        <f>ROUND(E266*F266,2)</f>
        <v>7279.47</v>
      </c>
      <c r="H266" s="177"/>
      <c r="I266" s="178">
        <f>ROUND(E266*H266,2)</f>
        <v>0</v>
      </c>
      <c r="J266" s="177"/>
      <c r="K266" s="178">
        <f>ROUND(E266*J266,2)</f>
        <v>0</v>
      </c>
      <c r="L266" s="178">
        <v>15</v>
      </c>
      <c r="M266" s="178">
        <f>G266*(1+L266/100)</f>
        <v>8371.3904999999995</v>
      </c>
      <c r="N266" s="178">
        <v>0</v>
      </c>
      <c r="O266" s="178">
        <f>ROUND(E266*N266,2)</f>
        <v>0</v>
      </c>
      <c r="P266" s="178">
        <v>0</v>
      </c>
      <c r="Q266" s="178">
        <f>ROUND(E266*P266,2)</f>
        <v>0</v>
      </c>
      <c r="R266" s="178" t="s">
        <v>354</v>
      </c>
      <c r="S266" s="178" t="s">
        <v>142</v>
      </c>
      <c r="T266" s="179" t="s">
        <v>142</v>
      </c>
      <c r="U266" s="163">
        <v>0</v>
      </c>
      <c r="V266" s="163">
        <f>ROUND(E266*U266,2)</f>
        <v>0</v>
      </c>
      <c r="W266" s="163"/>
      <c r="X266" s="154"/>
      <c r="Y266" s="154"/>
      <c r="Z266" s="154"/>
      <c r="AA266" s="154"/>
      <c r="AB266" s="154"/>
      <c r="AC266" s="154"/>
      <c r="AD266" s="154"/>
      <c r="AE266" s="154"/>
      <c r="AF266" s="154"/>
      <c r="AG266" s="154" t="s">
        <v>355</v>
      </c>
      <c r="AH266" s="154"/>
      <c r="AI266" s="154"/>
      <c r="AJ266" s="154"/>
      <c r="AK266" s="154"/>
      <c r="AL266" s="154"/>
      <c r="AM266" s="154"/>
      <c r="AN266" s="154"/>
      <c r="AO266" s="154"/>
      <c r="AP266" s="154"/>
      <c r="AQ266" s="154"/>
      <c r="AR266" s="154"/>
      <c r="AS266" s="154"/>
      <c r="AT266" s="154"/>
      <c r="AU266" s="154"/>
      <c r="AV266" s="154"/>
      <c r="AW266" s="154"/>
      <c r="AX266" s="154"/>
      <c r="AY266" s="154"/>
      <c r="AZ266" s="154"/>
      <c r="BA266" s="154"/>
      <c r="BB266" s="154"/>
      <c r="BC266" s="154"/>
      <c r="BD266" s="154"/>
      <c r="BE266" s="154"/>
      <c r="BF266" s="154"/>
      <c r="BG266" s="154"/>
      <c r="BH266" s="154"/>
    </row>
    <row r="267" spans="1:60" outlineLevel="1">
      <c r="A267" s="161"/>
      <c r="B267" s="162"/>
      <c r="C267" s="191" t="s">
        <v>217</v>
      </c>
      <c r="D267" s="164"/>
      <c r="E267" s="165">
        <v>47.3</v>
      </c>
      <c r="F267" s="163"/>
      <c r="G267" s="163"/>
      <c r="H267" s="163"/>
      <c r="I267" s="163"/>
      <c r="J267" s="163"/>
      <c r="K267" s="163"/>
      <c r="L267" s="163"/>
      <c r="M267" s="163"/>
      <c r="N267" s="163"/>
      <c r="O267" s="163"/>
      <c r="P267" s="163"/>
      <c r="Q267" s="163"/>
      <c r="R267" s="163"/>
      <c r="S267" s="163"/>
      <c r="T267" s="163"/>
      <c r="U267" s="163"/>
      <c r="V267" s="163"/>
      <c r="W267" s="163"/>
      <c r="X267" s="154"/>
      <c r="Y267" s="154"/>
      <c r="Z267" s="154"/>
      <c r="AA267" s="154"/>
      <c r="AB267" s="154"/>
      <c r="AC267" s="154"/>
      <c r="AD267" s="154"/>
      <c r="AE267" s="154"/>
      <c r="AF267" s="154"/>
      <c r="AG267" s="154" t="s">
        <v>156</v>
      </c>
      <c r="AH267" s="154">
        <v>0</v>
      </c>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row>
    <row r="268" spans="1:60" ht="22.5" outlineLevel="1">
      <c r="A268" s="173">
        <v>69</v>
      </c>
      <c r="B268" s="174" t="s">
        <v>450</v>
      </c>
      <c r="C268" s="190" t="s">
        <v>451</v>
      </c>
      <c r="D268" s="175" t="s">
        <v>188</v>
      </c>
      <c r="E268" s="176">
        <v>191.8</v>
      </c>
      <c r="F268" s="177">
        <v>307.7</v>
      </c>
      <c r="G268" s="178">
        <f>ROUND(E268*F268,2)</f>
        <v>59016.86</v>
      </c>
      <c r="H268" s="177"/>
      <c r="I268" s="178">
        <f>ROUND(E268*H268,2)</f>
        <v>0</v>
      </c>
      <c r="J268" s="177"/>
      <c r="K268" s="178">
        <f>ROUND(E268*J268,2)</f>
        <v>0</v>
      </c>
      <c r="L268" s="178">
        <v>15</v>
      </c>
      <c r="M268" s="178">
        <f>G268*(1+L268/100)</f>
        <v>67869.388999999996</v>
      </c>
      <c r="N268" s="178">
        <v>0</v>
      </c>
      <c r="O268" s="178">
        <f>ROUND(E268*N268,2)</f>
        <v>0</v>
      </c>
      <c r="P268" s="178">
        <v>0</v>
      </c>
      <c r="Q268" s="178">
        <f>ROUND(E268*P268,2)</f>
        <v>0</v>
      </c>
      <c r="R268" s="178" t="s">
        <v>354</v>
      </c>
      <c r="S268" s="178" t="s">
        <v>142</v>
      </c>
      <c r="T268" s="179" t="s">
        <v>142</v>
      </c>
      <c r="U268" s="163">
        <v>0</v>
      </c>
      <c r="V268" s="163">
        <f>ROUND(E268*U268,2)</f>
        <v>0</v>
      </c>
      <c r="W268" s="163"/>
      <c r="X268" s="154"/>
      <c r="Y268" s="154"/>
      <c r="Z268" s="154"/>
      <c r="AA268" s="154"/>
      <c r="AB268" s="154"/>
      <c r="AC268" s="154"/>
      <c r="AD268" s="154"/>
      <c r="AE268" s="154"/>
      <c r="AF268" s="154"/>
      <c r="AG268" s="154" t="s">
        <v>355</v>
      </c>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row>
    <row r="269" spans="1:60" outlineLevel="1">
      <c r="A269" s="161"/>
      <c r="B269" s="162"/>
      <c r="C269" s="191" t="s">
        <v>439</v>
      </c>
      <c r="D269" s="164"/>
      <c r="E269" s="165">
        <v>191.8</v>
      </c>
      <c r="F269" s="163"/>
      <c r="G269" s="163"/>
      <c r="H269" s="163"/>
      <c r="I269" s="163"/>
      <c r="J269" s="163"/>
      <c r="K269" s="163"/>
      <c r="L269" s="163"/>
      <c r="M269" s="163"/>
      <c r="N269" s="163"/>
      <c r="O269" s="163"/>
      <c r="P269" s="163"/>
      <c r="Q269" s="163"/>
      <c r="R269" s="163"/>
      <c r="S269" s="163"/>
      <c r="T269" s="163"/>
      <c r="U269" s="163"/>
      <c r="V269" s="163"/>
      <c r="W269" s="163"/>
      <c r="X269" s="154"/>
      <c r="Y269" s="154"/>
      <c r="Z269" s="154"/>
      <c r="AA269" s="154"/>
      <c r="AB269" s="154"/>
      <c r="AC269" s="154"/>
      <c r="AD269" s="154"/>
      <c r="AE269" s="154"/>
      <c r="AF269" s="154"/>
      <c r="AG269" s="154" t="s">
        <v>156</v>
      </c>
      <c r="AH269" s="154">
        <v>0</v>
      </c>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c r="BD269" s="154"/>
      <c r="BE269" s="154"/>
      <c r="BF269" s="154"/>
      <c r="BG269" s="154"/>
      <c r="BH269" s="154"/>
    </row>
    <row r="270" spans="1:60" outlineLevel="1">
      <c r="A270" s="173">
        <v>70</v>
      </c>
      <c r="B270" s="174" t="s">
        <v>452</v>
      </c>
      <c r="C270" s="190" t="s">
        <v>453</v>
      </c>
      <c r="D270" s="175" t="s">
        <v>417</v>
      </c>
      <c r="E270" s="176">
        <v>5.1566700000000001</v>
      </c>
      <c r="F270" s="177">
        <v>720</v>
      </c>
      <c r="G270" s="178">
        <f>ROUND(E270*F270,2)</f>
        <v>3712.8</v>
      </c>
      <c r="H270" s="177"/>
      <c r="I270" s="178">
        <f>ROUND(E270*H270,2)</f>
        <v>0</v>
      </c>
      <c r="J270" s="177"/>
      <c r="K270" s="178">
        <f>ROUND(E270*J270,2)</f>
        <v>0</v>
      </c>
      <c r="L270" s="178">
        <v>15</v>
      </c>
      <c r="M270" s="178">
        <f>G270*(1+L270/100)</f>
        <v>4269.72</v>
      </c>
      <c r="N270" s="178">
        <v>0</v>
      </c>
      <c r="O270" s="178">
        <f>ROUND(E270*N270,2)</f>
        <v>0</v>
      </c>
      <c r="P270" s="178">
        <v>0</v>
      </c>
      <c r="Q270" s="178">
        <f>ROUND(E270*P270,2)</f>
        <v>0</v>
      </c>
      <c r="R270" s="178" t="s">
        <v>438</v>
      </c>
      <c r="S270" s="178" t="s">
        <v>142</v>
      </c>
      <c r="T270" s="179" t="s">
        <v>142</v>
      </c>
      <c r="U270" s="163">
        <v>2.0990000000000002</v>
      </c>
      <c r="V270" s="163">
        <f>ROUND(E270*U270,2)</f>
        <v>10.82</v>
      </c>
      <c r="W270" s="163"/>
      <c r="X270" s="154"/>
      <c r="Y270" s="154"/>
      <c r="Z270" s="154"/>
      <c r="AA270" s="154"/>
      <c r="AB270" s="154"/>
      <c r="AC270" s="154"/>
      <c r="AD270" s="154"/>
      <c r="AE270" s="154"/>
      <c r="AF270" s="154"/>
      <c r="AG270" s="154" t="s">
        <v>357</v>
      </c>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row>
    <row r="271" spans="1:60" outlineLevel="1">
      <c r="A271" s="161"/>
      <c r="B271" s="162"/>
      <c r="C271" s="250" t="s">
        <v>454</v>
      </c>
      <c r="D271" s="251"/>
      <c r="E271" s="251"/>
      <c r="F271" s="251"/>
      <c r="G271" s="251"/>
      <c r="H271" s="163"/>
      <c r="I271" s="163"/>
      <c r="J271" s="163"/>
      <c r="K271" s="163"/>
      <c r="L271" s="163"/>
      <c r="M271" s="163"/>
      <c r="N271" s="163"/>
      <c r="O271" s="163"/>
      <c r="P271" s="163"/>
      <c r="Q271" s="163"/>
      <c r="R271" s="163"/>
      <c r="S271" s="163"/>
      <c r="T271" s="163"/>
      <c r="U271" s="163"/>
      <c r="V271" s="163"/>
      <c r="W271" s="163"/>
      <c r="X271" s="154"/>
      <c r="Y271" s="154"/>
      <c r="Z271" s="154"/>
      <c r="AA271" s="154"/>
      <c r="AB271" s="154"/>
      <c r="AC271" s="154"/>
      <c r="AD271" s="154"/>
      <c r="AE271" s="154"/>
      <c r="AF271" s="154"/>
      <c r="AG271" s="154" t="s">
        <v>167</v>
      </c>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row>
    <row r="272" spans="1:60">
      <c r="A272" s="167" t="s">
        <v>137</v>
      </c>
      <c r="B272" s="168" t="s">
        <v>89</v>
      </c>
      <c r="C272" s="188" t="s">
        <v>90</v>
      </c>
      <c r="D272" s="169"/>
      <c r="E272" s="170"/>
      <c r="F272" s="171"/>
      <c r="G272" s="171">
        <f>SUMIF(AG273:AG275,"&lt;&gt;NOR",G273:G275)</f>
        <v>2520</v>
      </c>
      <c r="H272" s="171"/>
      <c r="I272" s="171">
        <f>SUM(I273:I275)</f>
        <v>0</v>
      </c>
      <c r="J272" s="171"/>
      <c r="K272" s="171">
        <f>SUM(K273:K275)</f>
        <v>0</v>
      </c>
      <c r="L272" s="171"/>
      <c r="M272" s="171">
        <f>SUM(M273:M275)</f>
        <v>2898</v>
      </c>
      <c r="N272" s="171"/>
      <c r="O272" s="171">
        <f>SUM(O273:O275)</f>
        <v>0.02</v>
      </c>
      <c r="P272" s="171"/>
      <c r="Q272" s="171">
        <f>SUM(Q273:Q275)</f>
        <v>0</v>
      </c>
      <c r="R272" s="171"/>
      <c r="S272" s="171"/>
      <c r="T272" s="172"/>
      <c r="U272" s="166"/>
      <c r="V272" s="166">
        <f>SUM(V273:V275)</f>
        <v>4.3099999999999996</v>
      </c>
      <c r="W272" s="166"/>
      <c r="AG272" t="s">
        <v>138</v>
      </c>
    </row>
    <row r="273" spans="1:60" ht="22.5" outlineLevel="1">
      <c r="A273" s="173">
        <v>71</v>
      </c>
      <c r="B273" s="174" t="s">
        <v>455</v>
      </c>
      <c r="C273" s="190" t="s">
        <v>456</v>
      </c>
      <c r="D273" s="175" t="s">
        <v>457</v>
      </c>
      <c r="E273" s="176">
        <v>1.5</v>
      </c>
      <c r="F273" s="177">
        <v>1680</v>
      </c>
      <c r="G273" s="178">
        <f>ROUND(E273*F273,2)</f>
        <v>2520</v>
      </c>
      <c r="H273" s="177"/>
      <c r="I273" s="178">
        <f>ROUND(E273*H273,2)</f>
        <v>0</v>
      </c>
      <c r="J273" s="177"/>
      <c r="K273" s="178">
        <f>ROUND(E273*J273,2)</f>
        <v>0</v>
      </c>
      <c r="L273" s="178">
        <v>15</v>
      </c>
      <c r="M273" s="178">
        <f>G273*(1+L273/100)</f>
        <v>2898</v>
      </c>
      <c r="N273" s="178">
        <v>1.555E-2</v>
      </c>
      <c r="O273" s="178">
        <f>ROUND(E273*N273,2)</f>
        <v>0.02</v>
      </c>
      <c r="P273" s="178">
        <v>0</v>
      </c>
      <c r="Q273" s="178">
        <f>ROUND(E273*P273,2)</f>
        <v>0</v>
      </c>
      <c r="R273" s="178" t="s">
        <v>458</v>
      </c>
      <c r="S273" s="178" t="s">
        <v>142</v>
      </c>
      <c r="T273" s="179" t="s">
        <v>143</v>
      </c>
      <c r="U273" s="163">
        <v>2.8730000000000002</v>
      </c>
      <c r="V273" s="163">
        <f>ROUND(E273*U273,2)</f>
        <v>4.3099999999999996</v>
      </c>
      <c r="W273" s="163"/>
      <c r="X273" s="154"/>
      <c r="Y273" s="154"/>
      <c r="Z273" s="154"/>
      <c r="AA273" s="154"/>
      <c r="AB273" s="154"/>
      <c r="AC273" s="154"/>
      <c r="AD273" s="154"/>
      <c r="AE273" s="154"/>
      <c r="AF273" s="154"/>
      <c r="AG273" s="154" t="s">
        <v>357</v>
      </c>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row>
    <row r="274" spans="1:60" outlineLevel="1">
      <c r="A274" s="161"/>
      <c r="B274" s="162"/>
      <c r="C274" s="250" t="s">
        <v>459</v>
      </c>
      <c r="D274" s="251"/>
      <c r="E274" s="251"/>
      <c r="F274" s="251"/>
      <c r="G274" s="251"/>
      <c r="H274" s="163"/>
      <c r="I274" s="163"/>
      <c r="J274" s="163"/>
      <c r="K274" s="163"/>
      <c r="L274" s="163"/>
      <c r="M274" s="163"/>
      <c r="N274" s="163"/>
      <c r="O274" s="163"/>
      <c r="P274" s="163"/>
      <c r="Q274" s="163"/>
      <c r="R274" s="163"/>
      <c r="S274" s="163"/>
      <c r="T274" s="163"/>
      <c r="U274" s="163"/>
      <c r="V274" s="163"/>
      <c r="W274" s="163"/>
      <c r="X274" s="154"/>
      <c r="Y274" s="154"/>
      <c r="Z274" s="154"/>
      <c r="AA274" s="154"/>
      <c r="AB274" s="154"/>
      <c r="AC274" s="154"/>
      <c r="AD274" s="154"/>
      <c r="AE274" s="154"/>
      <c r="AF274" s="154"/>
      <c r="AG274" s="154" t="s">
        <v>167</v>
      </c>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row>
    <row r="275" spans="1:60" ht="22.5" outlineLevel="1">
      <c r="A275" s="161"/>
      <c r="B275" s="162"/>
      <c r="C275" s="191" t="s">
        <v>460</v>
      </c>
      <c r="D275" s="164"/>
      <c r="E275" s="165">
        <v>1.5</v>
      </c>
      <c r="F275" s="163"/>
      <c r="G275" s="163"/>
      <c r="H275" s="163"/>
      <c r="I275" s="163"/>
      <c r="J275" s="163"/>
      <c r="K275" s="163"/>
      <c r="L275" s="163"/>
      <c r="M275" s="163"/>
      <c r="N275" s="163"/>
      <c r="O275" s="163"/>
      <c r="P275" s="163"/>
      <c r="Q275" s="163"/>
      <c r="R275" s="163"/>
      <c r="S275" s="163"/>
      <c r="T275" s="163"/>
      <c r="U275" s="163"/>
      <c r="V275" s="163"/>
      <c r="W275" s="163"/>
      <c r="X275" s="154"/>
      <c r="Y275" s="154"/>
      <c r="Z275" s="154"/>
      <c r="AA275" s="154"/>
      <c r="AB275" s="154"/>
      <c r="AC275" s="154"/>
      <c r="AD275" s="154"/>
      <c r="AE275" s="154"/>
      <c r="AF275" s="154"/>
      <c r="AG275" s="154" t="s">
        <v>156</v>
      </c>
      <c r="AH275" s="154">
        <v>0</v>
      </c>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row>
    <row r="276" spans="1:60">
      <c r="A276" s="167" t="s">
        <v>137</v>
      </c>
      <c r="B276" s="168" t="s">
        <v>91</v>
      </c>
      <c r="C276" s="188" t="s">
        <v>92</v>
      </c>
      <c r="D276" s="169"/>
      <c r="E276" s="170"/>
      <c r="F276" s="171"/>
      <c r="G276" s="171">
        <f>SUMIF(AG277:AG280,"&lt;&gt;NOR",G277:G280)</f>
        <v>33600</v>
      </c>
      <c r="H276" s="171"/>
      <c r="I276" s="171">
        <f>SUM(I277:I280)</f>
        <v>0</v>
      </c>
      <c r="J276" s="171"/>
      <c r="K276" s="171">
        <f>SUM(K277:K280)</f>
        <v>0</v>
      </c>
      <c r="L276" s="171"/>
      <c r="M276" s="171">
        <f>SUM(M277:M280)</f>
        <v>38640</v>
      </c>
      <c r="N276" s="171"/>
      <c r="O276" s="171">
        <f>SUM(O277:O280)</f>
        <v>0</v>
      </c>
      <c r="P276" s="171"/>
      <c r="Q276" s="171">
        <f>SUM(Q277:Q280)</f>
        <v>0</v>
      </c>
      <c r="R276" s="171"/>
      <c r="S276" s="171"/>
      <c r="T276" s="172"/>
      <c r="U276" s="166"/>
      <c r="V276" s="166">
        <f>SUM(V277:V280)</f>
        <v>73.599999999999994</v>
      </c>
      <c r="W276" s="166"/>
      <c r="AG276" t="s">
        <v>138</v>
      </c>
    </row>
    <row r="277" spans="1:60" ht="22.5" outlineLevel="1">
      <c r="A277" s="173">
        <v>72</v>
      </c>
      <c r="B277" s="174" t="s">
        <v>461</v>
      </c>
      <c r="C277" s="190" t="s">
        <v>462</v>
      </c>
      <c r="D277" s="175" t="s">
        <v>182</v>
      </c>
      <c r="E277" s="176">
        <v>64</v>
      </c>
      <c r="F277" s="177">
        <v>235</v>
      </c>
      <c r="G277" s="178">
        <f>ROUND(E277*F277,2)</f>
        <v>15040</v>
      </c>
      <c r="H277" s="177"/>
      <c r="I277" s="178">
        <f>ROUND(E277*H277,2)</f>
        <v>0</v>
      </c>
      <c r="J277" s="177"/>
      <c r="K277" s="178">
        <f>ROUND(E277*J277,2)</f>
        <v>0</v>
      </c>
      <c r="L277" s="178">
        <v>15</v>
      </c>
      <c r="M277" s="178">
        <f>G277*(1+L277/100)</f>
        <v>17296</v>
      </c>
      <c r="N277" s="178">
        <v>0</v>
      </c>
      <c r="O277" s="178">
        <f>ROUND(E277*N277,2)</f>
        <v>0</v>
      </c>
      <c r="P277" s="178">
        <v>0</v>
      </c>
      <c r="Q277" s="178">
        <f>ROUND(E277*P277,2)</f>
        <v>0</v>
      </c>
      <c r="R277" s="178" t="s">
        <v>463</v>
      </c>
      <c r="S277" s="178" t="s">
        <v>142</v>
      </c>
      <c r="T277" s="179" t="s">
        <v>142</v>
      </c>
      <c r="U277" s="163">
        <v>1.1499999999999999</v>
      </c>
      <c r="V277" s="163">
        <f>ROUND(E277*U277,2)</f>
        <v>73.599999999999994</v>
      </c>
      <c r="W277" s="163"/>
      <c r="X277" s="154"/>
      <c r="Y277" s="154"/>
      <c r="Z277" s="154"/>
      <c r="AA277" s="154"/>
      <c r="AB277" s="154"/>
      <c r="AC277" s="154"/>
      <c r="AD277" s="154"/>
      <c r="AE277" s="154"/>
      <c r="AF277" s="154"/>
      <c r="AG277" s="154" t="s">
        <v>422</v>
      </c>
      <c r="AH277" s="154"/>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c r="BD277" s="154"/>
      <c r="BE277" s="154"/>
      <c r="BF277" s="154"/>
      <c r="BG277" s="154"/>
      <c r="BH277" s="154"/>
    </row>
    <row r="278" spans="1:60" outlineLevel="1">
      <c r="A278" s="161"/>
      <c r="B278" s="162"/>
      <c r="C278" s="191" t="s">
        <v>365</v>
      </c>
      <c r="D278" s="164"/>
      <c r="E278" s="165">
        <v>64</v>
      </c>
      <c r="F278" s="163"/>
      <c r="G278" s="163"/>
      <c r="H278" s="163"/>
      <c r="I278" s="163"/>
      <c r="J278" s="163"/>
      <c r="K278" s="163"/>
      <c r="L278" s="163"/>
      <c r="M278" s="163"/>
      <c r="N278" s="163"/>
      <c r="O278" s="163"/>
      <c r="P278" s="163"/>
      <c r="Q278" s="163"/>
      <c r="R278" s="163"/>
      <c r="S278" s="163"/>
      <c r="T278" s="163"/>
      <c r="U278" s="163"/>
      <c r="V278" s="163"/>
      <c r="W278" s="163"/>
      <c r="X278" s="154"/>
      <c r="Y278" s="154"/>
      <c r="Z278" s="154"/>
      <c r="AA278" s="154"/>
      <c r="AB278" s="154"/>
      <c r="AC278" s="154"/>
      <c r="AD278" s="154"/>
      <c r="AE278" s="154"/>
      <c r="AF278" s="154"/>
      <c r="AG278" s="154" t="s">
        <v>156</v>
      </c>
      <c r="AH278" s="154">
        <v>0</v>
      </c>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row>
    <row r="279" spans="1:60" outlineLevel="1">
      <c r="A279" s="173">
        <v>73</v>
      </c>
      <c r="B279" s="174" t="s">
        <v>464</v>
      </c>
      <c r="C279" s="190" t="s">
        <v>465</v>
      </c>
      <c r="D279" s="175" t="s">
        <v>182</v>
      </c>
      <c r="E279" s="176">
        <v>64</v>
      </c>
      <c r="F279" s="177">
        <v>290</v>
      </c>
      <c r="G279" s="178">
        <f>ROUND(E279*F279,2)</f>
        <v>18560</v>
      </c>
      <c r="H279" s="177"/>
      <c r="I279" s="178">
        <f>ROUND(E279*H279,2)</f>
        <v>0</v>
      </c>
      <c r="J279" s="177"/>
      <c r="K279" s="178">
        <f>ROUND(E279*J279,2)</f>
        <v>0</v>
      </c>
      <c r="L279" s="178">
        <v>15</v>
      </c>
      <c r="M279" s="178">
        <f>G279*(1+L279/100)</f>
        <v>21344</v>
      </c>
      <c r="N279" s="178">
        <v>0</v>
      </c>
      <c r="O279" s="178">
        <f>ROUND(E279*N279,2)</f>
        <v>0</v>
      </c>
      <c r="P279" s="178">
        <v>0</v>
      </c>
      <c r="Q279" s="178">
        <f>ROUND(E279*P279,2)</f>
        <v>0</v>
      </c>
      <c r="R279" s="178" t="s">
        <v>354</v>
      </c>
      <c r="S279" s="178" t="s">
        <v>142</v>
      </c>
      <c r="T279" s="179" t="s">
        <v>142</v>
      </c>
      <c r="U279" s="163">
        <v>0</v>
      </c>
      <c r="V279" s="163">
        <f>ROUND(E279*U279,2)</f>
        <v>0</v>
      </c>
      <c r="W279" s="163"/>
      <c r="X279" s="154"/>
      <c r="Y279" s="154"/>
      <c r="Z279" s="154"/>
      <c r="AA279" s="154"/>
      <c r="AB279" s="154"/>
      <c r="AC279" s="154"/>
      <c r="AD279" s="154"/>
      <c r="AE279" s="154"/>
      <c r="AF279" s="154"/>
      <c r="AG279" s="154" t="s">
        <v>355</v>
      </c>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row>
    <row r="280" spans="1:60" outlineLevel="1">
      <c r="A280" s="161"/>
      <c r="B280" s="162"/>
      <c r="C280" s="191" t="s">
        <v>365</v>
      </c>
      <c r="D280" s="164"/>
      <c r="E280" s="165">
        <v>64</v>
      </c>
      <c r="F280" s="163"/>
      <c r="G280" s="163"/>
      <c r="H280" s="163"/>
      <c r="I280" s="163"/>
      <c r="J280" s="163"/>
      <c r="K280" s="163"/>
      <c r="L280" s="163"/>
      <c r="M280" s="163"/>
      <c r="N280" s="163"/>
      <c r="O280" s="163"/>
      <c r="P280" s="163"/>
      <c r="Q280" s="163"/>
      <c r="R280" s="163"/>
      <c r="S280" s="163"/>
      <c r="T280" s="163"/>
      <c r="U280" s="163"/>
      <c r="V280" s="163"/>
      <c r="W280" s="163"/>
      <c r="X280" s="154"/>
      <c r="Y280" s="154"/>
      <c r="Z280" s="154"/>
      <c r="AA280" s="154"/>
      <c r="AB280" s="154"/>
      <c r="AC280" s="154"/>
      <c r="AD280" s="154"/>
      <c r="AE280" s="154"/>
      <c r="AF280" s="154"/>
      <c r="AG280" s="154" t="s">
        <v>156</v>
      </c>
      <c r="AH280" s="154">
        <v>0</v>
      </c>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row>
    <row r="281" spans="1:60">
      <c r="A281" s="167" t="s">
        <v>137</v>
      </c>
      <c r="B281" s="168" t="s">
        <v>93</v>
      </c>
      <c r="C281" s="188" t="s">
        <v>94</v>
      </c>
      <c r="D281" s="169"/>
      <c r="E281" s="170"/>
      <c r="F281" s="171"/>
      <c r="G281" s="171">
        <f>SUMIF(AG282:AG346,"&lt;&gt;NOR",G282:G346)</f>
        <v>318712.22000000003</v>
      </c>
      <c r="H281" s="171"/>
      <c r="I281" s="171">
        <f>SUM(I282:I346)</f>
        <v>0</v>
      </c>
      <c r="J281" s="171"/>
      <c r="K281" s="171">
        <f>SUM(K282:K346)</f>
        <v>0</v>
      </c>
      <c r="L281" s="171"/>
      <c r="M281" s="171">
        <f>SUM(M282:M346)</f>
        <v>366519.05299999996</v>
      </c>
      <c r="N281" s="171"/>
      <c r="O281" s="171">
        <f>SUM(O282:O346)</f>
        <v>0</v>
      </c>
      <c r="P281" s="171"/>
      <c r="Q281" s="171">
        <f>SUM(Q282:Q346)</f>
        <v>0</v>
      </c>
      <c r="R281" s="171"/>
      <c r="S281" s="171"/>
      <c r="T281" s="172"/>
      <c r="U281" s="166"/>
      <c r="V281" s="166">
        <f>SUM(V282:V346)</f>
        <v>465.61</v>
      </c>
      <c r="W281" s="166"/>
      <c r="AG281" t="s">
        <v>138</v>
      </c>
    </row>
    <row r="282" spans="1:60" ht="22.5" outlineLevel="1">
      <c r="A282" s="173">
        <v>74</v>
      </c>
      <c r="B282" s="174" t="s">
        <v>466</v>
      </c>
      <c r="C282" s="190" t="s">
        <v>467</v>
      </c>
      <c r="D282" s="175" t="s">
        <v>235</v>
      </c>
      <c r="E282" s="176">
        <v>44</v>
      </c>
      <c r="F282" s="177">
        <v>118.2</v>
      </c>
      <c r="G282" s="178">
        <f>ROUND(E282*F282,2)</f>
        <v>5200.8</v>
      </c>
      <c r="H282" s="177"/>
      <c r="I282" s="178">
        <f>ROUND(E282*H282,2)</f>
        <v>0</v>
      </c>
      <c r="J282" s="177"/>
      <c r="K282" s="178">
        <f>ROUND(E282*J282,2)</f>
        <v>0</v>
      </c>
      <c r="L282" s="178">
        <v>15</v>
      </c>
      <c r="M282" s="178">
        <f>G282*(1+L282/100)</f>
        <v>5980.92</v>
      </c>
      <c r="N282" s="178">
        <v>0</v>
      </c>
      <c r="O282" s="178">
        <f>ROUND(E282*N282,2)</f>
        <v>0</v>
      </c>
      <c r="P282" s="178">
        <v>0</v>
      </c>
      <c r="Q282" s="178">
        <f>ROUND(E282*P282,2)</f>
        <v>0</v>
      </c>
      <c r="R282" s="178" t="s">
        <v>468</v>
      </c>
      <c r="S282" s="178" t="s">
        <v>142</v>
      </c>
      <c r="T282" s="179" t="s">
        <v>142</v>
      </c>
      <c r="U282" s="163">
        <v>0.3634</v>
      </c>
      <c r="V282" s="163">
        <f>ROUND(E282*U282,2)</f>
        <v>15.99</v>
      </c>
      <c r="W282" s="163"/>
      <c r="X282" s="154"/>
      <c r="Y282" s="154"/>
      <c r="Z282" s="154"/>
      <c r="AA282" s="154"/>
      <c r="AB282" s="154"/>
      <c r="AC282" s="154"/>
      <c r="AD282" s="154"/>
      <c r="AE282" s="154"/>
      <c r="AF282" s="154"/>
      <c r="AG282" s="154" t="s">
        <v>422</v>
      </c>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row>
    <row r="283" spans="1:60" outlineLevel="1">
      <c r="A283" s="161"/>
      <c r="B283" s="162"/>
      <c r="C283" s="191" t="s">
        <v>469</v>
      </c>
      <c r="D283" s="164"/>
      <c r="E283" s="165">
        <v>24</v>
      </c>
      <c r="F283" s="163"/>
      <c r="G283" s="163"/>
      <c r="H283" s="163"/>
      <c r="I283" s="163"/>
      <c r="J283" s="163"/>
      <c r="K283" s="163"/>
      <c r="L283" s="163"/>
      <c r="M283" s="163"/>
      <c r="N283" s="163"/>
      <c r="O283" s="163"/>
      <c r="P283" s="163"/>
      <c r="Q283" s="163"/>
      <c r="R283" s="163"/>
      <c r="S283" s="163"/>
      <c r="T283" s="163"/>
      <c r="U283" s="163"/>
      <c r="V283" s="163"/>
      <c r="W283" s="163"/>
      <c r="X283" s="154"/>
      <c r="Y283" s="154"/>
      <c r="Z283" s="154"/>
      <c r="AA283" s="154"/>
      <c r="AB283" s="154"/>
      <c r="AC283" s="154"/>
      <c r="AD283" s="154"/>
      <c r="AE283" s="154"/>
      <c r="AF283" s="154"/>
      <c r="AG283" s="154" t="s">
        <v>156</v>
      </c>
      <c r="AH283" s="154">
        <v>0</v>
      </c>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row>
    <row r="284" spans="1:60" outlineLevel="1">
      <c r="A284" s="161"/>
      <c r="B284" s="162"/>
      <c r="C284" s="191" t="s">
        <v>470</v>
      </c>
      <c r="D284" s="164"/>
      <c r="E284" s="165">
        <v>20</v>
      </c>
      <c r="F284" s="163"/>
      <c r="G284" s="163"/>
      <c r="H284" s="163"/>
      <c r="I284" s="163"/>
      <c r="J284" s="163"/>
      <c r="K284" s="163"/>
      <c r="L284" s="163"/>
      <c r="M284" s="163"/>
      <c r="N284" s="163"/>
      <c r="O284" s="163"/>
      <c r="P284" s="163"/>
      <c r="Q284" s="163"/>
      <c r="R284" s="163"/>
      <c r="S284" s="163"/>
      <c r="T284" s="163"/>
      <c r="U284" s="163"/>
      <c r="V284" s="163"/>
      <c r="W284" s="163"/>
      <c r="X284" s="154"/>
      <c r="Y284" s="154"/>
      <c r="Z284" s="154"/>
      <c r="AA284" s="154"/>
      <c r="AB284" s="154"/>
      <c r="AC284" s="154"/>
      <c r="AD284" s="154"/>
      <c r="AE284" s="154"/>
      <c r="AF284" s="154"/>
      <c r="AG284" s="154" t="s">
        <v>156</v>
      </c>
      <c r="AH284" s="154">
        <v>0</v>
      </c>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row>
    <row r="285" spans="1:60" ht="22.5" outlineLevel="1">
      <c r="A285" s="173">
        <v>75</v>
      </c>
      <c r="B285" s="174" t="s">
        <v>471</v>
      </c>
      <c r="C285" s="190" t="s">
        <v>472</v>
      </c>
      <c r="D285" s="175" t="s">
        <v>235</v>
      </c>
      <c r="E285" s="176">
        <v>7.5</v>
      </c>
      <c r="F285" s="177">
        <v>1309.8</v>
      </c>
      <c r="G285" s="178">
        <f>ROUND(E285*F285,2)</f>
        <v>9823.5</v>
      </c>
      <c r="H285" s="177"/>
      <c r="I285" s="178">
        <f>ROUND(E285*H285,2)</f>
        <v>0</v>
      </c>
      <c r="J285" s="177"/>
      <c r="K285" s="178">
        <f>ROUND(E285*J285,2)</f>
        <v>0</v>
      </c>
      <c r="L285" s="178">
        <v>15</v>
      </c>
      <c r="M285" s="178">
        <f>G285*(1+L285/100)</f>
        <v>11297.025</v>
      </c>
      <c r="N285" s="178">
        <v>0</v>
      </c>
      <c r="O285" s="178">
        <f>ROUND(E285*N285,2)</f>
        <v>0</v>
      </c>
      <c r="P285" s="178">
        <v>0</v>
      </c>
      <c r="Q285" s="178">
        <f>ROUND(E285*P285,2)</f>
        <v>0</v>
      </c>
      <c r="R285" s="178" t="s">
        <v>468</v>
      </c>
      <c r="S285" s="178" t="s">
        <v>142</v>
      </c>
      <c r="T285" s="179" t="s">
        <v>142</v>
      </c>
      <c r="U285" s="163">
        <v>1.3080000000000001</v>
      </c>
      <c r="V285" s="163">
        <f>ROUND(E285*U285,2)</f>
        <v>9.81</v>
      </c>
      <c r="W285" s="163"/>
      <c r="X285" s="154"/>
      <c r="Y285" s="154"/>
      <c r="Z285" s="154"/>
      <c r="AA285" s="154"/>
      <c r="AB285" s="154"/>
      <c r="AC285" s="154"/>
      <c r="AD285" s="154"/>
      <c r="AE285" s="154"/>
      <c r="AF285" s="154"/>
      <c r="AG285" s="154" t="s">
        <v>422</v>
      </c>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row>
    <row r="286" spans="1:60" outlineLevel="1">
      <c r="A286" s="161"/>
      <c r="B286" s="162"/>
      <c r="C286" s="191" t="s">
        <v>473</v>
      </c>
      <c r="D286" s="164"/>
      <c r="E286" s="165">
        <v>7.5</v>
      </c>
      <c r="F286" s="163"/>
      <c r="G286" s="163"/>
      <c r="H286" s="163"/>
      <c r="I286" s="163"/>
      <c r="J286" s="163"/>
      <c r="K286" s="163"/>
      <c r="L286" s="163"/>
      <c r="M286" s="163"/>
      <c r="N286" s="163"/>
      <c r="O286" s="163"/>
      <c r="P286" s="163"/>
      <c r="Q286" s="163"/>
      <c r="R286" s="163"/>
      <c r="S286" s="163"/>
      <c r="T286" s="163"/>
      <c r="U286" s="163"/>
      <c r="V286" s="163"/>
      <c r="W286" s="163"/>
      <c r="X286" s="154"/>
      <c r="Y286" s="154"/>
      <c r="Z286" s="154"/>
      <c r="AA286" s="154"/>
      <c r="AB286" s="154"/>
      <c r="AC286" s="154"/>
      <c r="AD286" s="154"/>
      <c r="AE286" s="154"/>
      <c r="AF286" s="154"/>
      <c r="AG286" s="154" t="s">
        <v>156</v>
      </c>
      <c r="AH286" s="154">
        <v>0</v>
      </c>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row>
    <row r="287" spans="1:60" ht="33.75" outlineLevel="1">
      <c r="A287" s="173">
        <v>76</v>
      </c>
      <c r="B287" s="174" t="s">
        <v>474</v>
      </c>
      <c r="C287" s="190" t="s">
        <v>475</v>
      </c>
      <c r="D287" s="175" t="s">
        <v>235</v>
      </c>
      <c r="E287" s="176">
        <v>2</v>
      </c>
      <c r="F287" s="177">
        <v>380.8</v>
      </c>
      <c r="G287" s="178">
        <f>ROUND(E287*F287,2)</f>
        <v>761.6</v>
      </c>
      <c r="H287" s="177"/>
      <c r="I287" s="178">
        <f>ROUND(E287*H287,2)</f>
        <v>0</v>
      </c>
      <c r="J287" s="177"/>
      <c r="K287" s="178">
        <f>ROUND(E287*J287,2)</f>
        <v>0</v>
      </c>
      <c r="L287" s="178">
        <v>15</v>
      </c>
      <c r="M287" s="178">
        <f>G287*(1+L287/100)</f>
        <v>875.83999999999992</v>
      </c>
      <c r="N287" s="178">
        <v>0</v>
      </c>
      <c r="O287" s="178">
        <f>ROUND(E287*N287,2)</f>
        <v>0</v>
      </c>
      <c r="P287" s="178">
        <v>0</v>
      </c>
      <c r="Q287" s="178">
        <f>ROUND(E287*P287,2)</f>
        <v>0</v>
      </c>
      <c r="R287" s="178" t="s">
        <v>468</v>
      </c>
      <c r="S287" s="178" t="s">
        <v>142</v>
      </c>
      <c r="T287" s="179" t="s">
        <v>142</v>
      </c>
      <c r="U287" s="163">
        <v>0.55620000000000003</v>
      </c>
      <c r="V287" s="163">
        <f>ROUND(E287*U287,2)</f>
        <v>1.1100000000000001</v>
      </c>
      <c r="W287" s="163"/>
      <c r="X287" s="154"/>
      <c r="Y287" s="154"/>
      <c r="Z287" s="154"/>
      <c r="AA287" s="154"/>
      <c r="AB287" s="154"/>
      <c r="AC287" s="154"/>
      <c r="AD287" s="154"/>
      <c r="AE287" s="154"/>
      <c r="AF287" s="154"/>
      <c r="AG287" s="154" t="s">
        <v>422</v>
      </c>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row>
    <row r="288" spans="1:60" outlineLevel="1">
      <c r="A288" s="161"/>
      <c r="B288" s="162"/>
      <c r="C288" s="191" t="s">
        <v>476</v>
      </c>
      <c r="D288" s="164"/>
      <c r="E288" s="165">
        <v>2</v>
      </c>
      <c r="F288" s="163"/>
      <c r="G288" s="163"/>
      <c r="H288" s="163"/>
      <c r="I288" s="163"/>
      <c r="J288" s="163"/>
      <c r="K288" s="163"/>
      <c r="L288" s="163"/>
      <c r="M288" s="163"/>
      <c r="N288" s="163"/>
      <c r="O288" s="163"/>
      <c r="P288" s="163"/>
      <c r="Q288" s="163"/>
      <c r="R288" s="163"/>
      <c r="S288" s="163"/>
      <c r="T288" s="163"/>
      <c r="U288" s="163"/>
      <c r="V288" s="163"/>
      <c r="W288" s="163"/>
      <c r="X288" s="154"/>
      <c r="Y288" s="154"/>
      <c r="Z288" s="154"/>
      <c r="AA288" s="154"/>
      <c r="AB288" s="154"/>
      <c r="AC288" s="154"/>
      <c r="AD288" s="154"/>
      <c r="AE288" s="154"/>
      <c r="AF288" s="154"/>
      <c r="AG288" s="154" t="s">
        <v>156</v>
      </c>
      <c r="AH288" s="154">
        <v>0</v>
      </c>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c r="BD288" s="154"/>
      <c r="BE288" s="154"/>
      <c r="BF288" s="154"/>
      <c r="BG288" s="154"/>
      <c r="BH288" s="154"/>
    </row>
    <row r="289" spans="1:60" ht="33.75" outlineLevel="1">
      <c r="A289" s="173">
        <v>77</v>
      </c>
      <c r="B289" s="174" t="s">
        <v>477</v>
      </c>
      <c r="C289" s="190" t="s">
        <v>478</v>
      </c>
      <c r="D289" s="175" t="s">
        <v>235</v>
      </c>
      <c r="E289" s="176">
        <v>17.649999999999999</v>
      </c>
      <c r="F289" s="177">
        <v>450.8</v>
      </c>
      <c r="G289" s="178">
        <f>ROUND(E289*F289,2)</f>
        <v>7956.62</v>
      </c>
      <c r="H289" s="177"/>
      <c r="I289" s="178">
        <f>ROUND(E289*H289,2)</f>
        <v>0</v>
      </c>
      <c r="J289" s="177"/>
      <c r="K289" s="178">
        <f>ROUND(E289*J289,2)</f>
        <v>0</v>
      </c>
      <c r="L289" s="178">
        <v>15</v>
      </c>
      <c r="M289" s="178">
        <f>G289*(1+L289/100)</f>
        <v>9150.1129999999994</v>
      </c>
      <c r="N289" s="178">
        <v>0</v>
      </c>
      <c r="O289" s="178">
        <f>ROUND(E289*N289,2)</f>
        <v>0</v>
      </c>
      <c r="P289" s="178">
        <v>0</v>
      </c>
      <c r="Q289" s="178">
        <f>ROUND(E289*P289,2)</f>
        <v>0</v>
      </c>
      <c r="R289" s="178" t="s">
        <v>468</v>
      </c>
      <c r="S289" s="178" t="s">
        <v>142</v>
      </c>
      <c r="T289" s="179" t="s">
        <v>142</v>
      </c>
      <c r="U289" s="163">
        <v>0.67300000000000004</v>
      </c>
      <c r="V289" s="163">
        <f>ROUND(E289*U289,2)</f>
        <v>11.88</v>
      </c>
      <c r="W289" s="163"/>
      <c r="X289" s="154"/>
      <c r="Y289" s="154"/>
      <c r="Z289" s="154"/>
      <c r="AA289" s="154"/>
      <c r="AB289" s="154"/>
      <c r="AC289" s="154"/>
      <c r="AD289" s="154"/>
      <c r="AE289" s="154"/>
      <c r="AF289" s="154"/>
      <c r="AG289" s="154" t="s">
        <v>422</v>
      </c>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row>
    <row r="290" spans="1:60" outlineLevel="1">
      <c r="A290" s="161"/>
      <c r="B290" s="162"/>
      <c r="C290" s="191" t="s">
        <v>479</v>
      </c>
      <c r="D290" s="164"/>
      <c r="E290" s="165">
        <v>12.6</v>
      </c>
      <c r="F290" s="163"/>
      <c r="G290" s="163"/>
      <c r="H290" s="163"/>
      <c r="I290" s="163"/>
      <c r="J290" s="163"/>
      <c r="K290" s="163"/>
      <c r="L290" s="163"/>
      <c r="M290" s="163"/>
      <c r="N290" s="163"/>
      <c r="O290" s="163"/>
      <c r="P290" s="163"/>
      <c r="Q290" s="163"/>
      <c r="R290" s="163"/>
      <c r="S290" s="163"/>
      <c r="T290" s="163"/>
      <c r="U290" s="163"/>
      <c r="V290" s="163"/>
      <c r="W290" s="163"/>
      <c r="X290" s="154"/>
      <c r="Y290" s="154"/>
      <c r="Z290" s="154"/>
      <c r="AA290" s="154"/>
      <c r="AB290" s="154"/>
      <c r="AC290" s="154"/>
      <c r="AD290" s="154"/>
      <c r="AE290" s="154"/>
      <c r="AF290" s="154"/>
      <c r="AG290" s="154" t="s">
        <v>156</v>
      </c>
      <c r="AH290" s="154">
        <v>0</v>
      </c>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row>
    <row r="291" spans="1:60" outlineLevel="1">
      <c r="A291" s="161"/>
      <c r="B291" s="162"/>
      <c r="C291" s="191" t="s">
        <v>480</v>
      </c>
      <c r="D291" s="164"/>
      <c r="E291" s="165">
        <v>4.55</v>
      </c>
      <c r="F291" s="163"/>
      <c r="G291" s="163"/>
      <c r="H291" s="163"/>
      <c r="I291" s="163"/>
      <c r="J291" s="163"/>
      <c r="K291" s="163"/>
      <c r="L291" s="163"/>
      <c r="M291" s="163"/>
      <c r="N291" s="163"/>
      <c r="O291" s="163"/>
      <c r="P291" s="163"/>
      <c r="Q291" s="163"/>
      <c r="R291" s="163"/>
      <c r="S291" s="163"/>
      <c r="T291" s="163"/>
      <c r="U291" s="163"/>
      <c r="V291" s="163"/>
      <c r="W291" s="163"/>
      <c r="X291" s="154"/>
      <c r="Y291" s="154"/>
      <c r="Z291" s="154"/>
      <c r="AA291" s="154"/>
      <c r="AB291" s="154"/>
      <c r="AC291" s="154"/>
      <c r="AD291" s="154"/>
      <c r="AE291" s="154"/>
      <c r="AF291" s="154"/>
      <c r="AG291" s="154" t="s">
        <v>156</v>
      </c>
      <c r="AH291" s="154">
        <v>0</v>
      </c>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row>
    <row r="292" spans="1:60" outlineLevel="1">
      <c r="A292" s="161"/>
      <c r="B292" s="162"/>
      <c r="C292" s="191" t="s">
        <v>481</v>
      </c>
      <c r="D292" s="164"/>
      <c r="E292" s="165">
        <v>0.5</v>
      </c>
      <c r="F292" s="163"/>
      <c r="G292" s="163"/>
      <c r="H292" s="163"/>
      <c r="I292" s="163"/>
      <c r="J292" s="163"/>
      <c r="K292" s="163"/>
      <c r="L292" s="163"/>
      <c r="M292" s="163"/>
      <c r="N292" s="163"/>
      <c r="O292" s="163"/>
      <c r="P292" s="163"/>
      <c r="Q292" s="163"/>
      <c r="R292" s="163"/>
      <c r="S292" s="163"/>
      <c r="T292" s="163"/>
      <c r="U292" s="163"/>
      <c r="V292" s="163"/>
      <c r="W292" s="163"/>
      <c r="X292" s="154"/>
      <c r="Y292" s="154"/>
      <c r="Z292" s="154"/>
      <c r="AA292" s="154"/>
      <c r="AB292" s="154"/>
      <c r="AC292" s="154"/>
      <c r="AD292" s="154"/>
      <c r="AE292" s="154"/>
      <c r="AF292" s="154"/>
      <c r="AG292" s="154" t="s">
        <v>156</v>
      </c>
      <c r="AH292" s="154">
        <v>0</v>
      </c>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row>
    <row r="293" spans="1:60" ht="33.75" outlineLevel="1">
      <c r="A293" s="173">
        <v>78</v>
      </c>
      <c r="B293" s="174" t="s">
        <v>482</v>
      </c>
      <c r="C293" s="190" t="s">
        <v>483</v>
      </c>
      <c r="D293" s="175" t="s">
        <v>235</v>
      </c>
      <c r="E293" s="176">
        <v>157.25</v>
      </c>
      <c r="F293" s="177">
        <v>471.9</v>
      </c>
      <c r="G293" s="178">
        <f>ROUND(E293*F293,2)</f>
        <v>74206.28</v>
      </c>
      <c r="H293" s="177"/>
      <c r="I293" s="178">
        <f>ROUND(E293*H293,2)</f>
        <v>0</v>
      </c>
      <c r="J293" s="177"/>
      <c r="K293" s="178">
        <f>ROUND(E293*J293,2)</f>
        <v>0</v>
      </c>
      <c r="L293" s="178">
        <v>15</v>
      </c>
      <c r="M293" s="178">
        <f>G293*(1+L293/100)</f>
        <v>85337.221999999994</v>
      </c>
      <c r="N293" s="178">
        <v>0</v>
      </c>
      <c r="O293" s="178">
        <f>ROUND(E293*N293,2)</f>
        <v>0</v>
      </c>
      <c r="P293" s="178">
        <v>0</v>
      </c>
      <c r="Q293" s="178">
        <f>ROUND(E293*P293,2)</f>
        <v>0</v>
      </c>
      <c r="R293" s="178" t="s">
        <v>468</v>
      </c>
      <c r="S293" s="178" t="s">
        <v>142</v>
      </c>
      <c r="T293" s="179" t="s">
        <v>142</v>
      </c>
      <c r="U293" s="163">
        <v>0.71</v>
      </c>
      <c r="V293" s="163">
        <f>ROUND(E293*U293,2)</f>
        <v>111.65</v>
      </c>
      <c r="W293" s="163"/>
      <c r="X293" s="154"/>
      <c r="Y293" s="154"/>
      <c r="Z293" s="154"/>
      <c r="AA293" s="154"/>
      <c r="AB293" s="154"/>
      <c r="AC293" s="154"/>
      <c r="AD293" s="154"/>
      <c r="AE293" s="154"/>
      <c r="AF293" s="154"/>
      <c r="AG293" s="154" t="s">
        <v>422</v>
      </c>
      <c r="AH293" s="154"/>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c r="BD293" s="154"/>
      <c r="BE293" s="154"/>
      <c r="BF293" s="154"/>
      <c r="BG293" s="154"/>
      <c r="BH293" s="154"/>
    </row>
    <row r="294" spans="1:60" outlineLevel="1">
      <c r="A294" s="161"/>
      <c r="B294" s="162"/>
      <c r="C294" s="191" t="s">
        <v>484</v>
      </c>
      <c r="D294" s="164"/>
      <c r="E294" s="165">
        <v>73.099999999999994</v>
      </c>
      <c r="F294" s="163"/>
      <c r="G294" s="163"/>
      <c r="H294" s="163"/>
      <c r="I294" s="163"/>
      <c r="J294" s="163"/>
      <c r="K294" s="163"/>
      <c r="L294" s="163"/>
      <c r="M294" s="163"/>
      <c r="N294" s="163"/>
      <c r="O294" s="163"/>
      <c r="P294" s="163"/>
      <c r="Q294" s="163"/>
      <c r="R294" s="163"/>
      <c r="S294" s="163"/>
      <c r="T294" s="163"/>
      <c r="U294" s="163"/>
      <c r="V294" s="163"/>
      <c r="W294" s="163"/>
      <c r="X294" s="154"/>
      <c r="Y294" s="154"/>
      <c r="Z294" s="154"/>
      <c r="AA294" s="154"/>
      <c r="AB294" s="154"/>
      <c r="AC294" s="154"/>
      <c r="AD294" s="154"/>
      <c r="AE294" s="154"/>
      <c r="AF294" s="154"/>
      <c r="AG294" s="154" t="s">
        <v>156</v>
      </c>
      <c r="AH294" s="154">
        <v>0</v>
      </c>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row>
    <row r="295" spans="1:60" outlineLevel="1">
      <c r="A295" s="161"/>
      <c r="B295" s="162"/>
      <c r="C295" s="191" t="s">
        <v>485</v>
      </c>
      <c r="D295" s="164"/>
      <c r="E295" s="165">
        <v>3.05</v>
      </c>
      <c r="F295" s="163"/>
      <c r="G295" s="163"/>
      <c r="H295" s="163"/>
      <c r="I295" s="163"/>
      <c r="J295" s="163"/>
      <c r="K295" s="163"/>
      <c r="L295" s="163"/>
      <c r="M295" s="163"/>
      <c r="N295" s="163"/>
      <c r="O295" s="163"/>
      <c r="P295" s="163"/>
      <c r="Q295" s="163"/>
      <c r="R295" s="163"/>
      <c r="S295" s="163"/>
      <c r="T295" s="163"/>
      <c r="U295" s="163"/>
      <c r="V295" s="163"/>
      <c r="W295" s="163"/>
      <c r="X295" s="154"/>
      <c r="Y295" s="154"/>
      <c r="Z295" s="154"/>
      <c r="AA295" s="154"/>
      <c r="AB295" s="154"/>
      <c r="AC295" s="154"/>
      <c r="AD295" s="154"/>
      <c r="AE295" s="154"/>
      <c r="AF295" s="154"/>
      <c r="AG295" s="154" t="s">
        <v>156</v>
      </c>
      <c r="AH295" s="154">
        <v>0</v>
      </c>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c r="BD295" s="154"/>
      <c r="BE295" s="154"/>
      <c r="BF295" s="154"/>
      <c r="BG295" s="154"/>
      <c r="BH295" s="154"/>
    </row>
    <row r="296" spans="1:60" outlineLevel="1">
      <c r="A296" s="161"/>
      <c r="B296" s="162"/>
      <c r="C296" s="191" t="s">
        <v>486</v>
      </c>
      <c r="D296" s="164"/>
      <c r="E296" s="165">
        <v>52.7</v>
      </c>
      <c r="F296" s="163"/>
      <c r="G296" s="163"/>
      <c r="H296" s="163"/>
      <c r="I296" s="163"/>
      <c r="J296" s="163"/>
      <c r="K296" s="163"/>
      <c r="L296" s="163"/>
      <c r="M296" s="163"/>
      <c r="N296" s="163"/>
      <c r="O296" s="163"/>
      <c r="P296" s="163"/>
      <c r="Q296" s="163"/>
      <c r="R296" s="163"/>
      <c r="S296" s="163"/>
      <c r="T296" s="163"/>
      <c r="U296" s="163"/>
      <c r="V296" s="163"/>
      <c r="W296" s="163"/>
      <c r="X296" s="154"/>
      <c r="Y296" s="154"/>
      <c r="Z296" s="154"/>
      <c r="AA296" s="154"/>
      <c r="AB296" s="154"/>
      <c r="AC296" s="154"/>
      <c r="AD296" s="154"/>
      <c r="AE296" s="154"/>
      <c r="AF296" s="154"/>
      <c r="AG296" s="154" t="s">
        <v>156</v>
      </c>
      <c r="AH296" s="154">
        <v>0</v>
      </c>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row>
    <row r="297" spans="1:60" outlineLevel="1">
      <c r="A297" s="161"/>
      <c r="B297" s="162"/>
      <c r="C297" s="191" t="s">
        <v>487</v>
      </c>
      <c r="D297" s="164"/>
      <c r="E297" s="165">
        <v>18.399999999999999</v>
      </c>
      <c r="F297" s="163"/>
      <c r="G297" s="163"/>
      <c r="H297" s="163"/>
      <c r="I297" s="163"/>
      <c r="J297" s="163"/>
      <c r="K297" s="163"/>
      <c r="L297" s="163"/>
      <c r="M297" s="163"/>
      <c r="N297" s="163"/>
      <c r="O297" s="163"/>
      <c r="P297" s="163"/>
      <c r="Q297" s="163"/>
      <c r="R297" s="163"/>
      <c r="S297" s="163"/>
      <c r="T297" s="163"/>
      <c r="U297" s="163"/>
      <c r="V297" s="163"/>
      <c r="W297" s="163"/>
      <c r="X297" s="154"/>
      <c r="Y297" s="154"/>
      <c r="Z297" s="154"/>
      <c r="AA297" s="154"/>
      <c r="AB297" s="154"/>
      <c r="AC297" s="154"/>
      <c r="AD297" s="154"/>
      <c r="AE297" s="154"/>
      <c r="AF297" s="154"/>
      <c r="AG297" s="154" t="s">
        <v>156</v>
      </c>
      <c r="AH297" s="154">
        <v>0</v>
      </c>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row>
    <row r="298" spans="1:60" outlineLevel="1">
      <c r="A298" s="161"/>
      <c r="B298" s="162"/>
      <c r="C298" s="191" t="s">
        <v>488</v>
      </c>
      <c r="D298" s="164"/>
      <c r="E298" s="165">
        <v>10</v>
      </c>
      <c r="F298" s="163"/>
      <c r="G298" s="163"/>
      <c r="H298" s="163"/>
      <c r="I298" s="163"/>
      <c r="J298" s="163"/>
      <c r="K298" s="163"/>
      <c r="L298" s="163"/>
      <c r="M298" s="163"/>
      <c r="N298" s="163"/>
      <c r="O298" s="163"/>
      <c r="P298" s="163"/>
      <c r="Q298" s="163"/>
      <c r="R298" s="163"/>
      <c r="S298" s="163"/>
      <c r="T298" s="163"/>
      <c r="U298" s="163"/>
      <c r="V298" s="163"/>
      <c r="W298" s="163"/>
      <c r="X298" s="154"/>
      <c r="Y298" s="154"/>
      <c r="Z298" s="154"/>
      <c r="AA298" s="154"/>
      <c r="AB298" s="154"/>
      <c r="AC298" s="154"/>
      <c r="AD298" s="154"/>
      <c r="AE298" s="154"/>
      <c r="AF298" s="154"/>
      <c r="AG298" s="154" t="s">
        <v>156</v>
      </c>
      <c r="AH298" s="154">
        <v>0</v>
      </c>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row>
    <row r="299" spans="1:60" ht="33.75" outlineLevel="1">
      <c r="A299" s="173">
        <v>79</v>
      </c>
      <c r="B299" s="174" t="s">
        <v>489</v>
      </c>
      <c r="C299" s="190" t="s">
        <v>490</v>
      </c>
      <c r="D299" s="175" t="s">
        <v>235</v>
      </c>
      <c r="E299" s="176">
        <v>24.8</v>
      </c>
      <c r="F299" s="177">
        <v>539.79999999999995</v>
      </c>
      <c r="G299" s="178">
        <f>ROUND(E299*F299,2)</f>
        <v>13387.04</v>
      </c>
      <c r="H299" s="177"/>
      <c r="I299" s="178">
        <f>ROUND(E299*H299,2)</f>
        <v>0</v>
      </c>
      <c r="J299" s="177"/>
      <c r="K299" s="178">
        <f>ROUND(E299*J299,2)</f>
        <v>0</v>
      </c>
      <c r="L299" s="178">
        <v>15</v>
      </c>
      <c r="M299" s="178">
        <f>G299*(1+L299/100)</f>
        <v>15395.096</v>
      </c>
      <c r="N299" s="178">
        <v>0</v>
      </c>
      <c r="O299" s="178">
        <f>ROUND(E299*N299,2)</f>
        <v>0</v>
      </c>
      <c r="P299" s="178">
        <v>0</v>
      </c>
      <c r="Q299" s="178">
        <f>ROUND(E299*P299,2)</f>
        <v>0</v>
      </c>
      <c r="R299" s="178" t="s">
        <v>468</v>
      </c>
      <c r="S299" s="178" t="s">
        <v>142</v>
      </c>
      <c r="T299" s="179" t="s">
        <v>142</v>
      </c>
      <c r="U299" s="163">
        <v>0.76200000000000001</v>
      </c>
      <c r="V299" s="163">
        <f>ROUND(E299*U299,2)</f>
        <v>18.899999999999999</v>
      </c>
      <c r="W299" s="163"/>
      <c r="X299" s="154"/>
      <c r="Y299" s="154"/>
      <c r="Z299" s="154"/>
      <c r="AA299" s="154"/>
      <c r="AB299" s="154"/>
      <c r="AC299" s="154"/>
      <c r="AD299" s="154"/>
      <c r="AE299" s="154"/>
      <c r="AF299" s="154"/>
      <c r="AG299" s="154" t="s">
        <v>422</v>
      </c>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row>
    <row r="300" spans="1:60" outlineLevel="1">
      <c r="A300" s="161"/>
      <c r="B300" s="162"/>
      <c r="C300" s="191" t="s">
        <v>491</v>
      </c>
      <c r="D300" s="164"/>
      <c r="E300" s="165">
        <v>24.8</v>
      </c>
      <c r="F300" s="163"/>
      <c r="G300" s="163"/>
      <c r="H300" s="163"/>
      <c r="I300" s="163"/>
      <c r="J300" s="163"/>
      <c r="K300" s="163"/>
      <c r="L300" s="163"/>
      <c r="M300" s="163"/>
      <c r="N300" s="163"/>
      <c r="O300" s="163"/>
      <c r="P300" s="163"/>
      <c r="Q300" s="163"/>
      <c r="R300" s="163"/>
      <c r="S300" s="163"/>
      <c r="T300" s="163"/>
      <c r="U300" s="163"/>
      <c r="V300" s="163"/>
      <c r="W300" s="163"/>
      <c r="X300" s="154"/>
      <c r="Y300" s="154"/>
      <c r="Z300" s="154"/>
      <c r="AA300" s="154"/>
      <c r="AB300" s="154"/>
      <c r="AC300" s="154"/>
      <c r="AD300" s="154"/>
      <c r="AE300" s="154"/>
      <c r="AF300" s="154"/>
      <c r="AG300" s="154" t="s">
        <v>156</v>
      </c>
      <c r="AH300" s="154">
        <v>0</v>
      </c>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row>
    <row r="301" spans="1:60" ht="22.5" outlineLevel="1">
      <c r="A301" s="173">
        <v>80</v>
      </c>
      <c r="B301" s="174" t="s">
        <v>492</v>
      </c>
      <c r="C301" s="190" t="s">
        <v>493</v>
      </c>
      <c r="D301" s="175" t="s">
        <v>235</v>
      </c>
      <c r="E301" s="176">
        <v>219.2</v>
      </c>
      <c r="F301" s="177">
        <v>483</v>
      </c>
      <c r="G301" s="178">
        <f>ROUND(E301*F301,2)</f>
        <v>105873.60000000001</v>
      </c>
      <c r="H301" s="177"/>
      <c r="I301" s="178">
        <f>ROUND(E301*H301,2)</f>
        <v>0</v>
      </c>
      <c r="J301" s="177"/>
      <c r="K301" s="178">
        <f>ROUND(E301*J301,2)</f>
        <v>0</v>
      </c>
      <c r="L301" s="178">
        <v>15</v>
      </c>
      <c r="M301" s="178">
        <f>G301*(1+L301/100)</f>
        <v>121754.64</v>
      </c>
      <c r="N301" s="178">
        <v>0</v>
      </c>
      <c r="O301" s="178">
        <f>ROUND(E301*N301,2)</f>
        <v>0</v>
      </c>
      <c r="P301" s="178">
        <v>0</v>
      </c>
      <c r="Q301" s="178">
        <f>ROUND(E301*P301,2)</f>
        <v>0</v>
      </c>
      <c r="R301" s="178" t="s">
        <v>468</v>
      </c>
      <c r="S301" s="178" t="s">
        <v>142</v>
      </c>
      <c r="T301" s="179" t="s">
        <v>142</v>
      </c>
      <c r="U301" s="163">
        <v>0.64700000000000002</v>
      </c>
      <c r="V301" s="163">
        <f>ROUND(E301*U301,2)</f>
        <v>141.82</v>
      </c>
      <c r="W301" s="163"/>
      <c r="X301" s="154"/>
      <c r="Y301" s="154"/>
      <c r="Z301" s="154"/>
      <c r="AA301" s="154"/>
      <c r="AB301" s="154"/>
      <c r="AC301" s="154"/>
      <c r="AD301" s="154"/>
      <c r="AE301" s="154"/>
      <c r="AF301" s="154"/>
      <c r="AG301" s="154" t="s">
        <v>422</v>
      </c>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row>
    <row r="302" spans="1:60" outlineLevel="1">
      <c r="A302" s="161"/>
      <c r="B302" s="162"/>
      <c r="C302" s="250" t="s">
        <v>494</v>
      </c>
      <c r="D302" s="251"/>
      <c r="E302" s="251"/>
      <c r="F302" s="251"/>
      <c r="G302" s="251"/>
      <c r="H302" s="163"/>
      <c r="I302" s="163"/>
      <c r="J302" s="163"/>
      <c r="K302" s="163"/>
      <c r="L302" s="163"/>
      <c r="M302" s="163"/>
      <c r="N302" s="163"/>
      <c r="O302" s="163"/>
      <c r="P302" s="163"/>
      <c r="Q302" s="163"/>
      <c r="R302" s="163"/>
      <c r="S302" s="163"/>
      <c r="T302" s="163"/>
      <c r="U302" s="163"/>
      <c r="V302" s="163"/>
      <c r="W302" s="163"/>
      <c r="X302" s="154"/>
      <c r="Y302" s="154"/>
      <c r="Z302" s="154"/>
      <c r="AA302" s="154"/>
      <c r="AB302" s="154"/>
      <c r="AC302" s="154"/>
      <c r="AD302" s="154"/>
      <c r="AE302" s="154"/>
      <c r="AF302" s="154"/>
      <c r="AG302" s="154" t="s">
        <v>167</v>
      </c>
      <c r="AH302" s="154"/>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c r="BD302" s="154"/>
      <c r="BE302" s="154"/>
      <c r="BF302" s="154"/>
      <c r="BG302" s="154"/>
      <c r="BH302" s="154"/>
    </row>
    <row r="303" spans="1:60" outlineLevel="1">
      <c r="A303" s="161"/>
      <c r="B303" s="162"/>
      <c r="C303" s="191" t="s">
        <v>495</v>
      </c>
      <c r="D303" s="164"/>
      <c r="E303" s="165">
        <v>88.5</v>
      </c>
      <c r="F303" s="163"/>
      <c r="G303" s="163"/>
      <c r="H303" s="163"/>
      <c r="I303" s="163"/>
      <c r="J303" s="163"/>
      <c r="K303" s="163"/>
      <c r="L303" s="163"/>
      <c r="M303" s="163"/>
      <c r="N303" s="163"/>
      <c r="O303" s="163"/>
      <c r="P303" s="163"/>
      <c r="Q303" s="163"/>
      <c r="R303" s="163"/>
      <c r="S303" s="163"/>
      <c r="T303" s="163"/>
      <c r="U303" s="163"/>
      <c r="V303" s="163"/>
      <c r="W303" s="163"/>
      <c r="X303" s="154"/>
      <c r="Y303" s="154"/>
      <c r="Z303" s="154"/>
      <c r="AA303" s="154"/>
      <c r="AB303" s="154"/>
      <c r="AC303" s="154"/>
      <c r="AD303" s="154"/>
      <c r="AE303" s="154"/>
      <c r="AF303" s="154"/>
      <c r="AG303" s="154" t="s">
        <v>156</v>
      </c>
      <c r="AH303" s="154">
        <v>0</v>
      </c>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row>
    <row r="304" spans="1:60" outlineLevel="1">
      <c r="A304" s="161"/>
      <c r="B304" s="162"/>
      <c r="C304" s="191" t="s">
        <v>469</v>
      </c>
      <c r="D304" s="164"/>
      <c r="E304" s="165">
        <v>24</v>
      </c>
      <c r="F304" s="163"/>
      <c r="G304" s="163"/>
      <c r="H304" s="163"/>
      <c r="I304" s="163"/>
      <c r="J304" s="163"/>
      <c r="K304" s="163"/>
      <c r="L304" s="163"/>
      <c r="M304" s="163"/>
      <c r="N304" s="163"/>
      <c r="O304" s="163"/>
      <c r="P304" s="163"/>
      <c r="Q304" s="163"/>
      <c r="R304" s="163"/>
      <c r="S304" s="163"/>
      <c r="T304" s="163"/>
      <c r="U304" s="163"/>
      <c r="V304" s="163"/>
      <c r="W304" s="163"/>
      <c r="X304" s="154"/>
      <c r="Y304" s="154"/>
      <c r="Z304" s="154"/>
      <c r="AA304" s="154"/>
      <c r="AB304" s="154"/>
      <c r="AC304" s="154"/>
      <c r="AD304" s="154"/>
      <c r="AE304" s="154"/>
      <c r="AF304" s="154"/>
      <c r="AG304" s="154" t="s">
        <v>156</v>
      </c>
      <c r="AH304" s="154">
        <v>0</v>
      </c>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row>
    <row r="305" spans="1:60" outlineLevel="1">
      <c r="A305" s="161"/>
      <c r="B305" s="162"/>
      <c r="C305" s="191" t="s">
        <v>470</v>
      </c>
      <c r="D305" s="164"/>
      <c r="E305" s="165">
        <v>20</v>
      </c>
      <c r="F305" s="163"/>
      <c r="G305" s="163"/>
      <c r="H305" s="163"/>
      <c r="I305" s="163"/>
      <c r="J305" s="163"/>
      <c r="K305" s="163"/>
      <c r="L305" s="163"/>
      <c r="M305" s="163"/>
      <c r="N305" s="163"/>
      <c r="O305" s="163"/>
      <c r="P305" s="163"/>
      <c r="Q305" s="163"/>
      <c r="R305" s="163"/>
      <c r="S305" s="163"/>
      <c r="T305" s="163"/>
      <c r="U305" s="163"/>
      <c r="V305" s="163"/>
      <c r="W305" s="163"/>
      <c r="X305" s="154"/>
      <c r="Y305" s="154"/>
      <c r="Z305" s="154"/>
      <c r="AA305" s="154"/>
      <c r="AB305" s="154"/>
      <c r="AC305" s="154"/>
      <c r="AD305" s="154"/>
      <c r="AE305" s="154"/>
      <c r="AF305" s="154"/>
      <c r="AG305" s="154" t="s">
        <v>156</v>
      </c>
      <c r="AH305" s="154">
        <v>0</v>
      </c>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row>
    <row r="306" spans="1:60" outlineLevel="1">
      <c r="A306" s="161"/>
      <c r="B306" s="162"/>
      <c r="C306" s="191" t="s">
        <v>496</v>
      </c>
      <c r="D306" s="164"/>
      <c r="E306" s="165">
        <v>85.6</v>
      </c>
      <c r="F306" s="163"/>
      <c r="G306" s="163"/>
      <c r="H306" s="163"/>
      <c r="I306" s="163"/>
      <c r="J306" s="163"/>
      <c r="K306" s="163"/>
      <c r="L306" s="163"/>
      <c r="M306" s="163"/>
      <c r="N306" s="163"/>
      <c r="O306" s="163"/>
      <c r="P306" s="163"/>
      <c r="Q306" s="163"/>
      <c r="R306" s="163"/>
      <c r="S306" s="163"/>
      <c r="T306" s="163"/>
      <c r="U306" s="163"/>
      <c r="V306" s="163"/>
      <c r="W306" s="163"/>
      <c r="X306" s="154"/>
      <c r="Y306" s="154"/>
      <c r="Z306" s="154"/>
      <c r="AA306" s="154"/>
      <c r="AB306" s="154"/>
      <c r="AC306" s="154"/>
      <c r="AD306" s="154"/>
      <c r="AE306" s="154"/>
      <c r="AF306" s="154"/>
      <c r="AG306" s="154" t="s">
        <v>156</v>
      </c>
      <c r="AH306" s="154">
        <v>0</v>
      </c>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row>
    <row r="307" spans="1:60" outlineLevel="1">
      <c r="A307" s="161"/>
      <c r="B307" s="162"/>
      <c r="C307" s="191" t="s">
        <v>497</v>
      </c>
      <c r="D307" s="164"/>
      <c r="E307" s="165">
        <v>1.1000000000000001</v>
      </c>
      <c r="F307" s="163"/>
      <c r="G307" s="163"/>
      <c r="H307" s="163"/>
      <c r="I307" s="163"/>
      <c r="J307" s="163"/>
      <c r="K307" s="163"/>
      <c r="L307" s="163"/>
      <c r="M307" s="163"/>
      <c r="N307" s="163"/>
      <c r="O307" s="163"/>
      <c r="P307" s="163"/>
      <c r="Q307" s="163"/>
      <c r="R307" s="163"/>
      <c r="S307" s="163"/>
      <c r="T307" s="163"/>
      <c r="U307" s="163"/>
      <c r="V307" s="163"/>
      <c r="W307" s="163"/>
      <c r="X307" s="154"/>
      <c r="Y307" s="154"/>
      <c r="Z307" s="154"/>
      <c r="AA307" s="154"/>
      <c r="AB307" s="154"/>
      <c r="AC307" s="154"/>
      <c r="AD307" s="154"/>
      <c r="AE307" s="154"/>
      <c r="AF307" s="154"/>
      <c r="AG307" s="154" t="s">
        <v>156</v>
      </c>
      <c r="AH307" s="154">
        <v>0</v>
      </c>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c r="BD307" s="154"/>
      <c r="BE307" s="154"/>
      <c r="BF307" s="154"/>
      <c r="BG307" s="154"/>
      <c r="BH307" s="154"/>
    </row>
    <row r="308" spans="1:60" ht="22.5" outlineLevel="1">
      <c r="A308" s="173">
        <v>81</v>
      </c>
      <c r="B308" s="174" t="s">
        <v>498</v>
      </c>
      <c r="C308" s="190" t="s">
        <v>499</v>
      </c>
      <c r="D308" s="175" t="s">
        <v>235</v>
      </c>
      <c r="E308" s="176">
        <v>66</v>
      </c>
      <c r="F308" s="177">
        <v>720</v>
      </c>
      <c r="G308" s="178">
        <f>ROUND(E308*F308,2)</f>
        <v>47520</v>
      </c>
      <c r="H308" s="177"/>
      <c r="I308" s="178">
        <f>ROUND(E308*H308,2)</f>
        <v>0</v>
      </c>
      <c r="J308" s="177"/>
      <c r="K308" s="178">
        <f>ROUND(E308*J308,2)</f>
        <v>0</v>
      </c>
      <c r="L308" s="178">
        <v>15</v>
      </c>
      <c r="M308" s="178">
        <f>G308*(1+L308/100)</f>
        <v>54647.999999999993</v>
      </c>
      <c r="N308" s="178">
        <v>0</v>
      </c>
      <c r="O308" s="178">
        <f>ROUND(E308*N308,2)</f>
        <v>0</v>
      </c>
      <c r="P308" s="178">
        <v>0</v>
      </c>
      <c r="Q308" s="178">
        <f>ROUND(E308*P308,2)</f>
        <v>0</v>
      </c>
      <c r="R308" s="178" t="s">
        <v>468</v>
      </c>
      <c r="S308" s="178" t="s">
        <v>142</v>
      </c>
      <c r="T308" s="179" t="s">
        <v>142</v>
      </c>
      <c r="U308" s="163">
        <v>0.89880000000000004</v>
      </c>
      <c r="V308" s="163">
        <f>ROUND(E308*U308,2)</f>
        <v>59.32</v>
      </c>
      <c r="W308" s="163"/>
      <c r="X308" s="154"/>
      <c r="Y308" s="154"/>
      <c r="Z308" s="154"/>
      <c r="AA308" s="154"/>
      <c r="AB308" s="154"/>
      <c r="AC308" s="154"/>
      <c r="AD308" s="154"/>
      <c r="AE308" s="154"/>
      <c r="AF308" s="154"/>
      <c r="AG308" s="154" t="s">
        <v>422</v>
      </c>
      <c r="AH308" s="154"/>
      <c r="AI308" s="154"/>
      <c r="AJ308" s="154"/>
      <c r="AK308" s="154"/>
      <c r="AL308" s="154"/>
      <c r="AM308" s="154"/>
      <c r="AN308" s="154"/>
      <c r="AO308" s="154"/>
      <c r="AP308" s="154"/>
      <c r="AQ308" s="154"/>
      <c r="AR308" s="154"/>
      <c r="AS308" s="154"/>
      <c r="AT308" s="154"/>
      <c r="AU308" s="154"/>
      <c r="AV308" s="154"/>
      <c r="AW308" s="154"/>
      <c r="AX308" s="154"/>
      <c r="AY308" s="154"/>
      <c r="AZ308" s="154"/>
      <c r="BA308" s="154"/>
      <c r="BB308" s="154"/>
      <c r="BC308" s="154"/>
      <c r="BD308" s="154"/>
      <c r="BE308" s="154"/>
      <c r="BF308" s="154"/>
      <c r="BG308" s="154"/>
      <c r="BH308" s="154"/>
    </row>
    <row r="309" spans="1:60" outlineLevel="1">
      <c r="A309" s="161"/>
      <c r="B309" s="162"/>
      <c r="C309" s="250" t="s">
        <v>494</v>
      </c>
      <c r="D309" s="251"/>
      <c r="E309" s="251"/>
      <c r="F309" s="251"/>
      <c r="G309" s="251"/>
      <c r="H309" s="163"/>
      <c r="I309" s="163"/>
      <c r="J309" s="163"/>
      <c r="K309" s="163"/>
      <c r="L309" s="163"/>
      <c r="M309" s="163"/>
      <c r="N309" s="163"/>
      <c r="O309" s="163"/>
      <c r="P309" s="163"/>
      <c r="Q309" s="163"/>
      <c r="R309" s="163"/>
      <c r="S309" s="163"/>
      <c r="T309" s="163"/>
      <c r="U309" s="163"/>
      <c r="V309" s="163"/>
      <c r="W309" s="163"/>
      <c r="X309" s="154"/>
      <c r="Y309" s="154"/>
      <c r="Z309" s="154"/>
      <c r="AA309" s="154"/>
      <c r="AB309" s="154"/>
      <c r="AC309" s="154"/>
      <c r="AD309" s="154"/>
      <c r="AE309" s="154"/>
      <c r="AF309" s="154"/>
      <c r="AG309" s="154" t="s">
        <v>167</v>
      </c>
      <c r="AH309" s="154"/>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row>
    <row r="310" spans="1:60" outlineLevel="1">
      <c r="A310" s="161"/>
      <c r="B310" s="162"/>
      <c r="C310" s="191" t="s">
        <v>500</v>
      </c>
      <c r="D310" s="164"/>
      <c r="E310" s="165">
        <v>66</v>
      </c>
      <c r="F310" s="163"/>
      <c r="G310" s="163"/>
      <c r="H310" s="163"/>
      <c r="I310" s="163"/>
      <c r="J310" s="163"/>
      <c r="K310" s="163"/>
      <c r="L310" s="163"/>
      <c r="M310" s="163"/>
      <c r="N310" s="163"/>
      <c r="O310" s="163"/>
      <c r="P310" s="163"/>
      <c r="Q310" s="163"/>
      <c r="R310" s="163"/>
      <c r="S310" s="163"/>
      <c r="T310" s="163"/>
      <c r="U310" s="163"/>
      <c r="V310" s="163"/>
      <c r="W310" s="163"/>
      <c r="X310" s="154"/>
      <c r="Y310" s="154"/>
      <c r="Z310" s="154"/>
      <c r="AA310" s="154"/>
      <c r="AB310" s="154"/>
      <c r="AC310" s="154"/>
      <c r="AD310" s="154"/>
      <c r="AE310" s="154"/>
      <c r="AF310" s="154"/>
      <c r="AG310" s="154" t="s">
        <v>156</v>
      </c>
      <c r="AH310" s="154">
        <v>0</v>
      </c>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c r="BD310" s="154"/>
      <c r="BE310" s="154"/>
      <c r="BF310" s="154"/>
      <c r="BG310" s="154"/>
      <c r="BH310" s="154"/>
    </row>
    <row r="311" spans="1:60" ht="22.5" outlineLevel="1">
      <c r="A311" s="173">
        <v>82</v>
      </c>
      <c r="B311" s="174" t="s">
        <v>501</v>
      </c>
      <c r="C311" s="190" t="s">
        <v>502</v>
      </c>
      <c r="D311" s="175" t="s">
        <v>235</v>
      </c>
      <c r="E311" s="176">
        <v>35.4</v>
      </c>
      <c r="F311" s="177">
        <v>890</v>
      </c>
      <c r="G311" s="178">
        <f>ROUND(E311*F311,2)</f>
        <v>31506</v>
      </c>
      <c r="H311" s="177"/>
      <c r="I311" s="178">
        <f>ROUND(E311*H311,2)</f>
        <v>0</v>
      </c>
      <c r="J311" s="177"/>
      <c r="K311" s="178">
        <f>ROUND(E311*J311,2)</f>
        <v>0</v>
      </c>
      <c r="L311" s="178">
        <v>15</v>
      </c>
      <c r="M311" s="178">
        <f>G311*(1+L311/100)</f>
        <v>36231.899999999994</v>
      </c>
      <c r="N311" s="178">
        <v>0</v>
      </c>
      <c r="O311" s="178">
        <f>ROUND(E311*N311,2)</f>
        <v>0</v>
      </c>
      <c r="P311" s="178">
        <v>0</v>
      </c>
      <c r="Q311" s="178">
        <f>ROUND(E311*P311,2)</f>
        <v>0</v>
      </c>
      <c r="R311" s="178" t="s">
        <v>468</v>
      </c>
      <c r="S311" s="178" t="s">
        <v>142</v>
      </c>
      <c r="T311" s="179" t="s">
        <v>142</v>
      </c>
      <c r="U311" s="163">
        <v>1.0096000000000001</v>
      </c>
      <c r="V311" s="163">
        <f>ROUND(E311*U311,2)</f>
        <v>35.74</v>
      </c>
      <c r="W311" s="163"/>
      <c r="X311" s="154"/>
      <c r="Y311" s="154"/>
      <c r="Z311" s="154"/>
      <c r="AA311" s="154"/>
      <c r="AB311" s="154"/>
      <c r="AC311" s="154"/>
      <c r="AD311" s="154"/>
      <c r="AE311" s="154"/>
      <c r="AF311" s="154"/>
      <c r="AG311" s="154" t="s">
        <v>422</v>
      </c>
      <c r="AH311" s="154"/>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c r="BD311" s="154"/>
      <c r="BE311" s="154"/>
      <c r="BF311" s="154"/>
      <c r="BG311" s="154"/>
      <c r="BH311" s="154"/>
    </row>
    <row r="312" spans="1:60" outlineLevel="1">
      <c r="A312" s="161"/>
      <c r="B312" s="162"/>
      <c r="C312" s="250" t="s">
        <v>494</v>
      </c>
      <c r="D312" s="251"/>
      <c r="E312" s="251"/>
      <c r="F312" s="251"/>
      <c r="G312" s="251"/>
      <c r="H312" s="163"/>
      <c r="I312" s="163"/>
      <c r="J312" s="163"/>
      <c r="K312" s="163"/>
      <c r="L312" s="163"/>
      <c r="M312" s="163"/>
      <c r="N312" s="163"/>
      <c r="O312" s="163"/>
      <c r="P312" s="163"/>
      <c r="Q312" s="163"/>
      <c r="R312" s="163"/>
      <c r="S312" s="163"/>
      <c r="T312" s="163"/>
      <c r="U312" s="163"/>
      <c r="V312" s="163"/>
      <c r="W312" s="163"/>
      <c r="X312" s="154"/>
      <c r="Y312" s="154"/>
      <c r="Z312" s="154"/>
      <c r="AA312" s="154"/>
      <c r="AB312" s="154"/>
      <c r="AC312" s="154"/>
      <c r="AD312" s="154"/>
      <c r="AE312" s="154"/>
      <c r="AF312" s="154"/>
      <c r="AG312" s="154" t="s">
        <v>167</v>
      </c>
      <c r="AH312" s="154"/>
      <c r="AI312" s="154"/>
      <c r="AJ312" s="154"/>
      <c r="AK312" s="154"/>
      <c r="AL312" s="154"/>
      <c r="AM312" s="154"/>
      <c r="AN312" s="154"/>
      <c r="AO312" s="154"/>
      <c r="AP312" s="154"/>
      <c r="AQ312" s="154"/>
      <c r="AR312" s="154"/>
      <c r="AS312" s="154"/>
      <c r="AT312" s="154"/>
      <c r="AU312" s="154"/>
      <c r="AV312" s="154"/>
      <c r="AW312" s="154"/>
      <c r="AX312" s="154"/>
      <c r="AY312" s="154"/>
      <c r="AZ312" s="154"/>
      <c r="BA312" s="154"/>
      <c r="BB312" s="154"/>
      <c r="BC312" s="154"/>
      <c r="BD312" s="154"/>
      <c r="BE312" s="154"/>
      <c r="BF312" s="154"/>
      <c r="BG312" s="154"/>
      <c r="BH312" s="154"/>
    </row>
    <row r="313" spans="1:60" outlineLevel="1">
      <c r="A313" s="161"/>
      <c r="B313" s="162"/>
      <c r="C313" s="191" t="s">
        <v>503</v>
      </c>
      <c r="D313" s="164"/>
      <c r="E313" s="165">
        <v>35.4</v>
      </c>
      <c r="F313" s="163"/>
      <c r="G313" s="163"/>
      <c r="H313" s="163"/>
      <c r="I313" s="163"/>
      <c r="J313" s="163"/>
      <c r="K313" s="163"/>
      <c r="L313" s="163"/>
      <c r="M313" s="163"/>
      <c r="N313" s="163"/>
      <c r="O313" s="163"/>
      <c r="P313" s="163"/>
      <c r="Q313" s="163"/>
      <c r="R313" s="163"/>
      <c r="S313" s="163"/>
      <c r="T313" s="163"/>
      <c r="U313" s="163"/>
      <c r="V313" s="163"/>
      <c r="W313" s="163"/>
      <c r="X313" s="154"/>
      <c r="Y313" s="154"/>
      <c r="Z313" s="154"/>
      <c r="AA313" s="154"/>
      <c r="AB313" s="154"/>
      <c r="AC313" s="154"/>
      <c r="AD313" s="154"/>
      <c r="AE313" s="154"/>
      <c r="AF313" s="154"/>
      <c r="AG313" s="154" t="s">
        <v>156</v>
      </c>
      <c r="AH313" s="154">
        <v>0</v>
      </c>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c r="BD313" s="154"/>
      <c r="BE313" s="154"/>
      <c r="BF313" s="154"/>
      <c r="BG313" s="154"/>
      <c r="BH313" s="154"/>
    </row>
    <row r="314" spans="1:60" ht="33.75" outlineLevel="1">
      <c r="A314" s="173">
        <v>83</v>
      </c>
      <c r="B314" s="174" t="s">
        <v>504</v>
      </c>
      <c r="C314" s="190" t="s">
        <v>505</v>
      </c>
      <c r="D314" s="175" t="s">
        <v>235</v>
      </c>
      <c r="E314" s="176">
        <v>3.5</v>
      </c>
      <c r="F314" s="177">
        <v>493.2</v>
      </c>
      <c r="G314" s="178">
        <f>ROUND(E314*F314,2)</f>
        <v>1726.2</v>
      </c>
      <c r="H314" s="177"/>
      <c r="I314" s="178">
        <f>ROUND(E314*H314,2)</f>
        <v>0</v>
      </c>
      <c r="J314" s="177"/>
      <c r="K314" s="178">
        <f>ROUND(E314*J314,2)</f>
        <v>0</v>
      </c>
      <c r="L314" s="178">
        <v>15</v>
      </c>
      <c r="M314" s="178">
        <f>G314*(1+L314/100)</f>
        <v>1985.1299999999999</v>
      </c>
      <c r="N314" s="178">
        <v>0</v>
      </c>
      <c r="O314" s="178">
        <f>ROUND(E314*N314,2)</f>
        <v>0</v>
      </c>
      <c r="P314" s="178">
        <v>0</v>
      </c>
      <c r="Q314" s="178">
        <f>ROUND(E314*P314,2)</f>
        <v>0</v>
      </c>
      <c r="R314" s="178" t="s">
        <v>468</v>
      </c>
      <c r="S314" s="178" t="s">
        <v>142</v>
      </c>
      <c r="T314" s="179" t="s">
        <v>142</v>
      </c>
      <c r="U314" s="163">
        <v>0.60599999999999998</v>
      </c>
      <c r="V314" s="163">
        <f>ROUND(E314*U314,2)</f>
        <v>2.12</v>
      </c>
      <c r="W314" s="163"/>
      <c r="X314" s="154"/>
      <c r="Y314" s="154"/>
      <c r="Z314" s="154"/>
      <c r="AA314" s="154"/>
      <c r="AB314" s="154"/>
      <c r="AC314" s="154"/>
      <c r="AD314" s="154"/>
      <c r="AE314" s="154"/>
      <c r="AF314" s="154"/>
      <c r="AG314" s="154" t="s">
        <v>422</v>
      </c>
      <c r="AH314" s="154"/>
      <c r="AI314" s="154"/>
      <c r="AJ314" s="154"/>
      <c r="AK314" s="154"/>
      <c r="AL314" s="154"/>
      <c r="AM314" s="154"/>
      <c r="AN314" s="154"/>
      <c r="AO314" s="154"/>
      <c r="AP314" s="154"/>
      <c r="AQ314" s="154"/>
      <c r="AR314" s="154"/>
      <c r="AS314" s="154"/>
      <c r="AT314" s="154"/>
      <c r="AU314" s="154"/>
      <c r="AV314" s="154"/>
      <c r="AW314" s="154"/>
      <c r="AX314" s="154"/>
      <c r="AY314" s="154"/>
      <c r="AZ314" s="154"/>
      <c r="BA314" s="154"/>
      <c r="BB314" s="154"/>
      <c r="BC314" s="154"/>
      <c r="BD314" s="154"/>
      <c r="BE314" s="154"/>
      <c r="BF314" s="154"/>
      <c r="BG314" s="154"/>
      <c r="BH314" s="154"/>
    </row>
    <row r="315" spans="1:60" outlineLevel="1">
      <c r="A315" s="161"/>
      <c r="B315" s="162"/>
      <c r="C315" s="191" t="s">
        <v>506</v>
      </c>
      <c r="D315" s="164"/>
      <c r="E315" s="165">
        <v>3.5</v>
      </c>
      <c r="F315" s="163"/>
      <c r="G315" s="163"/>
      <c r="H315" s="163"/>
      <c r="I315" s="163"/>
      <c r="J315" s="163"/>
      <c r="K315" s="163"/>
      <c r="L315" s="163"/>
      <c r="M315" s="163"/>
      <c r="N315" s="163"/>
      <c r="O315" s="163"/>
      <c r="P315" s="163"/>
      <c r="Q315" s="163"/>
      <c r="R315" s="163"/>
      <c r="S315" s="163"/>
      <c r="T315" s="163"/>
      <c r="U315" s="163"/>
      <c r="V315" s="163"/>
      <c r="W315" s="163"/>
      <c r="X315" s="154"/>
      <c r="Y315" s="154"/>
      <c r="Z315" s="154"/>
      <c r="AA315" s="154"/>
      <c r="AB315" s="154"/>
      <c r="AC315" s="154"/>
      <c r="AD315" s="154"/>
      <c r="AE315" s="154"/>
      <c r="AF315" s="154"/>
      <c r="AG315" s="154" t="s">
        <v>156</v>
      </c>
      <c r="AH315" s="154">
        <v>0</v>
      </c>
      <c r="AI315" s="154"/>
      <c r="AJ315" s="154"/>
      <c r="AK315" s="154"/>
      <c r="AL315" s="154"/>
      <c r="AM315" s="154"/>
      <c r="AN315" s="154"/>
      <c r="AO315" s="154"/>
      <c r="AP315" s="154"/>
      <c r="AQ315" s="154"/>
      <c r="AR315" s="154"/>
      <c r="AS315" s="154"/>
      <c r="AT315" s="154"/>
      <c r="AU315" s="154"/>
      <c r="AV315" s="154"/>
      <c r="AW315" s="154"/>
      <c r="AX315" s="154"/>
      <c r="AY315" s="154"/>
      <c r="AZ315" s="154"/>
      <c r="BA315" s="154"/>
      <c r="BB315" s="154"/>
      <c r="BC315" s="154"/>
      <c r="BD315" s="154"/>
      <c r="BE315" s="154"/>
      <c r="BF315" s="154"/>
      <c r="BG315" s="154"/>
      <c r="BH315" s="154"/>
    </row>
    <row r="316" spans="1:60" ht="33.75" outlineLevel="1">
      <c r="A316" s="173">
        <v>84</v>
      </c>
      <c r="B316" s="174" t="s">
        <v>507</v>
      </c>
      <c r="C316" s="190" t="s">
        <v>508</v>
      </c>
      <c r="D316" s="175" t="s">
        <v>235</v>
      </c>
      <c r="E316" s="176">
        <v>7.5</v>
      </c>
      <c r="F316" s="177">
        <v>49.3</v>
      </c>
      <c r="G316" s="178">
        <f>ROUND(E316*F316,2)</f>
        <v>369.75</v>
      </c>
      <c r="H316" s="177"/>
      <c r="I316" s="178">
        <f>ROUND(E316*H316,2)</f>
        <v>0</v>
      </c>
      <c r="J316" s="177"/>
      <c r="K316" s="178">
        <f>ROUND(E316*J316,2)</f>
        <v>0</v>
      </c>
      <c r="L316" s="178">
        <v>15</v>
      </c>
      <c r="M316" s="178">
        <f>G316*(1+L316/100)</f>
        <v>425.21249999999998</v>
      </c>
      <c r="N316" s="178">
        <v>0</v>
      </c>
      <c r="O316" s="178">
        <f>ROUND(E316*N316,2)</f>
        <v>0</v>
      </c>
      <c r="P316" s="178">
        <v>0</v>
      </c>
      <c r="Q316" s="178">
        <f>ROUND(E316*P316,2)</f>
        <v>0</v>
      </c>
      <c r="R316" s="178" t="s">
        <v>468</v>
      </c>
      <c r="S316" s="178" t="s">
        <v>142</v>
      </c>
      <c r="T316" s="179" t="s">
        <v>142</v>
      </c>
      <c r="U316" s="163">
        <v>0.13</v>
      </c>
      <c r="V316" s="163">
        <f>ROUND(E316*U316,2)</f>
        <v>0.98</v>
      </c>
      <c r="W316" s="163"/>
      <c r="X316" s="154"/>
      <c r="Y316" s="154"/>
      <c r="Z316" s="154"/>
      <c r="AA316" s="154"/>
      <c r="AB316" s="154"/>
      <c r="AC316" s="154"/>
      <c r="AD316" s="154"/>
      <c r="AE316" s="154"/>
      <c r="AF316" s="154"/>
      <c r="AG316" s="154" t="s">
        <v>422</v>
      </c>
      <c r="AH316" s="154"/>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c r="BD316" s="154"/>
      <c r="BE316" s="154"/>
      <c r="BF316" s="154"/>
      <c r="BG316" s="154"/>
      <c r="BH316" s="154"/>
    </row>
    <row r="317" spans="1:60" outlineLevel="1">
      <c r="A317" s="161"/>
      <c r="B317" s="162"/>
      <c r="C317" s="191" t="s">
        <v>473</v>
      </c>
      <c r="D317" s="164"/>
      <c r="E317" s="165">
        <v>7.5</v>
      </c>
      <c r="F317" s="163"/>
      <c r="G317" s="163"/>
      <c r="H317" s="163"/>
      <c r="I317" s="163"/>
      <c r="J317" s="163"/>
      <c r="K317" s="163"/>
      <c r="L317" s="163"/>
      <c r="M317" s="163"/>
      <c r="N317" s="163"/>
      <c r="O317" s="163"/>
      <c r="P317" s="163"/>
      <c r="Q317" s="163"/>
      <c r="R317" s="163"/>
      <c r="S317" s="163"/>
      <c r="T317" s="163"/>
      <c r="U317" s="163"/>
      <c r="V317" s="163"/>
      <c r="W317" s="163"/>
      <c r="X317" s="154"/>
      <c r="Y317" s="154"/>
      <c r="Z317" s="154"/>
      <c r="AA317" s="154"/>
      <c r="AB317" s="154"/>
      <c r="AC317" s="154"/>
      <c r="AD317" s="154"/>
      <c r="AE317" s="154"/>
      <c r="AF317" s="154"/>
      <c r="AG317" s="154" t="s">
        <v>156</v>
      </c>
      <c r="AH317" s="154">
        <v>0</v>
      </c>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row>
    <row r="318" spans="1:60" ht="22.5" outlineLevel="1">
      <c r="A318" s="173">
        <v>85</v>
      </c>
      <c r="B318" s="174" t="s">
        <v>509</v>
      </c>
      <c r="C318" s="190" t="s">
        <v>510</v>
      </c>
      <c r="D318" s="175" t="s">
        <v>235</v>
      </c>
      <c r="E318" s="176">
        <v>35.4</v>
      </c>
      <c r="F318" s="177">
        <v>26.2</v>
      </c>
      <c r="G318" s="178">
        <f>ROUND(E318*F318,2)</f>
        <v>927.48</v>
      </c>
      <c r="H318" s="177"/>
      <c r="I318" s="178">
        <f>ROUND(E318*H318,2)</f>
        <v>0</v>
      </c>
      <c r="J318" s="177"/>
      <c r="K318" s="178">
        <f>ROUND(E318*J318,2)</f>
        <v>0</v>
      </c>
      <c r="L318" s="178">
        <v>15</v>
      </c>
      <c r="M318" s="178">
        <f>G318*(1+L318/100)</f>
        <v>1066.6019999999999</v>
      </c>
      <c r="N318" s="178">
        <v>0</v>
      </c>
      <c r="O318" s="178">
        <f>ROUND(E318*N318,2)</f>
        <v>0</v>
      </c>
      <c r="P318" s="178">
        <v>0</v>
      </c>
      <c r="Q318" s="178">
        <f>ROUND(E318*P318,2)</f>
        <v>0</v>
      </c>
      <c r="R318" s="178" t="s">
        <v>468</v>
      </c>
      <c r="S318" s="178" t="s">
        <v>142</v>
      </c>
      <c r="T318" s="179" t="s">
        <v>142</v>
      </c>
      <c r="U318" s="163">
        <v>7.0000000000000007E-2</v>
      </c>
      <c r="V318" s="163">
        <f>ROUND(E318*U318,2)</f>
        <v>2.48</v>
      </c>
      <c r="W318" s="163"/>
      <c r="X318" s="154"/>
      <c r="Y318" s="154"/>
      <c r="Z318" s="154"/>
      <c r="AA318" s="154"/>
      <c r="AB318" s="154"/>
      <c r="AC318" s="154"/>
      <c r="AD318" s="154"/>
      <c r="AE318" s="154"/>
      <c r="AF318" s="154"/>
      <c r="AG318" s="154" t="s">
        <v>422</v>
      </c>
      <c r="AH318" s="154"/>
      <c r="AI318" s="154"/>
      <c r="AJ318" s="154"/>
      <c r="AK318" s="154"/>
      <c r="AL318" s="154"/>
      <c r="AM318" s="154"/>
      <c r="AN318" s="154"/>
      <c r="AO318" s="154"/>
      <c r="AP318" s="154"/>
      <c r="AQ318" s="154"/>
      <c r="AR318" s="154"/>
      <c r="AS318" s="154"/>
      <c r="AT318" s="154"/>
      <c r="AU318" s="154"/>
      <c r="AV318" s="154"/>
      <c r="AW318" s="154"/>
      <c r="AX318" s="154"/>
      <c r="AY318" s="154"/>
      <c r="AZ318" s="154"/>
      <c r="BA318" s="154"/>
      <c r="BB318" s="154"/>
      <c r="BC318" s="154"/>
      <c r="BD318" s="154"/>
      <c r="BE318" s="154"/>
      <c r="BF318" s="154"/>
      <c r="BG318" s="154"/>
      <c r="BH318" s="154"/>
    </row>
    <row r="319" spans="1:60" outlineLevel="1">
      <c r="A319" s="161"/>
      <c r="B319" s="162"/>
      <c r="C319" s="191" t="s">
        <v>503</v>
      </c>
      <c r="D319" s="164"/>
      <c r="E319" s="165">
        <v>35.4</v>
      </c>
      <c r="F319" s="163"/>
      <c r="G319" s="163"/>
      <c r="H319" s="163"/>
      <c r="I319" s="163"/>
      <c r="J319" s="163"/>
      <c r="K319" s="163"/>
      <c r="L319" s="163"/>
      <c r="M319" s="163"/>
      <c r="N319" s="163"/>
      <c r="O319" s="163"/>
      <c r="P319" s="163"/>
      <c r="Q319" s="163"/>
      <c r="R319" s="163"/>
      <c r="S319" s="163"/>
      <c r="T319" s="163"/>
      <c r="U319" s="163"/>
      <c r="V319" s="163"/>
      <c r="W319" s="163"/>
      <c r="X319" s="154"/>
      <c r="Y319" s="154"/>
      <c r="Z319" s="154"/>
      <c r="AA319" s="154"/>
      <c r="AB319" s="154"/>
      <c r="AC319" s="154"/>
      <c r="AD319" s="154"/>
      <c r="AE319" s="154"/>
      <c r="AF319" s="154"/>
      <c r="AG319" s="154" t="s">
        <v>156</v>
      </c>
      <c r="AH319" s="154">
        <v>0</v>
      </c>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154"/>
      <c r="BG319" s="154"/>
      <c r="BH319" s="154"/>
    </row>
    <row r="320" spans="1:60" ht="22.5" outlineLevel="1">
      <c r="A320" s="173">
        <v>86</v>
      </c>
      <c r="B320" s="174" t="s">
        <v>511</v>
      </c>
      <c r="C320" s="190" t="s">
        <v>512</v>
      </c>
      <c r="D320" s="175" t="s">
        <v>235</v>
      </c>
      <c r="E320" s="176">
        <v>2</v>
      </c>
      <c r="F320" s="177">
        <v>24.2</v>
      </c>
      <c r="G320" s="178">
        <f>ROUND(E320*F320,2)</f>
        <v>48.4</v>
      </c>
      <c r="H320" s="177"/>
      <c r="I320" s="178">
        <f>ROUND(E320*H320,2)</f>
        <v>0</v>
      </c>
      <c r="J320" s="177"/>
      <c r="K320" s="178">
        <f>ROUND(E320*J320,2)</f>
        <v>0</v>
      </c>
      <c r="L320" s="178">
        <v>15</v>
      </c>
      <c r="M320" s="178">
        <f>G320*(1+L320/100)</f>
        <v>55.66</v>
      </c>
      <c r="N320" s="178">
        <v>0</v>
      </c>
      <c r="O320" s="178">
        <f>ROUND(E320*N320,2)</f>
        <v>0</v>
      </c>
      <c r="P320" s="178">
        <v>0</v>
      </c>
      <c r="Q320" s="178">
        <f>ROUND(E320*P320,2)</f>
        <v>0</v>
      </c>
      <c r="R320" s="178" t="s">
        <v>468</v>
      </c>
      <c r="S320" s="178" t="s">
        <v>142</v>
      </c>
      <c r="T320" s="179" t="s">
        <v>142</v>
      </c>
      <c r="U320" s="163">
        <v>0.06</v>
      </c>
      <c r="V320" s="163">
        <f>ROUND(E320*U320,2)</f>
        <v>0.12</v>
      </c>
      <c r="W320" s="163"/>
      <c r="X320" s="154"/>
      <c r="Y320" s="154"/>
      <c r="Z320" s="154"/>
      <c r="AA320" s="154"/>
      <c r="AB320" s="154"/>
      <c r="AC320" s="154"/>
      <c r="AD320" s="154"/>
      <c r="AE320" s="154"/>
      <c r="AF320" s="154"/>
      <c r="AG320" s="154" t="s">
        <v>422</v>
      </c>
      <c r="AH320" s="154"/>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c r="BD320" s="154"/>
      <c r="BE320" s="154"/>
      <c r="BF320" s="154"/>
      <c r="BG320" s="154"/>
      <c r="BH320" s="154"/>
    </row>
    <row r="321" spans="1:60" outlineLevel="1">
      <c r="A321" s="161"/>
      <c r="B321" s="162"/>
      <c r="C321" s="191" t="s">
        <v>476</v>
      </c>
      <c r="D321" s="164"/>
      <c r="E321" s="165">
        <v>2</v>
      </c>
      <c r="F321" s="163"/>
      <c r="G321" s="163"/>
      <c r="H321" s="163"/>
      <c r="I321" s="163"/>
      <c r="J321" s="163"/>
      <c r="K321" s="163"/>
      <c r="L321" s="163"/>
      <c r="M321" s="163"/>
      <c r="N321" s="163"/>
      <c r="O321" s="163"/>
      <c r="P321" s="163"/>
      <c r="Q321" s="163"/>
      <c r="R321" s="163"/>
      <c r="S321" s="163"/>
      <c r="T321" s="163"/>
      <c r="U321" s="163"/>
      <c r="V321" s="163"/>
      <c r="W321" s="163"/>
      <c r="X321" s="154"/>
      <c r="Y321" s="154"/>
      <c r="Z321" s="154"/>
      <c r="AA321" s="154"/>
      <c r="AB321" s="154"/>
      <c r="AC321" s="154"/>
      <c r="AD321" s="154"/>
      <c r="AE321" s="154"/>
      <c r="AF321" s="154"/>
      <c r="AG321" s="154" t="s">
        <v>156</v>
      </c>
      <c r="AH321" s="154">
        <v>0</v>
      </c>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row>
    <row r="322" spans="1:60" outlineLevel="1">
      <c r="A322" s="173">
        <v>87</v>
      </c>
      <c r="B322" s="174" t="s">
        <v>513</v>
      </c>
      <c r="C322" s="190" t="s">
        <v>514</v>
      </c>
      <c r="D322" s="175" t="s">
        <v>235</v>
      </c>
      <c r="E322" s="176">
        <v>201.85</v>
      </c>
      <c r="F322" s="177">
        <v>28.9</v>
      </c>
      <c r="G322" s="178">
        <f>ROUND(E322*F322,2)</f>
        <v>5833.47</v>
      </c>
      <c r="H322" s="177"/>
      <c r="I322" s="178">
        <f>ROUND(E322*H322,2)</f>
        <v>0</v>
      </c>
      <c r="J322" s="177"/>
      <c r="K322" s="178">
        <f>ROUND(E322*J322,2)</f>
        <v>0</v>
      </c>
      <c r="L322" s="178">
        <v>15</v>
      </c>
      <c r="M322" s="178">
        <f>G322*(1+L322/100)</f>
        <v>6708.4904999999999</v>
      </c>
      <c r="N322" s="178">
        <v>0</v>
      </c>
      <c r="O322" s="178">
        <f>ROUND(E322*N322,2)</f>
        <v>0</v>
      </c>
      <c r="P322" s="178">
        <v>0</v>
      </c>
      <c r="Q322" s="178">
        <f>ROUND(E322*P322,2)</f>
        <v>0</v>
      </c>
      <c r="R322" s="178" t="s">
        <v>468</v>
      </c>
      <c r="S322" s="178" t="s">
        <v>142</v>
      </c>
      <c r="T322" s="179" t="s">
        <v>142</v>
      </c>
      <c r="U322" s="163">
        <v>0.08</v>
      </c>
      <c r="V322" s="163">
        <f>ROUND(E322*U322,2)</f>
        <v>16.149999999999999</v>
      </c>
      <c r="W322" s="163"/>
      <c r="X322" s="154"/>
      <c r="Y322" s="154"/>
      <c r="Z322" s="154"/>
      <c r="AA322" s="154"/>
      <c r="AB322" s="154"/>
      <c r="AC322" s="154"/>
      <c r="AD322" s="154"/>
      <c r="AE322" s="154"/>
      <c r="AF322" s="154"/>
      <c r="AG322" s="154" t="s">
        <v>422</v>
      </c>
      <c r="AH322" s="154"/>
      <c r="AI322" s="154"/>
      <c r="AJ322" s="154"/>
      <c r="AK322" s="154"/>
      <c r="AL322" s="154"/>
      <c r="AM322" s="154"/>
      <c r="AN322" s="154"/>
      <c r="AO322" s="154"/>
      <c r="AP322" s="154"/>
      <c r="AQ322" s="154"/>
      <c r="AR322" s="154"/>
      <c r="AS322" s="154"/>
      <c r="AT322" s="154"/>
      <c r="AU322" s="154"/>
      <c r="AV322" s="154"/>
      <c r="AW322" s="154"/>
      <c r="AX322" s="154"/>
      <c r="AY322" s="154"/>
      <c r="AZ322" s="154"/>
      <c r="BA322" s="154"/>
      <c r="BB322" s="154"/>
      <c r="BC322" s="154"/>
      <c r="BD322" s="154"/>
      <c r="BE322" s="154"/>
      <c r="BF322" s="154"/>
      <c r="BG322" s="154"/>
      <c r="BH322" s="154"/>
    </row>
    <row r="323" spans="1:60" outlineLevel="1">
      <c r="A323" s="161"/>
      <c r="B323" s="162"/>
      <c r="C323" s="191" t="s">
        <v>479</v>
      </c>
      <c r="D323" s="164"/>
      <c r="E323" s="165">
        <v>12.6</v>
      </c>
      <c r="F323" s="163"/>
      <c r="G323" s="163"/>
      <c r="H323" s="163"/>
      <c r="I323" s="163"/>
      <c r="J323" s="163"/>
      <c r="K323" s="163"/>
      <c r="L323" s="163"/>
      <c r="M323" s="163"/>
      <c r="N323" s="163"/>
      <c r="O323" s="163"/>
      <c r="P323" s="163"/>
      <c r="Q323" s="163"/>
      <c r="R323" s="163"/>
      <c r="S323" s="163"/>
      <c r="T323" s="163"/>
      <c r="U323" s="163"/>
      <c r="V323" s="163"/>
      <c r="W323" s="163"/>
      <c r="X323" s="154"/>
      <c r="Y323" s="154"/>
      <c r="Z323" s="154"/>
      <c r="AA323" s="154"/>
      <c r="AB323" s="154"/>
      <c r="AC323" s="154"/>
      <c r="AD323" s="154"/>
      <c r="AE323" s="154"/>
      <c r="AF323" s="154"/>
      <c r="AG323" s="154" t="s">
        <v>156</v>
      </c>
      <c r="AH323" s="154">
        <v>0</v>
      </c>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row>
    <row r="324" spans="1:60" outlineLevel="1">
      <c r="A324" s="161"/>
      <c r="B324" s="162"/>
      <c r="C324" s="191" t="s">
        <v>480</v>
      </c>
      <c r="D324" s="164"/>
      <c r="E324" s="165">
        <v>4.55</v>
      </c>
      <c r="F324" s="163"/>
      <c r="G324" s="163"/>
      <c r="H324" s="163"/>
      <c r="I324" s="163"/>
      <c r="J324" s="163"/>
      <c r="K324" s="163"/>
      <c r="L324" s="163"/>
      <c r="M324" s="163"/>
      <c r="N324" s="163"/>
      <c r="O324" s="163"/>
      <c r="P324" s="163"/>
      <c r="Q324" s="163"/>
      <c r="R324" s="163"/>
      <c r="S324" s="163"/>
      <c r="T324" s="163"/>
      <c r="U324" s="163"/>
      <c r="V324" s="163"/>
      <c r="W324" s="163"/>
      <c r="X324" s="154"/>
      <c r="Y324" s="154"/>
      <c r="Z324" s="154"/>
      <c r="AA324" s="154"/>
      <c r="AB324" s="154"/>
      <c r="AC324" s="154"/>
      <c r="AD324" s="154"/>
      <c r="AE324" s="154"/>
      <c r="AF324" s="154"/>
      <c r="AG324" s="154" t="s">
        <v>156</v>
      </c>
      <c r="AH324" s="154">
        <v>0</v>
      </c>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row>
    <row r="325" spans="1:60" outlineLevel="1">
      <c r="A325" s="161"/>
      <c r="B325" s="162"/>
      <c r="C325" s="191" t="s">
        <v>481</v>
      </c>
      <c r="D325" s="164"/>
      <c r="E325" s="165">
        <v>0.5</v>
      </c>
      <c r="F325" s="163"/>
      <c r="G325" s="163"/>
      <c r="H325" s="163"/>
      <c r="I325" s="163"/>
      <c r="J325" s="163"/>
      <c r="K325" s="163"/>
      <c r="L325" s="163"/>
      <c r="M325" s="163"/>
      <c r="N325" s="163"/>
      <c r="O325" s="163"/>
      <c r="P325" s="163"/>
      <c r="Q325" s="163"/>
      <c r="R325" s="163"/>
      <c r="S325" s="163"/>
      <c r="T325" s="163"/>
      <c r="U325" s="163"/>
      <c r="V325" s="163"/>
      <c r="W325" s="163"/>
      <c r="X325" s="154"/>
      <c r="Y325" s="154"/>
      <c r="Z325" s="154"/>
      <c r="AA325" s="154"/>
      <c r="AB325" s="154"/>
      <c r="AC325" s="154"/>
      <c r="AD325" s="154"/>
      <c r="AE325" s="154"/>
      <c r="AF325" s="154"/>
      <c r="AG325" s="154" t="s">
        <v>156</v>
      </c>
      <c r="AH325" s="154">
        <v>0</v>
      </c>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row>
    <row r="326" spans="1:60" outlineLevel="1">
      <c r="A326" s="161"/>
      <c r="B326" s="162"/>
      <c r="C326" s="191" t="s">
        <v>484</v>
      </c>
      <c r="D326" s="164"/>
      <c r="E326" s="165">
        <v>73.099999999999994</v>
      </c>
      <c r="F326" s="163"/>
      <c r="G326" s="163"/>
      <c r="H326" s="163"/>
      <c r="I326" s="163"/>
      <c r="J326" s="163"/>
      <c r="K326" s="163"/>
      <c r="L326" s="163"/>
      <c r="M326" s="163"/>
      <c r="N326" s="163"/>
      <c r="O326" s="163"/>
      <c r="P326" s="163"/>
      <c r="Q326" s="163"/>
      <c r="R326" s="163"/>
      <c r="S326" s="163"/>
      <c r="T326" s="163"/>
      <c r="U326" s="163"/>
      <c r="V326" s="163"/>
      <c r="W326" s="163"/>
      <c r="X326" s="154"/>
      <c r="Y326" s="154"/>
      <c r="Z326" s="154"/>
      <c r="AA326" s="154"/>
      <c r="AB326" s="154"/>
      <c r="AC326" s="154"/>
      <c r="AD326" s="154"/>
      <c r="AE326" s="154"/>
      <c r="AF326" s="154"/>
      <c r="AG326" s="154" t="s">
        <v>156</v>
      </c>
      <c r="AH326" s="154">
        <v>0</v>
      </c>
      <c r="AI326" s="154"/>
      <c r="AJ326" s="154"/>
      <c r="AK326" s="154"/>
      <c r="AL326" s="154"/>
      <c r="AM326" s="154"/>
      <c r="AN326" s="154"/>
      <c r="AO326" s="154"/>
      <c r="AP326" s="154"/>
      <c r="AQ326" s="154"/>
      <c r="AR326" s="154"/>
      <c r="AS326" s="154"/>
      <c r="AT326" s="154"/>
      <c r="AU326" s="154"/>
      <c r="AV326" s="154"/>
      <c r="AW326" s="154"/>
      <c r="AX326" s="154"/>
      <c r="AY326" s="154"/>
      <c r="AZ326" s="154"/>
      <c r="BA326" s="154"/>
      <c r="BB326" s="154"/>
      <c r="BC326" s="154"/>
      <c r="BD326" s="154"/>
      <c r="BE326" s="154"/>
      <c r="BF326" s="154"/>
      <c r="BG326" s="154"/>
      <c r="BH326" s="154"/>
    </row>
    <row r="327" spans="1:60" outlineLevel="1">
      <c r="A327" s="161"/>
      <c r="B327" s="162"/>
      <c r="C327" s="191" t="s">
        <v>485</v>
      </c>
      <c r="D327" s="164"/>
      <c r="E327" s="165">
        <v>3.05</v>
      </c>
      <c r="F327" s="163"/>
      <c r="G327" s="163"/>
      <c r="H327" s="163"/>
      <c r="I327" s="163"/>
      <c r="J327" s="163"/>
      <c r="K327" s="163"/>
      <c r="L327" s="163"/>
      <c r="M327" s="163"/>
      <c r="N327" s="163"/>
      <c r="O327" s="163"/>
      <c r="P327" s="163"/>
      <c r="Q327" s="163"/>
      <c r="R327" s="163"/>
      <c r="S327" s="163"/>
      <c r="T327" s="163"/>
      <c r="U327" s="163"/>
      <c r="V327" s="163"/>
      <c r="W327" s="163"/>
      <c r="X327" s="154"/>
      <c r="Y327" s="154"/>
      <c r="Z327" s="154"/>
      <c r="AA327" s="154"/>
      <c r="AB327" s="154"/>
      <c r="AC327" s="154"/>
      <c r="AD327" s="154"/>
      <c r="AE327" s="154"/>
      <c r="AF327" s="154"/>
      <c r="AG327" s="154" t="s">
        <v>156</v>
      </c>
      <c r="AH327" s="154">
        <v>0</v>
      </c>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4"/>
      <c r="BE327" s="154"/>
      <c r="BF327" s="154"/>
      <c r="BG327" s="154"/>
      <c r="BH327" s="154"/>
    </row>
    <row r="328" spans="1:60" outlineLevel="1">
      <c r="A328" s="161"/>
      <c r="B328" s="162"/>
      <c r="C328" s="191" t="s">
        <v>486</v>
      </c>
      <c r="D328" s="164"/>
      <c r="E328" s="165">
        <v>52.7</v>
      </c>
      <c r="F328" s="163"/>
      <c r="G328" s="163"/>
      <c r="H328" s="163"/>
      <c r="I328" s="163"/>
      <c r="J328" s="163"/>
      <c r="K328" s="163"/>
      <c r="L328" s="163"/>
      <c r="M328" s="163"/>
      <c r="N328" s="163"/>
      <c r="O328" s="163"/>
      <c r="P328" s="163"/>
      <c r="Q328" s="163"/>
      <c r="R328" s="163"/>
      <c r="S328" s="163"/>
      <c r="T328" s="163"/>
      <c r="U328" s="163"/>
      <c r="V328" s="163"/>
      <c r="W328" s="163"/>
      <c r="X328" s="154"/>
      <c r="Y328" s="154"/>
      <c r="Z328" s="154"/>
      <c r="AA328" s="154"/>
      <c r="AB328" s="154"/>
      <c r="AC328" s="154"/>
      <c r="AD328" s="154"/>
      <c r="AE328" s="154"/>
      <c r="AF328" s="154"/>
      <c r="AG328" s="154" t="s">
        <v>156</v>
      </c>
      <c r="AH328" s="154">
        <v>0</v>
      </c>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c r="BD328" s="154"/>
      <c r="BE328" s="154"/>
      <c r="BF328" s="154"/>
      <c r="BG328" s="154"/>
      <c r="BH328" s="154"/>
    </row>
    <row r="329" spans="1:60" outlineLevel="1">
      <c r="A329" s="161"/>
      <c r="B329" s="162"/>
      <c r="C329" s="191" t="s">
        <v>487</v>
      </c>
      <c r="D329" s="164"/>
      <c r="E329" s="165">
        <v>18.399999999999999</v>
      </c>
      <c r="F329" s="163"/>
      <c r="G329" s="163"/>
      <c r="H329" s="163"/>
      <c r="I329" s="163"/>
      <c r="J329" s="163"/>
      <c r="K329" s="163"/>
      <c r="L329" s="163"/>
      <c r="M329" s="163"/>
      <c r="N329" s="163"/>
      <c r="O329" s="163"/>
      <c r="P329" s="163"/>
      <c r="Q329" s="163"/>
      <c r="R329" s="163"/>
      <c r="S329" s="163"/>
      <c r="T329" s="163"/>
      <c r="U329" s="163"/>
      <c r="V329" s="163"/>
      <c r="W329" s="163"/>
      <c r="X329" s="154"/>
      <c r="Y329" s="154"/>
      <c r="Z329" s="154"/>
      <c r="AA329" s="154"/>
      <c r="AB329" s="154"/>
      <c r="AC329" s="154"/>
      <c r="AD329" s="154"/>
      <c r="AE329" s="154"/>
      <c r="AF329" s="154"/>
      <c r="AG329" s="154" t="s">
        <v>156</v>
      </c>
      <c r="AH329" s="154">
        <v>0</v>
      </c>
      <c r="AI329" s="154"/>
      <c r="AJ329" s="154"/>
      <c r="AK329" s="154"/>
      <c r="AL329" s="154"/>
      <c r="AM329" s="154"/>
      <c r="AN329" s="154"/>
      <c r="AO329" s="154"/>
      <c r="AP329" s="154"/>
      <c r="AQ329" s="154"/>
      <c r="AR329" s="154"/>
      <c r="AS329" s="154"/>
      <c r="AT329" s="154"/>
      <c r="AU329" s="154"/>
      <c r="AV329" s="154"/>
      <c r="AW329" s="154"/>
      <c r="AX329" s="154"/>
      <c r="AY329" s="154"/>
      <c r="AZ329" s="154"/>
      <c r="BA329" s="154"/>
      <c r="BB329" s="154"/>
      <c r="BC329" s="154"/>
      <c r="BD329" s="154"/>
      <c r="BE329" s="154"/>
      <c r="BF329" s="154"/>
      <c r="BG329" s="154"/>
      <c r="BH329" s="154"/>
    </row>
    <row r="330" spans="1:60" outlineLevel="1">
      <c r="A330" s="161"/>
      <c r="B330" s="162"/>
      <c r="C330" s="191" t="s">
        <v>488</v>
      </c>
      <c r="D330" s="164"/>
      <c r="E330" s="165">
        <v>10</v>
      </c>
      <c r="F330" s="163"/>
      <c r="G330" s="163"/>
      <c r="H330" s="163"/>
      <c r="I330" s="163"/>
      <c r="J330" s="163"/>
      <c r="K330" s="163"/>
      <c r="L330" s="163"/>
      <c r="M330" s="163"/>
      <c r="N330" s="163"/>
      <c r="O330" s="163"/>
      <c r="P330" s="163"/>
      <c r="Q330" s="163"/>
      <c r="R330" s="163"/>
      <c r="S330" s="163"/>
      <c r="T330" s="163"/>
      <c r="U330" s="163"/>
      <c r="V330" s="163"/>
      <c r="W330" s="163"/>
      <c r="X330" s="154"/>
      <c r="Y330" s="154"/>
      <c r="Z330" s="154"/>
      <c r="AA330" s="154"/>
      <c r="AB330" s="154"/>
      <c r="AC330" s="154"/>
      <c r="AD330" s="154"/>
      <c r="AE330" s="154"/>
      <c r="AF330" s="154"/>
      <c r="AG330" s="154" t="s">
        <v>156</v>
      </c>
      <c r="AH330" s="154">
        <v>0</v>
      </c>
      <c r="AI330" s="154"/>
      <c r="AJ330" s="154"/>
      <c r="AK330" s="154"/>
      <c r="AL330" s="154"/>
      <c r="AM330" s="154"/>
      <c r="AN330" s="154"/>
      <c r="AO330" s="154"/>
      <c r="AP330" s="154"/>
      <c r="AQ330" s="154"/>
      <c r="AR330" s="154"/>
      <c r="AS330" s="154"/>
      <c r="AT330" s="154"/>
      <c r="AU330" s="154"/>
      <c r="AV330" s="154"/>
      <c r="AW330" s="154"/>
      <c r="AX330" s="154"/>
      <c r="AY330" s="154"/>
      <c r="AZ330" s="154"/>
      <c r="BA330" s="154"/>
      <c r="BB330" s="154"/>
      <c r="BC330" s="154"/>
      <c r="BD330" s="154"/>
      <c r="BE330" s="154"/>
      <c r="BF330" s="154"/>
      <c r="BG330" s="154"/>
      <c r="BH330" s="154"/>
    </row>
    <row r="331" spans="1:60" outlineLevel="1">
      <c r="A331" s="161"/>
      <c r="B331" s="162"/>
      <c r="C331" s="191" t="s">
        <v>491</v>
      </c>
      <c r="D331" s="164"/>
      <c r="E331" s="165">
        <v>24.8</v>
      </c>
      <c r="F331" s="163"/>
      <c r="G331" s="163"/>
      <c r="H331" s="163"/>
      <c r="I331" s="163"/>
      <c r="J331" s="163"/>
      <c r="K331" s="163"/>
      <c r="L331" s="163"/>
      <c r="M331" s="163"/>
      <c r="N331" s="163"/>
      <c r="O331" s="163"/>
      <c r="P331" s="163"/>
      <c r="Q331" s="163"/>
      <c r="R331" s="163"/>
      <c r="S331" s="163"/>
      <c r="T331" s="163"/>
      <c r="U331" s="163"/>
      <c r="V331" s="163"/>
      <c r="W331" s="163"/>
      <c r="X331" s="154"/>
      <c r="Y331" s="154"/>
      <c r="Z331" s="154"/>
      <c r="AA331" s="154"/>
      <c r="AB331" s="154"/>
      <c r="AC331" s="154"/>
      <c r="AD331" s="154"/>
      <c r="AE331" s="154"/>
      <c r="AF331" s="154"/>
      <c r="AG331" s="154" t="s">
        <v>156</v>
      </c>
      <c r="AH331" s="154">
        <v>0</v>
      </c>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c r="BD331" s="154"/>
      <c r="BE331" s="154"/>
      <c r="BF331" s="154"/>
      <c r="BG331" s="154"/>
      <c r="BH331" s="154"/>
    </row>
    <row r="332" spans="1:60" outlineLevel="1">
      <c r="A332" s="161"/>
      <c r="B332" s="162"/>
      <c r="C332" s="191" t="s">
        <v>515</v>
      </c>
      <c r="D332" s="164"/>
      <c r="E332" s="165">
        <v>2.15</v>
      </c>
      <c r="F332" s="163"/>
      <c r="G332" s="163"/>
      <c r="H332" s="163"/>
      <c r="I332" s="163"/>
      <c r="J332" s="163"/>
      <c r="K332" s="163"/>
      <c r="L332" s="163"/>
      <c r="M332" s="163"/>
      <c r="N332" s="163"/>
      <c r="O332" s="163"/>
      <c r="P332" s="163"/>
      <c r="Q332" s="163"/>
      <c r="R332" s="163"/>
      <c r="S332" s="163"/>
      <c r="T332" s="163"/>
      <c r="U332" s="163"/>
      <c r="V332" s="163"/>
      <c r="W332" s="163"/>
      <c r="X332" s="154"/>
      <c r="Y332" s="154"/>
      <c r="Z332" s="154"/>
      <c r="AA332" s="154"/>
      <c r="AB332" s="154"/>
      <c r="AC332" s="154"/>
      <c r="AD332" s="154"/>
      <c r="AE332" s="154"/>
      <c r="AF332" s="154"/>
      <c r="AG332" s="154" t="s">
        <v>156</v>
      </c>
      <c r="AH332" s="154">
        <v>0</v>
      </c>
      <c r="AI332" s="154"/>
      <c r="AJ332" s="154"/>
      <c r="AK332" s="154"/>
      <c r="AL332" s="154"/>
      <c r="AM332" s="154"/>
      <c r="AN332" s="154"/>
      <c r="AO332" s="154"/>
      <c r="AP332" s="154"/>
      <c r="AQ332" s="154"/>
      <c r="AR332" s="154"/>
      <c r="AS332" s="154"/>
      <c r="AT332" s="154"/>
      <c r="AU332" s="154"/>
      <c r="AV332" s="154"/>
      <c r="AW332" s="154"/>
      <c r="AX332" s="154"/>
      <c r="AY332" s="154"/>
      <c r="AZ332" s="154"/>
      <c r="BA332" s="154"/>
      <c r="BB332" s="154"/>
      <c r="BC332" s="154"/>
      <c r="BD332" s="154"/>
      <c r="BE332" s="154"/>
      <c r="BF332" s="154"/>
      <c r="BG332" s="154"/>
      <c r="BH332" s="154"/>
    </row>
    <row r="333" spans="1:60" outlineLevel="1">
      <c r="A333" s="173">
        <v>88</v>
      </c>
      <c r="B333" s="174" t="s">
        <v>516</v>
      </c>
      <c r="C333" s="190" t="s">
        <v>517</v>
      </c>
      <c r="D333" s="175" t="s">
        <v>235</v>
      </c>
      <c r="E333" s="176">
        <v>219.2</v>
      </c>
      <c r="F333" s="177">
        <v>33.700000000000003</v>
      </c>
      <c r="G333" s="178">
        <f>ROUND(E333*F333,2)</f>
        <v>7387.04</v>
      </c>
      <c r="H333" s="177"/>
      <c r="I333" s="178">
        <f>ROUND(E333*H333,2)</f>
        <v>0</v>
      </c>
      <c r="J333" s="177"/>
      <c r="K333" s="178">
        <f>ROUND(E333*J333,2)</f>
        <v>0</v>
      </c>
      <c r="L333" s="178">
        <v>15</v>
      </c>
      <c r="M333" s="178">
        <f>G333*(1+L333/100)</f>
        <v>8495.0959999999995</v>
      </c>
      <c r="N333" s="178">
        <v>0</v>
      </c>
      <c r="O333" s="178">
        <f>ROUND(E333*N333,2)</f>
        <v>0</v>
      </c>
      <c r="P333" s="178">
        <v>0</v>
      </c>
      <c r="Q333" s="178">
        <f>ROUND(E333*P333,2)</f>
        <v>0</v>
      </c>
      <c r="R333" s="178" t="s">
        <v>468</v>
      </c>
      <c r="S333" s="178" t="s">
        <v>142</v>
      </c>
      <c r="T333" s="179" t="s">
        <v>142</v>
      </c>
      <c r="U333" s="163">
        <v>0.09</v>
      </c>
      <c r="V333" s="163">
        <f>ROUND(E333*U333,2)</f>
        <v>19.73</v>
      </c>
      <c r="W333" s="163"/>
      <c r="X333" s="154"/>
      <c r="Y333" s="154"/>
      <c r="Z333" s="154"/>
      <c r="AA333" s="154"/>
      <c r="AB333" s="154"/>
      <c r="AC333" s="154"/>
      <c r="AD333" s="154"/>
      <c r="AE333" s="154"/>
      <c r="AF333" s="154"/>
      <c r="AG333" s="154" t="s">
        <v>422</v>
      </c>
      <c r="AH333" s="154"/>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c r="BD333" s="154"/>
      <c r="BE333" s="154"/>
      <c r="BF333" s="154"/>
      <c r="BG333" s="154"/>
      <c r="BH333" s="154"/>
    </row>
    <row r="334" spans="1:60" outlineLevel="1">
      <c r="A334" s="161"/>
      <c r="B334" s="162"/>
      <c r="C334" s="191" t="s">
        <v>495</v>
      </c>
      <c r="D334" s="164"/>
      <c r="E334" s="165">
        <v>88.5</v>
      </c>
      <c r="F334" s="163"/>
      <c r="G334" s="163"/>
      <c r="H334" s="163"/>
      <c r="I334" s="163"/>
      <c r="J334" s="163"/>
      <c r="K334" s="163"/>
      <c r="L334" s="163"/>
      <c r="M334" s="163"/>
      <c r="N334" s="163"/>
      <c r="O334" s="163"/>
      <c r="P334" s="163"/>
      <c r="Q334" s="163"/>
      <c r="R334" s="163"/>
      <c r="S334" s="163"/>
      <c r="T334" s="163"/>
      <c r="U334" s="163"/>
      <c r="V334" s="163"/>
      <c r="W334" s="163"/>
      <c r="X334" s="154"/>
      <c r="Y334" s="154"/>
      <c r="Z334" s="154"/>
      <c r="AA334" s="154"/>
      <c r="AB334" s="154"/>
      <c r="AC334" s="154"/>
      <c r="AD334" s="154"/>
      <c r="AE334" s="154"/>
      <c r="AF334" s="154"/>
      <c r="AG334" s="154" t="s">
        <v>156</v>
      </c>
      <c r="AH334" s="154">
        <v>0</v>
      </c>
      <c r="AI334" s="154"/>
      <c r="AJ334" s="154"/>
      <c r="AK334" s="154"/>
      <c r="AL334" s="154"/>
      <c r="AM334" s="154"/>
      <c r="AN334" s="154"/>
      <c r="AO334" s="154"/>
      <c r="AP334" s="154"/>
      <c r="AQ334" s="154"/>
      <c r="AR334" s="154"/>
      <c r="AS334" s="154"/>
      <c r="AT334" s="154"/>
      <c r="AU334" s="154"/>
      <c r="AV334" s="154"/>
      <c r="AW334" s="154"/>
      <c r="AX334" s="154"/>
      <c r="AY334" s="154"/>
      <c r="AZ334" s="154"/>
      <c r="BA334" s="154"/>
      <c r="BB334" s="154"/>
      <c r="BC334" s="154"/>
      <c r="BD334" s="154"/>
      <c r="BE334" s="154"/>
      <c r="BF334" s="154"/>
      <c r="BG334" s="154"/>
      <c r="BH334" s="154"/>
    </row>
    <row r="335" spans="1:60" outlineLevel="1">
      <c r="A335" s="161"/>
      <c r="B335" s="162"/>
      <c r="C335" s="191" t="s">
        <v>469</v>
      </c>
      <c r="D335" s="164"/>
      <c r="E335" s="165">
        <v>24</v>
      </c>
      <c r="F335" s="163"/>
      <c r="G335" s="163"/>
      <c r="H335" s="163"/>
      <c r="I335" s="163"/>
      <c r="J335" s="163"/>
      <c r="K335" s="163"/>
      <c r="L335" s="163"/>
      <c r="M335" s="163"/>
      <c r="N335" s="163"/>
      <c r="O335" s="163"/>
      <c r="P335" s="163"/>
      <c r="Q335" s="163"/>
      <c r="R335" s="163"/>
      <c r="S335" s="163"/>
      <c r="T335" s="163"/>
      <c r="U335" s="163"/>
      <c r="V335" s="163"/>
      <c r="W335" s="163"/>
      <c r="X335" s="154"/>
      <c r="Y335" s="154"/>
      <c r="Z335" s="154"/>
      <c r="AA335" s="154"/>
      <c r="AB335" s="154"/>
      <c r="AC335" s="154"/>
      <c r="AD335" s="154"/>
      <c r="AE335" s="154"/>
      <c r="AF335" s="154"/>
      <c r="AG335" s="154" t="s">
        <v>156</v>
      </c>
      <c r="AH335" s="154">
        <v>0</v>
      </c>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row>
    <row r="336" spans="1:60" outlineLevel="1">
      <c r="A336" s="161"/>
      <c r="B336" s="162"/>
      <c r="C336" s="191" t="s">
        <v>470</v>
      </c>
      <c r="D336" s="164"/>
      <c r="E336" s="165">
        <v>20</v>
      </c>
      <c r="F336" s="163"/>
      <c r="G336" s="163"/>
      <c r="H336" s="163"/>
      <c r="I336" s="163"/>
      <c r="J336" s="163"/>
      <c r="K336" s="163"/>
      <c r="L336" s="163"/>
      <c r="M336" s="163"/>
      <c r="N336" s="163"/>
      <c r="O336" s="163"/>
      <c r="P336" s="163"/>
      <c r="Q336" s="163"/>
      <c r="R336" s="163"/>
      <c r="S336" s="163"/>
      <c r="T336" s="163"/>
      <c r="U336" s="163"/>
      <c r="V336" s="163"/>
      <c r="W336" s="163"/>
      <c r="X336" s="154"/>
      <c r="Y336" s="154"/>
      <c r="Z336" s="154"/>
      <c r="AA336" s="154"/>
      <c r="AB336" s="154"/>
      <c r="AC336" s="154"/>
      <c r="AD336" s="154"/>
      <c r="AE336" s="154"/>
      <c r="AF336" s="154"/>
      <c r="AG336" s="154" t="s">
        <v>156</v>
      </c>
      <c r="AH336" s="154">
        <v>0</v>
      </c>
      <c r="AI336" s="154"/>
      <c r="AJ336" s="154"/>
      <c r="AK336" s="154"/>
      <c r="AL336" s="154"/>
      <c r="AM336" s="154"/>
      <c r="AN336" s="154"/>
      <c r="AO336" s="154"/>
      <c r="AP336" s="154"/>
      <c r="AQ336" s="154"/>
      <c r="AR336" s="154"/>
      <c r="AS336" s="154"/>
      <c r="AT336" s="154"/>
      <c r="AU336" s="154"/>
      <c r="AV336" s="154"/>
      <c r="AW336" s="154"/>
      <c r="AX336" s="154"/>
      <c r="AY336" s="154"/>
      <c r="AZ336" s="154"/>
      <c r="BA336" s="154"/>
      <c r="BB336" s="154"/>
      <c r="BC336" s="154"/>
      <c r="BD336" s="154"/>
      <c r="BE336" s="154"/>
      <c r="BF336" s="154"/>
      <c r="BG336" s="154"/>
      <c r="BH336" s="154"/>
    </row>
    <row r="337" spans="1:60" outlineLevel="1">
      <c r="A337" s="161"/>
      <c r="B337" s="162"/>
      <c r="C337" s="191" t="s">
        <v>496</v>
      </c>
      <c r="D337" s="164"/>
      <c r="E337" s="165">
        <v>85.6</v>
      </c>
      <c r="F337" s="163"/>
      <c r="G337" s="163"/>
      <c r="H337" s="163"/>
      <c r="I337" s="163"/>
      <c r="J337" s="163"/>
      <c r="K337" s="163"/>
      <c r="L337" s="163"/>
      <c r="M337" s="163"/>
      <c r="N337" s="163"/>
      <c r="O337" s="163"/>
      <c r="P337" s="163"/>
      <c r="Q337" s="163"/>
      <c r="R337" s="163"/>
      <c r="S337" s="163"/>
      <c r="T337" s="163"/>
      <c r="U337" s="163"/>
      <c r="V337" s="163"/>
      <c r="W337" s="163"/>
      <c r="X337" s="154"/>
      <c r="Y337" s="154"/>
      <c r="Z337" s="154"/>
      <c r="AA337" s="154"/>
      <c r="AB337" s="154"/>
      <c r="AC337" s="154"/>
      <c r="AD337" s="154"/>
      <c r="AE337" s="154"/>
      <c r="AF337" s="154"/>
      <c r="AG337" s="154" t="s">
        <v>156</v>
      </c>
      <c r="AH337" s="154">
        <v>0</v>
      </c>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c r="BD337" s="154"/>
      <c r="BE337" s="154"/>
      <c r="BF337" s="154"/>
      <c r="BG337" s="154"/>
      <c r="BH337" s="154"/>
    </row>
    <row r="338" spans="1:60" outlineLevel="1">
      <c r="A338" s="161"/>
      <c r="B338" s="162"/>
      <c r="C338" s="191" t="s">
        <v>497</v>
      </c>
      <c r="D338" s="164"/>
      <c r="E338" s="165">
        <v>1.1000000000000001</v>
      </c>
      <c r="F338" s="163"/>
      <c r="G338" s="163"/>
      <c r="H338" s="163"/>
      <c r="I338" s="163"/>
      <c r="J338" s="163"/>
      <c r="K338" s="163"/>
      <c r="L338" s="163"/>
      <c r="M338" s="163"/>
      <c r="N338" s="163"/>
      <c r="O338" s="163"/>
      <c r="P338" s="163"/>
      <c r="Q338" s="163"/>
      <c r="R338" s="163"/>
      <c r="S338" s="163"/>
      <c r="T338" s="163"/>
      <c r="U338" s="163"/>
      <c r="V338" s="163"/>
      <c r="W338" s="163"/>
      <c r="X338" s="154"/>
      <c r="Y338" s="154"/>
      <c r="Z338" s="154"/>
      <c r="AA338" s="154"/>
      <c r="AB338" s="154"/>
      <c r="AC338" s="154"/>
      <c r="AD338" s="154"/>
      <c r="AE338" s="154"/>
      <c r="AF338" s="154"/>
      <c r="AG338" s="154" t="s">
        <v>156</v>
      </c>
      <c r="AH338" s="154">
        <v>0</v>
      </c>
      <c r="AI338" s="154"/>
      <c r="AJ338" s="154"/>
      <c r="AK338" s="154"/>
      <c r="AL338" s="154"/>
      <c r="AM338" s="154"/>
      <c r="AN338" s="154"/>
      <c r="AO338" s="154"/>
      <c r="AP338" s="154"/>
      <c r="AQ338" s="154"/>
      <c r="AR338" s="154"/>
      <c r="AS338" s="154"/>
      <c r="AT338" s="154"/>
      <c r="AU338" s="154"/>
      <c r="AV338" s="154"/>
      <c r="AW338" s="154"/>
      <c r="AX338" s="154"/>
      <c r="AY338" s="154"/>
      <c r="AZ338" s="154"/>
      <c r="BA338" s="154"/>
      <c r="BB338" s="154"/>
      <c r="BC338" s="154"/>
      <c r="BD338" s="154"/>
      <c r="BE338" s="154"/>
      <c r="BF338" s="154"/>
      <c r="BG338" s="154"/>
      <c r="BH338" s="154"/>
    </row>
    <row r="339" spans="1:60" outlineLevel="1">
      <c r="A339" s="173">
        <v>89</v>
      </c>
      <c r="B339" s="174" t="s">
        <v>518</v>
      </c>
      <c r="C339" s="190" t="s">
        <v>519</v>
      </c>
      <c r="D339" s="175" t="s">
        <v>235</v>
      </c>
      <c r="E339" s="176">
        <v>66</v>
      </c>
      <c r="F339" s="177">
        <v>37.4</v>
      </c>
      <c r="G339" s="178">
        <f>ROUND(E339*F339,2)</f>
        <v>2468.4</v>
      </c>
      <c r="H339" s="177"/>
      <c r="I339" s="178">
        <f>ROUND(E339*H339,2)</f>
        <v>0</v>
      </c>
      <c r="J339" s="177"/>
      <c r="K339" s="178">
        <f>ROUND(E339*J339,2)</f>
        <v>0</v>
      </c>
      <c r="L339" s="178">
        <v>15</v>
      </c>
      <c r="M339" s="178">
        <f>G339*(1+L339/100)</f>
        <v>2838.66</v>
      </c>
      <c r="N339" s="178">
        <v>0</v>
      </c>
      <c r="O339" s="178">
        <f>ROUND(E339*N339,2)</f>
        <v>0</v>
      </c>
      <c r="P339" s="178">
        <v>0</v>
      </c>
      <c r="Q339" s="178">
        <f>ROUND(E339*P339,2)</f>
        <v>0</v>
      </c>
      <c r="R339" s="178" t="s">
        <v>468</v>
      </c>
      <c r="S339" s="178" t="s">
        <v>142</v>
      </c>
      <c r="T339" s="179" t="s">
        <v>142</v>
      </c>
      <c r="U339" s="163">
        <v>0.1</v>
      </c>
      <c r="V339" s="163">
        <f>ROUND(E339*U339,2)</f>
        <v>6.6</v>
      </c>
      <c r="W339" s="163"/>
      <c r="X339" s="154"/>
      <c r="Y339" s="154"/>
      <c r="Z339" s="154"/>
      <c r="AA339" s="154"/>
      <c r="AB339" s="154"/>
      <c r="AC339" s="154"/>
      <c r="AD339" s="154"/>
      <c r="AE339" s="154"/>
      <c r="AF339" s="154"/>
      <c r="AG339" s="154" t="s">
        <v>422</v>
      </c>
      <c r="AH339" s="154"/>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54"/>
      <c r="BE339" s="154"/>
      <c r="BF339" s="154"/>
      <c r="BG339" s="154"/>
      <c r="BH339" s="154"/>
    </row>
    <row r="340" spans="1:60" outlineLevel="1">
      <c r="A340" s="161"/>
      <c r="B340" s="162"/>
      <c r="C340" s="191" t="s">
        <v>500</v>
      </c>
      <c r="D340" s="164"/>
      <c r="E340" s="165">
        <v>66</v>
      </c>
      <c r="F340" s="163"/>
      <c r="G340" s="163"/>
      <c r="H340" s="163"/>
      <c r="I340" s="163"/>
      <c r="J340" s="163"/>
      <c r="K340" s="163"/>
      <c r="L340" s="163"/>
      <c r="M340" s="163"/>
      <c r="N340" s="163"/>
      <c r="O340" s="163"/>
      <c r="P340" s="163"/>
      <c r="Q340" s="163"/>
      <c r="R340" s="163"/>
      <c r="S340" s="163"/>
      <c r="T340" s="163"/>
      <c r="U340" s="163"/>
      <c r="V340" s="163"/>
      <c r="W340" s="163"/>
      <c r="X340" s="154"/>
      <c r="Y340" s="154"/>
      <c r="Z340" s="154"/>
      <c r="AA340" s="154"/>
      <c r="AB340" s="154"/>
      <c r="AC340" s="154"/>
      <c r="AD340" s="154"/>
      <c r="AE340" s="154"/>
      <c r="AF340" s="154"/>
      <c r="AG340" s="154" t="s">
        <v>156</v>
      </c>
      <c r="AH340" s="154">
        <v>0</v>
      </c>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c r="BD340" s="154"/>
      <c r="BE340" s="154"/>
      <c r="BF340" s="154"/>
      <c r="BG340" s="154"/>
      <c r="BH340" s="154"/>
    </row>
    <row r="341" spans="1:60" outlineLevel="1">
      <c r="A341" s="173">
        <v>90</v>
      </c>
      <c r="B341" s="174" t="s">
        <v>520</v>
      </c>
      <c r="C341" s="190" t="s">
        <v>521</v>
      </c>
      <c r="D341" s="175" t="s">
        <v>235</v>
      </c>
      <c r="E341" s="176">
        <v>3.5</v>
      </c>
      <c r="F341" s="177">
        <v>20.399999999999999</v>
      </c>
      <c r="G341" s="178">
        <f>ROUND(E341*F341,2)</f>
        <v>71.400000000000006</v>
      </c>
      <c r="H341" s="177"/>
      <c r="I341" s="178">
        <f>ROUND(E341*H341,2)</f>
        <v>0</v>
      </c>
      <c r="J341" s="177"/>
      <c r="K341" s="178">
        <f>ROUND(E341*J341,2)</f>
        <v>0</v>
      </c>
      <c r="L341" s="178">
        <v>15</v>
      </c>
      <c r="M341" s="178">
        <f>G341*(1+L341/100)</f>
        <v>82.11</v>
      </c>
      <c r="N341" s="178">
        <v>0</v>
      </c>
      <c r="O341" s="178">
        <f>ROUND(E341*N341,2)</f>
        <v>0</v>
      </c>
      <c r="P341" s="178">
        <v>0</v>
      </c>
      <c r="Q341" s="178">
        <f>ROUND(E341*P341,2)</f>
        <v>0</v>
      </c>
      <c r="R341" s="178" t="s">
        <v>468</v>
      </c>
      <c r="S341" s="178" t="s">
        <v>142</v>
      </c>
      <c r="T341" s="179" t="s">
        <v>142</v>
      </c>
      <c r="U341" s="163">
        <v>0.05</v>
      </c>
      <c r="V341" s="163">
        <f>ROUND(E341*U341,2)</f>
        <v>0.18</v>
      </c>
      <c r="W341" s="163"/>
      <c r="X341" s="154"/>
      <c r="Y341" s="154"/>
      <c r="Z341" s="154"/>
      <c r="AA341" s="154"/>
      <c r="AB341" s="154"/>
      <c r="AC341" s="154"/>
      <c r="AD341" s="154"/>
      <c r="AE341" s="154"/>
      <c r="AF341" s="154"/>
      <c r="AG341" s="154" t="s">
        <v>422</v>
      </c>
      <c r="AH341" s="154"/>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c r="BD341" s="154"/>
      <c r="BE341" s="154"/>
      <c r="BF341" s="154"/>
      <c r="BG341" s="154"/>
      <c r="BH341" s="154"/>
    </row>
    <row r="342" spans="1:60" outlineLevel="1">
      <c r="A342" s="161"/>
      <c r="B342" s="162"/>
      <c r="C342" s="191" t="s">
        <v>506</v>
      </c>
      <c r="D342" s="164"/>
      <c r="E342" s="165">
        <v>3.5</v>
      </c>
      <c r="F342" s="163"/>
      <c r="G342" s="163"/>
      <c r="H342" s="163"/>
      <c r="I342" s="163"/>
      <c r="J342" s="163"/>
      <c r="K342" s="163"/>
      <c r="L342" s="163"/>
      <c r="M342" s="163"/>
      <c r="N342" s="163"/>
      <c r="O342" s="163"/>
      <c r="P342" s="163"/>
      <c r="Q342" s="163"/>
      <c r="R342" s="163"/>
      <c r="S342" s="163"/>
      <c r="T342" s="163"/>
      <c r="U342" s="163"/>
      <c r="V342" s="163"/>
      <c r="W342" s="163"/>
      <c r="X342" s="154"/>
      <c r="Y342" s="154"/>
      <c r="Z342" s="154"/>
      <c r="AA342" s="154"/>
      <c r="AB342" s="154"/>
      <c r="AC342" s="154"/>
      <c r="AD342" s="154"/>
      <c r="AE342" s="154"/>
      <c r="AF342" s="154"/>
      <c r="AG342" s="154" t="s">
        <v>156</v>
      </c>
      <c r="AH342" s="154">
        <v>0</v>
      </c>
      <c r="AI342" s="154"/>
      <c r="AJ342" s="154"/>
      <c r="AK342" s="154"/>
      <c r="AL342" s="154"/>
      <c r="AM342" s="154"/>
      <c r="AN342" s="154"/>
      <c r="AO342" s="154"/>
      <c r="AP342" s="154"/>
      <c r="AQ342" s="154"/>
      <c r="AR342" s="154"/>
      <c r="AS342" s="154"/>
      <c r="AT342" s="154"/>
      <c r="AU342" s="154"/>
      <c r="AV342" s="154"/>
      <c r="AW342" s="154"/>
      <c r="AX342" s="154"/>
      <c r="AY342" s="154"/>
      <c r="AZ342" s="154"/>
      <c r="BA342" s="154"/>
      <c r="BB342" s="154"/>
      <c r="BC342" s="154"/>
      <c r="BD342" s="154"/>
      <c r="BE342" s="154"/>
      <c r="BF342" s="154"/>
      <c r="BG342" s="154"/>
      <c r="BH342" s="154"/>
    </row>
    <row r="343" spans="1:60" outlineLevel="1">
      <c r="A343" s="173">
        <v>91</v>
      </c>
      <c r="B343" s="174" t="s">
        <v>522</v>
      </c>
      <c r="C343" s="190" t="s">
        <v>523</v>
      </c>
      <c r="D343" s="175" t="s">
        <v>417</v>
      </c>
      <c r="E343" s="176">
        <v>1.8512299999999999</v>
      </c>
      <c r="F343" s="177">
        <v>1330</v>
      </c>
      <c r="G343" s="178">
        <f>ROUND(E343*F343,2)</f>
        <v>2462.14</v>
      </c>
      <c r="H343" s="177"/>
      <c r="I343" s="178">
        <f>ROUND(E343*H343,2)</f>
        <v>0</v>
      </c>
      <c r="J343" s="177"/>
      <c r="K343" s="178">
        <f>ROUND(E343*J343,2)</f>
        <v>0</v>
      </c>
      <c r="L343" s="178">
        <v>15</v>
      </c>
      <c r="M343" s="178">
        <f>G343*(1+L343/100)</f>
        <v>2831.4609999999998</v>
      </c>
      <c r="N343" s="178">
        <v>0</v>
      </c>
      <c r="O343" s="178">
        <f>ROUND(E343*N343,2)</f>
        <v>0</v>
      </c>
      <c r="P343" s="178">
        <v>0</v>
      </c>
      <c r="Q343" s="178">
        <f>ROUND(E343*P343,2)</f>
        <v>0</v>
      </c>
      <c r="R343" s="178" t="s">
        <v>468</v>
      </c>
      <c r="S343" s="178" t="s">
        <v>142</v>
      </c>
      <c r="T343" s="179" t="s">
        <v>142</v>
      </c>
      <c r="U343" s="163">
        <v>5.0739999999999998</v>
      </c>
      <c r="V343" s="163">
        <f>ROUND(E343*U343,2)</f>
        <v>9.39</v>
      </c>
      <c r="W343" s="163"/>
      <c r="X343" s="154"/>
      <c r="Y343" s="154"/>
      <c r="Z343" s="154"/>
      <c r="AA343" s="154"/>
      <c r="AB343" s="154"/>
      <c r="AC343" s="154"/>
      <c r="AD343" s="154"/>
      <c r="AE343" s="154"/>
      <c r="AF343" s="154"/>
      <c r="AG343" s="154" t="s">
        <v>357</v>
      </c>
      <c r="AH343" s="154"/>
      <c r="AI343" s="154"/>
      <c r="AJ343" s="154"/>
      <c r="AK343" s="154"/>
      <c r="AL343" s="154"/>
      <c r="AM343" s="154"/>
      <c r="AN343" s="154"/>
      <c r="AO343" s="154"/>
      <c r="AP343" s="154"/>
      <c r="AQ343" s="154"/>
      <c r="AR343" s="154"/>
      <c r="AS343" s="154"/>
      <c r="AT343" s="154"/>
      <c r="AU343" s="154"/>
      <c r="AV343" s="154"/>
      <c r="AW343" s="154"/>
      <c r="AX343" s="154"/>
      <c r="AY343" s="154"/>
      <c r="AZ343" s="154"/>
      <c r="BA343" s="154"/>
      <c r="BB343" s="154"/>
      <c r="BC343" s="154"/>
      <c r="BD343" s="154"/>
      <c r="BE343" s="154"/>
      <c r="BF343" s="154"/>
      <c r="BG343" s="154"/>
      <c r="BH343" s="154"/>
    </row>
    <row r="344" spans="1:60" outlineLevel="1">
      <c r="A344" s="161"/>
      <c r="B344" s="162"/>
      <c r="C344" s="250" t="s">
        <v>454</v>
      </c>
      <c r="D344" s="251"/>
      <c r="E344" s="251"/>
      <c r="F344" s="251"/>
      <c r="G344" s="251"/>
      <c r="H344" s="163"/>
      <c r="I344" s="163"/>
      <c r="J344" s="163"/>
      <c r="K344" s="163"/>
      <c r="L344" s="163"/>
      <c r="M344" s="163"/>
      <c r="N344" s="163"/>
      <c r="O344" s="163"/>
      <c r="P344" s="163"/>
      <c r="Q344" s="163"/>
      <c r="R344" s="163"/>
      <c r="S344" s="163"/>
      <c r="T344" s="163"/>
      <c r="U344" s="163"/>
      <c r="V344" s="163"/>
      <c r="W344" s="163"/>
      <c r="X344" s="154"/>
      <c r="Y344" s="154"/>
      <c r="Z344" s="154"/>
      <c r="AA344" s="154"/>
      <c r="AB344" s="154"/>
      <c r="AC344" s="154"/>
      <c r="AD344" s="154"/>
      <c r="AE344" s="154"/>
      <c r="AF344" s="154"/>
      <c r="AG344" s="154" t="s">
        <v>167</v>
      </c>
      <c r="AH344" s="154"/>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c r="BD344" s="154"/>
      <c r="BE344" s="154"/>
      <c r="BF344" s="154"/>
      <c r="BG344" s="154"/>
      <c r="BH344" s="154"/>
    </row>
    <row r="345" spans="1:60" ht="33.75" outlineLevel="1">
      <c r="A345" s="173">
        <v>92</v>
      </c>
      <c r="B345" s="174" t="s">
        <v>489</v>
      </c>
      <c r="C345" s="190" t="s">
        <v>490</v>
      </c>
      <c r="D345" s="175" t="s">
        <v>235</v>
      </c>
      <c r="E345" s="176">
        <v>2.15</v>
      </c>
      <c r="F345" s="177">
        <v>550</v>
      </c>
      <c r="G345" s="178">
        <f>ROUND(E345*F345,2)</f>
        <v>1182.5</v>
      </c>
      <c r="H345" s="177"/>
      <c r="I345" s="178">
        <f>ROUND(E345*H345,2)</f>
        <v>0</v>
      </c>
      <c r="J345" s="177"/>
      <c r="K345" s="178">
        <f>ROUND(E345*J345,2)</f>
        <v>0</v>
      </c>
      <c r="L345" s="178">
        <v>15</v>
      </c>
      <c r="M345" s="178">
        <f>G345*(1+L345/100)</f>
        <v>1359.875</v>
      </c>
      <c r="N345" s="178">
        <v>0</v>
      </c>
      <c r="O345" s="178">
        <f>ROUND(E345*N345,2)</f>
        <v>0</v>
      </c>
      <c r="P345" s="178">
        <v>0</v>
      </c>
      <c r="Q345" s="178">
        <f>ROUND(E345*P345,2)</f>
        <v>0</v>
      </c>
      <c r="R345" s="178" t="s">
        <v>468</v>
      </c>
      <c r="S345" s="178" t="s">
        <v>142</v>
      </c>
      <c r="T345" s="179" t="s">
        <v>142</v>
      </c>
      <c r="U345" s="163">
        <v>0.76200000000000001</v>
      </c>
      <c r="V345" s="163">
        <f>ROUND(E345*U345,2)</f>
        <v>1.64</v>
      </c>
      <c r="W345" s="163"/>
      <c r="X345" s="154"/>
      <c r="Y345" s="154"/>
      <c r="Z345" s="154"/>
      <c r="AA345" s="154"/>
      <c r="AB345" s="154"/>
      <c r="AC345" s="154"/>
      <c r="AD345" s="154"/>
      <c r="AE345" s="154"/>
      <c r="AF345" s="154"/>
      <c r="AG345" s="154" t="s">
        <v>357</v>
      </c>
      <c r="AH345" s="154"/>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c r="BD345" s="154"/>
      <c r="BE345" s="154"/>
      <c r="BF345" s="154"/>
      <c r="BG345" s="154"/>
      <c r="BH345" s="154"/>
    </row>
    <row r="346" spans="1:60" outlineLevel="1">
      <c r="A346" s="161"/>
      <c r="B346" s="162"/>
      <c r="C346" s="191" t="s">
        <v>515</v>
      </c>
      <c r="D346" s="164"/>
      <c r="E346" s="165">
        <v>2.15</v>
      </c>
      <c r="F346" s="163"/>
      <c r="G346" s="163"/>
      <c r="H346" s="163"/>
      <c r="I346" s="163"/>
      <c r="J346" s="163"/>
      <c r="K346" s="163"/>
      <c r="L346" s="163"/>
      <c r="M346" s="163"/>
      <c r="N346" s="163"/>
      <c r="O346" s="163"/>
      <c r="P346" s="163"/>
      <c r="Q346" s="163"/>
      <c r="R346" s="163"/>
      <c r="S346" s="163"/>
      <c r="T346" s="163"/>
      <c r="U346" s="163"/>
      <c r="V346" s="163"/>
      <c r="W346" s="163"/>
      <c r="X346" s="154"/>
      <c r="Y346" s="154"/>
      <c r="Z346" s="154"/>
      <c r="AA346" s="154"/>
      <c r="AB346" s="154"/>
      <c r="AC346" s="154"/>
      <c r="AD346" s="154"/>
      <c r="AE346" s="154"/>
      <c r="AF346" s="154"/>
      <c r="AG346" s="154" t="s">
        <v>156</v>
      </c>
      <c r="AH346" s="154">
        <v>0</v>
      </c>
      <c r="AI346" s="154"/>
      <c r="AJ346" s="154"/>
      <c r="AK346" s="154"/>
      <c r="AL346" s="154"/>
      <c r="AM346" s="154"/>
      <c r="AN346" s="154"/>
      <c r="AO346" s="154"/>
      <c r="AP346" s="154"/>
      <c r="AQ346" s="154"/>
      <c r="AR346" s="154"/>
      <c r="AS346" s="154"/>
      <c r="AT346" s="154"/>
      <c r="AU346" s="154"/>
      <c r="AV346" s="154"/>
      <c r="AW346" s="154"/>
      <c r="AX346" s="154"/>
      <c r="AY346" s="154"/>
      <c r="AZ346" s="154"/>
      <c r="BA346" s="154"/>
      <c r="BB346" s="154"/>
      <c r="BC346" s="154"/>
      <c r="BD346" s="154"/>
      <c r="BE346" s="154"/>
      <c r="BF346" s="154"/>
      <c r="BG346" s="154"/>
      <c r="BH346" s="154"/>
    </row>
    <row r="347" spans="1:60">
      <c r="A347" s="167" t="s">
        <v>137</v>
      </c>
      <c r="B347" s="168" t="s">
        <v>95</v>
      </c>
      <c r="C347" s="188" t="s">
        <v>96</v>
      </c>
      <c r="D347" s="169"/>
      <c r="E347" s="170"/>
      <c r="F347" s="171"/>
      <c r="G347" s="171">
        <f>SUMIF(AG348:AG372,"&lt;&gt;NOR",G348:G372)</f>
        <v>390800.69</v>
      </c>
      <c r="H347" s="171"/>
      <c r="I347" s="171">
        <f>SUM(I348:I372)</f>
        <v>0</v>
      </c>
      <c r="J347" s="171"/>
      <c r="K347" s="171">
        <f>SUM(K348:K372)</f>
        <v>0</v>
      </c>
      <c r="L347" s="171"/>
      <c r="M347" s="171">
        <f>SUM(M348:M372)</f>
        <v>449420.79349999997</v>
      </c>
      <c r="N347" s="171"/>
      <c r="O347" s="171">
        <f>SUM(O348:O372)</f>
        <v>0</v>
      </c>
      <c r="P347" s="171"/>
      <c r="Q347" s="171">
        <f>SUM(Q348:Q372)</f>
        <v>0</v>
      </c>
      <c r="R347" s="171"/>
      <c r="S347" s="171"/>
      <c r="T347" s="172"/>
      <c r="U347" s="166"/>
      <c r="V347" s="166">
        <f>SUM(V348:V372)</f>
        <v>57.94</v>
      </c>
      <c r="W347" s="166"/>
      <c r="AG347" t="s">
        <v>138</v>
      </c>
    </row>
    <row r="348" spans="1:60" outlineLevel="1">
      <c r="A348" s="173">
        <v>93</v>
      </c>
      <c r="B348" s="174" t="s">
        <v>524</v>
      </c>
      <c r="C348" s="190" t="s">
        <v>525</v>
      </c>
      <c r="D348" s="175" t="s">
        <v>188</v>
      </c>
      <c r="E348" s="176">
        <v>10</v>
      </c>
      <c r="F348" s="177">
        <v>477.2</v>
      </c>
      <c r="G348" s="178">
        <f>ROUND(E348*F348,2)</f>
        <v>4772</v>
      </c>
      <c r="H348" s="177"/>
      <c r="I348" s="178">
        <f>ROUND(E348*H348,2)</f>
        <v>0</v>
      </c>
      <c r="J348" s="177"/>
      <c r="K348" s="178">
        <f>ROUND(E348*J348,2)</f>
        <v>0</v>
      </c>
      <c r="L348" s="178">
        <v>15</v>
      </c>
      <c r="M348" s="178">
        <f>G348*(1+L348/100)</f>
        <v>5487.7999999999993</v>
      </c>
      <c r="N348" s="178">
        <v>0</v>
      </c>
      <c r="O348" s="178">
        <f>ROUND(E348*N348,2)</f>
        <v>0</v>
      </c>
      <c r="P348" s="178">
        <v>0</v>
      </c>
      <c r="Q348" s="178">
        <f>ROUND(E348*P348,2)</f>
        <v>0</v>
      </c>
      <c r="R348" s="178" t="s">
        <v>526</v>
      </c>
      <c r="S348" s="178" t="s">
        <v>142</v>
      </c>
      <c r="T348" s="179" t="s">
        <v>142</v>
      </c>
      <c r="U348" s="163">
        <v>0.34</v>
      </c>
      <c r="V348" s="163">
        <f>ROUND(E348*U348,2)</f>
        <v>3.4</v>
      </c>
      <c r="W348" s="163"/>
      <c r="X348" s="154"/>
      <c r="Y348" s="154"/>
      <c r="Z348" s="154"/>
      <c r="AA348" s="154"/>
      <c r="AB348" s="154"/>
      <c r="AC348" s="154"/>
      <c r="AD348" s="154"/>
      <c r="AE348" s="154"/>
      <c r="AF348" s="154"/>
      <c r="AG348" s="154" t="s">
        <v>422</v>
      </c>
      <c r="AH348" s="154"/>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c r="BD348" s="154"/>
      <c r="BE348" s="154"/>
      <c r="BF348" s="154"/>
      <c r="BG348" s="154"/>
      <c r="BH348" s="154"/>
    </row>
    <row r="349" spans="1:60" outlineLevel="1">
      <c r="A349" s="161"/>
      <c r="B349" s="162"/>
      <c r="C349" s="191" t="s">
        <v>527</v>
      </c>
      <c r="D349" s="164"/>
      <c r="E349" s="165">
        <v>10</v>
      </c>
      <c r="F349" s="163"/>
      <c r="G349" s="163"/>
      <c r="H349" s="163"/>
      <c r="I349" s="163"/>
      <c r="J349" s="163"/>
      <c r="K349" s="163"/>
      <c r="L349" s="163"/>
      <c r="M349" s="163"/>
      <c r="N349" s="163"/>
      <c r="O349" s="163"/>
      <c r="P349" s="163"/>
      <c r="Q349" s="163"/>
      <c r="R349" s="163"/>
      <c r="S349" s="163"/>
      <c r="T349" s="163"/>
      <c r="U349" s="163"/>
      <c r="V349" s="163"/>
      <c r="W349" s="163"/>
      <c r="X349" s="154"/>
      <c r="Y349" s="154"/>
      <c r="Z349" s="154"/>
      <c r="AA349" s="154"/>
      <c r="AB349" s="154"/>
      <c r="AC349" s="154"/>
      <c r="AD349" s="154"/>
      <c r="AE349" s="154"/>
      <c r="AF349" s="154"/>
      <c r="AG349" s="154" t="s">
        <v>156</v>
      </c>
      <c r="AH349" s="154">
        <v>0</v>
      </c>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c r="BD349" s="154"/>
      <c r="BE349" s="154"/>
      <c r="BF349" s="154"/>
      <c r="BG349" s="154"/>
      <c r="BH349" s="154"/>
    </row>
    <row r="350" spans="1:60" outlineLevel="1">
      <c r="A350" s="173">
        <v>94</v>
      </c>
      <c r="B350" s="174" t="s">
        <v>528</v>
      </c>
      <c r="C350" s="190" t="s">
        <v>529</v>
      </c>
      <c r="D350" s="175" t="s">
        <v>188</v>
      </c>
      <c r="E350" s="176">
        <v>10</v>
      </c>
      <c r="F350" s="177">
        <v>71.2</v>
      </c>
      <c r="G350" s="178">
        <f>ROUND(E350*F350,2)</f>
        <v>712</v>
      </c>
      <c r="H350" s="177"/>
      <c r="I350" s="178">
        <f>ROUND(E350*H350,2)</f>
        <v>0</v>
      </c>
      <c r="J350" s="177"/>
      <c r="K350" s="178">
        <f>ROUND(E350*J350,2)</f>
        <v>0</v>
      </c>
      <c r="L350" s="178">
        <v>15</v>
      </c>
      <c r="M350" s="178">
        <f>G350*(1+L350/100)</f>
        <v>818.8</v>
      </c>
      <c r="N350" s="178">
        <v>0</v>
      </c>
      <c r="O350" s="178">
        <f>ROUND(E350*N350,2)</f>
        <v>0</v>
      </c>
      <c r="P350" s="178">
        <v>0</v>
      </c>
      <c r="Q350" s="178">
        <f>ROUND(E350*P350,2)</f>
        <v>0</v>
      </c>
      <c r="R350" s="178" t="s">
        <v>526</v>
      </c>
      <c r="S350" s="178" t="s">
        <v>142</v>
      </c>
      <c r="T350" s="179" t="s">
        <v>142</v>
      </c>
      <c r="U350" s="163">
        <v>0.23100000000000001</v>
      </c>
      <c r="V350" s="163">
        <f>ROUND(E350*U350,2)</f>
        <v>2.31</v>
      </c>
      <c r="W350" s="163"/>
      <c r="X350" s="154"/>
      <c r="Y350" s="154"/>
      <c r="Z350" s="154"/>
      <c r="AA350" s="154"/>
      <c r="AB350" s="154"/>
      <c r="AC350" s="154"/>
      <c r="AD350" s="154"/>
      <c r="AE350" s="154"/>
      <c r="AF350" s="154"/>
      <c r="AG350" s="154" t="s">
        <v>422</v>
      </c>
      <c r="AH350" s="154"/>
      <c r="AI350" s="154"/>
      <c r="AJ350" s="154"/>
      <c r="AK350" s="154"/>
      <c r="AL350" s="154"/>
      <c r="AM350" s="154"/>
      <c r="AN350" s="154"/>
      <c r="AO350" s="154"/>
      <c r="AP350" s="154"/>
      <c r="AQ350" s="154"/>
      <c r="AR350" s="154"/>
      <c r="AS350" s="154"/>
      <c r="AT350" s="154"/>
      <c r="AU350" s="154"/>
      <c r="AV350" s="154"/>
      <c r="AW350" s="154"/>
      <c r="AX350" s="154"/>
      <c r="AY350" s="154"/>
      <c r="AZ350" s="154"/>
      <c r="BA350" s="154"/>
      <c r="BB350" s="154"/>
      <c r="BC350" s="154"/>
      <c r="BD350" s="154"/>
      <c r="BE350" s="154"/>
      <c r="BF350" s="154"/>
      <c r="BG350" s="154"/>
      <c r="BH350" s="154"/>
    </row>
    <row r="351" spans="1:60" outlineLevel="1">
      <c r="A351" s="161"/>
      <c r="B351" s="162"/>
      <c r="C351" s="191" t="s">
        <v>530</v>
      </c>
      <c r="D351" s="164"/>
      <c r="E351" s="165">
        <v>10</v>
      </c>
      <c r="F351" s="163"/>
      <c r="G351" s="163"/>
      <c r="H351" s="163"/>
      <c r="I351" s="163"/>
      <c r="J351" s="163"/>
      <c r="K351" s="163"/>
      <c r="L351" s="163"/>
      <c r="M351" s="163"/>
      <c r="N351" s="163"/>
      <c r="O351" s="163"/>
      <c r="P351" s="163"/>
      <c r="Q351" s="163"/>
      <c r="R351" s="163"/>
      <c r="S351" s="163"/>
      <c r="T351" s="163"/>
      <c r="U351" s="163"/>
      <c r="V351" s="163"/>
      <c r="W351" s="163"/>
      <c r="X351" s="154"/>
      <c r="Y351" s="154"/>
      <c r="Z351" s="154"/>
      <c r="AA351" s="154"/>
      <c r="AB351" s="154"/>
      <c r="AC351" s="154"/>
      <c r="AD351" s="154"/>
      <c r="AE351" s="154"/>
      <c r="AF351" s="154"/>
      <c r="AG351" s="154" t="s">
        <v>156</v>
      </c>
      <c r="AH351" s="154">
        <v>0</v>
      </c>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c r="BD351" s="154"/>
      <c r="BE351" s="154"/>
      <c r="BF351" s="154"/>
      <c r="BG351" s="154"/>
      <c r="BH351" s="154"/>
    </row>
    <row r="352" spans="1:60" ht="22.5" outlineLevel="1">
      <c r="A352" s="173">
        <v>95</v>
      </c>
      <c r="B352" s="174" t="s">
        <v>531</v>
      </c>
      <c r="C352" s="190" t="s">
        <v>532</v>
      </c>
      <c r="D352" s="175" t="s">
        <v>533</v>
      </c>
      <c r="E352" s="176">
        <v>1040</v>
      </c>
      <c r="F352" s="177">
        <v>21.3</v>
      </c>
      <c r="G352" s="178">
        <f>ROUND(E352*F352,2)</f>
        <v>22152</v>
      </c>
      <c r="H352" s="177"/>
      <c r="I352" s="178">
        <f>ROUND(E352*H352,2)</f>
        <v>0</v>
      </c>
      <c r="J352" s="177"/>
      <c r="K352" s="178">
        <f>ROUND(E352*J352,2)</f>
        <v>0</v>
      </c>
      <c r="L352" s="178">
        <v>15</v>
      </c>
      <c r="M352" s="178">
        <f>G352*(1+L352/100)</f>
        <v>25474.799999999999</v>
      </c>
      <c r="N352" s="178">
        <v>0</v>
      </c>
      <c r="O352" s="178">
        <f>ROUND(E352*N352,2)</f>
        <v>0</v>
      </c>
      <c r="P352" s="178">
        <v>0</v>
      </c>
      <c r="Q352" s="178">
        <f>ROUND(E352*P352,2)</f>
        <v>0</v>
      </c>
      <c r="R352" s="178" t="s">
        <v>526</v>
      </c>
      <c r="S352" s="178" t="s">
        <v>142</v>
      </c>
      <c r="T352" s="179" t="s">
        <v>142</v>
      </c>
      <c r="U352" s="163">
        <v>0.05</v>
      </c>
      <c r="V352" s="163">
        <f>ROUND(E352*U352,2)</f>
        <v>52</v>
      </c>
      <c r="W352" s="163"/>
      <c r="X352" s="154"/>
      <c r="Y352" s="154"/>
      <c r="Z352" s="154"/>
      <c r="AA352" s="154"/>
      <c r="AB352" s="154"/>
      <c r="AC352" s="154"/>
      <c r="AD352" s="154"/>
      <c r="AE352" s="154"/>
      <c r="AF352" s="154"/>
      <c r="AG352" s="154" t="s">
        <v>422</v>
      </c>
      <c r="AH352" s="154"/>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row>
    <row r="353" spans="1:60" outlineLevel="1">
      <c r="A353" s="161"/>
      <c r="B353" s="162"/>
      <c r="C353" s="191" t="s">
        <v>534</v>
      </c>
      <c r="D353" s="164"/>
      <c r="E353" s="165">
        <v>569.6</v>
      </c>
      <c r="F353" s="163"/>
      <c r="G353" s="163"/>
      <c r="H353" s="163"/>
      <c r="I353" s="163"/>
      <c r="J353" s="163"/>
      <c r="K353" s="163"/>
      <c r="L353" s="163"/>
      <c r="M353" s="163"/>
      <c r="N353" s="163"/>
      <c r="O353" s="163"/>
      <c r="P353" s="163"/>
      <c r="Q353" s="163"/>
      <c r="R353" s="163"/>
      <c r="S353" s="163"/>
      <c r="T353" s="163"/>
      <c r="U353" s="163"/>
      <c r="V353" s="163"/>
      <c r="W353" s="163"/>
      <c r="X353" s="154"/>
      <c r="Y353" s="154"/>
      <c r="Z353" s="154"/>
      <c r="AA353" s="154"/>
      <c r="AB353" s="154"/>
      <c r="AC353" s="154"/>
      <c r="AD353" s="154"/>
      <c r="AE353" s="154"/>
      <c r="AF353" s="154"/>
      <c r="AG353" s="154" t="s">
        <v>156</v>
      </c>
      <c r="AH353" s="154">
        <v>0</v>
      </c>
      <c r="AI353" s="154"/>
      <c r="AJ353" s="154"/>
      <c r="AK353" s="154"/>
      <c r="AL353" s="154"/>
      <c r="AM353" s="154"/>
      <c r="AN353" s="154"/>
      <c r="AO353" s="154"/>
      <c r="AP353" s="154"/>
      <c r="AQ353" s="154"/>
      <c r="AR353" s="154"/>
      <c r="AS353" s="154"/>
      <c r="AT353" s="154"/>
      <c r="AU353" s="154"/>
      <c r="AV353" s="154"/>
      <c r="AW353" s="154"/>
      <c r="AX353" s="154"/>
      <c r="AY353" s="154"/>
      <c r="AZ353" s="154"/>
      <c r="BA353" s="154"/>
      <c r="BB353" s="154"/>
      <c r="BC353" s="154"/>
      <c r="BD353" s="154"/>
      <c r="BE353" s="154"/>
      <c r="BF353" s="154"/>
      <c r="BG353" s="154"/>
      <c r="BH353" s="154"/>
    </row>
    <row r="354" spans="1:60" outlineLevel="1">
      <c r="A354" s="161"/>
      <c r="B354" s="162"/>
      <c r="C354" s="191" t="s">
        <v>535</v>
      </c>
      <c r="D354" s="164"/>
      <c r="E354" s="165">
        <v>470.4</v>
      </c>
      <c r="F354" s="163"/>
      <c r="G354" s="163"/>
      <c r="H354" s="163"/>
      <c r="I354" s="163"/>
      <c r="J354" s="163"/>
      <c r="K354" s="163"/>
      <c r="L354" s="163"/>
      <c r="M354" s="163"/>
      <c r="N354" s="163"/>
      <c r="O354" s="163"/>
      <c r="P354" s="163"/>
      <c r="Q354" s="163"/>
      <c r="R354" s="163"/>
      <c r="S354" s="163"/>
      <c r="T354" s="163"/>
      <c r="U354" s="163"/>
      <c r="V354" s="163"/>
      <c r="W354" s="163"/>
      <c r="X354" s="154"/>
      <c r="Y354" s="154"/>
      <c r="Z354" s="154"/>
      <c r="AA354" s="154"/>
      <c r="AB354" s="154"/>
      <c r="AC354" s="154"/>
      <c r="AD354" s="154"/>
      <c r="AE354" s="154"/>
      <c r="AF354" s="154"/>
      <c r="AG354" s="154" t="s">
        <v>156</v>
      </c>
      <c r="AH354" s="154">
        <v>0</v>
      </c>
      <c r="AI354" s="154"/>
      <c r="AJ354" s="154"/>
      <c r="AK354" s="154"/>
      <c r="AL354" s="154"/>
      <c r="AM354" s="154"/>
      <c r="AN354" s="154"/>
      <c r="AO354" s="154"/>
      <c r="AP354" s="154"/>
      <c r="AQ354" s="154"/>
      <c r="AR354" s="154"/>
      <c r="AS354" s="154"/>
      <c r="AT354" s="154"/>
      <c r="AU354" s="154"/>
      <c r="AV354" s="154"/>
      <c r="AW354" s="154"/>
      <c r="AX354" s="154"/>
      <c r="AY354" s="154"/>
      <c r="AZ354" s="154"/>
      <c r="BA354" s="154"/>
      <c r="BB354" s="154"/>
      <c r="BC354" s="154"/>
      <c r="BD354" s="154"/>
      <c r="BE354" s="154"/>
      <c r="BF354" s="154"/>
      <c r="BG354" s="154"/>
      <c r="BH354" s="154"/>
    </row>
    <row r="355" spans="1:60" outlineLevel="1">
      <c r="A355" s="173">
        <v>96</v>
      </c>
      <c r="B355" s="174" t="s">
        <v>536</v>
      </c>
      <c r="C355" s="190" t="s">
        <v>537</v>
      </c>
      <c r="D355" s="175" t="s">
        <v>417</v>
      </c>
      <c r="E355" s="176">
        <v>7.6100000000000001E-2</v>
      </c>
      <c r="F355" s="177">
        <v>850</v>
      </c>
      <c r="G355" s="178">
        <f>ROUND(E355*F355,2)</f>
        <v>64.69</v>
      </c>
      <c r="H355" s="177"/>
      <c r="I355" s="178">
        <f>ROUND(E355*H355,2)</f>
        <v>0</v>
      </c>
      <c r="J355" s="177"/>
      <c r="K355" s="178">
        <f>ROUND(E355*J355,2)</f>
        <v>0</v>
      </c>
      <c r="L355" s="178">
        <v>15</v>
      </c>
      <c r="M355" s="178">
        <f>G355*(1+L355/100)</f>
        <v>74.393499999999989</v>
      </c>
      <c r="N355" s="178">
        <v>0</v>
      </c>
      <c r="O355" s="178">
        <f>ROUND(E355*N355,2)</f>
        <v>0</v>
      </c>
      <c r="P355" s="178">
        <v>0</v>
      </c>
      <c r="Q355" s="178">
        <f>ROUND(E355*P355,2)</f>
        <v>0</v>
      </c>
      <c r="R355" s="178" t="s">
        <v>526</v>
      </c>
      <c r="S355" s="178" t="s">
        <v>142</v>
      </c>
      <c r="T355" s="179" t="s">
        <v>142</v>
      </c>
      <c r="U355" s="163">
        <v>3.036</v>
      </c>
      <c r="V355" s="163">
        <f>ROUND(E355*U355,2)</f>
        <v>0.23</v>
      </c>
      <c r="W355" s="163"/>
      <c r="X355" s="154"/>
      <c r="Y355" s="154"/>
      <c r="Z355" s="154"/>
      <c r="AA355" s="154"/>
      <c r="AB355" s="154"/>
      <c r="AC355" s="154"/>
      <c r="AD355" s="154"/>
      <c r="AE355" s="154"/>
      <c r="AF355" s="154"/>
      <c r="AG355" s="154" t="s">
        <v>357</v>
      </c>
      <c r="AH355" s="154"/>
      <c r="AI355" s="154"/>
      <c r="AJ355" s="154"/>
      <c r="AK355" s="154"/>
      <c r="AL355" s="154"/>
      <c r="AM355" s="154"/>
      <c r="AN355" s="154"/>
      <c r="AO355" s="154"/>
      <c r="AP355" s="154"/>
      <c r="AQ355" s="154"/>
      <c r="AR355" s="154"/>
      <c r="AS355" s="154"/>
      <c r="AT355" s="154"/>
      <c r="AU355" s="154"/>
      <c r="AV355" s="154"/>
      <c r="AW355" s="154"/>
      <c r="AX355" s="154"/>
      <c r="AY355" s="154"/>
      <c r="AZ355" s="154"/>
      <c r="BA355" s="154"/>
      <c r="BB355" s="154"/>
      <c r="BC355" s="154"/>
      <c r="BD355" s="154"/>
      <c r="BE355" s="154"/>
      <c r="BF355" s="154"/>
      <c r="BG355" s="154"/>
      <c r="BH355" s="154"/>
    </row>
    <row r="356" spans="1:60" outlineLevel="1">
      <c r="A356" s="161"/>
      <c r="B356" s="162"/>
      <c r="C356" s="250" t="s">
        <v>454</v>
      </c>
      <c r="D356" s="251"/>
      <c r="E356" s="251"/>
      <c r="F356" s="251"/>
      <c r="G356" s="251"/>
      <c r="H356" s="163"/>
      <c r="I356" s="163"/>
      <c r="J356" s="163"/>
      <c r="K356" s="163"/>
      <c r="L356" s="163"/>
      <c r="M356" s="163"/>
      <c r="N356" s="163"/>
      <c r="O356" s="163"/>
      <c r="P356" s="163"/>
      <c r="Q356" s="163"/>
      <c r="R356" s="163"/>
      <c r="S356" s="163"/>
      <c r="T356" s="163"/>
      <c r="U356" s="163"/>
      <c r="V356" s="163"/>
      <c r="W356" s="163"/>
      <c r="X356" s="154"/>
      <c r="Y356" s="154"/>
      <c r="Z356" s="154"/>
      <c r="AA356" s="154"/>
      <c r="AB356" s="154"/>
      <c r="AC356" s="154"/>
      <c r="AD356" s="154"/>
      <c r="AE356" s="154"/>
      <c r="AF356" s="154"/>
      <c r="AG356" s="154" t="s">
        <v>167</v>
      </c>
      <c r="AH356" s="154"/>
      <c r="AI356" s="154"/>
      <c r="AJ356" s="154"/>
      <c r="AK356" s="154"/>
      <c r="AL356" s="154"/>
      <c r="AM356" s="154"/>
      <c r="AN356" s="154"/>
      <c r="AO356" s="154"/>
      <c r="AP356" s="154"/>
      <c r="AQ356" s="154"/>
      <c r="AR356" s="154"/>
      <c r="AS356" s="154"/>
      <c r="AT356" s="154"/>
      <c r="AU356" s="154"/>
      <c r="AV356" s="154"/>
      <c r="AW356" s="154"/>
      <c r="AX356" s="154"/>
      <c r="AY356" s="154"/>
      <c r="AZ356" s="154"/>
      <c r="BA356" s="154"/>
      <c r="BB356" s="154"/>
      <c r="BC356" s="154"/>
      <c r="BD356" s="154"/>
      <c r="BE356" s="154"/>
      <c r="BF356" s="154"/>
      <c r="BG356" s="154"/>
      <c r="BH356" s="154"/>
    </row>
    <row r="357" spans="1:60" outlineLevel="1">
      <c r="A357" s="173">
        <v>97</v>
      </c>
      <c r="B357" s="174" t="s">
        <v>538</v>
      </c>
      <c r="C357" s="190" t="s">
        <v>539</v>
      </c>
      <c r="D357" s="175" t="s">
        <v>182</v>
      </c>
      <c r="E357" s="176">
        <v>1</v>
      </c>
      <c r="F357" s="177">
        <v>2500</v>
      </c>
      <c r="G357" s="178">
        <f>ROUND(E357*F357,2)</f>
        <v>2500</v>
      </c>
      <c r="H357" s="177"/>
      <c r="I357" s="178">
        <f>ROUND(E357*H357,2)</f>
        <v>0</v>
      </c>
      <c r="J357" s="177"/>
      <c r="K357" s="178">
        <f>ROUND(E357*J357,2)</f>
        <v>0</v>
      </c>
      <c r="L357" s="178">
        <v>15</v>
      </c>
      <c r="M357" s="178">
        <f>G357*(1+L357/100)</f>
        <v>2875</v>
      </c>
      <c r="N357" s="178">
        <v>0</v>
      </c>
      <c r="O357" s="178">
        <f>ROUND(E357*N357,2)</f>
        <v>0</v>
      </c>
      <c r="P357" s="178">
        <v>0</v>
      </c>
      <c r="Q357" s="178">
        <f>ROUND(E357*P357,2)</f>
        <v>0</v>
      </c>
      <c r="R357" s="178"/>
      <c r="S357" s="178" t="s">
        <v>147</v>
      </c>
      <c r="T357" s="179" t="s">
        <v>143</v>
      </c>
      <c r="U357" s="163">
        <v>0</v>
      </c>
      <c r="V357" s="163">
        <f>ROUND(E357*U357,2)</f>
        <v>0</v>
      </c>
      <c r="W357" s="163"/>
      <c r="X357" s="154"/>
      <c r="Y357" s="154"/>
      <c r="Z357" s="154"/>
      <c r="AA357" s="154"/>
      <c r="AB357" s="154"/>
      <c r="AC357" s="154"/>
      <c r="AD357" s="154"/>
      <c r="AE357" s="154"/>
      <c r="AF357" s="154"/>
      <c r="AG357" s="154" t="s">
        <v>364</v>
      </c>
      <c r="AH357" s="154"/>
      <c r="AI357" s="154"/>
      <c r="AJ357" s="154"/>
      <c r="AK357" s="154"/>
      <c r="AL357" s="154"/>
      <c r="AM357" s="154"/>
      <c r="AN357" s="154"/>
      <c r="AO357" s="154"/>
      <c r="AP357" s="154"/>
      <c r="AQ357" s="154"/>
      <c r="AR357" s="154"/>
      <c r="AS357" s="154"/>
      <c r="AT357" s="154"/>
      <c r="AU357" s="154"/>
      <c r="AV357" s="154"/>
      <c r="AW357" s="154"/>
      <c r="AX357" s="154"/>
      <c r="AY357" s="154"/>
      <c r="AZ357" s="154"/>
      <c r="BA357" s="154"/>
      <c r="BB357" s="154"/>
      <c r="BC357" s="154"/>
      <c r="BD357" s="154"/>
      <c r="BE357" s="154"/>
      <c r="BF357" s="154"/>
      <c r="BG357" s="154"/>
      <c r="BH357" s="154"/>
    </row>
    <row r="358" spans="1:60" outlineLevel="1">
      <c r="A358" s="161"/>
      <c r="B358" s="162"/>
      <c r="C358" s="191" t="s">
        <v>540</v>
      </c>
      <c r="D358" s="164"/>
      <c r="E358" s="165">
        <v>1</v>
      </c>
      <c r="F358" s="163"/>
      <c r="G358" s="163"/>
      <c r="H358" s="163"/>
      <c r="I358" s="163"/>
      <c r="J358" s="163"/>
      <c r="K358" s="163"/>
      <c r="L358" s="163"/>
      <c r="M358" s="163"/>
      <c r="N358" s="163"/>
      <c r="O358" s="163"/>
      <c r="P358" s="163"/>
      <c r="Q358" s="163"/>
      <c r="R358" s="163"/>
      <c r="S358" s="163"/>
      <c r="T358" s="163"/>
      <c r="U358" s="163"/>
      <c r="V358" s="163"/>
      <c r="W358" s="163"/>
      <c r="X358" s="154"/>
      <c r="Y358" s="154"/>
      <c r="Z358" s="154"/>
      <c r="AA358" s="154"/>
      <c r="AB358" s="154"/>
      <c r="AC358" s="154"/>
      <c r="AD358" s="154"/>
      <c r="AE358" s="154"/>
      <c r="AF358" s="154"/>
      <c r="AG358" s="154" t="s">
        <v>156</v>
      </c>
      <c r="AH358" s="154">
        <v>0</v>
      </c>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row>
    <row r="359" spans="1:60" outlineLevel="1">
      <c r="A359" s="173">
        <v>98</v>
      </c>
      <c r="B359" s="174" t="s">
        <v>541</v>
      </c>
      <c r="C359" s="190" t="s">
        <v>542</v>
      </c>
      <c r="D359" s="175" t="s">
        <v>182</v>
      </c>
      <c r="E359" s="176">
        <v>1</v>
      </c>
      <c r="F359" s="177">
        <v>450</v>
      </c>
      <c r="G359" s="178">
        <f>ROUND(E359*F359,2)</f>
        <v>450</v>
      </c>
      <c r="H359" s="177"/>
      <c r="I359" s="178">
        <f>ROUND(E359*H359,2)</f>
        <v>0</v>
      </c>
      <c r="J359" s="177"/>
      <c r="K359" s="178">
        <f>ROUND(E359*J359,2)</f>
        <v>0</v>
      </c>
      <c r="L359" s="178">
        <v>15</v>
      </c>
      <c r="M359" s="178">
        <f>G359*(1+L359/100)</f>
        <v>517.5</v>
      </c>
      <c r="N359" s="178">
        <v>0</v>
      </c>
      <c r="O359" s="178">
        <f>ROUND(E359*N359,2)</f>
        <v>0</v>
      </c>
      <c r="P359" s="178">
        <v>0</v>
      </c>
      <c r="Q359" s="178">
        <f>ROUND(E359*P359,2)</f>
        <v>0</v>
      </c>
      <c r="R359" s="178"/>
      <c r="S359" s="178" t="s">
        <v>147</v>
      </c>
      <c r="T359" s="179" t="s">
        <v>143</v>
      </c>
      <c r="U359" s="163">
        <v>0</v>
      </c>
      <c r="V359" s="163">
        <f>ROUND(E359*U359,2)</f>
        <v>0</v>
      </c>
      <c r="W359" s="163"/>
      <c r="X359" s="154"/>
      <c r="Y359" s="154"/>
      <c r="Z359" s="154"/>
      <c r="AA359" s="154"/>
      <c r="AB359" s="154"/>
      <c r="AC359" s="154"/>
      <c r="AD359" s="154"/>
      <c r="AE359" s="154"/>
      <c r="AF359" s="154"/>
      <c r="AG359" s="154" t="s">
        <v>364</v>
      </c>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row>
    <row r="360" spans="1:60" outlineLevel="1">
      <c r="A360" s="161"/>
      <c r="B360" s="162"/>
      <c r="C360" s="191" t="s">
        <v>543</v>
      </c>
      <c r="D360" s="164"/>
      <c r="E360" s="165">
        <v>1</v>
      </c>
      <c r="F360" s="163"/>
      <c r="G360" s="163"/>
      <c r="H360" s="163"/>
      <c r="I360" s="163"/>
      <c r="J360" s="163"/>
      <c r="K360" s="163"/>
      <c r="L360" s="163"/>
      <c r="M360" s="163"/>
      <c r="N360" s="163"/>
      <c r="O360" s="163"/>
      <c r="P360" s="163"/>
      <c r="Q360" s="163"/>
      <c r="R360" s="163"/>
      <c r="S360" s="163"/>
      <c r="T360" s="163"/>
      <c r="U360" s="163"/>
      <c r="V360" s="163"/>
      <c r="W360" s="163"/>
      <c r="X360" s="154"/>
      <c r="Y360" s="154"/>
      <c r="Z360" s="154"/>
      <c r="AA360" s="154"/>
      <c r="AB360" s="154"/>
      <c r="AC360" s="154"/>
      <c r="AD360" s="154"/>
      <c r="AE360" s="154"/>
      <c r="AF360" s="154"/>
      <c r="AG360" s="154" t="s">
        <v>156</v>
      </c>
      <c r="AH360" s="154">
        <v>0</v>
      </c>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row>
    <row r="361" spans="1:60" ht="22.5" outlineLevel="1">
      <c r="A361" s="173">
        <v>99</v>
      </c>
      <c r="B361" s="174" t="s">
        <v>544</v>
      </c>
      <c r="C361" s="190" t="s">
        <v>545</v>
      </c>
      <c r="D361" s="175" t="s">
        <v>182</v>
      </c>
      <c r="E361" s="176">
        <v>1</v>
      </c>
      <c r="F361" s="177">
        <v>3500</v>
      </c>
      <c r="G361" s="178">
        <f>ROUND(E361*F361,2)</f>
        <v>3500</v>
      </c>
      <c r="H361" s="177"/>
      <c r="I361" s="178">
        <f>ROUND(E361*H361,2)</f>
        <v>0</v>
      </c>
      <c r="J361" s="177"/>
      <c r="K361" s="178">
        <f>ROUND(E361*J361,2)</f>
        <v>0</v>
      </c>
      <c r="L361" s="178">
        <v>15</v>
      </c>
      <c r="M361" s="178">
        <f>G361*(1+L361/100)</f>
        <v>4024.9999999999995</v>
      </c>
      <c r="N361" s="178">
        <v>0</v>
      </c>
      <c r="O361" s="178">
        <f>ROUND(E361*N361,2)</f>
        <v>0</v>
      </c>
      <c r="P361" s="178">
        <v>0</v>
      </c>
      <c r="Q361" s="178">
        <f>ROUND(E361*P361,2)</f>
        <v>0</v>
      </c>
      <c r="R361" s="178"/>
      <c r="S361" s="178" t="s">
        <v>147</v>
      </c>
      <c r="T361" s="179" t="s">
        <v>143</v>
      </c>
      <c r="U361" s="163">
        <v>0</v>
      </c>
      <c r="V361" s="163">
        <f>ROUND(E361*U361,2)</f>
        <v>0</v>
      </c>
      <c r="W361" s="163"/>
      <c r="X361" s="154"/>
      <c r="Y361" s="154"/>
      <c r="Z361" s="154"/>
      <c r="AA361" s="154"/>
      <c r="AB361" s="154"/>
      <c r="AC361" s="154"/>
      <c r="AD361" s="154"/>
      <c r="AE361" s="154"/>
      <c r="AF361" s="154"/>
      <c r="AG361" s="154" t="s">
        <v>364</v>
      </c>
      <c r="AH361" s="154"/>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c r="BD361" s="154"/>
      <c r="BE361" s="154"/>
      <c r="BF361" s="154"/>
      <c r="BG361" s="154"/>
      <c r="BH361" s="154"/>
    </row>
    <row r="362" spans="1:60" outlineLevel="1">
      <c r="A362" s="161"/>
      <c r="B362" s="162"/>
      <c r="C362" s="191" t="s">
        <v>57</v>
      </c>
      <c r="D362" s="164"/>
      <c r="E362" s="165">
        <v>1</v>
      </c>
      <c r="F362" s="163"/>
      <c r="G362" s="163"/>
      <c r="H362" s="163"/>
      <c r="I362" s="163"/>
      <c r="J362" s="163"/>
      <c r="K362" s="163"/>
      <c r="L362" s="163"/>
      <c r="M362" s="163"/>
      <c r="N362" s="163"/>
      <c r="O362" s="163"/>
      <c r="P362" s="163"/>
      <c r="Q362" s="163"/>
      <c r="R362" s="163"/>
      <c r="S362" s="163"/>
      <c r="T362" s="163"/>
      <c r="U362" s="163"/>
      <c r="V362" s="163"/>
      <c r="W362" s="163"/>
      <c r="X362" s="154"/>
      <c r="Y362" s="154"/>
      <c r="Z362" s="154"/>
      <c r="AA362" s="154"/>
      <c r="AB362" s="154"/>
      <c r="AC362" s="154"/>
      <c r="AD362" s="154"/>
      <c r="AE362" s="154"/>
      <c r="AF362" s="154"/>
      <c r="AG362" s="154" t="s">
        <v>156</v>
      </c>
      <c r="AH362" s="154">
        <v>0</v>
      </c>
      <c r="AI362" s="154"/>
      <c r="AJ362" s="154"/>
      <c r="AK362" s="154"/>
      <c r="AL362" s="154"/>
      <c r="AM362" s="154"/>
      <c r="AN362" s="154"/>
      <c r="AO362" s="154"/>
      <c r="AP362" s="154"/>
      <c r="AQ362" s="154"/>
      <c r="AR362" s="154"/>
      <c r="AS362" s="154"/>
      <c r="AT362" s="154"/>
      <c r="AU362" s="154"/>
      <c r="AV362" s="154"/>
      <c r="AW362" s="154"/>
      <c r="AX362" s="154"/>
      <c r="AY362" s="154"/>
      <c r="AZ362" s="154"/>
      <c r="BA362" s="154"/>
      <c r="BB362" s="154"/>
      <c r="BC362" s="154"/>
      <c r="BD362" s="154"/>
      <c r="BE362" s="154"/>
      <c r="BF362" s="154"/>
      <c r="BG362" s="154"/>
      <c r="BH362" s="154"/>
    </row>
    <row r="363" spans="1:60" outlineLevel="1">
      <c r="A363" s="173">
        <v>100</v>
      </c>
      <c r="B363" s="174" t="s">
        <v>546</v>
      </c>
      <c r="C363" s="190" t="s">
        <v>547</v>
      </c>
      <c r="D363" s="175" t="s">
        <v>182</v>
      </c>
      <c r="E363" s="176">
        <v>32</v>
      </c>
      <c r="F363" s="177">
        <v>2300</v>
      </c>
      <c r="G363" s="178">
        <f>ROUND(E363*F363,2)</f>
        <v>73600</v>
      </c>
      <c r="H363" s="177"/>
      <c r="I363" s="178">
        <f>ROUND(E363*H363,2)</f>
        <v>0</v>
      </c>
      <c r="J363" s="177"/>
      <c r="K363" s="178">
        <f>ROUND(E363*J363,2)</f>
        <v>0</v>
      </c>
      <c r="L363" s="178">
        <v>15</v>
      </c>
      <c r="M363" s="178">
        <f>G363*(1+L363/100)</f>
        <v>84640</v>
      </c>
      <c r="N363" s="178">
        <v>0</v>
      </c>
      <c r="O363" s="178">
        <f>ROUND(E363*N363,2)</f>
        <v>0</v>
      </c>
      <c r="P363" s="178">
        <v>0</v>
      </c>
      <c r="Q363" s="178">
        <f>ROUND(E363*P363,2)</f>
        <v>0</v>
      </c>
      <c r="R363" s="178"/>
      <c r="S363" s="178" t="s">
        <v>147</v>
      </c>
      <c r="T363" s="179" t="s">
        <v>143</v>
      </c>
      <c r="U363" s="163">
        <v>0</v>
      </c>
      <c r="V363" s="163">
        <f>ROUND(E363*U363,2)</f>
        <v>0</v>
      </c>
      <c r="W363" s="163"/>
      <c r="X363" s="154"/>
      <c r="Y363" s="154"/>
      <c r="Z363" s="154"/>
      <c r="AA363" s="154"/>
      <c r="AB363" s="154"/>
      <c r="AC363" s="154"/>
      <c r="AD363" s="154"/>
      <c r="AE363" s="154"/>
      <c r="AF363" s="154"/>
      <c r="AG363" s="154" t="s">
        <v>364</v>
      </c>
      <c r="AH363" s="154"/>
      <c r="AI363" s="154"/>
      <c r="AJ363" s="154"/>
      <c r="AK363" s="154"/>
      <c r="AL363" s="154"/>
      <c r="AM363" s="154"/>
      <c r="AN363" s="154"/>
      <c r="AO363" s="154"/>
      <c r="AP363" s="154"/>
      <c r="AQ363" s="154"/>
      <c r="AR363" s="154"/>
      <c r="AS363" s="154"/>
      <c r="AT363" s="154"/>
      <c r="AU363" s="154"/>
      <c r="AV363" s="154"/>
      <c r="AW363" s="154"/>
      <c r="AX363" s="154"/>
      <c r="AY363" s="154"/>
      <c r="AZ363" s="154"/>
      <c r="BA363" s="154"/>
      <c r="BB363" s="154"/>
      <c r="BC363" s="154"/>
      <c r="BD363" s="154"/>
      <c r="BE363" s="154"/>
      <c r="BF363" s="154"/>
      <c r="BG363" s="154"/>
      <c r="BH363" s="154"/>
    </row>
    <row r="364" spans="1:60" outlineLevel="1">
      <c r="A364" s="161"/>
      <c r="B364" s="162"/>
      <c r="C364" s="191" t="s">
        <v>548</v>
      </c>
      <c r="D364" s="164"/>
      <c r="E364" s="165">
        <v>32</v>
      </c>
      <c r="F364" s="163"/>
      <c r="G364" s="163"/>
      <c r="H364" s="163"/>
      <c r="I364" s="163"/>
      <c r="J364" s="163"/>
      <c r="K364" s="163"/>
      <c r="L364" s="163"/>
      <c r="M364" s="163"/>
      <c r="N364" s="163"/>
      <c r="O364" s="163"/>
      <c r="P364" s="163"/>
      <c r="Q364" s="163"/>
      <c r="R364" s="163"/>
      <c r="S364" s="163"/>
      <c r="T364" s="163"/>
      <c r="U364" s="163"/>
      <c r="V364" s="163"/>
      <c r="W364" s="163"/>
      <c r="X364" s="154"/>
      <c r="Y364" s="154"/>
      <c r="Z364" s="154"/>
      <c r="AA364" s="154"/>
      <c r="AB364" s="154"/>
      <c r="AC364" s="154"/>
      <c r="AD364" s="154"/>
      <c r="AE364" s="154"/>
      <c r="AF364" s="154"/>
      <c r="AG364" s="154" t="s">
        <v>156</v>
      </c>
      <c r="AH364" s="154">
        <v>0</v>
      </c>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row>
    <row r="365" spans="1:60" outlineLevel="1">
      <c r="A365" s="173">
        <v>101</v>
      </c>
      <c r="B365" s="174" t="s">
        <v>549</v>
      </c>
      <c r="C365" s="190" t="s">
        <v>550</v>
      </c>
      <c r="D365" s="175" t="s">
        <v>533</v>
      </c>
      <c r="E365" s="176">
        <v>569.6</v>
      </c>
      <c r="F365" s="177">
        <v>220</v>
      </c>
      <c r="G365" s="178">
        <f>ROUND(E365*F365,2)</f>
        <v>125312</v>
      </c>
      <c r="H365" s="177"/>
      <c r="I365" s="178">
        <f>ROUND(E365*H365,2)</f>
        <v>0</v>
      </c>
      <c r="J365" s="177"/>
      <c r="K365" s="178">
        <f>ROUND(E365*J365,2)</f>
        <v>0</v>
      </c>
      <c r="L365" s="178">
        <v>15</v>
      </c>
      <c r="M365" s="178">
        <f>G365*(1+L365/100)</f>
        <v>144108.79999999999</v>
      </c>
      <c r="N365" s="178">
        <v>0</v>
      </c>
      <c r="O365" s="178">
        <f>ROUND(E365*N365,2)</f>
        <v>0</v>
      </c>
      <c r="P365" s="178">
        <v>0</v>
      </c>
      <c r="Q365" s="178">
        <f>ROUND(E365*P365,2)</f>
        <v>0</v>
      </c>
      <c r="R365" s="178"/>
      <c r="S365" s="178" t="s">
        <v>147</v>
      </c>
      <c r="T365" s="179" t="s">
        <v>143</v>
      </c>
      <c r="U365" s="163">
        <v>0</v>
      </c>
      <c r="V365" s="163">
        <f>ROUND(E365*U365,2)</f>
        <v>0</v>
      </c>
      <c r="W365" s="163"/>
      <c r="X365" s="154"/>
      <c r="Y365" s="154"/>
      <c r="Z365" s="154"/>
      <c r="AA365" s="154"/>
      <c r="AB365" s="154"/>
      <c r="AC365" s="154"/>
      <c r="AD365" s="154"/>
      <c r="AE365" s="154"/>
      <c r="AF365" s="154"/>
      <c r="AG365" s="154" t="s">
        <v>364</v>
      </c>
      <c r="AH365" s="154"/>
      <c r="AI365" s="154"/>
      <c r="AJ365" s="154"/>
      <c r="AK365" s="154"/>
      <c r="AL365" s="154"/>
      <c r="AM365" s="154"/>
      <c r="AN365" s="154"/>
      <c r="AO365" s="154"/>
      <c r="AP365" s="154"/>
      <c r="AQ365" s="154"/>
      <c r="AR365" s="154"/>
      <c r="AS365" s="154"/>
      <c r="AT365" s="154"/>
      <c r="AU365" s="154"/>
      <c r="AV365" s="154"/>
      <c r="AW365" s="154"/>
      <c r="AX365" s="154"/>
      <c r="AY365" s="154"/>
      <c r="AZ365" s="154"/>
      <c r="BA365" s="154"/>
      <c r="BB365" s="154"/>
      <c r="BC365" s="154"/>
      <c r="BD365" s="154"/>
      <c r="BE365" s="154"/>
      <c r="BF365" s="154"/>
      <c r="BG365" s="154"/>
      <c r="BH365" s="154"/>
    </row>
    <row r="366" spans="1:60" outlineLevel="1">
      <c r="A366" s="161"/>
      <c r="B366" s="162"/>
      <c r="C366" s="191" t="s">
        <v>551</v>
      </c>
      <c r="D366" s="164"/>
      <c r="E366" s="165">
        <v>569.6</v>
      </c>
      <c r="F366" s="163"/>
      <c r="G366" s="163"/>
      <c r="H366" s="163"/>
      <c r="I366" s="163"/>
      <c r="J366" s="163"/>
      <c r="K366" s="163"/>
      <c r="L366" s="163"/>
      <c r="M366" s="163"/>
      <c r="N366" s="163"/>
      <c r="O366" s="163"/>
      <c r="P366" s="163"/>
      <c r="Q366" s="163"/>
      <c r="R366" s="163"/>
      <c r="S366" s="163"/>
      <c r="T366" s="163"/>
      <c r="U366" s="163"/>
      <c r="V366" s="163"/>
      <c r="W366" s="163"/>
      <c r="X366" s="154"/>
      <c r="Y366" s="154"/>
      <c r="Z366" s="154"/>
      <c r="AA366" s="154"/>
      <c r="AB366" s="154"/>
      <c r="AC366" s="154"/>
      <c r="AD366" s="154"/>
      <c r="AE366" s="154"/>
      <c r="AF366" s="154"/>
      <c r="AG366" s="154" t="s">
        <v>156</v>
      </c>
      <c r="AH366" s="154">
        <v>0</v>
      </c>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row>
    <row r="367" spans="1:60" outlineLevel="1">
      <c r="A367" s="173">
        <v>102</v>
      </c>
      <c r="B367" s="174" t="s">
        <v>552</v>
      </c>
      <c r="C367" s="190" t="s">
        <v>553</v>
      </c>
      <c r="D367" s="175" t="s">
        <v>533</v>
      </c>
      <c r="E367" s="176">
        <v>470.4</v>
      </c>
      <c r="F367" s="177">
        <v>220</v>
      </c>
      <c r="G367" s="178">
        <f>ROUND(E367*F367,2)</f>
        <v>103488</v>
      </c>
      <c r="H367" s="177"/>
      <c r="I367" s="178">
        <f>ROUND(E367*H367,2)</f>
        <v>0</v>
      </c>
      <c r="J367" s="177"/>
      <c r="K367" s="178">
        <f>ROUND(E367*J367,2)</f>
        <v>0</v>
      </c>
      <c r="L367" s="178">
        <v>15</v>
      </c>
      <c r="M367" s="178">
        <f>G367*(1+L367/100)</f>
        <v>119011.2</v>
      </c>
      <c r="N367" s="178">
        <v>0</v>
      </c>
      <c r="O367" s="178">
        <f>ROUND(E367*N367,2)</f>
        <v>0</v>
      </c>
      <c r="P367" s="178">
        <v>0</v>
      </c>
      <c r="Q367" s="178">
        <f>ROUND(E367*P367,2)</f>
        <v>0</v>
      </c>
      <c r="R367" s="178"/>
      <c r="S367" s="178" t="s">
        <v>147</v>
      </c>
      <c r="T367" s="179" t="s">
        <v>143</v>
      </c>
      <c r="U367" s="163">
        <v>0</v>
      </c>
      <c r="V367" s="163">
        <f>ROUND(E367*U367,2)</f>
        <v>0</v>
      </c>
      <c r="W367" s="163"/>
      <c r="X367" s="154"/>
      <c r="Y367" s="154"/>
      <c r="Z367" s="154"/>
      <c r="AA367" s="154"/>
      <c r="AB367" s="154"/>
      <c r="AC367" s="154"/>
      <c r="AD367" s="154"/>
      <c r="AE367" s="154"/>
      <c r="AF367" s="154"/>
      <c r="AG367" s="154" t="s">
        <v>364</v>
      </c>
      <c r="AH367" s="154"/>
      <c r="AI367" s="154"/>
      <c r="AJ367" s="154"/>
      <c r="AK367" s="154"/>
      <c r="AL367" s="154"/>
      <c r="AM367" s="154"/>
      <c r="AN367" s="154"/>
      <c r="AO367" s="154"/>
      <c r="AP367" s="154"/>
      <c r="AQ367" s="154"/>
      <c r="AR367" s="154"/>
      <c r="AS367" s="154"/>
      <c r="AT367" s="154"/>
      <c r="AU367" s="154"/>
      <c r="AV367" s="154"/>
      <c r="AW367" s="154"/>
      <c r="AX367" s="154"/>
      <c r="AY367" s="154"/>
      <c r="AZ367" s="154"/>
      <c r="BA367" s="154"/>
      <c r="BB367" s="154"/>
      <c r="BC367" s="154"/>
      <c r="BD367" s="154"/>
      <c r="BE367" s="154"/>
      <c r="BF367" s="154"/>
      <c r="BG367" s="154"/>
      <c r="BH367" s="154"/>
    </row>
    <row r="368" spans="1:60" outlineLevel="1">
      <c r="A368" s="161"/>
      <c r="B368" s="162"/>
      <c r="C368" s="191" t="s">
        <v>554</v>
      </c>
      <c r="D368" s="164"/>
      <c r="E368" s="165">
        <v>470.4</v>
      </c>
      <c r="F368" s="163"/>
      <c r="G368" s="163"/>
      <c r="H368" s="163"/>
      <c r="I368" s="163"/>
      <c r="J368" s="163"/>
      <c r="K368" s="163"/>
      <c r="L368" s="163"/>
      <c r="M368" s="163"/>
      <c r="N368" s="163"/>
      <c r="O368" s="163"/>
      <c r="P368" s="163"/>
      <c r="Q368" s="163"/>
      <c r="R368" s="163"/>
      <c r="S368" s="163"/>
      <c r="T368" s="163"/>
      <c r="U368" s="163"/>
      <c r="V368" s="163"/>
      <c r="W368" s="163"/>
      <c r="X368" s="154"/>
      <c r="Y368" s="154"/>
      <c r="Z368" s="154"/>
      <c r="AA368" s="154"/>
      <c r="AB368" s="154"/>
      <c r="AC368" s="154"/>
      <c r="AD368" s="154"/>
      <c r="AE368" s="154"/>
      <c r="AF368" s="154"/>
      <c r="AG368" s="154" t="s">
        <v>156</v>
      </c>
      <c r="AH368" s="154">
        <v>0</v>
      </c>
      <c r="AI368" s="154"/>
      <c r="AJ368" s="154"/>
      <c r="AK368" s="154"/>
      <c r="AL368" s="154"/>
      <c r="AM368" s="154"/>
      <c r="AN368" s="154"/>
      <c r="AO368" s="154"/>
      <c r="AP368" s="154"/>
      <c r="AQ368" s="154"/>
      <c r="AR368" s="154"/>
      <c r="AS368" s="154"/>
      <c r="AT368" s="154"/>
      <c r="AU368" s="154"/>
      <c r="AV368" s="154"/>
      <c r="AW368" s="154"/>
      <c r="AX368" s="154"/>
      <c r="AY368" s="154"/>
      <c r="AZ368" s="154"/>
      <c r="BA368" s="154"/>
      <c r="BB368" s="154"/>
      <c r="BC368" s="154"/>
      <c r="BD368" s="154"/>
      <c r="BE368" s="154"/>
      <c r="BF368" s="154"/>
      <c r="BG368" s="154"/>
      <c r="BH368" s="154"/>
    </row>
    <row r="369" spans="1:60" outlineLevel="1">
      <c r="A369" s="173">
        <v>103</v>
      </c>
      <c r="B369" s="174" t="s">
        <v>555</v>
      </c>
      <c r="C369" s="190" t="s">
        <v>556</v>
      </c>
      <c r="D369" s="175" t="s">
        <v>235</v>
      </c>
      <c r="E369" s="176">
        <v>5</v>
      </c>
      <c r="F369" s="177">
        <v>3250</v>
      </c>
      <c r="G369" s="178">
        <f>ROUND(E369*F369,2)</f>
        <v>16250</v>
      </c>
      <c r="H369" s="177"/>
      <c r="I369" s="178">
        <f>ROUND(E369*H369,2)</f>
        <v>0</v>
      </c>
      <c r="J369" s="177"/>
      <c r="K369" s="178">
        <f>ROUND(E369*J369,2)</f>
        <v>0</v>
      </c>
      <c r="L369" s="178">
        <v>15</v>
      </c>
      <c r="M369" s="178">
        <f>G369*(1+L369/100)</f>
        <v>18687.5</v>
      </c>
      <c r="N369" s="178">
        <v>0</v>
      </c>
      <c r="O369" s="178">
        <f>ROUND(E369*N369,2)</f>
        <v>0</v>
      </c>
      <c r="P369" s="178">
        <v>0</v>
      </c>
      <c r="Q369" s="178">
        <f>ROUND(E369*P369,2)</f>
        <v>0</v>
      </c>
      <c r="R369" s="178"/>
      <c r="S369" s="178" t="s">
        <v>147</v>
      </c>
      <c r="T369" s="179" t="s">
        <v>143</v>
      </c>
      <c r="U369" s="163">
        <v>0</v>
      </c>
      <c r="V369" s="163">
        <f>ROUND(E369*U369,2)</f>
        <v>0</v>
      </c>
      <c r="W369" s="163"/>
      <c r="X369" s="154"/>
      <c r="Y369" s="154"/>
      <c r="Z369" s="154"/>
      <c r="AA369" s="154"/>
      <c r="AB369" s="154"/>
      <c r="AC369" s="154"/>
      <c r="AD369" s="154"/>
      <c r="AE369" s="154"/>
      <c r="AF369" s="154"/>
      <c r="AG369" s="154" t="s">
        <v>364</v>
      </c>
      <c r="AH369" s="154"/>
      <c r="AI369" s="154"/>
      <c r="AJ369" s="154"/>
      <c r="AK369" s="154"/>
      <c r="AL369" s="154"/>
      <c r="AM369" s="154"/>
      <c r="AN369" s="154"/>
      <c r="AO369" s="154"/>
      <c r="AP369" s="154"/>
      <c r="AQ369" s="154"/>
      <c r="AR369" s="154"/>
      <c r="AS369" s="154"/>
      <c r="AT369" s="154"/>
      <c r="AU369" s="154"/>
      <c r="AV369" s="154"/>
      <c r="AW369" s="154"/>
      <c r="AX369" s="154"/>
      <c r="AY369" s="154"/>
      <c r="AZ369" s="154"/>
      <c r="BA369" s="154"/>
      <c r="BB369" s="154"/>
      <c r="BC369" s="154"/>
      <c r="BD369" s="154"/>
      <c r="BE369" s="154"/>
      <c r="BF369" s="154"/>
      <c r="BG369" s="154"/>
      <c r="BH369" s="154"/>
    </row>
    <row r="370" spans="1:60" outlineLevel="1">
      <c r="A370" s="161"/>
      <c r="B370" s="162"/>
      <c r="C370" s="191" t="s">
        <v>63</v>
      </c>
      <c r="D370" s="164"/>
      <c r="E370" s="165">
        <v>5</v>
      </c>
      <c r="F370" s="163"/>
      <c r="G370" s="163"/>
      <c r="H370" s="163"/>
      <c r="I370" s="163"/>
      <c r="J370" s="163"/>
      <c r="K370" s="163"/>
      <c r="L370" s="163"/>
      <c r="M370" s="163"/>
      <c r="N370" s="163"/>
      <c r="O370" s="163"/>
      <c r="P370" s="163"/>
      <c r="Q370" s="163"/>
      <c r="R370" s="163"/>
      <c r="S370" s="163"/>
      <c r="T370" s="163"/>
      <c r="U370" s="163"/>
      <c r="V370" s="163"/>
      <c r="W370" s="163"/>
      <c r="X370" s="154"/>
      <c r="Y370" s="154"/>
      <c r="Z370" s="154"/>
      <c r="AA370" s="154"/>
      <c r="AB370" s="154"/>
      <c r="AC370" s="154"/>
      <c r="AD370" s="154"/>
      <c r="AE370" s="154"/>
      <c r="AF370" s="154"/>
      <c r="AG370" s="154" t="s">
        <v>156</v>
      </c>
      <c r="AH370" s="154">
        <v>0</v>
      </c>
      <c r="AI370" s="154"/>
      <c r="AJ370" s="154"/>
      <c r="AK370" s="154"/>
      <c r="AL370" s="154"/>
      <c r="AM370" s="154"/>
      <c r="AN370" s="154"/>
      <c r="AO370" s="154"/>
      <c r="AP370" s="154"/>
      <c r="AQ370" s="154"/>
      <c r="AR370" s="154"/>
      <c r="AS370" s="154"/>
      <c r="AT370" s="154"/>
      <c r="AU370" s="154"/>
      <c r="AV370" s="154"/>
      <c r="AW370" s="154"/>
      <c r="AX370" s="154"/>
      <c r="AY370" s="154"/>
      <c r="AZ370" s="154"/>
      <c r="BA370" s="154"/>
      <c r="BB370" s="154"/>
      <c r="BC370" s="154"/>
      <c r="BD370" s="154"/>
      <c r="BE370" s="154"/>
      <c r="BF370" s="154"/>
      <c r="BG370" s="154"/>
      <c r="BH370" s="154"/>
    </row>
    <row r="371" spans="1:60" outlineLevel="1">
      <c r="A371" s="173">
        <v>104</v>
      </c>
      <c r="B371" s="174" t="s">
        <v>557</v>
      </c>
      <c r="C371" s="190" t="s">
        <v>558</v>
      </c>
      <c r="D371" s="175" t="s">
        <v>182</v>
      </c>
      <c r="E371" s="176">
        <v>5</v>
      </c>
      <c r="F371" s="177">
        <v>7600</v>
      </c>
      <c r="G371" s="178">
        <f>ROUND(E371*F371,2)</f>
        <v>38000</v>
      </c>
      <c r="H371" s="177"/>
      <c r="I371" s="178">
        <f>ROUND(E371*H371,2)</f>
        <v>0</v>
      </c>
      <c r="J371" s="177"/>
      <c r="K371" s="178">
        <f>ROUND(E371*J371,2)</f>
        <v>0</v>
      </c>
      <c r="L371" s="178">
        <v>15</v>
      </c>
      <c r="M371" s="178">
        <f>G371*(1+L371/100)</f>
        <v>43700</v>
      </c>
      <c r="N371" s="178">
        <v>0</v>
      </c>
      <c r="O371" s="178">
        <f>ROUND(E371*N371,2)</f>
        <v>0</v>
      </c>
      <c r="P371" s="178">
        <v>0</v>
      </c>
      <c r="Q371" s="178">
        <f>ROUND(E371*P371,2)</f>
        <v>0</v>
      </c>
      <c r="R371" s="178"/>
      <c r="S371" s="178" t="s">
        <v>147</v>
      </c>
      <c r="T371" s="179" t="s">
        <v>143</v>
      </c>
      <c r="U371" s="163">
        <v>0</v>
      </c>
      <c r="V371" s="163">
        <f>ROUND(E371*U371,2)</f>
        <v>0</v>
      </c>
      <c r="W371" s="163"/>
      <c r="X371" s="154"/>
      <c r="Y371" s="154"/>
      <c r="Z371" s="154"/>
      <c r="AA371" s="154"/>
      <c r="AB371" s="154"/>
      <c r="AC371" s="154"/>
      <c r="AD371" s="154"/>
      <c r="AE371" s="154"/>
      <c r="AF371" s="154"/>
      <c r="AG371" s="154" t="s">
        <v>364</v>
      </c>
      <c r="AH371" s="154"/>
      <c r="AI371" s="154"/>
      <c r="AJ371" s="154"/>
      <c r="AK371" s="154"/>
      <c r="AL371" s="154"/>
      <c r="AM371" s="154"/>
      <c r="AN371" s="154"/>
      <c r="AO371" s="154"/>
      <c r="AP371" s="154"/>
      <c r="AQ371" s="154"/>
      <c r="AR371" s="154"/>
      <c r="AS371" s="154"/>
      <c r="AT371" s="154"/>
      <c r="AU371" s="154"/>
      <c r="AV371" s="154"/>
      <c r="AW371" s="154"/>
      <c r="AX371" s="154"/>
      <c r="AY371" s="154"/>
      <c r="AZ371" s="154"/>
      <c r="BA371" s="154"/>
      <c r="BB371" s="154"/>
      <c r="BC371" s="154"/>
      <c r="BD371" s="154"/>
      <c r="BE371" s="154"/>
      <c r="BF371" s="154"/>
      <c r="BG371" s="154"/>
      <c r="BH371" s="154"/>
    </row>
    <row r="372" spans="1:60" outlineLevel="1">
      <c r="A372" s="161"/>
      <c r="B372" s="162"/>
      <c r="C372" s="191" t="s">
        <v>63</v>
      </c>
      <c r="D372" s="164"/>
      <c r="E372" s="165">
        <v>5</v>
      </c>
      <c r="F372" s="163"/>
      <c r="G372" s="163"/>
      <c r="H372" s="163"/>
      <c r="I372" s="163"/>
      <c r="J372" s="163"/>
      <c r="K372" s="163"/>
      <c r="L372" s="163"/>
      <c r="M372" s="163"/>
      <c r="N372" s="163"/>
      <c r="O372" s="163"/>
      <c r="P372" s="163"/>
      <c r="Q372" s="163"/>
      <c r="R372" s="163"/>
      <c r="S372" s="163"/>
      <c r="T372" s="163"/>
      <c r="U372" s="163"/>
      <c r="V372" s="163"/>
      <c r="W372" s="163"/>
      <c r="X372" s="154"/>
      <c r="Y372" s="154"/>
      <c r="Z372" s="154"/>
      <c r="AA372" s="154"/>
      <c r="AB372" s="154"/>
      <c r="AC372" s="154"/>
      <c r="AD372" s="154"/>
      <c r="AE372" s="154"/>
      <c r="AF372" s="154"/>
      <c r="AG372" s="154" t="s">
        <v>156</v>
      </c>
      <c r="AH372" s="154">
        <v>0</v>
      </c>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c r="BD372" s="154"/>
      <c r="BE372" s="154"/>
      <c r="BF372" s="154"/>
      <c r="BG372" s="154"/>
      <c r="BH372" s="154"/>
    </row>
    <row r="373" spans="1:60">
      <c r="A373" s="167" t="s">
        <v>137</v>
      </c>
      <c r="B373" s="168" t="s">
        <v>97</v>
      </c>
      <c r="C373" s="188" t="s">
        <v>98</v>
      </c>
      <c r="D373" s="169"/>
      <c r="E373" s="170"/>
      <c r="F373" s="171"/>
      <c r="G373" s="171">
        <f>SUMIF(AG374:AG387,"&lt;&gt;NOR",G374:G387)</f>
        <v>47087.13</v>
      </c>
      <c r="H373" s="171"/>
      <c r="I373" s="171">
        <f>SUM(I374:I387)</f>
        <v>0</v>
      </c>
      <c r="J373" s="171"/>
      <c r="K373" s="171">
        <f>SUM(K374:K387)</f>
        <v>0</v>
      </c>
      <c r="L373" s="171"/>
      <c r="M373" s="171">
        <f>SUM(M374:M387)</f>
        <v>54150.199499999995</v>
      </c>
      <c r="N373" s="171"/>
      <c r="O373" s="171">
        <f>SUM(O374:O387)</f>
        <v>0</v>
      </c>
      <c r="P373" s="171"/>
      <c r="Q373" s="171">
        <f>SUM(Q374:Q387)</f>
        <v>0</v>
      </c>
      <c r="R373" s="171"/>
      <c r="S373" s="171"/>
      <c r="T373" s="172"/>
      <c r="U373" s="166"/>
      <c r="V373" s="166">
        <f>SUM(V374:V387)</f>
        <v>75.19</v>
      </c>
      <c r="W373" s="166"/>
      <c r="AG373" t="s">
        <v>138</v>
      </c>
    </row>
    <row r="374" spans="1:60" outlineLevel="1">
      <c r="A374" s="173">
        <v>105</v>
      </c>
      <c r="B374" s="174" t="s">
        <v>559</v>
      </c>
      <c r="C374" s="190" t="s">
        <v>560</v>
      </c>
      <c r="D374" s="175" t="s">
        <v>188</v>
      </c>
      <c r="E374" s="176">
        <v>55.14</v>
      </c>
      <c r="F374" s="177">
        <v>29.3</v>
      </c>
      <c r="G374" s="178">
        <f>ROUND(E374*F374,2)</f>
        <v>1615.6</v>
      </c>
      <c r="H374" s="177"/>
      <c r="I374" s="178">
        <f>ROUND(E374*H374,2)</f>
        <v>0</v>
      </c>
      <c r="J374" s="177"/>
      <c r="K374" s="178">
        <f>ROUND(E374*J374,2)</f>
        <v>0</v>
      </c>
      <c r="L374" s="178">
        <v>15</v>
      </c>
      <c r="M374" s="178">
        <f>G374*(1+L374/100)</f>
        <v>1857.9399999999998</v>
      </c>
      <c r="N374" s="178">
        <v>0</v>
      </c>
      <c r="O374" s="178">
        <f>ROUND(E374*N374,2)</f>
        <v>0</v>
      </c>
      <c r="P374" s="178">
        <v>0</v>
      </c>
      <c r="Q374" s="178">
        <f>ROUND(E374*P374,2)</f>
        <v>0</v>
      </c>
      <c r="R374" s="178" t="s">
        <v>224</v>
      </c>
      <c r="S374" s="178" t="s">
        <v>142</v>
      </c>
      <c r="T374" s="179" t="s">
        <v>142</v>
      </c>
      <c r="U374" s="163">
        <v>0.05</v>
      </c>
      <c r="V374" s="163">
        <f>ROUND(E374*U374,2)</f>
        <v>2.76</v>
      </c>
      <c r="W374" s="163"/>
      <c r="X374" s="154"/>
      <c r="Y374" s="154"/>
      <c r="Z374" s="154"/>
      <c r="AA374" s="154"/>
      <c r="AB374" s="154"/>
      <c r="AC374" s="154"/>
      <c r="AD374" s="154"/>
      <c r="AE374" s="154"/>
      <c r="AF374" s="154"/>
      <c r="AG374" s="154" t="s">
        <v>422</v>
      </c>
      <c r="AH374" s="154"/>
      <c r="AI374" s="154"/>
      <c r="AJ374" s="154"/>
      <c r="AK374" s="154"/>
      <c r="AL374" s="154"/>
      <c r="AM374" s="154"/>
      <c r="AN374" s="154"/>
      <c r="AO374" s="154"/>
      <c r="AP374" s="154"/>
      <c r="AQ374" s="154"/>
      <c r="AR374" s="154"/>
      <c r="AS374" s="154"/>
      <c r="AT374" s="154"/>
      <c r="AU374" s="154"/>
      <c r="AV374" s="154"/>
      <c r="AW374" s="154"/>
      <c r="AX374" s="154"/>
      <c r="AY374" s="154"/>
      <c r="AZ374" s="154"/>
      <c r="BA374" s="154"/>
      <c r="BB374" s="154"/>
      <c r="BC374" s="154"/>
      <c r="BD374" s="154"/>
      <c r="BE374" s="154"/>
      <c r="BF374" s="154"/>
      <c r="BG374" s="154"/>
      <c r="BH374" s="154"/>
    </row>
    <row r="375" spans="1:60" outlineLevel="1">
      <c r="A375" s="161"/>
      <c r="B375" s="162"/>
      <c r="C375" s="191" t="s">
        <v>561</v>
      </c>
      <c r="D375" s="164"/>
      <c r="E375" s="165">
        <v>47.3</v>
      </c>
      <c r="F375" s="163"/>
      <c r="G375" s="163"/>
      <c r="H375" s="163"/>
      <c r="I375" s="163"/>
      <c r="J375" s="163"/>
      <c r="K375" s="163"/>
      <c r="L375" s="163"/>
      <c r="M375" s="163"/>
      <c r="N375" s="163"/>
      <c r="O375" s="163"/>
      <c r="P375" s="163"/>
      <c r="Q375" s="163"/>
      <c r="R375" s="163"/>
      <c r="S375" s="163"/>
      <c r="T375" s="163"/>
      <c r="U375" s="163"/>
      <c r="V375" s="163"/>
      <c r="W375" s="163"/>
      <c r="X375" s="154"/>
      <c r="Y375" s="154"/>
      <c r="Z375" s="154"/>
      <c r="AA375" s="154"/>
      <c r="AB375" s="154"/>
      <c r="AC375" s="154"/>
      <c r="AD375" s="154"/>
      <c r="AE375" s="154"/>
      <c r="AF375" s="154"/>
      <c r="AG375" s="154" t="s">
        <v>156</v>
      </c>
      <c r="AH375" s="154">
        <v>0</v>
      </c>
      <c r="AI375" s="154"/>
      <c r="AJ375" s="154"/>
      <c r="AK375" s="154"/>
      <c r="AL375" s="154"/>
      <c r="AM375" s="154"/>
      <c r="AN375" s="154"/>
      <c r="AO375" s="154"/>
      <c r="AP375" s="154"/>
      <c r="AQ375" s="154"/>
      <c r="AR375" s="154"/>
      <c r="AS375" s="154"/>
      <c r="AT375" s="154"/>
      <c r="AU375" s="154"/>
      <c r="AV375" s="154"/>
      <c r="AW375" s="154"/>
      <c r="AX375" s="154"/>
      <c r="AY375" s="154"/>
      <c r="AZ375" s="154"/>
      <c r="BA375" s="154"/>
      <c r="BB375" s="154"/>
      <c r="BC375" s="154"/>
      <c r="BD375" s="154"/>
      <c r="BE375" s="154"/>
      <c r="BF375" s="154"/>
      <c r="BG375" s="154"/>
      <c r="BH375" s="154"/>
    </row>
    <row r="376" spans="1:60" outlineLevel="1">
      <c r="A376" s="161"/>
      <c r="B376" s="162"/>
      <c r="C376" s="191" t="s">
        <v>410</v>
      </c>
      <c r="D376" s="164"/>
      <c r="E376" s="165">
        <v>7.84</v>
      </c>
      <c r="F376" s="163"/>
      <c r="G376" s="163"/>
      <c r="H376" s="163"/>
      <c r="I376" s="163"/>
      <c r="J376" s="163"/>
      <c r="K376" s="163"/>
      <c r="L376" s="163"/>
      <c r="M376" s="163"/>
      <c r="N376" s="163"/>
      <c r="O376" s="163"/>
      <c r="P376" s="163"/>
      <c r="Q376" s="163"/>
      <c r="R376" s="163"/>
      <c r="S376" s="163"/>
      <c r="T376" s="163"/>
      <c r="U376" s="163"/>
      <c r="V376" s="163"/>
      <c r="W376" s="163"/>
      <c r="X376" s="154"/>
      <c r="Y376" s="154"/>
      <c r="Z376" s="154"/>
      <c r="AA376" s="154"/>
      <c r="AB376" s="154"/>
      <c r="AC376" s="154"/>
      <c r="AD376" s="154"/>
      <c r="AE376" s="154"/>
      <c r="AF376" s="154"/>
      <c r="AG376" s="154" t="s">
        <v>156</v>
      </c>
      <c r="AH376" s="154">
        <v>0</v>
      </c>
      <c r="AI376" s="154"/>
      <c r="AJ376" s="154"/>
      <c r="AK376" s="154"/>
      <c r="AL376" s="154"/>
      <c r="AM376" s="154"/>
      <c r="AN376" s="154"/>
      <c r="AO376" s="154"/>
      <c r="AP376" s="154"/>
      <c r="AQ376" s="154"/>
      <c r="AR376" s="154"/>
      <c r="AS376" s="154"/>
      <c r="AT376" s="154"/>
      <c r="AU376" s="154"/>
      <c r="AV376" s="154"/>
      <c r="AW376" s="154"/>
      <c r="AX376" s="154"/>
      <c r="AY376" s="154"/>
      <c r="AZ376" s="154"/>
      <c r="BA376" s="154"/>
      <c r="BB376" s="154"/>
      <c r="BC376" s="154"/>
      <c r="BD376" s="154"/>
      <c r="BE376" s="154"/>
      <c r="BF376" s="154"/>
      <c r="BG376" s="154"/>
      <c r="BH376" s="154"/>
    </row>
    <row r="377" spans="1:60" outlineLevel="1">
      <c r="A377" s="173">
        <v>106</v>
      </c>
      <c r="B377" s="174" t="s">
        <v>562</v>
      </c>
      <c r="C377" s="190" t="s">
        <v>563</v>
      </c>
      <c r="D377" s="175" t="s">
        <v>188</v>
      </c>
      <c r="E377" s="176">
        <v>55.14</v>
      </c>
      <c r="F377" s="177">
        <v>250</v>
      </c>
      <c r="G377" s="178">
        <f>ROUND(E377*F377,2)</f>
        <v>13785</v>
      </c>
      <c r="H377" s="177"/>
      <c r="I377" s="178">
        <f>ROUND(E377*H377,2)</f>
        <v>0</v>
      </c>
      <c r="J377" s="177"/>
      <c r="K377" s="178">
        <f>ROUND(E377*J377,2)</f>
        <v>0</v>
      </c>
      <c r="L377" s="178">
        <v>15</v>
      </c>
      <c r="M377" s="178">
        <f>G377*(1+L377/100)</f>
        <v>15852.749999999998</v>
      </c>
      <c r="N377" s="178">
        <v>0</v>
      </c>
      <c r="O377" s="178">
        <f>ROUND(E377*N377,2)</f>
        <v>0</v>
      </c>
      <c r="P377" s="178">
        <v>0</v>
      </c>
      <c r="Q377" s="178">
        <f>ROUND(E377*P377,2)</f>
        <v>0</v>
      </c>
      <c r="R377" s="178" t="s">
        <v>224</v>
      </c>
      <c r="S377" s="178" t="s">
        <v>142</v>
      </c>
      <c r="T377" s="179" t="s">
        <v>142</v>
      </c>
      <c r="U377" s="163">
        <v>0.97799999999999998</v>
      </c>
      <c r="V377" s="163">
        <f>ROUND(E377*U377,2)</f>
        <v>53.93</v>
      </c>
      <c r="W377" s="163"/>
      <c r="X377" s="154"/>
      <c r="Y377" s="154"/>
      <c r="Z377" s="154"/>
      <c r="AA377" s="154"/>
      <c r="AB377" s="154"/>
      <c r="AC377" s="154"/>
      <c r="AD377" s="154"/>
      <c r="AE377" s="154"/>
      <c r="AF377" s="154"/>
      <c r="AG377" s="154" t="s">
        <v>422</v>
      </c>
      <c r="AH377" s="154"/>
      <c r="AI377" s="154"/>
      <c r="AJ377" s="154"/>
      <c r="AK377" s="154"/>
      <c r="AL377" s="154"/>
      <c r="AM377" s="154"/>
      <c r="AN377" s="154"/>
      <c r="AO377" s="154"/>
      <c r="AP377" s="154"/>
      <c r="AQ377" s="154"/>
      <c r="AR377" s="154"/>
      <c r="AS377" s="154"/>
      <c r="AT377" s="154"/>
      <c r="AU377" s="154"/>
      <c r="AV377" s="154"/>
      <c r="AW377" s="154"/>
      <c r="AX377" s="154"/>
      <c r="AY377" s="154"/>
      <c r="AZ377" s="154"/>
      <c r="BA377" s="154"/>
      <c r="BB377" s="154"/>
      <c r="BC377" s="154"/>
      <c r="BD377" s="154"/>
      <c r="BE377" s="154"/>
      <c r="BF377" s="154"/>
      <c r="BG377" s="154"/>
      <c r="BH377" s="154"/>
    </row>
    <row r="378" spans="1:60" outlineLevel="1">
      <c r="A378" s="161"/>
      <c r="B378" s="162"/>
      <c r="C378" s="250" t="s">
        <v>564</v>
      </c>
      <c r="D378" s="251"/>
      <c r="E378" s="251"/>
      <c r="F378" s="251"/>
      <c r="G378" s="251"/>
      <c r="H378" s="163"/>
      <c r="I378" s="163"/>
      <c r="J378" s="163"/>
      <c r="K378" s="163"/>
      <c r="L378" s="163"/>
      <c r="M378" s="163"/>
      <c r="N378" s="163"/>
      <c r="O378" s="163"/>
      <c r="P378" s="163"/>
      <c r="Q378" s="163"/>
      <c r="R378" s="163"/>
      <c r="S378" s="163"/>
      <c r="T378" s="163"/>
      <c r="U378" s="163"/>
      <c r="V378" s="163"/>
      <c r="W378" s="163"/>
      <c r="X378" s="154"/>
      <c r="Y378" s="154"/>
      <c r="Z378" s="154"/>
      <c r="AA378" s="154"/>
      <c r="AB378" s="154"/>
      <c r="AC378" s="154"/>
      <c r="AD378" s="154"/>
      <c r="AE378" s="154"/>
      <c r="AF378" s="154"/>
      <c r="AG378" s="154" t="s">
        <v>167</v>
      </c>
      <c r="AH378" s="154"/>
      <c r="AI378" s="154"/>
      <c r="AJ378" s="154"/>
      <c r="AK378" s="154"/>
      <c r="AL378" s="154"/>
      <c r="AM378" s="154"/>
      <c r="AN378" s="154"/>
      <c r="AO378" s="154"/>
      <c r="AP378" s="154"/>
      <c r="AQ378" s="154"/>
      <c r="AR378" s="154"/>
      <c r="AS378" s="154"/>
      <c r="AT378" s="154"/>
      <c r="AU378" s="154"/>
      <c r="AV378" s="154"/>
      <c r="AW378" s="154"/>
      <c r="AX378" s="154"/>
      <c r="AY378" s="154"/>
      <c r="AZ378" s="154"/>
      <c r="BA378" s="154"/>
      <c r="BB378" s="154"/>
      <c r="BC378" s="154"/>
      <c r="BD378" s="154"/>
      <c r="BE378" s="154"/>
      <c r="BF378" s="154"/>
      <c r="BG378" s="154"/>
      <c r="BH378" s="154"/>
    </row>
    <row r="379" spans="1:60" outlineLevel="1">
      <c r="A379" s="161"/>
      <c r="B379" s="162"/>
      <c r="C379" s="191" t="s">
        <v>561</v>
      </c>
      <c r="D379" s="164"/>
      <c r="E379" s="165">
        <v>47.3</v>
      </c>
      <c r="F379" s="163"/>
      <c r="G379" s="163"/>
      <c r="H379" s="163"/>
      <c r="I379" s="163"/>
      <c r="J379" s="163"/>
      <c r="K379" s="163"/>
      <c r="L379" s="163"/>
      <c r="M379" s="163"/>
      <c r="N379" s="163"/>
      <c r="O379" s="163"/>
      <c r="P379" s="163"/>
      <c r="Q379" s="163"/>
      <c r="R379" s="163"/>
      <c r="S379" s="163"/>
      <c r="T379" s="163"/>
      <c r="U379" s="163"/>
      <c r="V379" s="163"/>
      <c r="W379" s="163"/>
      <c r="X379" s="154"/>
      <c r="Y379" s="154"/>
      <c r="Z379" s="154"/>
      <c r="AA379" s="154"/>
      <c r="AB379" s="154"/>
      <c r="AC379" s="154"/>
      <c r="AD379" s="154"/>
      <c r="AE379" s="154"/>
      <c r="AF379" s="154"/>
      <c r="AG379" s="154" t="s">
        <v>156</v>
      </c>
      <c r="AH379" s="154">
        <v>0</v>
      </c>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c r="BC379" s="154"/>
      <c r="BD379" s="154"/>
      <c r="BE379" s="154"/>
      <c r="BF379" s="154"/>
      <c r="BG379" s="154"/>
      <c r="BH379" s="154"/>
    </row>
    <row r="380" spans="1:60" outlineLevel="1">
      <c r="A380" s="161"/>
      <c r="B380" s="162"/>
      <c r="C380" s="191" t="s">
        <v>410</v>
      </c>
      <c r="D380" s="164"/>
      <c r="E380" s="165">
        <v>7.84</v>
      </c>
      <c r="F380" s="163"/>
      <c r="G380" s="163"/>
      <c r="H380" s="163"/>
      <c r="I380" s="163"/>
      <c r="J380" s="163"/>
      <c r="K380" s="163"/>
      <c r="L380" s="163"/>
      <c r="M380" s="163"/>
      <c r="N380" s="163"/>
      <c r="O380" s="163"/>
      <c r="P380" s="163"/>
      <c r="Q380" s="163"/>
      <c r="R380" s="163"/>
      <c r="S380" s="163"/>
      <c r="T380" s="163"/>
      <c r="U380" s="163"/>
      <c r="V380" s="163"/>
      <c r="W380" s="163"/>
      <c r="X380" s="154"/>
      <c r="Y380" s="154"/>
      <c r="Z380" s="154"/>
      <c r="AA380" s="154"/>
      <c r="AB380" s="154"/>
      <c r="AC380" s="154"/>
      <c r="AD380" s="154"/>
      <c r="AE380" s="154"/>
      <c r="AF380" s="154"/>
      <c r="AG380" s="154" t="s">
        <v>156</v>
      </c>
      <c r="AH380" s="154">
        <v>0</v>
      </c>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c r="BC380" s="154"/>
      <c r="BD380" s="154"/>
      <c r="BE380" s="154"/>
      <c r="BF380" s="154"/>
      <c r="BG380" s="154"/>
      <c r="BH380" s="154"/>
    </row>
    <row r="381" spans="1:60" ht="22.5" outlineLevel="1">
      <c r="A381" s="173">
        <v>107</v>
      </c>
      <c r="B381" s="174" t="s">
        <v>565</v>
      </c>
      <c r="C381" s="190" t="s">
        <v>566</v>
      </c>
      <c r="D381" s="175" t="s">
        <v>235</v>
      </c>
      <c r="E381" s="176">
        <v>78.400000000000006</v>
      </c>
      <c r="F381" s="177">
        <v>49.6</v>
      </c>
      <c r="G381" s="178">
        <f>ROUND(E381*F381,2)</f>
        <v>3888.64</v>
      </c>
      <c r="H381" s="177"/>
      <c r="I381" s="178">
        <f>ROUND(E381*H381,2)</f>
        <v>0</v>
      </c>
      <c r="J381" s="177"/>
      <c r="K381" s="178">
        <f>ROUND(E381*J381,2)</f>
        <v>0</v>
      </c>
      <c r="L381" s="178">
        <v>15</v>
      </c>
      <c r="M381" s="178">
        <f>G381*(1+L381/100)</f>
        <v>4471.9359999999997</v>
      </c>
      <c r="N381" s="178">
        <v>0</v>
      </c>
      <c r="O381" s="178">
        <f>ROUND(E381*N381,2)</f>
        <v>0</v>
      </c>
      <c r="P381" s="178">
        <v>0</v>
      </c>
      <c r="Q381" s="178">
        <f>ROUND(E381*P381,2)</f>
        <v>0</v>
      </c>
      <c r="R381" s="178" t="s">
        <v>224</v>
      </c>
      <c r="S381" s="178" t="s">
        <v>142</v>
      </c>
      <c r="T381" s="179" t="s">
        <v>142</v>
      </c>
      <c r="U381" s="163">
        <v>0.23599999999999999</v>
      </c>
      <c r="V381" s="163">
        <f>ROUND(E381*U381,2)</f>
        <v>18.5</v>
      </c>
      <c r="W381" s="163"/>
      <c r="X381" s="154"/>
      <c r="Y381" s="154"/>
      <c r="Z381" s="154"/>
      <c r="AA381" s="154"/>
      <c r="AB381" s="154"/>
      <c r="AC381" s="154"/>
      <c r="AD381" s="154"/>
      <c r="AE381" s="154"/>
      <c r="AF381" s="154"/>
      <c r="AG381" s="154" t="s">
        <v>422</v>
      </c>
      <c r="AH381" s="154"/>
      <c r="AI381" s="154"/>
      <c r="AJ381" s="154"/>
      <c r="AK381" s="154"/>
      <c r="AL381" s="154"/>
      <c r="AM381" s="154"/>
      <c r="AN381" s="154"/>
      <c r="AO381" s="154"/>
      <c r="AP381" s="154"/>
      <c r="AQ381" s="154"/>
      <c r="AR381" s="154"/>
      <c r="AS381" s="154"/>
      <c r="AT381" s="154"/>
      <c r="AU381" s="154"/>
      <c r="AV381" s="154"/>
      <c r="AW381" s="154"/>
      <c r="AX381" s="154"/>
      <c r="AY381" s="154"/>
      <c r="AZ381" s="154"/>
      <c r="BA381" s="154"/>
      <c r="BB381" s="154"/>
      <c r="BC381" s="154"/>
      <c r="BD381" s="154"/>
      <c r="BE381" s="154"/>
      <c r="BF381" s="154"/>
      <c r="BG381" s="154"/>
      <c r="BH381" s="154"/>
    </row>
    <row r="382" spans="1:60" outlineLevel="1">
      <c r="A382" s="161"/>
      <c r="B382" s="162"/>
      <c r="C382" s="191" t="s">
        <v>567</v>
      </c>
      <c r="D382" s="164"/>
      <c r="E382" s="165">
        <v>78.400000000000006</v>
      </c>
      <c r="F382" s="163"/>
      <c r="G382" s="163"/>
      <c r="H382" s="163"/>
      <c r="I382" s="163"/>
      <c r="J382" s="163"/>
      <c r="K382" s="163"/>
      <c r="L382" s="163"/>
      <c r="M382" s="163"/>
      <c r="N382" s="163"/>
      <c r="O382" s="163"/>
      <c r="P382" s="163"/>
      <c r="Q382" s="163"/>
      <c r="R382" s="163"/>
      <c r="S382" s="163"/>
      <c r="T382" s="163"/>
      <c r="U382" s="163"/>
      <c r="V382" s="163"/>
      <c r="W382" s="163"/>
      <c r="X382" s="154"/>
      <c r="Y382" s="154"/>
      <c r="Z382" s="154"/>
      <c r="AA382" s="154"/>
      <c r="AB382" s="154"/>
      <c r="AC382" s="154"/>
      <c r="AD382" s="154"/>
      <c r="AE382" s="154"/>
      <c r="AF382" s="154"/>
      <c r="AG382" s="154" t="s">
        <v>156</v>
      </c>
      <c r="AH382" s="154">
        <v>0</v>
      </c>
      <c r="AI382" s="154"/>
      <c r="AJ382" s="154"/>
      <c r="AK382" s="154"/>
      <c r="AL382" s="154"/>
      <c r="AM382" s="154"/>
      <c r="AN382" s="154"/>
      <c r="AO382" s="154"/>
      <c r="AP382" s="154"/>
      <c r="AQ382" s="154"/>
      <c r="AR382" s="154"/>
      <c r="AS382" s="154"/>
      <c r="AT382" s="154"/>
      <c r="AU382" s="154"/>
      <c r="AV382" s="154"/>
      <c r="AW382" s="154"/>
      <c r="AX382" s="154"/>
      <c r="AY382" s="154"/>
      <c r="AZ382" s="154"/>
      <c r="BA382" s="154"/>
      <c r="BB382" s="154"/>
      <c r="BC382" s="154"/>
      <c r="BD382" s="154"/>
      <c r="BE382" s="154"/>
      <c r="BF382" s="154"/>
      <c r="BG382" s="154"/>
      <c r="BH382" s="154"/>
    </row>
    <row r="383" spans="1:60" ht="22.5" outlineLevel="1">
      <c r="A383" s="173">
        <v>108</v>
      </c>
      <c r="B383" s="174" t="s">
        <v>568</v>
      </c>
      <c r="C383" s="190" t="s">
        <v>569</v>
      </c>
      <c r="D383" s="175" t="s">
        <v>188</v>
      </c>
      <c r="E383" s="176">
        <v>55.14</v>
      </c>
      <c r="F383" s="177">
        <v>390</v>
      </c>
      <c r="G383" s="178">
        <f>ROUND(E383*F383,2)</f>
        <v>21504.6</v>
      </c>
      <c r="H383" s="177"/>
      <c r="I383" s="178">
        <f>ROUND(E383*H383,2)</f>
        <v>0</v>
      </c>
      <c r="J383" s="177"/>
      <c r="K383" s="178">
        <f>ROUND(E383*J383,2)</f>
        <v>0</v>
      </c>
      <c r="L383" s="178">
        <v>15</v>
      </c>
      <c r="M383" s="178">
        <f>G383*(1+L383/100)</f>
        <v>24730.289999999997</v>
      </c>
      <c r="N383" s="178">
        <v>0</v>
      </c>
      <c r="O383" s="178">
        <f>ROUND(E383*N383,2)</f>
        <v>0</v>
      </c>
      <c r="P383" s="178">
        <v>0</v>
      </c>
      <c r="Q383" s="178">
        <f>ROUND(E383*P383,2)</f>
        <v>0</v>
      </c>
      <c r="R383" s="178" t="s">
        <v>354</v>
      </c>
      <c r="S383" s="178" t="s">
        <v>142</v>
      </c>
      <c r="T383" s="179" t="s">
        <v>142</v>
      </c>
      <c r="U383" s="163">
        <v>0</v>
      </c>
      <c r="V383" s="163">
        <f>ROUND(E383*U383,2)</f>
        <v>0</v>
      </c>
      <c r="W383" s="163"/>
      <c r="X383" s="154"/>
      <c r="Y383" s="154"/>
      <c r="Z383" s="154"/>
      <c r="AA383" s="154"/>
      <c r="AB383" s="154"/>
      <c r="AC383" s="154"/>
      <c r="AD383" s="154"/>
      <c r="AE383" s="154"/>
      <c r="AF383" s="154"/>
      <c r="AG383" s="154" t="s">
        <v>355</v>
      </c>
      <c r="AH383" s="154"/>
      <c r="AI383" s="154"/>
      <c r="AJ383" s="154"/>
      <c r="AK383" s="154"/>
      <c r="AL383" s="154"/>
      <c r="AM383" s="154"/>
      <c r="AN383" s="154"/>
      <c r="AO383" s="154"/>
      <c r="AP383" s="154"/>
      <c r="AQ383" s="154"/>
      <c r="AR383" s="154"/>
      <c r="AS383" s="154"/>
      <c r="AT383" s="154"/>
      <c r="AU383" s="154"/>
      <c r="AV383" s="154"/>
      <c r="AW383" s="154"/>
      <c r="AX383" s="154"/>
      <c r="AY383" s="154"/>
      <c r="AZ383" s="154"/>
      <c r="BA383" s="154"/>
      <c r="BB383" s="154"/>
      <c r="BC383" s="154"/>
      <c r="BD383" s="154"/>
      <c r="BE383" s="154"/>
      <c r="BF383" s="154"/>
      <c r="BG383" s="154"/>
      <c r="BH383" s="154"/>
    </row>
    <row r="384" spans="1:60" outlineLevel="1">
      <c r="A384" s="161"/>
      <c r="B384" s="162"/>
      <c r="C384" s="191" t="s">
        <v>561</v>
      </c>
      <c r="D384" s="164"/>
      <c r="E384" s="165">
        <v>47.3</v>
      </c>
      <c r="F384" s="163"/>
      <c r="G384" s="163"/>
      <c r="H384" s="163"/>
      <c r="I384" s="163"/>
      <c r="J384" s="163"/>
      <c r="K384" s="163"/>
      <c r="L384" s="163"/>
      <c r="M384" s="163"/>
      <c r="N384" s="163"/>
      <c r="O384" s="163"/>
      <c r="P384" s="163"/>
      <c r="Q384" s="163"/>
      <c r="R384" s="163"/>
      <c r="S384" s="163"/>
      <c r="T384" s="163"/>
      <c r="U384" s="163"/>
      <c r="V384" s="163"/>
      <c r="W384" s="163"/>
      <c r="X384" s="154"/>
      <c r="Y384" s="154"/>
      <c r="Z384" s="154"/>
      <c r="AA384" s="154"/>
      <c r="AB384" s="154"/>
      <c r="AC384" s="154"/>
      <c r="AD384" s="154"/>
      <c r="AE384" s="154"/>
      <c r="AF384" s="154"/>
      <c r="AG384" s="154" t="s">
        <v>156</v>
      </c>
      <c r="AH384" s="154">
        <v>0</v>
      </c>
      <c r="AI384" s="154"/>
      <c r="AJ384" s="154"/>
      <c r="AK384" s="154"/>
      <c r="AL384" s="154"/>
      <c r="AM384" s="154"/>
      <c r="AN384" s="154"/>
      <c r="AO384" s="154"/>
      <c r="AP384" s="154"/>
      <c r="AQ384" s="154"/>
      <c r="AR384" s="154"/>
      <c r="AS384" s="154"/>
      <c r="AT384" s="154"/>
      <c r="AU384" s="154"/>
      <c r="AV384" s="154"/>
      <c r="AW384" s="154"/>
      <c r="AX384" s="154"/>
      <c r="AY384" s="154"/>
      <c r="AZ384" s="154"/>
      <c r="BA384" s="154"/>
      <c r="BB384" s="154"/>
      <c r="BC384" s="154"/>
      <c r="BD384" s="154"/>
      <c r="BE384" s="154"/>
      <c r="BF384" s="154"/>
      <c r="BG384" s="154"/>
      <c r="BH384" s="154"/>
    </row>
    <row r="385" spans="1:60" outlineLevel="1">
      <c r="A385" s="161"/>
      <c r="B385" s="162"/>
      <c r="C385" s="191" t="s">
        <v>410</v>
      </c>
      <c r="D385" s="164"/>
      <c r="E385" s="165">
        <v>7.84</v>
      </c>
      <c r="F385" s="163"/>
      <c r="G385" s="163"/>
      <c r="H385" s="163"/>
      <c r="I385" s="163"/>
      <c r="J385" s="163"/>
      <c r="K385" s="163"/>
      <c r="L385" s="163"/>
      <c r="M385" s="163"/>
      <c r="N385" s="163"/>
      <c r="O385" s="163"/>
      <c r="P385" s="163"/>
      <c r="Q385" s="163"/>
      <c r="R385" s="163"/>
      <c r="S385" s="163"/>
      <c r="T385" s="163"/>
      <c r="U385" s="163"/>
      <c r="V385" s="163"/>
      <c r="W385" s="163"/>
      <c r="X385" s="154"/>
      <c r="Y385" s="154"/>
      <c r="Z385" s="154"/>
      <c r="AA385" s="154"/>
      <c r="AB385" s="154"/>
      <c r="AC385" s="154"/>
      <c r="AD385" s="154"/>
      <c r="AE385" s="154"/>
      <c r="AF385" s="154"/>
      <c r="AG385" s="154" t="s">
        <v>156</v>
      </c>
      <c r="AH385" s="154">
        <v>0</v>
      </c>
      <c r="AI385" s="154"/>
      <c r="AJ385" s="154"/>
      <c r="AK385" s="154"/>
      <c r="AL385" s="154"/>
      <c r="AM385" s="154"/>
      <c r="AN385" s="154"/>
      <c r="AO385" s="154"/>
      <c r="AP385" s="154"/>
      <c r="AQ385" s="154"/>
      <c r="AR385" s="154"/>
      <c r="AS385" s="154"/>
      <c r="AT385" s="154"/>
      <c r="AU385" s="154"/>
      <c r="AV385" s="154"/>
      <c r="AW385" s="154"/>
      <c r="AX385" s="154"/>
      <c r="AY385" s="154"/>
      <c r="AZ385" s="154"/>
      <c r="BA385" s="154"/>
      <c r="BB385" s="154"/>
      <c r="BC385" s="154"/>
      <c r="BD385" s="154"/>
      <c r="BE385" s="154"/>
      <c r="BF385" s="154"/>
      <c r="BG385" s="154"/>
      <c r="BH385" s="154"/>
    </row>
    <row r="386" spans="1:60" outlineLevel="1">
      <c r="A386" s="173">
        <v>109</v>
      </c>
      <c r="B386" s="174" t="s">
        <v>570</v>
      </c>
      <c r="C386" s="190" t="s">
        <v>571</v>
      </c>
      <c r="D386" s="175" t="s">
        <v>0</v>
      </c>
      <c r="E386" s="176">
        <v>503.4633</v>
      </c>
      <c r="F386" s="177">
        <v>12.5</v>
      </c>
      <c r="G386" s="178">
        <f>ROUND(E386*F386,2)</f>
        <v>6293.29</v>
      </c>
      <c r="H386" s="177"/>
      <c r="I386" s="178">
        <f>ROUND(E386*H386,2)</f>
        <v>0</v>
      </c>
      <c r="J386" s="177"/>
      <c r="K386" s="178">
        <f>ROUND(E386*J386,2)</f>
        <v>0</v>
      </c>
      <c r="L386" s="178">
        <v>15</v>
      </c>
      <c r="M386" s="178">
        <f>G386*(1+L386/100)</f>
        <v>7237.2834999999995</v>
      </c>
      <c r="N386" s="178">
        <v>0</v>
      </c>
      <c r="O386" s="178">
        <f>ROUND(E386*N386,2)</f>
        <v>0</v>
      </c>
      <c r="P386" s="178">
        <v>0</v>
      </c>
      <c r="Q386" s="178">
        <f>ROUND(E386*P386,2)</f>
        <v>0</v>
      </c>
      <c r="R386" s="178" t="s">
        <v>224</v>
      </c>
      <c r="S386" s="178" t="s">
        <v>142</v>
      </c>
      <c r="T386" s="179" t="s">
        <v>143</v>
      </c>
      <c r="U386" s="163">
        <v>0</v>
      </c>
      <c r="V386" s="163">
        <f>ROUND(E386*U386,2)</f>
        <v>0</v>
      </c>
      <c r="W386" s="163"/>
      <c r="X386" s="154"/>
      <c r="Y386" s="154"/>
      <c r="Z386" s="154"/>
      <c r="AA386" s="154"/>
      <c r="AB386" s="154"/>
      <c r="AC386" s="154"/>
      <c r="AD386" s="154"/>
      <c r="AE386" s="154"/>
      <c r="AF386" s="154"/>
      <c r="AG386" s="154" t="s">
        <v>357</v>
      </c>
      <c r="AH386" s="154"/>
      <c r="AI386" s="154"/>
      <c r="AJ386" s="154"/>
      <c r="AK386" s="154"/>
      <c r="AL386" s="154"/>
      <c r="AM386" s="154"/>
      <c r="AN386" s="154"/>
      <c r="AO386" s="154"/>
      <c r="AP386" s="154"/>
      <c r="AQ386" s="154"/>
      <c r="AR386" s="154"/>
      <c r="AS386" s="154"/>
      <c r="AT386" s="154"/>
      <c r="AU386" s="154"/>
      <c r="AV386" s="154"/>
      <c r="AW386" s="154"/>
      <c r="AX386" s="154"/>
      <c r="AY386" s="154"/>
      <c r="AZ386" s="154"/>
      <c r="BA386" s="154"/>
      <c r="BB386" s="154"/>
      <c r="BC386" s="154"/>
      <c r="BD386" s="154"/>
      <c r="BE386" s="154"/>
      <c r="BF386" s="154"/>
      <c r="BG386" s="154"/>
      <c r="BH386" s="154"/>
    </row>
    <row r="387" spans="1:60" outlineLevel="1">
      <c r="A387" s="161"/>
      <c r="B387" s="162"/>
      <c r="C387" s="250" t="s">
        <v>454</v>
      </c>
      <c r="D387" s="251"/>
      <c r="E387" s="251"/>
      <c r="F387" s="251"/>
      <c r="G387" s="251"/>
      <c r="H387" s="163"/>
      <c r="I387" s="163"/>
      <c r="J387" s="163"/>
      <c r="K387" s="163"/>
      <c r="L387" s="163"/>
      <c r="M387" s="163"/>
      <c r="N387" s="163"/>
      <c r="O387" s="163"/>
      <c r="P387" s="163"/>
      <c r="Q387" s="163"/>
      <c r="R387" s="163"/>
      <c r="S387" s="163"/>
      <c r="T387" s="163"/>
      <c r="U387" s="163"/>
      <c r="V387" s="163"/>
      <c r="W387" s="163"/>
      <c r="X387" s="154"/>
      <c r="Y387" s="154"/>
      <c r="Z387" s="154"/>
      <c r="AA387" s="154"/>
      <c r="AB387" s="154"/>
      <c r="AC387" s="154"/>
      <c r="AD387" s="154"/>
      <c r="AE387" s="154"/>
      <c r="AF387" s="154"/>
      <c r="AG387" s="154" t="s">
        <v>167</v>
      </c>
      <c r="AH387" s="154"/>
      <c r="AI387" s="154"/>
      <c r="AJ387" s="154"/>
      <c r="AK387" s="154"/>
      <c r="AL387" s="154"/>
      <c r="AM387" s="154"/>
      <c r="AN387" s="154"/>
      <c r="AO387" s="154"/>
      <c r="AP387" s="154"/>
      <c r="AQ387" s="154"/>
      <c r="AR387" s="154"/>
      <c r="AS387" s="154"/>
      <c r="AT387" s="154"/>
      <c r="AU387" s="154"/>
      <c r="AV387" s="154"/>
      <c r="AW387" s="154"/>
      <c r="AX387" s="154"/>
      <c r="AY387" s="154"/>
      <c r="AZ387" s="154"/>
      <c r="BA387" s="154"/>
      <c r="BB387" s="154"/>
      <c r="BC387" s="154"/>
      <c r="BD387" s="154"/>
      <c r="BE387" s="154"/>
      <c r="BF387" s="154"/>
      <c r="BG387" s="154"/>
      <c r="BH387" s="154"/>
    </row>
    <row r="388" spans="1:60">
      <c r="A388" s="167" t="s">
        <v>137</v>
      </c>
      <c r="B388" s="168" t="s">
        <v>99</v>
      </c>
      <c r="C388" s="188" t="s">
        <v>100</v>
      </c>
      <c r="D388" s="169"/>
      <c r="E388" s="170"/>
      <c r="F388" s="171"/>
      <c r="G388" s="171">
        <f>SUMIF(AG389:AG398,"&lt;&gt;NOR",G389:G398)</f>
        <v>421.12</v>
      </c>
      <c r="H388" s="171"/>
      <c r="I388" s="171">
        <f>SUM(I389:I398)</f>
        <v>0</v>
      </c>
      <c r="J388" s="171"/>
      <c r="K388" s="171">
        <f>SUM(K389:K398)</f>
        <v>0</v>
      </c>
      <c r="L388" s="171"/>
      <c r="M388" s="171">
        <f>SUM(M389:M398)</f>
        <v>484.28800000000001</v>
      </c>
      <c r="N388" s="171"/>
      <c r="O388" s="171">
        <f>SUM(O389:O398)</f>
        <v>0</v>
      </c>
      <c r="P388" s="171"/>
      <c r="Q388" s="171">
        <f>SUM(Q389:Q398)</f>
        <v>0</v>
      </c>
      <c r="R388" s="171"/>
      <c r="S388" s="171"/>
      <c r="T388" s="172"/>
      <c r="U388" s="166"/>
      <c r="V388" s="166">
        <f>SUM(V389:V398)</f>
        <v>0.7</v>
      </c>
      <c r="W388" s="166"/>
      <c r="AG388" t="s">
        <v>138</v>
      </c>
    </row>
    <row r="389" spans="1:60" outlineLevel="1">
      <c r="A389" s="173">
        <v>110</v>
      </c>
      <c r="B389" s="174" t="s">
        <v>572</v>
      </c>
      <c r="C389" s="190" t="s">
        <v>573</v>
      </c>
      <c r="D389" s="175" t="s">
        <v>188</v>
      </c>
      <c r="E389" s="176">
        <v>3.29</v>
      </c>
      <c r="F389" s="177">
        <v>9.6</v>
      </c>
      <c r="G389" s="178">
        <f>ROUND(E389*F389,2)</f>
        <v>31.58</v>
      </c>
      <c r="H389" s="177"/>
      <c r="I389" s="178">
        <f>ROUND(E389*H389,2)</f>
        <v>0</v>
      </c>
      <c r="J389" s="177"/>
      <c r="K389" s="178">
        <f>ROUND(E389*J389,2)</f>
        <v>0</v>
      </c>
      <c r="L389" s="178">
        <v>15</v>
      </c>
      <c r="M389" s="178">
        <f>G389*(1+L389/100)</f>
        <v>36.316999999999993</v>
      </c>
      <c r="N389" s="178">
        <v>0</v>
      </c>
      <c r="O389" s="178">
        <f>ROUND(E389*N389,2)</f>
        <v>0</v>
      </c>
      <c r="P389" s="178">
        <v>0</v>
      </c>
      <c r="Q389" s="178">
        <f>ROUND(E389*P389,2)</f>
        <v>0</v>
      </c>
      <c r="R389" s="178" t="s">
        <v>574</v>
      </c>
      <c r="S389" s="178" t="s">
        <v>142</v>
      </c>
      <c r="T389" s="179" t="s">
        <v>142</v>
      </c>
      <c r="U389" s="163">
        <v>4.1000000000000002E-2</v>
      </c>
      <c r="V389" s="163">
        <f>ROUND(E389*U389,2)</f>
        <v>0.13</v>
      </c>
      <c r="W389" s="163"/>
      <c r="X389" s="154"/>
      <c r="Y389" s="154"/>
      <c r="Z389" s="154"/>
      <c r="AA389" s="154"/>
      <c r="AB389" s="154"/>
      <c r="AC389" s="154"/>
      <c r="AD389" s="154"/>
      <c r="AE389" s="154"/>
      <c r="AF389" s="154"/>
      <c r="AG389" s="154" t="s">
        <v>422</v>
      </c>
      <c r="AH389" s="154"/>
      <c r="AI389" s="154"/>
      <c r="AJ389" s="154"/>
      <c r="AK389" s="154"/>
      <c r="AL389" s="154"/>
      <c r="AM389" s="154"/>
      <c r="AN389" s="154"/>
      <c r="AO389" s="154"/>
      <c r="AP389" s="154"/>
      <c r="AQ389" s="154"/>
      <c r="AR389" s="154"/>
      <c r="AS389" s="154"/>
      <c r="AT389" s="154"/>
      <c r="AU389" s="154"/>
      <c r="AV389" s="154"/>
      <c r="AW389" s="154"/>
      <c r="AX389" s="154"/>
      <c r="AY389" s="154"/>
      <c r="AZ389" s="154"/>
      <c r="BA389" s="154"/>
      <c r="BB389" s="154"/>
      <c r="BC389" s="154"/>
      <c r="BD389" s="154"/>
      <c r="BE389" s="154"/>
      <c r="BF389" s="154"/>
      <c r="BG389" s="154"/>
      <c r="BH389" s="154"/>
    </row>
    <row r="390" spans="1:60" outlineLevel="1">
      <c r="A390" s="161"/>
      <c r="B390" s="162"/>
      <c r="C390" s="191" t="s">
        <v>575</v>
      </c>
      <c r="D390" s="164"/>
      <c r="E390" s="165">
        <v>0.54</v>
      </c>
      <c r="F390" s="163"/>
      <c r="G390" s="163"/>
      <c r="H390" s="163"/>
      <c r="I390" s="163"/>
      <c r="J390" s="163"/>
      <c r="K390" s="163"/>
      <c r="L390" s="163"/>
      <c r="M390" s="163"/>
      <c r="N390" s="163"/>
      <c r="O390" s="163"/>
      <c r="P390" s="163"/>
      <c r="Q390" s="163"/>
      <c r="R390" s="163"/>
      <c r="S390" s="163"/>
      <c r="T390" s="163"/>
      <c r="U390" s="163"/>
      <c r="V390" s="163"/>
      <c r="W390" s="163"/>
      <c r="X390" s="154"/>
      <c r="Y390" s="154"/>
      <c r="Z390" s="154"/>
      <c r="AA390" s="154"/>
      <c r="AB390" s="154"/>
      <c r="AC390" s="154"/>
      <c r="AD390" s="154"/>
      <c r="AE390" s="154"/>
      <c r="AF390" s="154"/>
      <c r="AG390" s="154" t="s">
        <v>156</v>
      </c>
      <c r="AH390" s="154">
        <v>0</v>
      </c>
      <c r="AI390" s="154"/>
      <c r="AJ390" s="154"/>
      <c r="AK390" s="154"/>
      <c r="AL390" s="154"/>
      <c r="AM390" s="154"/>
      <c r="AN390" s="154"/>
      <c r="AO390" s="154"/>
      <c r="AP390" s="154"/>
      <c r="AQ390" s="154"/>
      <c r="AR390" s="154"/>
      <c r="AS390" s="154"/>
      <c r="AT390" s="154"/>
      <c r="AU390" s="154"/>
      <c r="AV390" s="154"/>
      <c r="AW390" s="154"/>
      <c r="AX390" s="154"/>
      <c r="AY390" s="154"/>
      <c r="AZ390" s="154"/>
      <c r="BA390" s="154"/>
      <c r="BB390" s="154"/>
      <c r="BC390" s="154"/>
      <c r="BD390" s="154"/>
      <c r="BE390" s="154"/>
      <c r="BF390" s="154"/>
      <c r="BG390" s="154"/>
      <c r="BH390" s="154"/>
    </row>
    <row r="391" spans="1:60" outlineLevel="1">
      <c r="A391" s="161"/>
      <c r="B391" s="162"/>
      <c r="C391" s="191" t="s">
        <v>576</v>
      </c>
      <c r="D391" s="164"/>
      <c r="E391" s="165">
        <v>1</v>
      </c>
      <c r="F391" s="163"/>
      <c r="G391" s="163"/>
      <c r="H391" s="163"/>
      <c r="I391" s="163"/>
      <c r="J391" s="163"/>
      <c r="K391" s="163"/>
      <c r="L391" s="163"/>
      <c r="M391" s="163"/>
      <c r="N391" s="163"/>
      <c r="O391" s="163"/>
      <c r="P391" s="163"/>
      <c r="Q391" s="163"/>
      <c r="R391" s="163"/>
      <c r="S391" s="163"/>
      <c r="T391" s="163"/>
      <c r="U391" s="163"/>
      <c r="V391" s="163"/>
      <c r="W391" s="163"/>
      <c r="X391" s="154"/>
      <c r="Y391" s="154"/>
      <c r="Z391" s="154"/>
      <c r="AA391" s="154"/>
      <c r="AB391" s="154"/>
      <c r="AC391" s="154"/>
      <c r="AD391" s="154"/>
      <c r="AE391" s="154"/>
      <c r="AF391" s="154"/>
      <c r="AG391" s="154" t="s">
        <v>156</v>
      </c>
      <c r="AH391" s="154">
        <v>0</v>
      </c>
      <c r="AI391" s="154"/>
      <c r="AJ391" s="154"/>
      <c r="AK391" s="154"/>
      <c r="AL391" s="154"/>
      <c r="AM391" s="154"/>
      <c r="AN391" s="154"/>
      <c r="AO391" s="154"/>
      <c r="AP391" s="154"/>
      <c r="AQ391" s="154"/>
      <c r="AR391" s="154"/>
      <c r="AS391" s="154"/>
      <c r="AT391" s="154"/>
      <c r="AU391" s="154"/>
      <c r="AV391" s="154"/>
      <c r="AW391" s="154"/>
      <c r="AX391" s="154"/>
      <c r="AY391" s="154"/>
      <c r="AZ391" s="154"/>
      <c r="BA391" s="154"/>
      <c r="BB391" s="154"/>
      <c r="BC391" s="154"/>
      <c r="BD391" s="154"/>
      <c r="BE391" s="154"/>
      <c r="BF391" s="154"/>
      <c r="BG391" s="154"/>
      <c r="BH391" s="154"/>
    </row>
    <row r="392" spans="1:60" outlineLevel="1">
      <c r="A392" s="161"/>
      <c r="B392" s="162"/>
      <c r="C392" s="191" t="s">
        <v>577</v>
      </c>
      <c r="D392" s="164"/>
      <c r="E392" s="165">
        <v>0.5</v>
      </c>
      <c r="F392" s="163"/>
      <c r="G392" s="163"/>
      <c r="H392" s="163"/>
      <c r="I392" s="163"/>
      <c r="J392" s="163"/>
      <c r="K392" s="163"/>
      <c r="L392" s="163"/>
      <c r="M392" s="163"/>
      <c r="N392" s="163"/>
      <c r="O392" s="163"/>
      <c r="P392" s="163"/>
      <c r="Q392" s="163"/>
      <c r="R392" s="163"/>
      <c r="S392" s="163"/>
      <c r="T392" s="163"/>
      <c r="U392" s="163"/>
      <c r="V392" s="163"/>
      <c r="W392" s="163"/>
      <c r="X392" s="154"/>
      <c r="Y392" s="154"/>
      <c r="Z392" s="154"/>
      <c r="AA392" s="154"/>
      <c r="AB392" s="154"/>
      <c r="AC392" s="154"/>
      <c r="AD392" s="154"/>
      <c r="AE392" s="154"/>
      <c r="AF392" s="154"/>
      <c r="AG392" s="154" t="s">
        <v>156</v>
      </c>
      <c r="AH392" s="154">
        <v>0</v>
      </c>
      <c r="AI392" s="154"/>
      <c r="AJ392" s="154"/>
      <c r="AK392" s="154"/>
      <c r="AL392" s="154"/>
      <c r="AM392" s="154"/>
      <c r="AN392" s="154"/>
      <c r="AO392" s="154"/>
      <c r="AP392" s="154"/>
      <c r="AQ392" s="154"/>
      <c r="AR392" s="154"/>
      <c r="AS392" s="154"/>
      <c r="AT392" s="154"/>
      <c r="AU392" s="154"/>
      <c r="AV392" s="154"/>
      <c r="AW392" s="154"/>
      <c r="AX392" s="154"/>
      <c r="AY392" s="154"/>
      <c r="AZ392" s="154"/>
      <c r="BA392" s="154"/>
      <c r="BB392" s="154"/>
      <c r="BC392" s="154"/>
      <c r="BD392" s="154"/>
      <c r="BE392" s="154"/>
      <c r="BF392" s="154"/>
      <c r="BG392" s="154"/>
      <c r="BH392" s="154"/>
    </row>
    <row r="393" spans="1:60" outlineLevel="1">
      <c r="A393" s="161"/>
      <c r="B393" s="162"/>
      <c r="C393" s="191" t="s">
        <v>578</v>
      </c>
      <c r="D393" s="164"/>
      <c r="E393" s="165">
        <v>1.25</v>
      </c>
      <c r="F393" s="163"/>
      <c r="G393" s="163"/>
      <c r="H393" s="163"/>
      <c r="I393" s="163"/>
      <c r="J393" s="163"/>
      <c r="K393" s="163"/>
      <c r="L393" s="163"/>
      <c r="M393" s="163"/>
      <c r="N393" s="163"/>
      <c r="O393" s="163"/>
      <c r="P393" s="163"/>
      <c r="Q393" s="163"/>
      <c r="R393" s="163"/>
      <c r="S393" s="163"/>
      <c r="T393" s="163"/>
      <c r="U393" s="163"/>
      <c r="V393" s="163"/>
      <c r="W393" s="163"/>
      <c r="X393" s="154"/>
      <c r="Y393" s="154"/>
      <c r="Z393" s="154"/>
      <c r="AA393" s="154"/>
      <c r="AB393" s="154"/>
      <c r="AC393" s="154"/>
      <c r="AD393" s="154"/>
      <c r="AE393" s="154"/>
      <c r="AF393" s="154"/>
      <c r="AG393" s="154" t="s">
        <v>156</v>
      </c>
      <c r="AH393" s="154">
        <v>0</v>
      </c>
      <c r="AI393" s="154"/>
      <c r="AJ393" s="154"/>
      <c r="AK393" s="154"/>
      <c r="AL393" s="154"/>
      <c r="AM393" s="154"/>
      <c r="AN393" s="154"/>
      <c r="AO393" s="154"/>
      <c r="AP393" s="154"/>
      <c r="AQ393" s="154"/>
      <c r="AR393" s="154"/>
      <c r="AS393" s="154"/>
      <c r="AT393" s="154"/>
      <c r="AU393" s="154"/>
      <c r="AV393" s="154"/>
      <c r="AW393" s="154"/>
      <c r="AX393" s="154"/>
      <c r="AY393" s="154"/>
      <c r="AZ393" s="154"/>
      <c r="BA393" s="154"/>
      <c r="BB393" s="154"/>
      <c r="BC393" s="154"/>
      <c r="BD393" s="154"/>
      <c r="BE393" s="154"/>
      <c r="BF393" s="154"/>
      <c r="BG393" s="154"/>
      <c r="BH393" s="154"/>
    </row>
    <row r="394" spans="1:60" ht="22.5" outlineLevel="1">
      <c r="A394" s="173">
        <v>111</v>
      </c>
      <c r="B394" s="174" t="s">
        <v>579</v>
      </c>
      <c r="C394" s="190" t="s">
        <v>580</v>
      </c>
      <c r="D394" s="175" t="s">
        <v>188</v>
      </c>
      <c r="E394" s="176">
        <v>3.29</v>
      </c>
      <c r="F394" s="177">
        <v>118.4</v>
      </c>
      <c r="G394" s="178">
        <f>ROUND(E394*F394,2)</f>
        <v>389.54</v>
      </c>
      <c r="H394" s="177"/>
      <c r="I394" s="178">
        <f>ROUND(E394*H394,2)</f>
        <v>0</v>
      </c>
      <c r="J394" s="177"/>
      <c r="K394" s="178">
        <f>ROUND(E394*J394,2)</f>
        <v>0</v>
      </c>
      <c r="L394" s="178">
        <v>15</v>
      </c>
      <c r="M394" s="178">
        <f>G394*(1+L394/100)</f>
        <v>447.971</v>
      </c>
      <c r="N394" s="178">
        <v>0</v>
      </c>
      <c r="O394" s="178">
        <f>ROUND(E394*N394,2)</f>
        <v>0</v>
      </c>
      <c r="P394" s="178">
        <v>0</v>
      </c>
      <c r="Q394" s="178">
        <f>ROUND(E394*P394,2)</f>
        <v>0</v>
      </c>
      <c r="R394" s="178" t="s">
        <v>574</v>
      </c>
      <c r="S394" s="178" t="s">
        <v>142</v>
      </c>
      <c r="T394" s="179" t="s">
        <v>142</v>
      </c>
      <c r="U394" s="163">
        <v>0.17199999999999999</v>
      </c>
      <c r="V394" s="163">
        <f>ROUND(E394*U394,2)</f>
        <v>0.56999999999999995</v>
      </c>
      <c r="W394" s="163"/>
      <c r="X394" s="154"/>
      <c r="Y394" s="154"/>
      <c r="Z394" s="154"/>
      <c r="AA394" s="154"/>
      <c r="AB394" s="154"/>
      <c r="AC394" s="154"/>
      <c r="AD394" s="154"/>
      <c r="AE394" s="154"/>
      <c r="AF394" s="154"/>
      <c r="AG394" s="154" t="s">
        <v>422</v>
      </c>
      <c r="AH394" s="154"/>
      <c r="AI394" s="154"/>
      <c r="AJ394" s="154"/>
      <c r="AK394" s="154"/>
      <c r="AL394" s="154"/>
      <c r="AM394" s="154"/>
      <c r="AN394" s="154"/>
      <c r="AO394" s="154"/>
      <c r="AP394" s="154"/>
      <c r="AQ394" s="154"/>
      <c r="AR394" s="154"/>
      <c r="AS394" s="154"/>
      <c r="AT394" s="154"/>
      <c r="AU394" s="154"/>
      <c r="AV394" s="154"/>
      <c r="AW394" s="154"/>
      <c r="AX394" s="154"/>
      <c r="AY394" s="154"/>
      <c r="AZ394" s="154"/>
      <c r="BA394" s="154"/>
      <c r="BB394" s="154"/>
      <c r="BC394" s="154"/>
      <c r="BD394" s="154"/>
      <c r="BE394" s="154"/>
      <c r="BF394" s="154"/>
      <c r="BG394" s="154"/>
      <c r="BH394" s="154"/>
    </row>
    <row r="395" spans="1:60" outlineLevel="1">
      <c r="A395" s="161"/>
      <c r="B395" s="162"/>
      <c r="C395" s="191" t="s">
        <v>575</v>
      </c>
      <c r="D395" s="164"/>
      <c r="E395" s="165">
        <v>0.54</v>
      </c>
      <c r="F395" s="163"/>
      <c r="G395" s="163"/>
      <c r="H395" s="163"/>
      <c r="I395" s="163"/>
      <c r="J395" s="163"/>
      <c r="K395" s="163"/>
      <c r="L395" s="163"/>
      <c r="M395" s="163"/>
      <c r="N395" s="163"/>
      <c r="O395" s="163"/>
      <c r="P395" s="163"/>
      <c r="Q395" s="163"/>
      <c r="R395" s="163"/>
      <c r="S395" s="163"/>
      <c r="T395" s="163"/>
      <c r="U395" s="163"/>
      <c r="V395" s="163"/>
      <c r="W395" s="163"/>
      <c r="X395" s="154"/>
      <c r="Y395" s="154"/>
      <c r="Z395" s="154"/>
      <c r="AA395" s="154"/>
      <c r="AB395" s="154"/>
      <c r="AC395" s="154"/>
      <c r="AD395" s="154"/>
      <c r="AE395" s="154"/>
      <c r="AF395" s="154"/>
      <c r="AG395" s="154" t="s">
        <v>156</v>
      </c>
      <c r="AH395" s="154">
        <v>0</v>
      </c>
      <c r="AI395" s="154"/>
      <c r="AJ395" s="154"/>
      <c r="AK395" s="154"/>
      <c r="AL395" s="154"/>
      <c r="AM395" s="154"/>
      <c r="AN395" s="154"/>
      <c r="AO395" s="154"/>
      <c r="AP395" s="154"/>
      <c r="AQ395" s="154"/>
      <c r="AR395" s="154"/>
      <c r="AS395" s="154"/>
      <c r="AT395" s="154"/>
      <c r="AU395" s="154"/>
      <c r="AV395" s="154"/>
      <c r="AW395" s="154"/>
      <c r="AX395" s="154"/>
      <c r="AY395" s="154"/>
      <c r="AZ395" s="154"/>
      <c r="BA395" s="154"/>
      <c r="BB395" s="154"/>
      <c r="BC395" s="154"/>
      <c r="BD395" s="154"/>
      <c r="BE395" s="154"/>
      <c r="BF395" s="154"/>
      <c r="BG395" s="154"/>
      <c r="BH395" s="154"/>
    </row>
    <row r="396" spans="1:60" outlineLevel="1">
      <c r="A396" s="161"/>
      <c r="B396" s="162"/>
      <c r="C396" s="191" t="s">
        <v>576</v>
      </c>
      <c r="D396" s="164"/>
      <c r="E396" s="165">
        <v>1</v>
      </c>
      <c r="F396" s="163"/>
      <c r="G396" s="163"/>
      <c r="H396" s="163"/>
      <c r="I396" s="163"/>
      <c r="J396" s="163"/>
      <c r="K396" s="163"/>
      <c r="L396" s="163"/>
      <c r="M396" s="163"/>
      <c r="N396" s="163"/>
      <c r="O396" s="163"/>
      <c r="P396" s="163"/>
      <c r="Q396" s="163"/>
      <c r="R396" s="163"/>
      <c r="S396" s="163"/>
      <c r="T396" s="163"/>
      <c r="U396" s="163"/>
      <c r="V396" s="163"/>
      <c r="W396" s="163"/>
      <c r="X396" s="154"/>
      <c r="Y396" s="154"/>
      <c r="Z396" s="154"/>
      <c r="AA396" s="154"/>
      <c r="AB396" s="154"/>
      <c r="AC396" s="154"/>
      <c r="AD396" s="154"/>
      <c r="AE396" s="154"/>
      <c r="AF396" s="154"/>
      <c r="AG396" s="154" t="s">
        <v>156</v>
      </c>
      <c r="AH396" s="154">
        <v>0</v>
      </c>
      <c r="AI396" s="154"/>
      <c r="AJ396" s="154"/>
      <c r="AK396" s="154"/>
      <c r="AL396" s="154"/>
      <c r="AM396" s="154"/>
      <c r="AN396" s="154"/>
      <c r="AO396" s="154"/>
      <c r="AP396" s="154"/>
      <c r="AQ396" s="154"/>
      <c r="AR396" s="154"/>
      <c r="AS396" s="154"/>
      <c r="AT396" s="154"/>
      <c r="AU396" s="154"/>
      <c r="AV396" s="154"/>
      <c r="AW396" s="154"/>
      <c r="AX396" s="154"/>
      <c r="AY396" s="154"/>
      <c r="AZ396" s="154"/>
      <c r="BA396" s="154"/>
      <c r="BB396" s="154"/>
      <c r="BC396" s="154"/>
      <c r="BD396" s="154"/>
      <c r="BE396" s="154"/>
      <c r="BF396" s="154"/>
      <c r="BG396" s="154"/>
      <c r="BH396" s="154"/>
    </row>
    <row r="397" spans="1:60" outlineLevel="1">
      <c r="A397" s="161"/>
      <c r="B397" s="162"/>
      <c r="C397" s="191" t="s">
        <v>577</v>
      </c>
      <c r="D397" s="164"/>
      <c r="E397" s="165">
        <v>0.5</v>
      </c>
      <c r="F397" s="163"/>
      <c r="G397" s="163"/>
      <c r="H397" s="163"/>
      <c r="I397" s="163"/>
      <c r="J397" s="163"/>
      <c r="K397" s="163"/>
      <c r="L397" s="163"/>
      <c r="M397" s="163"/>
      <c r="N397" s="163"/>
      <c r="O397" s="163"/>
      <c r="P397" s="163"/>
      <c r="Q397" s="163"/>
      <c r="R397" s="163"/>
      <c r="S397" s="163"/>
      <c r="T397" s="163"/>
      <c r="U397" s="163"/>
      <c r="V397" s="163"/>
      <c r="W397" s="163"/>
      <c r="X397" s="154"/>
      <c r="Y397" s="154"/>
      <c r="Z397" s="154"/>
      <c r="AA397" s="154"/>
      <c r="AB397" s="154"/>
      <c r="AC397" s="154"/>
      <c r="AD397" s="154"/>
      <c r="AE397" s="154"/>
      <c r="AF397" s="154"/>
      <c r="AG397" s="154" t="s">
        <v>156</v>
      </c>
      <c r="AH397" s="154">
        <v>0</v>
      </c>
      <c r="AI397" s="154"/>
      <c r="AJ397" s="154"/>
      <c r="AK397" s="154"/>
      <c r="AL397" s="154"/>
      <c r="AM397" s="154"/>
      <c r="AN397" s="154"/>
      <c r="AO397" s="154"/>
      <c r="AP397" s="154"/>
      <c r="AQ397" s="154"/>
      <c r="AR397" s="154"/>
      <c r="AS397" s="154"/>
      <c r="AT397" s="154"/>
      <c r="AU397" s="154"/>
      <c r="AV397" s="154"/>
      <c r="AW397" s="154"/>
      <c r="AX397" s="154"/>
      <c r="AY397" s="154"/>
      <c r="AZ397" s="154"/>
      <c r="BA397" s="154"/>
      <c r="BB397" s="154"/>
      <c r="BC397" s="154"/>
      <c r="BD397" s="154"/>
      <c r="BE397" s="154"/>
      <c r="BF397" s="154"/>
      <c r="BG397" s="154"/>
      <c r="BH397" s="154"/>
    </row>
    <row r="398" spans="1:60" outlineLevel="1">
      <c r="A398" s="161"/>
      <c r="B398" s="162"/>
      <c r="C398" s="191" t="s">
        <v>578</v>
      </c>
      <c r="D398" s="164"/>
      <c r="E398" s="165">
        <v>1.25</v>
      </c>
      <c r="F398" s="163"/>
      <c r="G398" s="163"/>
      <c r="H398" s="163"/>
      <c r="I398" s="163"/>
      <c r="J398" s="163"/>
      <c r="K398" s="163"/>
      <c r="L398" s="163"/>
      <c r="M398" s="163"/>
      <c r="N398" s="163"/>
      <c r="O398" s="163"/>
      <c r="P398" s="163"/>
      <c r="Q398" s="163"/>
      <c r="R398" s="163"/>
      <c r="S398" s="163"/>
      <c r="T398" s="163"/>
      <c r="U398" s="163"/>
      <c r="V398" s="163"/>
      <c r="W398" s="163"/>
      <c r="X398" s="154"/>
      <c r="Y398" s="154"/>
      <c r="Z398" s="154"/>
      <c r="AA398" s="154"/>
      <c r="AB398" s="154"/>
      <c r="AC398" s="154"/>
      <c r="AD398" s="154"/>
      <c r="AE398" s="154"/>
      <c r="AF398" s="154"/>
      <c r="AG398" s="154" t="s">
        <v>156</v>
      </c>
      <c r="AH398" s="154">
        <v>0</v>
      </c>
      <c r="AI398" s="154"/>
      <c r="AJ398" s="154"/>
      <c r="AK398" s="154"/>
      <c r="AL398" s="154"/>
      <c r="AM398" s="154"/>
      <c r="AN398" s="154"/>
      <c r="AO398" s="154"/>
      <c r="AP398" s="154"/>
      <c r="AQ398" s="154"/>
      <c r="AR398" s="154"/>
      <c r="AS398" s="154"/>
      <c r="AT398" s="154"/>
      <c r="AU398" s="154"/>
      <c r="AV398" s="154"/>
      <c r="AW398" s="154"/>
      <c r="AX398" s="154"/>
      <c r="AY398" s="154"/>
      <c r="AZ398" s="154"/>
      <c r="BA398" s="154"/>
      <c r="BB398" s="154"/>
      <c r="BC398" s="154"/>
      <c r="BD398" s="154"/>
      <c r="BE398" s="154"/>
      <c r="BF398" s="154"/>
      <c r="BG398" s="154"/>
      <c r="BH398" s="154"/>
    </row>
    <row r="399" spans="1:60">
      <c r="A399" s="167" t="s">
        <v>137</v>
      </c>
      <c r="B399" s="168" t="s">
        <v>101</v>
      </c>
      <c r="C399" s="188" t="s">
        <v>102</v>
      </c>
      <c r="D399" s="169"/>
      <c r="E399" s="170"/>
      <c r="F399" s="171"/>
      <c r="G399" s="171">
        <f>SUMIF(AG400:AG403,"&lt;&gt;NOR",G400:G403)</f>
        <v>7039.0599999999995</v>
      </c>
      <c r="H399" s="171"/>
      <c r="I399" s="171">
        <f>SUM(I400:I403)</f>
        <v>0</v>
      </c>
      <c r="J399" s="171"/>
      <c r="K399" s="171">
        <f>SUM(K400:K403)</f>
        <v>0</v>
      </c>
      <c r="L399" s="171"/>
      <c r="M399" s="171">
        <f>SUM(M400:M403)</f>
        <v>8094.9189999999981</v>
      </c>
      <c r="N399" s="171"/>
      <c r="O399" s="171">
        <f>SUM(O400:O403)</f>
        <v>0</v>
      </c>
      <c r="P399" s="171"/>
      <c r="Q399" s="171">
        <f>SUM(Q400:Q403)</f>
        <v>0</v>
      </c>
      <c r="R399" s="171"/>
      <c r="S399" s="171"/>
      <c r="T399" s="172"/>
      <c r="U399" s="166"/>
      <c r="V399" s="166">
        <f>SUM(V400:V403)</f>
        <v>25.78</v>
      </c>
      <c r="W399" s="166"/>
      <c r="AG399" t="s">
        <v>138</v>
      </c>
    </row>
    <row r="400" spans="1:60" outlineLevel="1">
      <c r="A400" s="173">
        <v>112</v>
      </c>
      <c r="B400" s="174" t="s">
        <v>581</v>
      </c>
      <c r="C400" s="190" t="s">
        <v>582</v>
      </c>
      <c r="D400" s="175" t="s">
        <v>188</v>
      </c>
      <c r="E400" s="176">
        <v>191.8</v>
      </c>
      <c r="F400" s="177">
        <v>9.9</v>
      </c>
      <c r="G400" s="178">
        <f>ROUND(E400*F400,2)</f>
        <v>1898.82</v>
      </c>
      <c r="H400" s="177"/>
      <c r="I400" s="178">
        <f>ROUND(E400*H400,2)</f>
        <v>0</v>
      </c>
      <c r="J400" s="177"/>
      <c r="K400" s="178">
        <f>ROUND(E400*J400,2)</f>
        <v>0</v>
      </c>
      <c r="L400" s="178">
        <v>15</v>
      </c>
      <c r="M400" s="178">
        <f>G400*(1+L400/100)</f>
        <v>2183.6429999999996</v>
      </c>
      <c r="N400" s="178">
        <v>0</v>
      </c>
      <c r="O400" s="178">
        <f>ROUND(E400*N400,2)</f>
        <v>0</v>
      </c>
      <c r="P400" s="178">
        <v>0</v>
      </c>
      <c r="Q400" s="178">
        <f>ROUND(E400*P400,2)</f>
        <v>0</v>
      </c>
      <c r="R400" s="178" t="s">
        <v>583</v>
      </c>
      <c r="S400" s="178" t="s">
        <v>142</v>
      </c>
      <c r="T400" s="179" t="s">
        <v>142</v>
      </c>
      <c r="U400" s="163">
        <v>3.2480000000000002E-2</v>
      </c>
      <c r="V400" s="163">
        <f>ROUND(E400*U400,2)</f>
        <v>6.23</v>
      </c>
      <c r="W400" s="163"/>
      <c r="X400" s="154"/>
      <c r="Y400" s="154"/>
      <c r="Z400" s="154"/>
      <c r="AA400" s="154"/>
      <c r="AB400" s="154"/>
      <c r="AC400" s="154"/>
      <c r="AD400" s="154"/>
      <c r="AE400" s="154"/>
      <c r="AF400" s="154"/>
      <c r="AG400" s="154" t="s">
        <v>422</v>
      </c>
      <c r="AH400" s="154"/>
      <c r="AI400" s="154"/>
      <c r="AJ400" s="154"/>
      <c r="AK400" s="154"/>
      <c r="AL400" s="154"/>
      <c r="AM400" s="154"/>
      <c r="AN400" s="154"/>
      <c r="AO400" s="154"/>
      <c r="AP400" s="154"/>
      <c r="AQ400" s="154"/>
      <c r="AR400" s="154"/>
      <c r="AS400" s="154"/>
      <c r="AT400" s="154"/>
      <c r="AU400" s="154"/>
      <c r="AV400" s="154"/>
      <c r="AW400" s="154"/>
      <c r="AX400" s="154"/>
      <c r="AY400" s="154"/>
      <c r="AZ400" s="154"/>
      <c r="BA400" s="154"/>
      <c r="BB400" s="154"/>
      <c r="BC400" s="154"/>
      <c r="BD400" s="154"/>
      <c r="BE400" s="154"/>
      <c r="BF400" s="154"/>
      <c r="BG400" s="154"/>
      <c r="BH400" s="154"/>
    </row>
    <row r="401" spans="1:60" outlineLevel="1">
      <c r="A401" s="161"/>
      <c r="B401" s="162"/>
      <c r="C401" s="191" t="s">
        <v>214</v>
      </c>
      <c r="D401" s="164"/>
      <c r="E401" s="165">
        <v>191.8</v>
      </c>
      <c r="F401" s="163"/>
      <c r="G401" s="163"/>
      <c r="H401" s="163"/>
      <c r="I401" s="163"/>
      <c r="J401" s="163"/>
      <c r="K401" s="163"/>
      <c r="L401" s="163"/>
      <c r="M401" s="163"/>
      <c r="N401" s="163"/>
      <c r="O401" s="163"/>
      <c r="P401" s="163"/>
      <c r="Q401" s="163"/>
      <c r="R401" s="163"/>
      <c r="S401" s="163"/>
      <c r="T401" s="163"/>
      <c r="U401" s="163"/>
      <c r="V401" s="163"/>
      <c r="W401" s="163"/>
      <c r="X401" s="154"/>
      <c r="Y401" s="154"/>
      <c r="Z401" s="154"/>
      <c r="AA401" s="154"/>
      <c r="AB401" s="154"/>
      <c r="AC401" s="154"/>
      <c r="AD401" s="154"/>
      <c r="AE401" s="154"/>
      <c r="AF401" s="154"/>
      <c r="AG401" s="154" t="s">
        <v>156</v>
      </c>
      <c r="AH401" s="154">
        <v>0</v>
      </c>
      <c r="AI401" s="154"/>
      <c r="AJ401" s="154"/>
      <c r="AK401" s="154"/>
      <c r="AL401" s="154"/>
      <c r="AM401" s="154"/>
      <c r="AN401" s="154"/>
      <c r="AO401" s="154"/>
      <c r="AP401" s="154"/>
      <c r="AQ401" s="154"/>
      <c r="AR401" s="154"/>
      <c r="AS401" s="154"/>
      <c r="AT401" s="154"/>
      <c r="AU401" s="154"/>
      <c r="AV401" s="154"/>
      <c r="AW401" s="154"/>
      <c r="AX401" s="154"/>
      <c r="AY401" s="154"/>
      <c r="AZ401" s="154"/>
      <c r="BA401" s="154"/>
      <c r="BB401" s="154"/>
      <c r="BC401" s="154"/>
      <c r="BD401" s="154"/>
      <c r="BE401" s="154"/>
      <c r="BF401" s="154"/>
      <c r="BG401" s="154"/>
      <c r="BH401" s="154"/>
    </row>
    <row r="402" spans="1:60" outlineLevel="1">
      <c r="A402" s="173">
        <v>113</v>
      </c>
      <c r="B402" s="174" t="s">
        <v>584</v>
      </c>
      <c r="C402" s="190" t="s">
        <v>585</v>
      </c>
      <c r="D402" s="175" t="s">
        <v>188</v>
      </c>
      <c r="E402" s="176">
        <v>191.8</v>
      </c>
      <c r="F402" s="177">
        <v>26.8</v>
      </c>
      <c r="G402" s="178">
        <f>ROUND(E402*F402,2)</f>
        <v>5140.24</v>
      </c>
      <c r="H402" s="177"/>
      <c r="I402" s="178">
        <f>ROUND(E402*H402,2)</f>
        <v>0</v>
      </c>
      <c r="J402" s="177"/>
      <c r="K402" s="178">
        <f>ROUND(E402*J402,2)</f>
        <v>0</v>
      </c>
      <c r="L402" s="178">
        <v>15</v>
      </c>
      <c r="M402" s="178">
        <f>G402*(1+L402/100)</f>
        <v>5911.2759999999989</v>
      </c>
      <c r="N402" s="178">
        <v>0</v>
      </c>
      <c r="O402" s="178">
        <f>ROUND(E402*N402,2)</f>
        <v>0</v>
      </c>
      <c r="P402" s="178">
        <v>0</v>
      </c>
      <c r="Q402" s="178">
        <f>ROUND(E402*P402,2)</f>
        <v>0</v>
      </c>
      <c r="R402" s="178" t="s">
        <v>583</v>
      </c>
      <c r="S402" s="178" t="s">
        <v>142</v>
      </c>
      <c r="T402" s="179" t="s">
        <v>142</v>
      </c>
      <c r="U402" s="163">
        <v>0.10191</v>
      </c>
      <c r="V402" s="163">
        <f>ROUND(E402*U402,2)</f>
        <v>19.55</v>
      </c>
      <c r="W402" s="163"/>
      <c r="X402" s="154"/>
      <c r="Y402" s="154"/>
      <c r="Z402" s="154"/>
      <c r="AA402" s="154"/>
      <c r="AB402" s="154"/>
      <c r="AC402" s="154"/>
      <c r="AD402" s="154"/>
      <c r="AE402" s="154"/>
      <c r="AF402" s="154"/>
      <c r="AG402" s="154" t="s">
        <v>422</v>
      </c>
      <c r="AH402" s="154"/>
      <c r="AI402" s="154"/>
      <c r="AJ402" s="154"/>
      <c r="AK402" s="154"/>
      <c r="AL402" s="154"/>
      <c r="AM402" s="154"/>
      <c r="AN402" s="154"/>
      <c r="AO402" s="154"/>
      <c r="AP402" s="154"/>
      <c r="AQ402" s="154"/>
      <c r="AR402" s="154"/>
      <c r="AS402" s="154"/>
      <c r="AT402" s="154"/>
      <c r="AU402" s="154"/>
      <c r="AV402" s="154"/>
      <c r="AW402" s="154"/>
      <c r="AX402" s="154"/>
      <c r="AY402" s="154"/>
      <c r="AZ402" s="154"/>
      <c r="BA402" s="154"/>
      <c r="BB402" s="154"/>
      <c r="BC402" s="154"/>
      <c r="BD402" s="154"/>
      <c r="BE402" s="154"/>
      <c r="BF402" s="154"/>
      <c r="BG402" s="154"/>
      <c r="BH402" s="154"/>
    </row>
    <row r="403" spans="1:60" outlineLevel="1">
      <c r="A403" s="161"/>
      <c r="B403" s="162"/>
      <c r="C403" s="191" t="s">
        <v>214</v>
      </c>
      <c r="D403" s="164"/>
      <c r="E403" s="165">
        <v>191.8</v>
      </c>
      <c r="F403" s="163"/>
      <c r="G403" s="163"/>
      <c r="H403" s="163"/>
      <c r="I403" s="163"/>
      <c r="J403" s="163"/>
      <c r="K403" s="163"/>
      <c r="L403" s="163"/>
      <c r="M403" s="163"/>
      <c r="N403" s="163"/>
      <c r="O403" s="163"/>
      <c r="P403" s="163"/>
      <c r="Q403" s="163"/>
      <c r="R403" s="163"/>
      <c r="S403" s="163"/>
      <c r="T403" s="163"/>
      <c r="U403" s="163"/>
      <c r="V403" s="163"/>
      <c r="W403" s="163"/>
      <c r="X403" s="154"/>
      <c r="Y403" s="154"/>
      <c r="Z403" s="154"/>
      <c r="AA403" s="154"/>
      <c r="AB403" s="154"/>
      <c r="AC403" s="154"/>
      <c r="AD403" s="154"/>
      <c r="AE403" s="154"/>
      <c r="AF403" s="154"/>
      <c r="AG403" s="154" t="s">
        <v>156</v>
      </c>
      <c r="AH403" s="154">
        <v>0</v>
      </c>
      <c r="AI403" s="154"/>
      <c r="AJ403" s="154"/>
      <c r="AK403" s="154"/>
      <c r="AL403" s="154"/>
      <c r="AM403" s="154"/>
      <c r="AN403" s="154"/>
      <c r="AO403" s="154"/>
      <c r="AP403" s="154"/>
      <c r="AQ403" s="154"/>
      <c r="AR403" s="154"/>
      <c r="AS403" s="154"/>
      <c r="AT403" s="154"/>
      <c r="AU403" s="154"/>
      <c r="AV403" s="154"/>
      <c r="AW403" s="154"/>
      <c r="AX403" s="154"/>
      <c r="AY403" s="154"/>
      <c r="AZ403" s="154"/>
      <c r="BA403" s="154"/>
      <c r="BB403" s="154"/>
      <c r="BC403" s="154"/>
      <c r="BD403" s="154"/>
      <c r="BE403" s="154"/>
      <c r="BF403" s="154"/>
      <c r="BG403" s="154"/>
      <c r="BH403" s="154"/>
    </row>
    <row r="404" spans="1:60">
      <c r="A404" s="167" t="s">
        <v>137</v>
      </c>
      <c r="B404" s="168" t="s">
        <v>103</v>
      </c>
      <c r="C404" s="188" t="s">
        <v>104</v>
      </c>
      <c r="D404" s="169"/>
      <c r="E404" s="170"/>
      <c r="F404" s="171"/>
      <c r="G404" s="171">
        <f>SUMIF(AG405:AG414,"&lt;&gt;NOR",G405:G414)</f>
        <v>202334.5</v>
      </c>
      <c r="H404" s="171"/>
      <c r="I404" s="171">
        <f>SUM(I405:I414)</f>
        <v>0</v>
      </c>
      <c r="J404" s="171"/>
      <c r="K404" s="171">
        <f>SUM(K405:K414)</f>
        <v>0</v>
      </c>
      <c r="L404" s="171"/>
      <c r="M404" s="171">
        <f>SUM(M405:M414)</f>
        <v>232684.67499999999</v>
      </c>
      <c r="N404" s="171"/>
      <c r="O404" s="171">
        <f>SUM(O405:O414)</f>
        <v>0</v>
      </c>
      <c r="P404" s="171"/>
      <c r="Q404" s="171">
        <f>SUM(Q405:Q414)</f>
        <v>0</v>
      </c>
      <c r="R404" s="171"/>
      <c r="S404" s="171"/>
      <c r="T404" s="172"/>
      <c r="U404" s="166"/>
      <c r="V404" s="166">
        <f>SUM(V405:V414)</f>
        <v>1.3</v>
      </c>
      <c r="W404" s="166"/>
      <c r="AG404" t="s">
        <v>138</v>
      </c>
    </row>
    <row r="405" spans="1:60" ht="22.5" outlineLevel="1">
      <c r="A405" s="173">
        <v>114</v>
      </c>
      <c r="B405" s="174" t="s">
        <v>586</v>
      </c>
      <c r="C405" s="190" t="s">
        <v>587</v>
      </c>
      <c r="D405" s="175" t="s">
        <v>235</v>
      </c>
      <c r="E405" s="176">
        <v>10</v>
      </c>
      <c r="F405" s="177">
        <v>52.3</v>
      </c>
      <c r="G405" s="178">
        <f>ROUND(E405*F405,2)</f>
        <v>523</v>
      </c>
      <c r="H405" s="177"/>
      <c r="I405" s="178">
        <f>ROUND(E405*H405,2)</f>
        <v>0</v>
      </c>
      <c r="J405" s="177"/>
      <c r="K405" s="178">
        <f>ROUND(E405*J405,2)</f>
        <v>0</v>
      </c>
      <c r="L405" s="178">
        <v>15</v>
      </c>
      <c r="M405" s="178">
        <f>G405*(1+L405/100)</f>
        <v>601.44999999999993</v>
      </c>
      <c r="N405" s="178">
        <v>0</v>
      </c>
      <c r="O405" s="178">
        <f>ROUND(E405*N405,2)</f>
        <v>0</v>
      </c>
      <c r="P405" s="178">
        <v>0</v>
      </c>
      <c r="Q405" s="178">
        <f>ROUND(E405*P405,2)</f>
        <v>0</v>
      </c>
      <c r="R405" s="178" t="s">
        <v>192</v>
      </c>
      <c r="S405" s="178" t="s">
        <v>142</v>
      </c>
      <c r="T405" s="179" t="s">
        <v>142</v>
      </c>
      <c r="U405" s="163">
        <v>0.13</v>
      </c>
      <c r="V405" s="163">
        <f>ROUND(E405*U405,2)</f>
        <v>1.3</v>
      </c>
      <c r="W405" s="163"/>
      <c r="X405" s="154"/>
      <c r="Y405" s="154"/>
      <c r="Z405" s="154"/>
      <c r="AA405" s="154"/>
      <c r="AB405" s="154"/>
      <c r="AC405" s="154"/>
      <c r="AD405" s="154"/>
      <c r="AE405" s="154"/>
      <c r="AF405" s="154"/>
      <c r="AG405" s="154" t="s">
        <v>144</v>
      </c>
      <c r="AH405" s="154"/>
      <c r="AI405" s="154"/>
      <c r="AJ405" s="154"/>
      <c r="AK405" s="154"/>
      <c r="AL405" s="154"/>
      <c r="AM405" s="154"/>
      <c r="AN405" s="154"/>
      <c r="AO405" s="154"/>
      <c r="AP405" s="154"/>
      <c r="AQ405" s="154"/>
      <c r="AR405" s="154"/>
      <c r="AS405" s="154"/>
      <c r="AT405" s="154"/>
      <c r="AU405" s="154"/>
      <c r="AV405" s="154"/>
      <c r="AW405" s="154"/>
      <c r="AX405" s="154"/>
      <c r="AY405" s="154"/>
      <c r="AZ405" s="154"/>
      <c r="BA405" s="154"/>
      <c r="BB405" s="154"/>
      <c r="BC405" s="154"/>
      <c r="BD405" s="154"/>
      <c r="BE405" s="154"/>
      <c r="BF405" s="154"/>
      <c r="BG405" s="154"/>
      <c r="BH405" s="154"/>
    </row>
    <row r="406" spans="1:60" outlineLevel="1">
      <c r="A406" s="161"/>
      <c r="B406" s="162"/>
      <c r="C406" s="191" t="s">
        <v>588</v>
      </c>
      <c r="D406" s="164"/>
      <c r="E406" s="165">
        <v>10</v>
      </c>
      <c r="F406" s="163"/>
      <c r="G406" s="163"/>
      <c r="H406" s="163"/>
      <c r="I406" s="163"/>
      <c r="J406" s="163"/>
      <c r="K406" s="163"/>
      <c r="L406" s="163"/>
      <c r="M406" s="163"/>
      <c r="N406" s="163"/>
      <c r="O406" s="163"/>
      <c r="P406" s="163"/>
      <c r="Q406" s="163"/>
      <c r="R406" s="163"/>
      <c r="S406" s="163"/>
      <c r="T406" s="163"/>
      <c r="U406" s="163"/>
      <c r="V406" s="163"/>
      <c r="W406" s="163"/>
      <c r="X406" s="154"/>
      <c r="Y406" s="154"/>
      <c r="Z406" s="154"/>
      <c r="AA406" s="154"/>
      <c r="AB406" s="154"/>
      <c r="AC406" s="154"/>
      <c r="AD406" s="154"/>
      <c r="AE406" s="154"/>
      <c r="AF406" s="154"/>
      <c r="AG406" s="154" t="s">
        <v>156</v>
      </c>
      <c r="AH406" s="154">
        <v>0</v>
      </c>
      <c r="AI406" s="154"/>
      <c r="AJ406" s="154"/>
      <c r="AK406" s="154"/>
      <c r="AL406" s="154"/>
      <c r="AM406" s="154"/>
      <c r="AN406" s="154"/>
      <c r="AO406" s="154"/>
      <c r="AP406" s="154"/>
      <c r="AQ406" s="154"/>
      <c r="AR406" s="154"/>
      <c r="AS406" s="154"/>
      <c r="AT406" s="154"/>
      <c r="AU406" s="154"/>
      <c r="AV406" s="154"/>
      <c r="AW406" s="154"/>
      <c r="AX406" s="154"/>
      <c r="AY406" s="154"/>
      <c r="AZ406" s="154"/>
      <c r="BA406" s="154"/>
      <c r="BB406" s="154"/>
      <c r="BC406" s="154"/>
      <c r="BD406" s="154"/>
      <c r="BE406" s="154"/>
      <c r="BF406" s="154"/>
      <c r="BG406" s="154"/>
      <c r="BH406" s="154"/>
    </row>
    <row r="407" spans="1:60" outlineLevel="1">
      <c r="A407" s="173">
        <v>115</v>
      </c>
      <c r="B407" s="174" t="s">
        <v>589</v>
      </c>
      <c r="C407" s="190" t="s">
        <v>590</v>
      </c>
      <c r="D407" s="175" t="s">
        <v>235</v>
      </c>
      <c r="E407" s="176">
        <v>419.47</v>
      </c>
      <c r="F407" s="177">
        <v>450</v>
      </c>
      <c r="G407" s="178">
        <f>ROUND(E407*F407,2)</f>
        <v>188761.5</v>
      </c>
      <c r="H407" s="177"/>
      <c r="I407" s="178">
        <f>ROUND(E407*H407,2)</f>
        <v>0</v>
      </c>
      <c r="J407" s="177"/>
      <c r="K407" s="178">
        <f>ROUND(E407*J407,2)</f>
        <v>0</v>
      </c>
      <c r="L407" s="178">
        <v>15</v>
      </c>
      <c r="M407" s="178">
        <f>G407*(1+L407/100)</f>
        <v>217075.72499999998</v>
      </c>
      <c r="N407" s="178">
        <v>0</v>
      </c>
      <c r="O407" s="178">
        <f>ROUND(E407*N407,2)</f>
        <v>0</v>
      </c>
      <c r="P407" s="178">
        <v>0</v>
      </c>
      <c r="Q407" s="178">
        <f>ROUND(E407*P407,2)</f>
        <v>0</v>
      </c>
      <c r="R407" s="178"/>
      <c r="S407" s="178" t="s">
        <v>147</v>
      </c>
      <c r="T407" s="179" t="s">
        <v>143</v>
      </c>
      <c r="U407" s="163">
        <v>0</v>
      </c>
      <c r="V407" s="163">
        <f>ROUND(E407*U407,2)</f>
        <v>0</v>
      </c>
      <c r="W407" s="163"/>
      <c r="X407" s="154"/>
      <c r="Y407" s="154"/>
      <c r="Z407" s="154"/>
      <c r="AA407" s="154"/>
      <c r="AB407" s="154"/>
      <c r="AC407" s="154"/>
      <c r="AD407" s="154"/>
      <c r="AE407" s="154"/>
      <c r="AF407" s="154"/>
      <c r="AG407" s="154" t="s">
        <v>591</v>
      </c>
      <c r="AH407" s="154"/>
      <c r="AI407" s="154"/>
      <c r="AJ407" s="154"/>
      <c r="AK407" s="154"/>
      <c r="AL407" s="154"/>
      <c r="AM407" s="154"/>
      <c r="AN407" s="154"/>
      <c r="AO407" s="154"/>
      <c r="AP407" s="154"/>
      <c r="AQ407" s="154"/>
      <c r="AR407" s="154"/>
      <c r="AS407" s="154"/>
      <c r="AT407" s="154"/>
      <c r="AU407" s="154"/>
      <c r="AV407" s="154"/>
      <c r="AW407" s="154"/>
      <c r="AX407" s="154"/>
      <c r="AY407" s="154"/>
      <c r="AZ407" s="154"/>
      <c r="BA407" s="154"/>
      <c r="BB407" s="154"/>
      <c r="BC407" s="154"/>
      <c r="BD407" s="154"/>
      <c r="BE407" s="154"/>
      <c r="BF407" s="154"/>
      <c r="BG407" s="154"/>
      <c r="BH407" s="154"/>
    </row>
    <row r="408" spans="1:60" outlineLevel="1">
      <c r="A408" s="161"/>
      <c r="B408" s="162"/>
      <c r="C408" s="191" t="s">
        <v>592</v>
      </c>
      <c r="D408" s="164"/>
      <c r="E408" s="165">
        <v>121.4</v>
      </c>
      <c r="F408" s="163"/>
      <c r="G408" s="163"/>
      <c r="H408" s="163"/>
      <c r="I408" s="163"/>
      <c r="J408" s="163"/>
      <c r="K408" s="163"/>
      <c r="L408" s="163"/>
      <c r="M408" s="163"/>
      <c r="N408" s="163"/>
      <c r="O408" s="163"/>
      <c r="P408" s="163"/>
      <c r="Q408" s="163"/>
      <c r="R408" s="163"/>
      <c r="S408" s="163"/>
      <c r="T408" s="163"/>
      <c r="U408" s="163"/>
      <c r="V408" s="163"/>
      <c r="W408" s="163"/>
      <c r="X408" s="154"/>
      <c r="Y408" s="154"/>
      <c r="Z408" s="154"/>
      <c r="AA408" s="154"/>
      <c r="AB408" s="154"/>
      <c r="AC408" s="154"/>
      <c r="AD408" s="154"/>
      <c r="AE408" s="154"/>
      <c r="AF408" s="154"/>
      <c r="AG408" s="154" t="s">
        <v>156</v>
      </c>
      <c r="AH408" s="154">
        <v>0</v>
      </c>
      <c r="AI408" s="154"/>
      <c r="AJ408" s="154"/>
      <c r="AK408" s="154"/>
      <c r="AL408" s="154"/>
      <c r="AM408" s="154"/>
      <c r="AN408" s="154"/>
      <c r="AO408" s="154"/>
      <c r="AP408" s="154"/>
      <c r="AQ408" s="154"/>
      <c r="AR408" s="154"/>
      <c r="AS408" s="154"/>
      <c r="AT408" s="154"/>
      <c r="AU408" s="154"/>
      <c r="AV408" s="154"/>
      <c r="AW408" s="154"/>
      <c r="AX408" s="154"/>
      <c r="AY408" s="154"/>
      <c r="AZ408" s="154"/>
      <c r="BA408" s="154"/>
      <c r="BB408" s="154"/>
      <c r="BC408" s="154"/>
      <c r="BD408" s="154"/>
      <c r="BE408" s="154"/>
      <c r="BF408" s="154"/>
      <c r="BG408" s="154"/>
      <c r="BH408" s="154"/>
    </row>
    <row r="409" spans="1:60" outlineLevel="1">
      <c r="A409" s="161"/>
      <c r="B409" s="162"/>
      <c r="C409" s="191" t="s">
        <v>593</v>
      </c>
      <c r="D409" s="164"/>
      <c r="E409" s="165">
        <v>172.2</v>
      </c>
      <c r="F409" s="163"/>
      <c r="G409" s="163"/>
      <c r="H409" s="163"/>
      <c r="I409" s="163"/>
      <c r="J409" s="163"/>
      <c r="K409" s="163"/>
      <c r="L409" s="163"/>
      <c r="M409" s="163"/>
      <c r="N409" s="163"/>
      <c r="O409" s="163"/>
      <c r="P409" s="163"/>
      <c r="Q409" s="163"/>
      <c r="R409" s="163"/>
      <c r="S409" s="163"/>
      <c r="T409" s="163"/>
      <c r="U409" s="163"/>
      <c r="V409" s="163"/>
      <c r="W409" s="163"/>
      <c r="X409" s="154"/>
      <c r="Y409" s="154"/>
      <c r="Z409" s="154"/>
      <c r="AA409" s="154"/>
      <c r="AB409" s="154"/>
      <c r="AC409" s="154"/>
      <c r="AD409" s="154"/>
      <c r="AE409" s="154"/>
      <c r="AF409" s="154"/>
      <c r="AG409" s="154" t="s">
        <v>156</v>
      </c>
      <c r="AH409" s="154">
        <v>0</v>
      </c>
      <c r="AI409" s="154"/>
      <c r="AJ409" s="154"/>
      <c r="AK409" s="154"/>
      <c r="AL409" s="154"/>
      <c r="AM409" s="154"/>
      <c r="AN409" s="154"/>
      <c r="AO409" s="154"/>
      <c r="AP409" s="154"/>
      <c r="AQ409" s="154"/>
      <c r="AR409" s="154"/>
      <c r="AS409" s="154"/>
      <c r="AT409" s="154"/>
      <c r="AU409" s="154"/>
      <c r="AV409" s="154"/>
      <c r="AW409" s="154"/>
      <c r="AX409" s="154"/>
      <c r="AY409" s="154"/>
      <c r="AZ409" s="154"/>
      <c r="BA409" s="154"/>
      <c r="BB409" s="154"/>
      <c r="BC409" s="154"/>
      <c r="BD409" s="154"/>
      <c r="BE409" s="154"/>
      <c r="BF409" s="154"/>
      <c r="BG409" s="154"/>
      <c r="BH409" s="154"/>
    </row>
    <row r="410" spans="1:60" ht="33.75" outlineLevel="1">
      <c r="A410" s="161"/>
      <c r="B410" s="162"/>
      <c r="C410" s="191" t="s">
        <v>594</v>
      </c>
      <c r="D410" s="164"/>
      <c r="E410" s="165">
        <v>125.87</v>
      </c>
      <c r="F410" s="163"/>
      <c r="G410" s="163"/>
      <c r="H410" s="163"/>
      <c r="I410" s="163"/>
      <c r="J410" s="163"/>
      <c r="K410" s="163"/>
      <c r="L410" s="163"/>
      <c r="M410" s="163"/>
      <c r="N410" s="163"/>
      <c r="O410" s="163"/>
      <c r="P410" s="163"/>
      <c r="Q410" s="163"/>
      <c r="R410" s="163"/>
      <c r="S410" s="163"/>
      <c r="T410" s="163"/>
      <c r="U410" s="163"/>
      <c r="V410" s="163"/>
      <c r="W410" s="163"/>
      <c r="X410" s="154"/>
      <c r="Y410" s="154"/>
      <c r="Z410" s="154"/>
      <c r="AA410" s="154"/>
      <c r="AB410" s="154"/>
      <c r="AC410" s="154"/>
      <c r="AD410" s="154"/>
      <c r="AE410" s="154"/>
      <c r="AF410" s="154"/>
      <c r="AG410" s="154" t="s">
        <v>156</v>
      </c>
      <c r="AH410" s="154">
        <v>0</v>
      </c>
      <c r="AI410" s="154"/>
      <c r="AJ410" s="154"/>
      <c r="AK410" s="154"/>
      <c r="AL410" s="154"/>
      <c r="AM410" s="154"/>
      <c r="AN410" s="154"/>
      <c r="AO410" s="154"/>
      <c r="AP410" s="154"/>
      <c r="AQ410" s="154"/>
      <c r="AR410" s="154"/>
      <c r="AS410" s="154"/>
      <c r="AT410" s="154"/>
      <c r="AU410" s="154"/>
      <c r="AV410" s="154"/>
      <c r="AW410" s="154"/>
      <c r="AX410" s="154"/>
      <c r="AY410" s="154"/>
      <c r="AZ410" s="154"/>
      <c r="BA410" s="154"/>
      <c r="BB410" s="154"/>
      <c r="BC410" s="154"/>
      <c r="BD410" s="154"/>
      <c r="BE410" s="154"/>
      <c r="BF410" s="154"/>
      <c r="BG410" s="154"/>
      <c r="BH410" s="154"/>
    </row>
    <row r="411" spans="1:60" outlineLevel="1">
      <c r="A411" s="173">
        <v>116</v>
      </c>
      <c r="B411" s="174" t="s">
        <v>589</v>
      </c>
      <c r="C411" s="190" t="s">
        <v>595</v>
      </c>
      <c r="D411" s="175" t="s">
        <v>596</v>
      </c>
      <c r="E411" s="176">
        <v>1</v>
      </c>
      <c r="F411" s="177">
        <v>12500</v>
      </c>
      <c r="G411" s="178">
        <f>ROUND(E411*F411,2)</f>
        <v>12500</v>
      </c>
      <c r="H411" s="177"/>
      <c r="I411" s="178">
        <f>ROUND(E411*H411,2)</f>
        <v>0</v>
      </c>
      <c r="J411" s="177"/>
      <c r="K411" s="178">
        <f>ROUND(E411*J411,2)</f>
        <v>0</v>
      </c>
      <c r="L411" s="178">
        <v>15</v>
      </c>
      <c r="M411" s="178">
        <f>G411*(1+L411/100)</f>
        <v>14374.999999999998</v>
      </c>
      <c r="N411" s="178">
        <v>0</v>
      </c>
      <c r="O411" s="178">
        <f>ROUND(E411*N411,2)</f>
        <v>0</v>
      </c>
      <c r="P411" s="178">
        <v>0</v>
      </c>
      <c r="Q411" s="178">
        <f>ROUND(E411*P411,2)</f>
        <v>0</v>
      </c>
      <c r="R411" s="178"/>
      <c r="S411" s="178" t="s">
        <v>147</v>
      </c>
      <c r="T411" s="179" t="s">
        <v>143</v>
      </c>
      <c r="U411" s="163">
        <v>0</v>
      </c>
      <c r="V411" s="163">
        <f>ROUND(E411*U411,2)</f>
        <v>0</v>
      </c>
      <c r="W411" s="163"/>
      <c r="X411" s="154"/>
      <c r="Y411" s="154"/>
      <c r="Z411" s="154"/>
      <c r="AA411" s="154"/>
      <c r="AB411" s="154"/>
      <c r="AC411" s="154"/>
      <c r="AD411" s="154"/>
      <c r="AE411" s="154"/>
      <c r="AF411" s="154"/>
      <c r="AG411" s="154" t="s">
        <v>364</v>
      </c>
      <c r="AH411" s="154"/>
      <c r="AI411" s="154"/>
      <c r="AJ411" s="154"/>
      <c r="AK411" s="154"/>
      <c r="AL411" s="154"/>
      <c r="AM411" s="154"/>
      <c r="AN411" s="154"/>
      <c r="AO411" s="154"/>
      <c r="AP411" s="154"/>
      <c r="AQ411" s="154"/>
      <c r="AR411" s="154"/>
      <c r="AS411" s="154"/>
      <c r="AT411" s="154"/>
      <c r="AU411" s="154"/>
      <c r="AV411" s="154"/>
      <c r="AW411" s="154"/>
      <c r="AX411" s="154"/>
      <c r="AY411" s="154"/>
      <c r="AZ411" s="154"/>
      <c r="BA411" s="154"/>
      <c r="BB411" s="154"/>
      <c r="BC411" s="154"/>
      <c r="BD411" s="154"/>
      <c r="BE411" s="154"/>
      <c r="BF411" s="154"/>
      <c r="BG411" s="154"/>
      <c r="BH411" s="154"/>
    </row>
    <row r="412" spans="1:60" outlineLevel="1">
      <c r="A412" s="161"/>
      <c r="B412" s="162"/>
      <c r="C412" s="191" t="s">
        <v>57</v>
      </c>
      <c r="D412" s="164"/>
      <c r="E412" s="165">
        <v>1</v>
      </c>
      <c r="F412" s="163"/>
      <c r="G412" s="163"/>
      <c r="H412" s="163"/>
      <c r="I412" s="163"/>
      <c r="J412" s="163"/>
      <c r="K412" s="163"/>
      <c r="L412" s="163"/>
      <c r="M412" s="163"/>
      <c r="N412" s="163"/>
      <c r="O412" s="163"/>
      <c r="P412" s="163"/>
      <c r="Q412" s="163"/>
      <c r="R412" s="163"/>
      <c r="S412" s="163"/>
      <c r="T412" s="163"/>
      <c r="U412" s="163"/>
      <c r="V412" s="163"/>
      <c r="W412" s="163"/>
      <c r="X412" s="154"/>
      <c r="Y412" s="154"/>
      <c r="Z412" s="154"/>
      <c r="AA412" s="154"/>
      <c r="AB412" s="154"/>
      <c r="AC412" s="154"/>
      <c r="AD412" s="154"/>
      <c r="AE412" s="154"/>
      <c r="AF412" s="154"/>
      <c r="AG412" s="154" t="s">
        <v>156</v>
      </c>
      <c r="AH412" s="154">
        <v>0</v>
      </c>
      <c r="AI412" s="154"/>
      <c r="AJ412" s="154"/>
      <c r="AK412" s="154"/>
      <c r="AL412" s="154"/>
      <c r="AM412" s="154"/>
      <c r="AN412" s="154"/>
      <c r="AO412" s="154"/>
      <c r="AP412" s="154"/>
      <c r="AQ412" s="154"/>
      <c r="AR412" s="154"/>
      <c r="AS412" s="154"/>
      <c r="AT412" s="154"/>
      <c r="AU412" s="154"/>
      <c r="AV412" s="154"/>
      <c r="AW412" s="154"/>
      <c r="AX412" s="154"/>
      <c r="AY412" s="154"/>
      <c r="AZ412" s="154"/>
      <c r="BA412" s="154"/>
      <c r="BB412" s="154"/>
      <c r="BC412" s="154"/>
      <c r="BD412" s="154"/>
      <c r="BE412" s="154"/>
      <c r="BF412" s="154"/>
      <c r="BG412" s="154"/>
      <c r="BH412" s="154"/>
    </row>
    <row r="413" spans="1:60" outlineLevel="1">
      <c r="A413" s="173">
        <v>117</v>
      </c>
      <c r="B413" s="174" t="s">
        <v>597</v>
      </c>
      <c r="C413" s="190" t="s">
        <v>598</v>
      </c>
      <c r="D413" s="175" t="s">
        <v>182</v>
      </c>
      <c r="E413" s="176">
        <v>1</v>
      </c>
      <c r="F413" s="177">
        <v>550</v>
      </c>
      <c r="G413" s="178">
        <f>ROUND(E413*F413,2)</f>
        <v>550</v>
      </c>
      <c r="H413" s="177"/>
      <c r="I413" s="178">
        <f>ROUND(E413*H413,2)</f>
        <v>0</v>
      </c>
      <c r="J413" s="177"/>
      <c r="K413" s="178">
        <f>ROUND(E413*J413,2)</f>
        <v>0</v>
      </c>
      <c r="L413" s="178">
        <v>15</v>
      </c>
      <c r="M413" s="178">
        <f>G413*(1+L413/100)</f>
        <v>632.5</v>
      </c>
      <c r="N413" s="178">
        <v>0</v>
      </c>
      <c r="O413" s="178">
        <f>ROUND(E413*N413,2)</f>
        <v>0</v>
      </c>
      <c r="P413" s="178">
        <v>0</v>
      </c>
      <c r="Q413" s="178">
        <f>ROUND(E413*P413,2)</f>
        <v>0</v>
      </c>
      <c r="R413" s="178"/>
      <c r="S413" s="178" t="s">
        <v>147</v>
      </c>
      <c r="T413" s="179" t="s">
        <v>143</v>
      </c>
      <c r="U413" s="163">
        <v>0</v>
      </c>
      <c r="V413" s="163">
        <f>ROUND(E413*U413,2)</f>
        <v>0</v>
      </c>
      <c r="W413" s="163"/>
      <c r="X413" s="154"/>
      <c r="Y413" s="154"/>
      <c r="Z413" s="154"/>
      <c r="AA413" s="154"/>
      <c r="AB413" s="154"/>
      <c r="AC413" s="154"/>
      <c r="AD413" s="154"/>
      <c r="AE413" s="154"/>
      <c r="AF413" s="154"/>
      <c r="AG413" s="154" t="s">
        <v>364</v>
      </c>
      <c r="AH413" s="154"/>
      <c r="AI413" s="154"/>
      <c r="AJ413" s="154"/>
      <c r="AK413" s="154"/>
      <c r="AL413" s="154"/>
      <c r="AM413" s="154"/>
      <c r="AN413" s="154"/>
      <c r="AO413" s="154"/>
      <c r="AP413" s="154"/>
      <c r="AQ413" s="154"/>
      <c r="AR413" s="154"/>
      <c r="AS413" s="154"/>
      <c r="AT413" s="154"/>
      <c r="AU413" s="154"/>
      <c r="AV413" s="154"/>
      <c r="AW413" s="154"/>
      <c r="AX413" s="154"/>
      <c r="AY413" s="154"/>
      <c r="AZ413" s="154"/>
      <c r="BA413" s="154"/>
      <c r="BB413" s="154"/>
      <c r="BC413" s="154"/>
      <c r="BD413" s="154"/>
      <c r="BE413" s="154"/>
      <c r="BF413" s="154"/>
      <c r="BG413" s="154"/>
      <c r="BH413" s="154"/>
    </row>
    <row r="414" spans="1:60" outlineLevel="1">
      <c r="A414" s="161"/>
      <c r="B414" s="162"/>
      <c r="C414" s="191" t="s">
        <v>57</v>
      </c>
      <c r="D414" s="164"/>
      <c r="E414" s="165">
        <v>1</v>
      </c>
      <c r="F414" s="163"/>
      <c r="G414" s="163"/>
      <c r="H414" s="163"/>
      <c r="I414" s="163"/>
      <c r="J414" s="163"/>
      <c r="K414" s="163"/>
      <c r="L414" s="163"/>
      <c r="M414" s="163"/>
      <c r="N414" s="163"/>
      <c r="O414" s="163"/>
      <c r="P414" s="163"/>
      <c r="Q414" s="163"/>
      <c r="R414" s="163"/>
      <c r="S414" s="163"/>
      <c r="T414" s="163"/>
      <c r="U414" s="163"/>
      <c r="V414" s="163"/>
      <c r="W414" s="163"/>
      <c r="X414" s="154"/>
      <c r="Y414" s="154"/>
      <c r="Z414" s="154"/>
      <c r="AA414" s="154"/>
      <c r="AB414" s="154"/>
      <c r="AC414" s="154"/>
      <c r="AD414" s="154"/>
      <c r="AE414" s="154"/>
      <c r="AF414" s="154"/>
      <c r="AG414" s="154" t="s">
        <v>156</v>
      </c>
      <c r="AH414" s="154">
        <v>0</v>
      </c>
      <c r="AI414" s="154"/>
      <c r="AJ414" s="154"/>
      <c r="AK414" s="154"/>
      <c r="AL414" s="154"/>
      <c r="AM414" s="154"/>
      <c r="AN414" s="154"/>
      <c r="AO414" s="154"/>
      <c r="AP414" s="154"/>
      <c r="AQ414" s="154"/>
      <c r="AR414" s="154"/>
      <c r="AS414" s="154"/>
      <c r="AT414" s="154"/>
      <c r="AU414" s="154"/>
      <c r="AV414" s="154"/>
      <c r="AW414" s="154"/>
      <c r="AX414" s="154"/>
      <c r="AY414" s="154"/>
      <c r="AZ414" s="154"/>
      <c r="BA414" s="154"/>
      <c r="BB414" s="154"/>
      <c r="BC414" s="154"/>
      <c r="BD414" s="154"/>
      <c r="BE414" s="154"/>
      <c r="BF414" s="154"/>
      <c r="BG414" s="154"/>
      <c r="BH414" s="154"/>
    </row>
    <row r="415" spans="1:60">
      <c r="A415" s="167" t="s">
        <v>137</v>
      </c>
      <c r="B415" s="168" t="s">
        <v>105</v>
      </c>
      <c r="C415" s="188" t="s">
        <v>106</v>
      </c>
      <c r="D415" s="169"/>
      <c r="E415" s="170"/>
      <c r="F415" s="171"/>
      <c r="G415" s="171">
        <f>SUMIF(AG416:AG417,"&lt;&gt;NOR",G416:G417)</f>
        <v>1621.76</v>
      </c>
      <c r="H415" s="171"/>
      <c r="I415" s="171">
        <f>SUM(I416:I417)</f>
        <v>0</v>
      </c>
      <c r="J415" s="171"/>
      <c r="K415" s="171">
        <f>SUM(K416:K417)</f>
        <v>0</v>
      </c>
      <c r="L415" s="171"/>
      <c r="M415" s="171">
        <f>SUM(M416:M417)</f>
        <v>1865.0239999999999</v>
      </c>
      <c r="N415" s="171"/>
      <c r="O415" s="171">
        <f>SUM(O416:O417)</f>
        <v>0</v>
      </c>
      <c r="P415" s="171"/>
      <c r="Q415" s="171">
        <f>SUM(Q416:Q417)</f>
        <v>0</v>
      </c>
      <c r="R415" s="171"/>
      <c r="S415" s="171"/>
      <c r="T415" s="172"/>
      <c r="U415" s="166"/>
      <c r="V415" s="166">
        <f>SUM(V416:V417)</f>
        <v>9.01</v>
      </c>
      <c r="W415" s="166"/>
      <c r="AG415" t="s">
        <v>138</v>
      </c>
    </row>
    <row r="416" spans="1:60" outlineLevel="1">
      <c r="A416" s="173">
        <v>118</v>
      </c>
      <c r="B416" s="174" t="s">
        <v>599</v>
      </c>
      <c r="C416" s="190" t="s">
        <v>600</v>
      </c>
      <c r="D416" s="175" t="s">
        <v>188</v>
      </c>
      <c r="E416" s="176">
        <v>36.200000000000003</v>
      </c>
      <c r="F416" s="177">
        <v>44.8</v>
      </c>
      <c r="G416" s="178">
        <f>ROUND(E416*F416,2)</f>
        <v>1621.76</v>
      </c>
      <c r="H416" s="177"/>
      <c r="I416" s="178">
        <f>ROUND(E416*H416,2)</f>
        <v>0</v>
      </c>
      <c r="J416" s="177"/>
      <c r="K416" s="178">
        <f>ROUND(E416*J416,2)</f>
        <v>0</v>
      </c>
      <c r="L416" s="178">
        <v>15</v>
      </c>
      <c r="M416" s="178">
        <f>G416*(1+L416/100)</f>
        <v>1865.0239999999999</v>
      </c>
      <c r="N416" s="178">
        <v>0</v>
      </c>
      <c r="O416" s="178">
        <f>ROUND(E416*N416,2)</f>
        <v>0</v>
      </c>
      <c r="P416" s="178">
        <v>0</v>
      </c>
      <c r="Q416" s="178">
        <f>ROUND(E416*P416,2)</f>
        <v>0</v>
      </c>
      <c r="R416" s="178"/>
      <c r="S416" s="178" t="s">
        <v>142</v>
      </c>
      <c r="T416" s="179" t="s">
        <v>142</v>
      </c>
      <c r="U416" s="163">
        <v>0.249</v>
      </c>
      <c r="V416" s="163">
        <f>ROUND(E416*U416,2)</f>
        <v>9.01</v>
      </c>
      <c r="W416" s="163"/>
      <c r="X416" s="154"/>
      <c r="Y416" s="154"/>
      <c r="Z416" s="154"/>
      <c r="AA416" s="154"/>
      <c r="AB416" s="154"/>
      <c r="AC416" s="154"/>
      <c r="AD416" s="154"/>
      <c r="AE416" s="154"/>
      <c r="AF416" s="154"/>
      <c r="AG416" s="154" t="s">
        <v>144</v>
      </c>
      <c r="AH416" s="154"/>
      <c r="AI416" s="154"/>
      <c r="AJ416" s="154"/>
      <c r="AK416" s="154"/>
      <c r="AL416" s="154"/>
      <c r="AM416" s="154"/>
      <c r="AN416" s="154"/>
      <c r="AO416" s="154"/>
      <c r="AP416" s="154"/>
      <c r="AQ416" s="154"/>
      <c r="AR416" s="154"/>
      <c r="AS416" s="154"/>
      <c r="AT416" s="154"/>
      <c r="AU416" s="154"/>
      <c r="AV416" s="154"/>
      <c r="AW416" s="154"/>
      <c r="AX416" s="154"/>
      <c r="AY416" s="154"/>
      <c r="AZ416" s="154"/>
      <c r="BA416" s="154"/>
      <c r="BB416" s="154"/>
      <c r="BC416" s="154"/>
      <c r="BD416" s="154"/>
      <c r="BE416" s="154"/>
      <c r="BF416" s="154"/>
      <c r="BG416" s="154"/>
      <c r="BH416" s="154"/>
    </row>
    <row r="417" spans="1:60" outlineLevel="1">
      <c r="A417" s="161"/>
      <c r="B417" s="162"/>
      <c r="C417" s="191" t="s">
        <v>189</v>
      </c>
      <c r="D417" s="164"/>
      <c r="E417" s="165">
        <v>36.200000000000003</v>
      </c>
      <c r="F417" s="163"/>
      <c r="G417" s="163"/>
      <c r="H417" s="163"/>
      <c r="I417" s="163"/>
      <c r="J417" s="163"/>
      <c r="K417" s="163"/>
      <c r="L417" s="163"/>
      <c r="M417" s="163"/>
      <c r="N417" s="163"/>
      <c r="O417" s="163"/>
      <c r="P417" s="163"/>
      <c r="Q417" s="163"/>
      <c r="R417" s="163"/>
      <c r="S417" s="163"/>
      <c r="T417" s="163"/>
      <c r="U417" s="163"/>
      <c r="V417" s="163"/>
      <c r="W417" s="163"/>
      <c r="X417" s="154"/>
      <c r="Y417" s="154"/>
      <c r="Z417" s="154"/>
      <c r="AA417" s="154"/>
      <c r="AB417" s="154"/>
      <c r="AC417" s="154"/>
      <c r="AD417" s="154"/>
      <c r="AE417" s="154"/>
      <c r="AF417" s="154"/>
      <c r="AG417" s="154" t="s">
        <v>156</v>
      </c>
      <c r="AH417" s="154">
        <v>0</v>
      </c>
      <c r="AI417" s="154"/>
      <c r="AJ417" s="154"/>
      <c r="AK417" s="154"/>
      <c r="AL417" s="154"/>
      <c r="AM417" s="154"/>
      <c r="AN417" s="154"/>
      <c r="AO417" s="154"/>
      <c r="AP417" s="154"/>
      <c r="AQ417" s="154"/>
      <c r="AR417" s="154"/>
      <c r="AS417" s="154"/>
      <c r="AT417" s="154"/>
      <c r="AU417" s="154"/>
      <c r="AV417" s="154"/>
      <c r="AW417" s="154"/>
      <c r="AX417" s="154"/>
      <c r="AY417" s="154"/>
      <c r="AZ417" s="154"/>
      <c r="BA417" s="154"/>
      <c r="BB417" s="154"/>
      <c r="BC417" s="154"/>
      <c r="BD417" s="154"/>
      <c r="BE417" s="154"/>
      <c r="BF417" s="154"/>
      <c r="BG417" s="154"/>
      <c r="BH417" s="154"/>
    </row>
    <row r="418" spans="1:60">
      <c r="A418" s="167" t="s">
        <v>137</v>
      </c>
      <c r="B418" s="168" t="s">
        <v>107</v>
      </c>
      <c r="C418" s="188" t="s">
        <v>108</v>
      </c>
      <c r="D418" s="169"/>
      <c r="E418" s="170"/>
      <c r="F418" s="171"/>
      <c r="G418" s="171">
        <f>SUMIF(AG419:AG425,"&lt;&gt;NOR",G419:G425)</f>
        <v>14637.23</v>
      </c>
      <c r="H418" s="171"/>
      <c r="I418" s="171">
        <f>SUM(I419:I425)</f>
        <v>0</v>
      </c>
      <c r="J418" s="171"/>
      <c r="K418" s="171">
        <f>SUM(K419:K425)</f>
        <v>0</v>
      </c>
      <c r="L418" s="171"/>
      <c r="M418" s="171">
        <f>SUM(M419:M425)</f>
        <v>16832.8145</v>
      </c>
      <c r="N418" s="171"/>
      <c r="O418" s="171">
        <f>SUM(O419:O425)</f>
        <v>0</v>
      </c>
      <c r="P418" s="171"/>
      <c r="Q418" s="171">
        <f>SUM(Q419:Q425)</f>
        <v>0</v>
      </c>
      <c r="R418" s="171"/>
      <c r="S418" s="171"/>
      <c r="T418" s="172"/>
      <c r="U418" s="166"/>
      <c r="V418" s="166">
        <f>SUM(V419:V425)</f>
        <v>18.14</v>
      </c>
      <c r="W418" s="166"/>
      <c r="AG418" t="s">
        <v>138</v>
      </c>
    </row>
    <row r="419" spans="1:60" outlineLevel="1">
      <c r="A419" s="173">
        <v>119</v>
      </c>
      <c r="B419" s="174" t="s">
        <v>601</v>
      </c>
      <c r="C419" s="190" t="s">
        <v>602</v>
      </c>
      <c r="D419" s="175" t="s">
        <v>417</v>
      </c>
      <c r="E419" s="176">
        <v>10.06964</v>
      </c>
      <c r="F419" s="177">
        <v>90</v>
      </c>
      <c r="G419" s="178">
        <f>ROUND(E419*F419,2)</f>
        <v>906.27</v>
      </c>
      <c r="H419" s="177"/>
      <c r="I419" s="178">
        <f>ROUND(E419*H419,2)</f>
        <v>0</v>
      </c>
      <c r="J419" s="177"/>
      <c r="K419" s="178">
        <f>ROUND(E419*J419,2)</f>
        <v>0</v>
      </c>
      <c r="L419" s="178">
        <v>15</v>
      </c>
      <c r="M419" s="178">
        <f>G419*(1+L419/100)</f>
        <v>1042.2104999999999</v>
      </c>
      <c r="N419" s="178">
        <v>0</v>
      </c>
      <c r="O419" s="178">
        <f>ROUND(E419*N419,2)</f>
        <v>0</v>
      </c>
      <c r="P419" s="178">
        <v>0</v>
      </c>
      <c r="Q419" s="178">
        <f>ROUND(E419*P419,2)</f>
        <v>0</v>
      </c>
      <c r="R419" s="178" t="s">
        <v>603</v>
      </c>
      <c r="S419" s="178" t="s">
        <v>142</v>
      </c>
      <c r="T419" s="179" t="s">
        <v>142</v>
      </c>
      <c r="U419" s="163">
        <v>0.16400000000000001</v>
      </c>
      <c r="V419" s="163">
        <f>ROUND(E419*U419,2)</f>
        <v>1.65</v>
      </c>
      <c r="W419" s="163"/>
      <c r="X419" s="154"/>
      <c r="Y419" s="154"/>
      <c r="Z419" s="154"/>
      <c r="AA419" s="154"/>
      <c r="AB419" s="154"/>
      <c r="AC419" s="154"/>
      <c r="AD419" s="154"/>
      <c r="AE419" s="154"/>
      <c r="AF419" s="154"/>
      <c r="AG419" s="154" t="s">
        <v>357</v>
      </c>
      <c r="AH419" s="154"/>
      <c r="AI419" s="154"/>
      <c r="AJ419" s="154"/>
      <c r="AK419" s="154"/>
      <c r="AL419" s="154"/>
      <c r="AM419" s="154"/>
      <c r="AN419" s="154"/>
      <c r="AO419" s="154"/>
      <c r="AP419" s="154"/>
      <c r="AQ419" s="154"/>
      <c r="AR419" s="154"/>
      <c r="AS419" s="154"/>
      <c r="AT419" s="154"/>
      <c r="AU419" s="154"/>
      <c r="AV419" s="154"/>
      <c r="AW419" s="154"/>
      <c r="AX419" s="154"/>
      <c r="AY419" s="154"/>
      <c r="AZ419" s="154"/>
      <c r="BA419" s="154"/>
      <c r="BB419" s="154"/>
      <c r="BC419" s="154"/>
      <c r="BD419" s="154"/>
      <c r="BE419" s="154"/>
      <c r="BF419" s="154"/>
      <c r="BG419" s="154"/>
      <c r="BH419" s="154"/>
    </row>
    <row r="420" spans="1:60" ht="22.5" outlineLevel="1">
      <c r="A420" s="161"/>
      <c r="B420" s="162"/>
      <c r="C420" s="250" t="s">
        <v>604</v>
      </c>
      <c r="D420" s="251"/>
      <c r="E420" s="251"/>
      <c r="F420" s="251"/>
      <c r="G420" s="251"/>
      <c r="H420" s="163"/>
      <c r="I420" s="163"/>
      <c r="J420" s="163"/>
      <c r="K420" s="163"/>
      <c r="L420" s="163"/>
      <c r="M420" s="163"/>
      <c r="N420" s="163"/>
      <c r="O420" s="163"/>
      <c r="P420" s="163"/>
      <c r="Q420" s="163"/>
      <c r="R420" s="163"/>
      <c r="S420" s="163"/>
      <c r="T420" s="163"/>
      <c r="U420" s="163"/>
      <c r="V420" s="163"/>
      <c r="W420" s="163"/>
      <c r="X420" s="154"/>
      <c r="Y420" s="154"/>
      <c r="Z420" s="154"/>
      <c r="AA420" s="154"/>
      <c r="AB420" s="154"/>
      <c r="AC420" s="154"/>
      <c r="AD420" s="154"/>
      <c r="AE420" s="154"/>
      <c r="AF420" s="154"/>
      <c r="AG420" s="154" t="s">
        <v>167</v>
      </c>
      <c r="AH420" s="154"/>
      <c r="AI420" s="154"/>
      <c r="AJ420" s="154"/>
      <c r="AK420" s="154"/>
      <c r="AL420" s="154"/>
      <c r="AM420" s="154"/>
      <c r="AN420" s="154"/>
      <c r="AO420" s="154"/>
      <c r="AP420" s="154"/>
      <c r="AQ420" s="154"/>
      <c r="AR420" s="154"/>
      <c r="AS420" s="154"/>
      <c r="AT420" s="154"/>
      <c r="AU420" s="154"/>
      <c r="AV420" s="154"/>
      <c r="AW420" s="154"/>
      <c r="AX420" s="154"/>
      <c r="AY420" s="154"/>
      <c r="AZ420" s="154"/>
      <c r="BA420" s="195" t="str">
        <f>C420</f>
        <v>se složením a hrubým urovnáním nebo s přeložením na jiný dopravní prostředek kromě lodi, vč. příplatku za každých dalších i započatých 1000 m přes 1000 m,</v>
      </c>
      <c r="BB420" s="154"/>
      <c r="BC420" s="154"/>
      <c r="BD420" s="154"/>
      <c r="BE420" s="154"/>
      <c r="BF420" s="154"/>
      <c r="BG420" s="154"/>
      <c r="BH420" s="154"/>
    </row>
    <row r="421" spans="1:60" outlineLevel="1">
      <c r="A421" s="180">
        <v>120</v>
      </c>
      <c r="B421" s="181" t="s">
        <v>605</v>
      </c>
      <c r="C421" s="189" t="s">
        <v>606</v>
      </c>
      <c r="D421" s="182" t="s">
        <v>417</v>
      </c>
      <c r="E421" s="183">
        <v>10.06964</v>
      </c>
      <c r="F421" s="184">
        <v>121.2</v>
      </c>
      <c r="G421" s="185">
        <f>ROUND(E421*F421,2)</f>
        <v>1220.44</v>
      </c>
      <c r="H421" s="184"/>
      <c r="I421" s="185">
        <f>ROUND(E421*H421,2)</f>
        <v>0</v>
      </c>
      <c r="J421" s="184"/>
      <c r="K421" s="185">
        <f>ROUND(E421*J421,2)</f>
        <v>0</v>
      </c>
      <c r="L421" s="185">
        <v>15</v>
      </c>
      <c r="M421" s="185">
        <f>G421*(1+L421/100)</f>
        <v>1403.5059999999999</v>
      </c>
      <c r="N421" s="185">
        <v>0</v>
      </c>
      <c r="O421" s="185">
        <f>ROUND(E421*N421,2)</f>
        <v>0</v>
      </c>
      <c r="P421" s="185">
        <v>0</v>
      </c>
      <c r="Q421" s="185">
        <f>ROUND(E421*P421,2)</f>
        <v>0</v>
      </c>
      <c r="R421" s="185" t="s">
        <v>405</v>
      </c>
      <c r="S421" s="185" t="s">
        <v>142</v>
      </c>
      <c r="T421" s="186" t="s">
        <v>142</v>
      </c>
      <c r="U421" s="163">
        <v>0.65300000000000002</v>
      </c>
      <c r="V421" s="163">
        <f>ROUND(E421*U421,2)</f>
        <v>6.58</v>
      </c>
      <c r="W421" s="163"/>
      <c r="X421" s="154"/>
      <c r="Y421" s="154"/>
      <c r="Z421" s="154"/>
      <c r="AA421" s="154"/>
      <c r="AB421" s="154"/>
      <c r="AC421" s="154"/>
      <c r="AD421" s="154"/>
      <c r="AE421" s="154"/>
      <c r="AF421" s="154"/>
      <c r="AG421" s="154" t="s">
        <v>357</v>
      </c>
      <c r="AH421" s="154"/>
      <c r="AI421" s="154"/>
      <c r="AJ421" s="154"/>
      <c r="AK421" s="154"/>
      <c r="AL421" s="154"/>
      <c r="AM421" s="154"/>
      <c r="AN421" s="154"/>
      <c r="AO421" s="154"/>
      <c r="AP421" s="154"/>
      <c r="AQ421" s="154"/>
      <c r="AR421" s="154"/>
      <c r="AS421" s="154"/>
      <c r="AT421" s="154"/>
      <c r="AU421" s="154"/>
      <c r="AV421" s="154"/>
      <c r="AW421" s="154"/>
      <c r="AX421" s="154"/>
      <c r="AY421" s="154"/>
      <c r="AZ421" s="154"/>
      <c r="BA421" s="154"/>
      <c r="BB421" s="154"/>
      <c r="BC421" s="154"/>
      <c r="BD421" s="154"/>
      <c r="BE421" s="154"/>
      <c r="BF421" s="154"/>
      <c r="BG421" s="154"/>
      <c r="BH421" s="154"/>
    </row>
    <row r="422" spans="1:60" outlineLevel="1">
      <c r="A422" s="180">
        <v>121</v>
      </c>
      <c r="B422" s="181" t="s">
        <v>607</v>
      </c>
      <c r="C422" s="189" t="s">
        <v>608</v>
      </c>
      <c r="D422" s="182" t="s">
        <v>417</v>
      </c>
      <c r="E422" s="183">
        <v>10.06964</v>
      </c>
      <c r="F422" s="184">
        <v>174.8</v>
      </c>
      <c r="G422" s="185">
        <f>ROUND(E422*F422,2)</f>
        <v>1760.17</v>
      </c>
      <c r="H422" s="184"/>
      <c r="I422" s="185">
        <f>ROUND(E422*H422,2)</f>
        <v>0</v>
      </c>
      <c r="J422" s="184"/>
      <c r="K422" s="185">
        <f>ROUND(E422*J422,2)</f>
        <v>0</v>
      </c>
      <c r="L422" s="185">
        <v>15</v>
      </c>
      <c r="M422" s="185">
        <f>G422*(1+L422/100)</f>
        <v>2024.1955</v>
      </c>
      <c r="N422" s="185">
        <v>0</v>
      </c>
      <c r="O422" s="185">
        <f>ROUND(E422*N422,2)</f>
        <v>0</v>
      </c>
      <c r="P422" s="185">
        <v>0</v>
      </c>
      <c r="Q422" s="185">
        <f>ROUND(E422*P422,2)</f>
        <v>0</v>
      </c>
      <c r="R422" s="185" t="s">
        <v>405</v>
      </c>
      <c r="S422" s="185" t="s">
        <v>142</v>
      </c>
      <c r="T422" s="186" t="s">
        <v>142</v>
      </c>
      <c r="U422" s="163">
        <v>0.94199999999999995</v>
      </c>
      <c r="V422" s="163">
        <f>ROUND(E422*U422,2)</f>
        <v>9.49</v>
      </c>
      <c r="W422" s="163"/>
      <c r="X422" s="154"/>
      <c r="Y422" s="154"/>
      <c r="Z422" s="154"/>
      <c r="AA422" s="154"/>
      <c r="AB422" s="154"/>
      <c r="AC422" s="154"/>
      <c r="AD422" s="154"/>
      <c r="AE422" s="154"/>
      <c r="AF422" s="154"/>
      <c r="AG422" s="154" t="s">
        <v>357</v>
      </c>
      <c r="AH422" s="154"/>
      <c r="AI422" s="154"/>
      <c r="AJ422" s="154"/>
      <c r="AK422" s="154"/>
      <c r="AL422" s="154"/>
      <c r="AM422" s="154"/>
      <c r="AN422" s="154"/>
      <c r="AO422" s="154"/>
      <c r="AP422" s="154"/>
      <c r="AQ422" s="154"/>
      <c r="AR422" s="154"/>
      <c r="AS422" s="154"/>
      <c r="AT422" s="154"/>
      <c r="AU422" s="154"/>
      <c r="AV422" s="154"/>
      <c r="AW422" s="154"/>
      <c r="AX422" s="154"/>
      <c r="AY422" s="154"/>
      <c r="AZ422" s="154"/>
      <c r="BA422" s="154"/>
      <c r="BB422" s="154"/>
      <c r="BC422" s="154"/>
      <c r="BD422" s="154"/>
      <c r="BE422" s="154"/>
      <c r="BF422" s="154"/>
      <c r="BG422" s="154"/>
      <c r="BH422" s="154"/>
    </row>
    <row r="423" spans="1:60" outlineLevel="1">
      <c r="A423" s="173">
        <v>122</v>
      </c>
      <c r="B423" s="174" t="s">
        <v>609</v>
      </c>
      <c r="C423" s="190" t="s">
        <v>610</v>
      </c>
      <c r="D423" s="175" t="s">
        <v>417</v>
      </c>
      <c r="E423" s="176">
        <v>10.06964</v>
      </c>
      <c r="F423" s="177">
        <v>267.60000000000002</v>
      </c>
      <c r="G423" s="178">
        <f>ROUND(E423*F423,2)</f>
        <v>2694.64</v>
      </c>
      <c r="H423" s="177"/>
      <c r="I423" s="178">
        <f>ROUND(E423*H423,2)</f>
        <v>0</v>
      </c>
      <c r="J423" s="177"/>
      <c r="K423" s="178">
        <f>ROUND(E423*J423,2)</f>
        <v>0</v>
      </c>
      <c r="L423" s="178">
        <v>15</v>
      </c>
      <c r="M423" s="178">
        <f>G423*(1+L423/100)</f>
        <v>3098.8359999999998</v>
      </c>
      <c r="N423" s="178">
        <v>0</v>
      </c>
      <c r="O423" s="178">
        <f>ROUND(E423*N423,2)</f>
        <v>0</v>
      </c>
      <c r="P423" s="178">
        <v>0</v>
      </c>
      <c r="Q423" s="178">
        <f>ROUND(E423*P423,2)</f>
        <v>0</v>
      </c>
      <c r="R423" s="178" t="s">
        <v>611</v>
      </c>
      <c r="S423" s="178" t="s">
        <v>142</v>
      </c>
      <c r="T423" s="179" t="s">
        <v>142</v>
      </c>
      <c r="U423" s="163">
        <v>4.2000000000000003E-2</v>
      </c>
      <c r="V423" s="163">
        <f>ROUND(E423*U423,2)</f>
        <v>0.42</v>
      </c>
      <c r="W423" s="163"/>
      <c r="X423" s="154"/>
      <c r="Y423" s="154"/>
      <c r="Z423" s="154"/>
      <c r="AA423" s="154"/>
      <c r="AB423" s="154"/>
      <c r="AC423" s="154"/>
      <c r="AD423" s="154"/>
      <c r="AE423" s="154"/>
      <c r="AF423" s="154"/>
      <c r="AG423" s="154" t="s">
        <v>357</v>
      </c>
      <c r="AH423" s="154"/>
      <c r="AI423" s="154"/>
      <c r="AJ423" s="154"/>
      <c r="AK423" s="154"/>
      <c r="AL423" s="154"/>
      <c r="AM423" s="154"/>
      <c r="AN423" s="154"/>
      <c r="AO423" s="154"/>
      <c r="AP423" s="154"/>
      <c r="AQ423" s="154"/>
      <c r="AR423" s="154"/>
      <c r="AS423" s="154"/>
      <c r="AT423" s="154"/>
      <c r="AU423" s="154"/>
      <c r="AV423" s="154"/>
      <c r="AW423" s="154"/>
      <c r="AX423" s="154"/>
      <c r="AY423" s="154"/>
      <c r="AZ423" s="154"/>
      <c r="BA423" s="154"/>
      <c r="BB423" s="154"/>
      <c r="BC423" s="154"/>
      <c r="BD423" s="154"/>
      <c r="BE423" s="154"/>
      <c r="BF423" s="154"/>
      <c r="BG423" s="154"/>
      <c r="BH423" s="154"/>
    </row>
    <row r="424" spans="1:60" outlineLevel="1">
      <c r="A424" s="161"/>
      <c r="B424" s="162"/>
      <c r="C424" s="250" t="s">
        <v>612</v>
      </c>
      <c r="D424" s="251"/>
      <c r="E424" s="251"/>
      <c r="F424" s="251"/>
      <c r="G424" s="251"/>
      <c r="H424" s="163"/>
      <c r="I424" s="163"/>
      <c r="J424" s="163"/>
      <c r="K424" s="163"/>
      <c r="L424" s="163"/>
      <c r="M424" s="163"/>
      <c r="N424" s="163"/>
      <c r="O424" s="163"/>
      <c r="P424" s="163"/>
      <c r="Q424" s="163"/>
      <c r="R424" s="163"/>
      <c r="S424" s="163"/>
      <c r="T424" s="163"/>
      <c r="U424" s="163"/>
      <c r="V424" s="163"/>
      <c r="W424" s="163"/>
      <c r="X424" s="154"/>
      <c r="Y424" s="154"/>
      <c r="Z424" s="154"/>
      <c r="AA424" s="154"/>
      <c r="AB424" s="154"/>
      <c r="AC424" s="154"/>
      <c r="AD424" s="154"/>
      <c r="AE424" s="154"/>
      <c r="AF424" s="154"/>
      <c r="AG424" s="154" t="s">
        <v>167</v>
      </c>
      <c r="AH424" s="154"/>
      <c r="AI424" s="154"/>
      <c r="AJ424" s="154"/>
      <c r="AK424" s="154"/>
      <c r="AL424" s="154"/>
      <c r="AM424" s="154"/>
      <c r="AN424" s="154"/>
      <c r="AO424" s="154"/>
      <c r="AP424" s="154"/>
      <c r="AQ424" s="154"/>
      <c r="AR424" s="154"/>
      <c r="AS424" s="154"/>
      <c r="AT424" s="154"/>
      <c r="AU424" s="154"/>
      <c r="AV424" s="154"/>
      <c r="AW424" s="154"/>
      <c r="AX424" s="154"/>
      <c r="AY424" s="154"/>
      <c r="AZ424" s="154"/>
      <c r="BA424" s="154"/>
      <c r="BB424" s="154"/>
      <c r="BC424" s="154"/>
      <c r="BD424" s="154"/>
      <c r="BE424" s="154"/>
      <c r="BF424" s="154"/>
      <c r="BG424" s="154"/>
      <c r="BH424" s="154"/>
    </row>
    <row r="425" spans="1:60" outlineLevel="1">
      <c r="A425" s="173">
        <v>123</v>
      </c>
      <c r="B425" s="174" t="s">
        <v>613</v>
      </c>
      <c r="C425" s="190" t="s">
        <v>614</v>
      </c>
      <c r="D425" s="175" t="s">
        <v>417</v>
      </c>
      <c r="E425" s="176">
        <v>10.06964</v>
      </c>
      <c r="F425" s="177">
        <v>800</v>
      </c>
      <c r="G425" s="178">
        <f>ROUND(E425*F425,2)</f>
        <v>8055.71</v>
      </c>
      <c r="H425" s="177"/>
      <c r="I425" s="178">
        <f>ROUND(E425*H425,2)</f>
        <v>0</v>
      </c>
      <c r="J425" s="177"/>
      <c r="K425" s="178">
        <f>ROUND(E425*J425,2)</f>
        <v>0</v>
      </c>
      <c r="L425" s="178">
        <v>15</v>
      </c>
      <c r="M425" s="178">
        <f>G425*(1+L425/100)</f>
        <v>9264.066499999999</v>
      </c>
      <c r="N425" s="178">
        <v>0</v>
      </c>
      <c r="O425" s="178">
        <f>ROUND(E425*N425,2)</f>
        <v>0</v>
      </c>
      <c r="P425" s="178">
        <v>0</v>
      </c>
      <c r="Q425" s="178">
        <f>ROUND(E425*P425,2)</f>
        <v>0</v>
      </c>
      <c r="R425" s="178" t="s">
        <v>405</v>
      </c>
      <c r="S425" s="178" t="s">
        <v>142</v>
      </c>
      <c r="T425" s="179" t="s">
        <v>142</v>
      </c>
      <c r="U425" s="163">
        <v>0</v>
      </c>
      <c r="V425" s="163">
        <f>ROUND(E425*U425,2)</f>
        <v>0</v>
      </c>
      <c r="W425" s="163"/>
      <c r="X425" s="154"/>
      <c r="Y425" s="154"/>
      <c r="Z425" s="154"/>
      <c r="AA425" s="154"/>
      <c r="AB425" s="154"/>
      <c r="AC425" s="154"/>
      <c r="AD425" s="154"/>
      <c r="AE425" s="154"/>
      <c r="AF425" s="154"/>
      <c r="AG425" s="154" t="s">
        <v>357</v>
      </c>
      <c r="AH425" s="154"/>
      <c r="AI425" s="154"/>
      <c r="AJ425" s="154"/>
      <c r="AK425" s="154"/>
      <c r="AL425" s="154"/>
      <c r="AM425" s="154"/>
      <c r="AN425" s="154"/>
      <c r="AO425" s="154"/>
      <c r="AP425" s="154"/>
      <c r="AQ425" s="154"/>
      <c r="AR425" s="154"/>
      <c r="AS425" s="154"/>
      <c r="AT425" s="154"/>
      <c r="AU425" s="154"/>
      <c r="AV425" s="154"/>
      <c r="AW425" s="154"/>
      <c r="AX425" s="154"/>
      <c r="AY425" s="154"/>
      <c r="AZ425" s="154"/>
      <c r="BA425" s="154"/>
      <c r="BB425" s="154"/>
      <c r="BC425" s="154"/>
      <c r="BD425" s="154"/>
      <c r="BE425" s="154"/>
      <c r="BF425" s="154"/>
      <c r="BG425" s="154"/>
      <c r="BH425" s="154"/>
    </row>
    <row r="426" spans="1:60">
      <c r="A426" s="5"/>
      <c r="B426" s="6"/>
      <c r="C426" s="192"/>
      <c r="D426" s="8"/>
      <c r="E426" s="5"/>
      <c r="F426" s="5"/>
      <c r="G426" s="5"/>
      <c r="H426" s="5"/>
      <c r="I426" s="5"/>
      <c r="J426" s="5"/>
      <c r="K426" s="5"/>
      <c r="L426" s="5"/>
      <c r="M426" s="5"/>
      <c r="N426" s="5"/>
      <c r="O426" s="5"/>
      <c r="P426" s="5"/>
      <c r="Q426" s="5"/>
      <c r="R426" s="5"/>
      <c r="S426" s="5"/>
      <c r="T426" s="5"/>
      <c r="U426" s="5"/>
      <c r="V426" s="5"/>
      <c r="W426" s="5"/>
      <c r="AE426">
        <v>15</v>
      </c>
      <c r="AF426">
        <v>21</v>
      </c>
    </row>
    <row r="427" spans="1:60">
      <c r="A427" s="157"/>
      <c r="B427" s="158" t="s">
        <v>29</v>
      </c>
      <c r="C427" s="193"/>
      <c r="D427" s="159"/>
      <c r="E427" s="160"/>
      <c r="F427" s="160"/>
      <c r="G427" s="187">
        <f>G8+G24+G27+G37+G41+G45+G63+G197+G204+G225+G228+G238+G241+G246+G255+G272+G276+G281+G347+G373+G388+G399+G404+G415+G418</f>
        <v>5367427.9400000004</v>
      </c>
      <c r="H427" s="5"/>
      <c r="I427" s="5"/>
      <c r="J427" s="5"/>
      <c r="K427" s="5"/>
      <c r="L427" s="5"/>
      <c r="M427" s="5"/>
      <c r="N427" s="5"/>
      <c r="O427" s="5"/>
      <c r="P427" s="5"/>
      <c r="Q427" s="5"/>
      <c r="R427" s="5"/>
      <c r="S427" s="5"/>
      <c r="T427" s="5"/>
      <c r="U427" s="5"/>
      <c r="V427" s="5"/>
      <c r="W427" s="5"/>
      <c r="AE427">
        <f>SUMIF(L7:L425,AE426,G7:G425)</f>
        <v>5367427.9400000004</v>
      </c>
      <c r="AF427">
        <f>SUMIF(L7:L425,AF426,G7:G425)</f>
        <v>0</v>
      </c>
      <c r="AG427" t="s">
        <v>159</v>
      </c>
    </row>
    <row r="428" spans="1:60">
      <c r="C428" s="194"/>
      <c r="D428" s="145"/>
      <c r="AG428" t="s">
        <v>160</v>
      </c>
    </row>
    <row r="429" spans="1:60">
      <c r="D429" s="145"/>
    </row>
    <row r="430" spans="1:60">
      <c r="D430" s="145"/>
    </row>
    <row r="431" spans="1:60">
      <c r="D431" s="145"/>
    </row>
    <row r="432" spans="1:60">
      <c r="D432" s="145"/>
    </row>
    <row r="433" spans="4:4">
      <c r="D433" s="145"/>
    </row>
    <row r="434" spans="4:4">
      <c r="D434" s="145"/>
    </row>
    <row r="435" spans="4:4">
      <c r="D435" s="145"/>
    </row>
    <row r="436" spans="4:4">
      <c r="D436" s="145"/>
    </row>
    <row r="437" spans="4:4">
      <c r="D437" s="145"/>
    </row>
    <row r="438" spans="4:4">
      <c r="D438" s="145"/>
    </row>
    <row r="439" spans="4:4">
      <c r="D439" s="145"/>
    </row>
    <row r="440" spans="4:4">
      <c r="D440" s="145"/>
    </row>
    <row r="441" spans="4:4">
      <c r="D441" s="145"/>
    </row>
    <row r="442" spans="4:4">
      <c r="D442" s="145"/>
    </row>
    <row r="443" spans="4:4">
      <c r="D443" s="145"/>
    </row>
    <row r="444" spans="4:4">
      <c r="D444" s="145"/>
    </row>
    <row r="445" spans="4:4">
      <c r="D445" s="145"/>
    </row>
    <row r="446" spans="4:4">
      <c r="D446" s="145"/>
    </row>
    <row r="447" spans="4:4">
      <c r="D447" s="145"/>
    </row>
    <row r="448" spans="4:4">
      <c r="D448" s="145"/>
    </row>
    <row r="449" spans="4:4">
      <c r="D449" s="145"/>
    </row>
    <row r="450" spans="4:4">
      <c r="D450" s="145"/>
    </row>
    <row r="451" spans="4:4">
      <c r="D451" s="145"/>
    </row>
    <row r="452" spans="4:4">
      <c r="D452" s="145"/>
    </row>
    <row r="453" spans="4:4">
      <c r="D453" s="145"/>
    </row>
    <row r="454" spans="4:4">
      <c r="D454" s="145"/>
    </row>
    <row r="455" spans="4:4">
      <c r="D455" s="145"/>
    </row>
    <row r="456" spans="4:4">
      <c r="D456" s="145"/>
    </row>
    <row r="457" spans="4:4">
      <c r="D457" s="145"/>
    </row>
    <row r="458" spans="4:4">
      <c r="D458" s="145"/>
    </row>
    <row r="459" spans="4:4">
      <c r="D459" s="145"/>
    </row>
    <row r="460" spans="4:4">
      <c r="D460" s="145"/>
    </row>
    <row r="461" spans="4:4">
      <c r="D461" s="145"/>
    </row>
    <row r="462" spans="4:4">
      <c r="D462" s="145"/>
    </row>
    <row r="463" spans="4:4">
      <c r="D463" s="145"/>
    </row>
    <row r="464" spans="4:4">
      <c r="D464" s="145"/>
    </row>
    <row r="465" spans="4:4">
      <c r="D465" s="145"/>
    </row>
    <row r="466" spans="4:4">
      <c r="D466" s="145"/>
    </row>
    <row r="467" spans="4:4">
      <c r="D467" s="145"/>
    </row>
    <row r="468" spans="4:4">
      <c r="D468" s="145"/>
    </row>
    <row r="469" spans="4:4">
      <c r="D469" s="145"/>
    </row>
    <row r="470" spans="4:4">
      <c r="D470" s="145"/>
    </row>
    <row r="471" spans="4:4">
      <c r="D471" s="145"/>
    </row>
    <row r="472" spans="4:4">
      <c r="D472" s="145"/>
    </row>
    <row r="473" spans="4:4">
      <c r="D473" s="145"/>
    </row>
    <row r="474" spans="4:4">
      <c r="D474" s="145"/>
    </row>
    <row r="475" spans="4:4">
      <c r="D475" s="145"/>
    </row>
    <row r="476" spans="4:4">
      <c r="D476" s="145"/>
    </row>
    <row r="477" spans="4:4">
      <c r="D477" s="145"/>
    </row>
    <row r="478" spans="4:4">
      <c r="D478" s="145"/>
    </row>
    <row r="479" spans="4:4">
      <c r="D479" s="145"/>
    </row>
    <row r="480" spans="4:4">
      <c r="D480" s="145"/>
    </row>
    <row r="481" spans="4:4">
      <c r="D481" s="145"/>
    </row>
    <row r="482" spans="4:4">
      <c r="D482" s="145"/>
    </row>
    <row r="483" spans="4:4">
      <c r="D483" s="145"/>
    </row>
    <row r="484" spans="4:4">
      <c r="D484" s="145"/>
    </row>
    <row r="485" spans="4:4">
      <c r="D485" s="145"/>
    </row>
    <row r="486" spans="4:4">
      <c r="D486" s="145"/>
    </row>
    <row r="487" spans="4:4">
      <c r="D487" s="145"/>
    </row>
    <row r="488" spans="4:4">
      <c r="D488" s="145"/>
    </row>
    <row r="489" spans="4:4">
      <c r="D489" s="145"/>
    </row>
    <row r="490" spans="4:4">
      <c r="D490" s="145"/>
    </row>
    <row r="491" spans="4:4">
      <c r="D491" s="145"/>
    </row>
    <row r="492" spans="4:4">
      <c r="D492" s="145"/>
    </row>
    <row r="493" spans="4:4">
      <c r="D493" s="145"/>
    </row>
    <row r="494" spans="4:4">
      <c r="D494" s="145"/>
    </row>
    <row r="495" spans="4:4">
      <c r="D495" s="145"/>
    </row>
    <row r="496" spans="4:4">
      <c r="D496" s="145"/>
    </row>
    <row r="497" spans="4:4">
      <c r="D497" s="145"/>
    </row>
    <row r="498" spans="4:4">
      <c r="D498" s="145"/>
    </row>
    <row r="499" spans="4:4">
      <c r="D499" s="145"/>
    </row>
    <row r="500" spans="4:4">
      <c r="D500" s="145"/>
    </row>
    <row r="501" spans="4:4">
      <c r="D501" s="145"/>
    </row>
    <row r="502" spans="4:4">
      <c r="D502" s="145"/>
    </row>
    <row r="503" spans="4:4">
      <c r="D503" s="145"/>
    </row>
    <row r="504" spans="4:4">
      <c r="D504" s="145"/>
    </row>
    <row r="505" spans="4:4">
      <c r="D505" s="145"/>
    </row>
    <row r="506" spans="4:4">
      <c r="D506" s="145"/>
    </row>
    <row r="507" spans="4:4">
      <c r="D507" s="145"/>
    </row>
    <row r="508" spans="4:4">
      <c r="D508" s="145"/>
    </row>
    <row r="509" spans="4:4">
      <c r="D509" s="145"/>
    </row>
    <row r="510" spans="4:4">
      <c r="D510" s="145"/>
    </row>
    <row r="511" spans="4:4">
      <c r="D511" s="145"/>
    </row>
    <row r="512" spans="4:4">
      <c r="D512" s="145"/>
    </row>
    <row r="513" spans="4:4">
      <c r="D513" s="145"/>
    </row>
    <row r="514" spans="4:4">
      <c r="D514" s="145"/>
    </row>
    <row r="515" spans="4:4">
      <c r="D515" s="145"/>
    </row>
    <row r="516" spans="4:4">
      <c r="D516" s="145"/>
    </row>
    <row r="517" spans="4:4">
      <c r="D517" s="145"/>
    </row>
    <row r="518" spans="4:4">
      <c r="D518" s="145"/>
    </row>
    <row r="519" spans="4:4">
      <c r="D519" s="145"/>
    </row>
    <row r="520" spans="4:4">
      <c r="D520" s="145"/>
    </row>
    <row r="521" spans="4:4">
      <c r="D521" s="145"/>
    </row>
    <row r="522" spans="4:4">
      <c r="D522" s="145"/>
    </row>
    <row r="523" spans="4:4">
      <c r="D523" s="145"/>
    </row>
    <row r="524" spans="4:4">
      <c r="D524" s="145"/>
    </row>
    <row r="525" spans="4:4">
      <c r="D525" s="145"/>
    </row>
    <row r="526" spans="4:4">
      <c r="D526" s="145"/>
    </row>
    <row r="527" spans="4:4">
      <c r="D527" s="145"/>
    </row>
    <row r="528" spans="4:4">
      <c r="D528" s="145"/>
    </row>
    <row r="529" spans="4:4">
      <c r="D529" s="145"/>
    </row>
    <row r="530" spans="4:4">
      <c r="D530" s="145"/>
    </row>
    <row r="531" spans="4:4">
      <c r="D531" s="145"/>
    </row>
    <row r="532" spans="4:4">
      <c r="D532" s="145"/>
    </row>
    <row r="533" spans="4:4">
      <c r="D533" s="145"/>
    </row>
    <row r="534" spans="4:4">
      <c r="D534" s="145"/>
    </row>
    <row r="535" spans="4:4">
      <c r="D535" s="145"/>
    </row>
    <row r="536" spans="4:4">
      <c r="D536" s="145"/>
    </row>
    <row r="537" spans="4:4">
      <c r="D537" s="145"/>
    </row>
    <row r="538" spans="4:4">
      <c r="D538" s="145"/>
    </row>
    <row r="539" spans="4:4">
      <c r="D539" s="145"/>
    </row>
    <row r="540" spans="4:4">
      <c r="D540" s="145"/>
    </row>
    <row r="541" spans="4:4">
      <c r="D541" s="145"/>
    </row>
    <row r="542" spans="4:4">
      <c r="D542" s="145"/>
    </row>
    <row r="543" spans="4:4">
      <c r="D543" s="145"/>
    </row>
    <row r="544" spans="4:4">
      <c r="D544" s="145"/>
    </row>
    <row r="545" spans="4:4">
      <c r="D545" s="145"/>
    </row>
    <row r="546" spans="4:4">
      <c r="D546" s="145"/>
    </row>
    <row r="547" spans="4:4">
      <c r="D547" s="145"/>
    </row>
    <row r="548" spans="4:4">
      <c r="D548" s="145"/>
    </row>
    <row r="549" spans="4:4">
      <c r="D549" s="145"/>
    </row>
    <row r="550" spans="4:4">
      <c r="D550" s="145"/>
    </row>
    <row r="551" spans="4:4">
      <c r="D551" s="145"/>
    </row>
    <row r="552" spans="4:4">
      <c r="D552" s="145"/>
    </row>
    <row r="553" spans="4:4">
      <c r="D553" s="145"/>
    </row>
    <row r="554" spans="4:4">
      <c r="D554" s="145"/>
    </row>
    <row r="555" spans="4:4">
      <c r="D555" s="145"/>
    </row>
    <row r="556" spans="4:4">
      <c r="D556" s="145"/>
    </row>
    <row r="557" spans="4:4">
      <c r="D557" s="145"/>
    </row>
    <row r="558" spans="4:4">
      <c r="D558" s="145"/>
    </row>
    <row r="559" spans="4:4">
      <c r="D559" s="145"/>
    </row>
    <row r="560" spans="4:4">
      <c r="D560" s="145"/>
    </row>
    <row r="561" spans="4:4">
      <c r="D561" s="145"/>
    </row>
    <row r="562" spans="4:4">
      <c r="D562" s="145"/>
    </row>
    <row r="563" spans="4:4">
      <c r="D563" s="145"/>
    </row>
    <row r="564" spans="4:4">
      <c r="D564" s="145"/>
    </row>
    <row r="565" spans="4:4">
      <c r="D565" s="145"/>
    </row>
    <row r="566" spans="4:4">
      <c r="D566" s="145"/>
    </row>
    <row r="567" spans="4:4">
      <c r="D567" s="145"/>
    </row>
    <row r="568" spans="4:4">
      <c r="D568" s="145"/>
    </row>
    <row r="569" spans="4:4">
      <c r="D569" s="145"/>
    </row>
    <row r="570" spans="4:4">
      <c r="D570" s="145"/>
    </row>
    <row r="571" spans="4:4">
      <c r="D571" s="145"/>
    </row>
    <row r="572" spans="4:4">
      <c r="D572" s="145"/>
    </row>
    <row r="573" spans="4:4">
      <c r="D573" s="145"/>
    </row>
    <row r="574" spans="4:4">
      <c r="D574" s="145"/>
    </row>
    <row r="575" spans="4:4">
      <c r="D575" s="145"/>
    </row>
    <row r="576" spans="4:4">
      <c r="D576" s="145"/>
    </row>
    <row r="577" spans="4:4">
      <c r="D577" s="145"/>
    </row>
    <row r="578" spans="4:4">
      <c r="D578" s="145"/>
    </row>
    <row r="579" spans="4:4">
      <c r="D579" s="145"/>
    </row>
    <row r="580" spans="4:4">
      <c r="D580" s="145"/>
    </row>
    <row r="581" spans="4:4">
      <c r="D581" s="145"/>
    </row>
    <row r="582" spans="4:4">
      <c r="D582" s="145"/>
    </row>
    <row r="583" spans="4:4">
      <c r="D583" s="145"/>
    </row>
    <row r="584" spans="4:4">
      <c r="D584" s="145"/>
    </row>
    <row r="585" spans="4:4">
      <c r="D585" s="145"/>
    </row>
    <row r="586" spans="4:4">
      <c r="D586" s="145"/>
    </row>
    <row r="587" spans="4:4">
      <c r="D587" s="145"/>
    </row>
    <row r="588" spans="4:4">
      <c r="D588" s="145"/>
    </row>
    <row r="589" spans="4:4">
      <c r="D589" s="145"/>
    </row>
    <row r="590" spans="4:4">
      <c r="D590" s="145"/>
    </row>
    <row r="591" spans="4:4">
      <c r="D591" s="145"/>
    </row>
    <row r="592" spans="4:4">
      <c r="D592" s="145"/>
    </row>
    <row r="593" spans="4:4">
      <c r="D593" s="145"/>
    </row>
    <row r="594" spans="4:4">
      <c r="D594" s="145"/>
    </row>
    <row r="595" spans="4:4">
      <c r="D595" s="145"/>
    </row>
    <row r="596" spans="4:4">
      <c r="D596" s="145"/>
    </row>
    <row r="597" spans="4:4">
      <c r="D597" s="145"/>
    </row>
    <row r="598" spans="4:4">
      <c r="D598" s="145"/>
    </row>
    <row r="599" spans="4:4">
      <c r="D599" s="145"/>
    </row>
    <row r="600" spans="4:4">
      <c r="D600" s="145"/>
    </row>
    <row r="601" spans="4:4">
      <c r="D601" s="145"/>
    </row>
    <row r="602" spans="4:4">
      <c r="D602" s="145"/>
    </row>
    <row r="603" spans="4:4">
      <c r="D603" s="145"/>
    </row>
    <row r="604" spans="4:4">
      <c r="D604" s="145"/>
    </row>
    <row r="605" spans="4:4">
      <c r="D605" s="145"/>
    </row>
    <row r="606" spans="4:4">
      <c r="D606" s="145"/>
    </row>
    <row r="607" spans="4:4">
      <c r="D607" s="145"/>
    </row>
    <row r="608" spans="4:4">
      <c r="D608" s="145"/>
    </row>
    <row r="609" spans="4:4">
      <c r="D609" s="145"/>
    </row>
    <row r="610" spans="4:4">
      <c r="D610" s="145"/>
    </row>
    <row r="611" spans="4:4">
      <c r="D611" s="145"/>
    </row>
    <row r="612" spans="4:4">
      <c r="D612" s="145"/>
    </row>
    <row r="613" spans="4:4">
      <c r="D613" s="145"/>
    </row>
    <row r="614" spans="4:4">
      <c r="D614" s="145"/>
    </row>
    <row r="615" spans="4:4">
      <c r="D615" s="145"/>
    </row>
    <row r="616" spans="4:4">
      <c r="D616" s="145"/>
    </row>
    <row r="617" spans="4:4">
      <c r="D617" s="145"/>
    </row>
    <row r="618" spans="4:4">
      <c r="D618" s="145"/>
    </row>
    <row r="619" spans="4:4">
      <c r="D619" s="145"/>
    </row>
    <row r="620" spans="4:4">
      <c r="D620" s="145"/>
    </row>
    <row r="621" spans="4:4">
      <c r="D621" s="145"/>
    </row>
    <row r="622" spans="4:4">
      <c r="D622" s="145"/>
    </row>
    <row r="623" spans="4:4">
      <c r="D623" s="145"/>
    </row>
    <row r="624" spans="4:4">
      <c r="D624" s="145"/>
    </row>
    <row r="625" spans="4:4">
      <c r="D625" s="145"/>
    </row>
    <row r="626" spans="4:4">
      <c r="D626" s="145"/>
    </row>
    <row r="627" spans="4:4">
      <c r="D627" s="145"/>
    </row>
    <row r="628" spans="4:4">
      <c r="D628" s="145"/>
    </row>
    <row r="629" spans="4:4">
      <c r="D629" s="145"/>
    </row>
    <row r="630" spans="4:4">
      <c r="D630" s="145"/>
    </row>
    <row r="631" spans="4:4">
      <c r="D631" s="145"/>
    </row>
    <row r="632" spans="4:4">
      <c r="D632" s="145"/>
    </row>
    <row r="633" spans="4:4">
      <c r="D633" s="145"/>
    </row>
    <row r="634" spans="4:4">
      <c r="D634" s="145"/>
    </row>
    <row r="635" spans="4:4">
      <c r="D635" s="145"/>
    </row>
    <row r="636" spans="4:4">
      <c r="D636" s="145"/>
    </row>
    <row r="637" spans="4:4">
      <c r="D637" s="145"/>
    </row>
    <row r="638" spans="4:4">
      <c r="D638" s="145"/>
    </row>
    <row r="639" spans="4:4">
      <c r="D639" s="145"/>
    </row>
    <row r="640" spans="4:4">
      <c r="D640" s="145"/>
    </row>
    <row r="641" spans="4:4">
      <c r="D641" s="145"/>
    </row>
    <row r="642" spans="4:4">
      <c r="D642" s="145"/>
    </row>
    <row r="643" spans="4:4">
      <c r="D643" s="145"/>
    </row>
    <row r="644" spans="4:4">
      <c r="D644" s="145"/>
    </row>
    <row r="645" spans="4:4">
      <c r="D645" s="145"/>
    </row>
    <row r="646" spans="4:4">
      <c r="D646" s="145"/>
    </row>
    <row r="647" spans="4:4">
      <c r="D647" s="145"/>
    </row>
    <row r="648" spans="4:4">
      <c r="D648" s="145"/>
    </row>
    <row r="649" spans="4:4">
      <c r="D649" s="145"/>
    </row>
    <row r="650" spans="4:4">
      <c r="D650" s="145"/>
    </row>
    <row r="651" spans="4:4">
      <c r="D651" s="145"/>
    </row>
    <row r="652" spans="4:4">
      <c r="D652" s="145"/>
    </row>
    <row r="653" spans="4:4">
      <c r="D653" s="145"/>
    </row>
    <row r="654" spans="4:4">
      <c r="D654" s="145"/>
    </row>
    <row r="655" spans="4:4">
      <c r="D655" s="145"/>
    </row>
    <row r="656" spans="4:4">
      <c r="D656" s="145"/>
    </row>
    <row r="657" spans="4:4">
      <c r="D657" s="145"/>
    </row>
    <row r="658" spans="4:4">
      <c r="D658" s="145"/>
    </row>
    <row r="659" spans="4:4">
      <c r="D659" s="145"/>
    </row>
    <row r="660" spans="4:4">
      <c r="D660" s="145"/>
    </row>
    <row r="661" spans="4:4">
      <c r="D661" s="145"/>
    </row>
    <row r="662" spans="4:4">
      <c r="D662" s="145"/>
    </row>
    <row r="663" spans="4:4">
      <c r="D663" s="145"/>
    </row>
    <row r="664" spans="4:4">
      <c r="D664" s="145"/>
    </row>
    <row r="665" spans="4:4">
      <c r="D665" s="145"/>
    </row>
    <row r="666" spans="4:4">
      <c r="D666" s="145"/>
    </row>
    <row r="667" spans="4:4">
      <c r="D667" s="145"/>
    </row>
    <row r="668" spans="4:4">
      <c r="D668" s="145"/>
    </row>
    <row r="669" spans="4:4">
      <c r="D669" s="145"/>
    </row>
    <row r="670" spans="4:4">
      <c r="D670" s="145"/>
    </row>
    <row r="671" spans="4:4">
      <c r="D671" s="145"/>
    </row>
    <row r="672" spans="4:4">
      <c r="D672" s="145"/>
    </row>
    <row r="673" spans="4:4">
      <c r="D673" s="145"/>
    </row>
    <row r="674" spans="4:4">
      <c r="D674" s="145"/>
    </row>
    <row r="675" spans="4:4">
      <c r="D675" s="145"/>
    </row>
    <row r="676" spans="4:4">
      <c r="D676" s="145"/>
    </row>
    <row r="677" spans="4:4">
      <c r="D677" s="145"/>
    </row>
    <row r="678" spans="4:4">
      <c r="D678" s="145"/>
    </row>
    <row r="679" spans="4:4">
      <c r="D679" s="145"/>
    </row>
    <row r="680" spans="4:4">
      <c r="D680" s="145"/>
    </row>
    <row r="681" spans="4:4">
      <c r="D681" s="145"/>
    </row>
    <row r="682" spans="4:4">
      <c r="D682" s="145"/>
    </row>
    <row r="683" spans="4:4">
      <c r="D683" s="145"/>
    </row>
    <row r="684" spans="4:4">
      <c r="D684" s="145"/>
    </row>
    <row r="685" spans="4:4">
      <c r="D685" s="145"/>
    </row>
    <row r="686" spans="4:4">
      <c r="D686" s="145"/>
    </row>
    <row r="687" spans="4:4">
      <c r="D687" s="145"/>
    </row>
    <row r="688" spans="4:4">
      <c r="D688" s="145"/>
    </row>
    <row r="689" spans="4:4">
      <c r="D689" s="145"/>
    </row>
    <row r="690" spans="4:4">
      <c r="D690" s="145"/>
    </row>
    <row r="691" spans="4:4">
      <c r="D691" s="145"/>
    </row>
    <row r="692" spans="4:4">
      <c r="D692" s="145"/>
    </row>
    <row r="693" spans="4:4">
      <c r="D693" s="145"/>
    </row>
    <row r="694" spans="4:4">
      <c r="D694" s="145"/>
    </row>
    <row r="695" spans="4:4">
      <c r="D695" s="145"/>
    </row>
    <row r="696" spans="4:4">
      <c r="D696" s="145"/>
    </row>
    <row r="697" spans="4:4">
      <c r="D697" s="145"/>
    </row>
    <row r="698" spans="4:4">
      <c r="D698" s="145"/>
    </row>
    <row r="699" spans="4:4">
      <c r="D699" s="145"/>
    </row>
    <row r="700" spans="4:4">
      <c r="D700" s="145"/>
    </row>
    <row r="701" spans="4:4">
      <c r="D701" s="145"/>
    </row>
    <row r="702" spans="4:4">
      <c r="D702" s="145"/>
    </row>
    <row r="703" spans="4:4">
      <c r="D703" s="145"/>
    </row>
    <row r="704" spans="4:4">
      <c r="D704" s="145"/>
    </row>
    <row r="705" spans="4:4">
      <c r="D705" s="145"/>
    </row>
    <row r="706" spans="4:4">
      <c r="D706" s="145"/>
    </row>
    <row r="707" spans="4:4">
      <c r="D707" s="145"/>
    </row>
    <row r="708" spans="4:4">
      <c r="D708" s="145"/>
    </row>
    <row r="709" spans="4:4">
      <c r="D709" s="145"/>
    </row>
    <row r="710" spans="4:4">
      <c r="D710" s="145"/>
    </row>
    <row r="711" spans="4:4">
      <c r="D711" s="145"/>
    </row>
    <row r="712" spans="4:4">
      <c r="D712" s="145"/>
    </row>
    <row r="713" spans="4:4">
      <c r="D713" s="145"/>
    </row>
    <row r="714" spans="4:4">
      <c r="D714" s="145"/>
    </row>
    <row r="715" spans="4:4">
      <c r="D715" s="145"/>
    </row>
    <row r="716" spans="4:4">
      <c r="D716" s="145"/>
    </row>
    <row r="717" spans="4:4">
      <c r="D717" s="145"/>
    </row>
    <row r="718" spans="4:4">
      <c r="D718" s="145"/>
    </row>
    <row r="719" spans="4:4">
      <c r="D719" s="145"/>
    </row>
    <row r="720" spans="4:4">
      <c r="D720" s="145"/>
    </row>
    <row r="721" spans="4:4">
      <c r="D721" s="145"/>
    </row>
    <row r="722" spans="4:4">
      <c r="D722" s="145"/>
    </row>
    <row r="723" spans="4:4">
      <c r="D723" s="145"/>
    </row>
    <row r="724" spans="4:4">
      <c r="D724" s="145"/>
    </row>
    <row r="725" spans="4:4">
      <c r="D725" s="145"/>
    </row>
    <row r="726" spans="4:4">
      <c r="D726" s="145"/>
    </row>
    <row r="727" spans="4:4">
      <c r="D727" s="145"/>
    </row>
    <row r="728" spans="4:4">
      <c r="D728" s="145"/>
    </row>
    <row r="729" spans="4:4">
      <c r="D729" s="145"/>
    </row>
    <row r="730" spans="4:4">
      <c r="D730" s="145"/>
    </row>
    <row r="731" spans="4:4">
      <c r="D731" s="145"/>
    </row>
    <row r="732" spans="4:4">
      <c r="D732" s="145"/>
    </row>
    <row r="733" spans="4:4">
      <c r="D733" s="145"/>
    </row>
    <row r="734" spans="4:4">
      <c r="D734" s="145"/>
    </row>
    <row r="735" spans="4:4">
      <c r="D735" s="145"/>
    </row>
    <row r="736" spans="4:4">
      <c r="D736" s="145"/>
    </row>
    <row r="737" spans="4:4">
      <c r="D737" s="145"/>
    </row>
    <row r="738" spans="4:4">
      <c r="D738" s="145"/>
    </row>
    <row r="739" spans="4:4">
      <c r="D739" s="145"/>
    </row>
    <row r="740" spans="4:4">
      <c r="D740" s="145"/>
    </row>
    <row r="741" spans="4:4">
      <c r="D741" s="145"/>
    </row>
    <row r="742" spans="4:4">
      <c r="D742" s="145"/>
    </row>
    <row r="743" spans="4:4">
      <c r="D743" s="145"/>
    </row>
    <row r="744" spans="4:4">
      <c r="D744" s="145"/>
    </row>
    <row r="745" spans="4:4">
      <c r="D745" s="145"/>
    </row>
    <row r="746" spans="4:4">
      <c r="D746" s="145"/>
    </row>
    <row r="747" spans="4:4">
      <c r="D747" s="145"/>
    </row>
    <row r="748" spans="4:4">
      <c r="D748" s="145"/>
    </row>
    <row r="749" spans="4:4">
      <c r="D749" s="145"/>
    </row>
    <row r="750" spans="4:4">
      <c r="D750" s="145"/>
    </row>
    <row r="751" spans="4:4">
      <c r="D751" s="145"/>
    </row>
    <row r="752" spans="4:4">
      <c r="D752" s="145"/>
    </row>
    <row r="753" spans="4:4">
      <c r="D753" s="145"/>
    </row>
    <row r="754" spans="4:4">
      <c r="D754" s="145"/>
    </row>
    <row r="755" spans="4:4">
      <c r="D755" s="145"/>
    </row>
    <row r="756" spans="4:4">
      <c r="D756" s="145"/>
    </row>
    <row r="757" spans="4:4">
      <c r="D757" s="145"/>
    </row>
    <row r="758" spans="4:4">
      <c r="D758" s="145"/>
    </row>
    <row r="759" spans="4:4">
      <c r="D759" s="145"/>
    </row>
    <row r="760" spans="4:4">
      <c r="D760" s="145"/>
    </row>
    <row r="761" spans="4:4">
      <c r="D761" s="145"/>
    </row>
    <row r="762" spans="4:4">
      <c r="D762" s="145"/>
    </row>
    <row r="763" spans="4:4">
      <c r="D763" s="145"/>
    </row>
    <row r="764" spans="4:4">
      <c r="D764" s="145"/>
    </row>
    <row r="765" spans="4:4">
      <c r="D765" s="145"/>
    </row>
    <row r="766" spans="4:4">
      <c r="D766" s="145"/>
    </row>
    <row r="767" spans="4:4">
      <c r="D767" s="145"/>
    </row>
    <row r="768" spans="4:4">
      <c r="D768" s="145"/>
    </row>
    <row r="769" spans="4:4">
      <c r="D769" s="145"/>
    </row>
    <row r="770" spans="4:4">
      <c r="D770" s="145"/>
    </row>
    <row r="771" spans="4:4">
      <c r="D771" s="145"/>
    </row>
    <row r="772" spans="4:4">
      <c r="D772" s="145"/>
    </row>
    <row r="773" spans="4:4">
      <c r="D773" s="145"/>
    </row>
    <row r="774" spans="4:4">
      <c r="D774" s="145"/>
    </row>
    <row r="775" spans="4:4">
      <c r="D775" s="145"/>
    </row>
    <row r="776" spans="4:4">
      <c r="D776" s="145"/>
    </row>
    <row r="777" spans="4:4">
      <c r="D777" s="145"/>
    </row>
    <row r="778" spans="4:4">
      <c r="D778" s="145"/>
    </row>
    <row r="779" spans="4:4">
      <c r="D779" s="145"/>
    </row>
    <row r="780" spans="4:4">
      <c r="D780" s="145"/>
    </row>
    <row r="781" spans="4:4">
      <c r="D781" s="145"/>
    </row>
    <row r="782" spans="4:4">
      <c r="D782" s="145"/>
    </row>
    <row r="783" spans="4:4">
      <c r="D783" s="145"/>
    </row>
    <row r="784" spans="4:4">
      <c r="D784" s="145"/>
    </row>
    <row r="785" spans="4:4">
      <c r="D785" s="145"/>
    </row>
    <row r="786" spans="4:4">
      <c r="D786" s="145"/>
    </row>
    <row r="787" spans="4:4">
      <c r="D787" s="145"/>
    </row>
    <row r="788" spans="4:4">
      <c r="D788" s="145"/>
    </row>
    <row r="789" spans="4:4">
      <c r="D789" s="145"/>
    </row>
    <row r="790" spans="4:4">
      <c r="D790" s="145"/>
    </row>
    <row r="791" spans="4:4">
      <c r="D791" s="145"/>
    </row>
    <row r="792" spans="4:4">
      <c r="D792" s="145"/>
    </row>
    <row r="793" spans="4:4">
      <c r="D793" s="145"/>
    </row>
    <row r="794" spans="4:4">
      <c r="D794" s="145"/>
    </row>
    <row r="795" spans="4:4">
      <c r="D795" s="145"/>
    </row>
    <row r="796" spans="4:4">
      <c r="D796" s="145"/>
    </row>
    <row r="797" spans="4:4">
      <c r="D797" s="145"/>
    </row>
    <row r="798" spans="4:4">
      <c r="D798" s="145"/>
    </row>
    <row r="799" spans="4:4">
      <c r="D799" s="145"/>
    </row>
    <row r="800" spans="4:4">
      <c r="D800" s="145"/>
    </row>
    <row r="801" spans="4:4">
      <c r="D801" s="145"/>
    </row>
    <row r="802" spans="4:4">
      <c r="D802" s="145"/>
    </row>
    <row r="803" spans="4:4">
      <c r="D803" s="145"/>
    </row>
    <row r="804" spans="4:4">
      <c r="D804" s="145"/>
    </row>
    <row r="805" spans="4:4">
      <c r="D805" s="145"/>
    </row>
    <row r="806" spans="4:4">
      <c r="D806" s="145"/>
    </row>
    <row r="807" spans="4:4">
      <c r="D807" s="145"/>
    </row>
    <row r="808" spans="4:4">
      <c r="D808" s="145"/>
    </row>
    <row r="809" spans="4:4">
      <c r="D809" s="145"/>
    </row>
    <row r="810" spans="4:4">
      <c r="D810" s="145"/>
    </row>
    <row r="811" spans="4:4">
      <c r="D811" s="145"/>
    </row>
    <row r="812" spans="4:4">
      <c r="D812" s="145"/>
    </row>
    <row r="813" spans="4:4">
      <c r="D813" s="145"/>
    </row>
    <row r="814" spans="4:4">
      <c r="D814" s="145"/>
    </row>
    <row r="815" spans="4:4">
      <c r="D815" s="145"/>
    </row>
    <row r="816" spans="4:4">
      <c r="D816" s="145"/>
    </row>
    <row r="817" spans="4:4">
      <c r="D817" s="145"/>
    </row>
    <row r="818" spans="4:4">
      <c r="D818" s="145"/>
    </row>
    <row r="819" spans="4:4">
      <c r="D819" s="145"/>
    </row>
    <row r="820" spans="4:4">
      <c r="D820" s="145"/>
    </row>
    <row r="821" spans="4:4">
      <c r="D821" s="145"/>
    </row>
    <row r="822" spans="4:4">
      <c r="D822" s="145"/>
    </row>
    <row r="823" spans="4:4">
      <c r="D823" s="145"/>
    </row>
    <row r="824" spans="4:4">
      <c r="D824" s="145"/>
    </row>
    <row r="825" spans="4:4">
      <c r="D825" s="145"/>
    </row>
    <row r="826" spans="4:4">
      <c r="D826" s="145"/>
    </row>
    <row r="827" spans="4:4">
      <c r="D827" s="145"/>
    </row>
    <row r="828" spans="4:4">
      <c r="D828" s="145"/>
    </row>
    <row r="829" spans="4:4">
      <c r="D829" s="145"/>
    </row>
    <row r="830" spans="4:4">
      <c r="D830" s="145"/>
    </row>
    <row r="831" spans="4:4">
      <c r="D831" s="145"/>
    </row>
    <row r="832" spans="4:4">
      <c r="D832" s="145"/>
    </row>
    <row r="833" spans="4:4">
      <c r="D833" s="145"/>
    </row>
    <row r="834" spans="4:4">
      <c r="D834" s="145"/>
    </row>
    <row r="835" spans="4:4">
      <c r="D835" s="145"/>
    </row>
    <row r="836" spans="4:4">
      <c r="D836" s="145"/>
    </row>
    <row r="837" spans="4:4">
      <c r="D837" s="145"/>
    </row>
    <row r="838" spans="4:4">
      <c r="D838" s="145"/>
    </row>
    <row r="839" spans="4:4">
      <c r="D839" s="145"/>
    </row>
    <row r="840" spans="4:4">
      <c r="D840" s="145"/>
    </row>
    <row r="841" spans="4:4">
      <c r="D841" s="145"/>
    </row>
    <row r="842" spans="4:4">
      <c r="D842" s="145"/>
    </row>
    <row r="843" spans="4:4">
      <c r="D843" s="145"/>
    </row>
    <row r="844" spans="4:4">
      <c r="D844" s="145"/>
    </row>
    <row r="845" spans="4:4">
      <c r="D845" s="145"/>
    </row>
    <row r="846" spans="4:4">
      <c r="D846" s="145"/>
    </row>
    <row r="847" spans="4:4">
      <c r="D847" s="145"/>
    </row>
    <row r="848" spans="4:4">
      <c r="D848" s="145"/>
    </row>
    <row r="849" spans="4:4">
      <c r="D849" s="145"/>
    </row>
    <row r="850" spans="4:4">
      <c r="D850" s="145"/>
    </row>
    <row r="851" spans="4:4">
      <c r="D851" s="145"/>
    </row>
    <row r="852" spans="4:4">
      <c r="D852" s="145"/>
    </row>
    <row r="853" spans="4:4">
      <c r="D853" s="145"/>
    </row>
    <row r="854" spans="4:4">
      <c r="D854" s="145"/>
    </row>
    <row r="855" spans="4:4">
      <c r="D855" s="145"/>
    </row>
    <row r="856" spans="4:4">
      <c r="D856" s="145"/>
    </row>
    <row r="857" spans="4:4">
      <c r="D857" s="145"/>
    </row>
    <row r="858" spans="4:4">
      <c r="D858" s="145"/>
    </row>
    <row r="859" spans="4:4">
      <c r="D859" s="145"/>
    </row>
    <row r="860" spans="4:4">
      <c r="D860" s="145"/>
    </row>
    <row r="861" spans="4:4">
      <c r="D861" s="145"/>
    </row>
    <row r="862" spans="4:4">
      <c r="D862" s="145"/>
    </row>
    <row r="863" spans="4:4">
      <c r="D863" s="145"/>
    </row>
    <row r="864" spans="4:4">
      <c r="D864" s="145"/>
    </row>
    <row r="865" spans="4:4">
      <c r="D865" s="145"/>
    </row>
    <row r="866" spans="4:4">
      <c r="D866" s="145"/>
    </row>
    <row r="867" spans="4:4">
      <c r="D867" s="145"/>
    </row>
    <row r="868" spans="4:4">
      <c r="D868" s="145"/>
    </row>
    <row r="869" spans="4:4">
      <c r="D869" s="145"/>
    </row>
    <row r="870" spans="4:4">
      <c r="D870" s="145"/>
    </row>
    <row r="871" spans="4:4">
      <c r="D871" s="145"/>
    </row>
    <row r="872" spans="4:4">
      <c r="D872" s="145"/>
    </row>
    <row r="873" spans="4:4">
      <c r="D873" s="145"/>
    </row>
    <row r="874" spans="4:4">
      <c r="D874" s="145"/>
    </row>
    <row r="875" spans="4:4">
      <c r="D875" s="145"/>
    </row>
    <row r="876" spans="4:4">
      <c r="D876" s="145"/>
    </row>
    <row r="877" spans="4:4">
      <c r="D877" s="145"/>
    </row>
    <row r="878" spans="4:4">
      <c r="D878" s="145"/>
    </row>
    <row r="879" spans="4:4">
      <c r="D879" s="145"/>
    </row>
    <row r="880" spans="4:4">
      <c r="D880" s="145"/>
    </row>
    <row r="881" spans="4:4">
      <c r="D881" s="145"/>
    </row>
    <row r="882" spans="4:4">
      <c r="D882" s="145"/>
    </row>
    <row r="883" spans="4:4">
      <c r="D883" s="145"/>
    </row>
    <row r="884" spans="4:4">
      <c r="D884" s="145"/>
    </row>
    <row r="885" spans="4:4">
      <c r="D885" s="145"/>
    </row>
    <row r="886" spans="4:4">
      <c r="D886" s="145"/>
    </row>
    <row r="887" spans="4:4">
      <c r="D887" s="145"/>
    </row>
    <row r="888" spans="4:4">
      <c r="D888" s="145"/>
    </row>
    <row r="889" spans="4:4">
      <c r="D889" s="145"/>
    </row>
    <row r="890" spans="4:4">
      <c r="D890" s="145"/>
    </row>
    <row r="891" spans="4:4">
      <c r="D891" s="145"/>
    </row>
    <row r="892" spans="4:4">
      <c r="D892" s="145"/>
    </row>
    <row r="893" spans="4:4">
      <c r="D893" s="145"/>
    </row>
    <row r="894" spans="4:4">
      <c r="D894" s="145"/>
    </row>
    <row r="895" spans="4:4">
      <c r="D895" s="145"/>
    </row>
    <row r="896" spans="4:4">
      <c r="D896" s="145"/>
    </row>
    <row r="897" spans="4:4">
      <c r="D897" s="145"/>
    </row>
    <row r="898" spans="4:4">
      <c r="D898" s="145"/>
    </row>
    <row r="899" spans="4:4">
      <c r="D899" s="145"/>
    </row>
    <row r="900" spans="4:4">
      <c r="D900" s="145"/>
    </row>
    <row r="901" spans="4:4">
      <c r="D901" s="145"/>
    </row>
    <row r="902" spans="4:4">
      <c r="D902" s="145"/>
    </row>
    <row r="903" spans="4:4">
      <c r="D903" s="145"/>
    </row>
    <row r="904" spans="4:4">
      <c r="D904" s="145"/>
    </row>
    <row r="905" spans="4:4">
      <c r="D905" s="145"/>
    </row>
    <row r="906" spans="4:4">
      <c r="D906" s="145"/>
    </row>
    <row r="907" spans="4:4">
      <c r="D907" s="145"/>
    </row>
    <row r="908" spans="4:4">
      <c r="D908" s="145"/>
    </row>
    <row r="909" spans="4:4">
      <c r="D909" s="145"/>
    </row>
    <row r="910" spans="4:4">
      <c r="D910" s="145"/>
    </row>
    <row r="911" spans="4:4">
      <c r="D911" s="145"/>
    </row>
    <row r="912" spans="4:4">
      <c r="D912" s="145"/>
    </row>
    <row r="913" spans="4:4">
      <c r="D913" s="145"/>
    </row>
    <row r="914" spans="4:4">
      <c r="D914" s="145"/>
    </row>
    <row r="915" spans="4:4">
      <c r="D915" s="145"/>
    </row>
    <row r="916" spans="4:4">
      <c r="D916" s="145"/>
    </row>
    <row r="917" spans="4:4">
      <c r="D917" s="145"/>
    </row>
    <row r="918" spans="4:4">
      <c r="D918" s="145"/>
    </row>
    <row r="919" spans="4:4">
      <c r="D919" s="145"/>
    </row>
    <row r="920" spans="4:4">
      <c r="D920" s="145"/>
    </row>
    <row r="921" spans="4:4">
      <c r="D921" s="145"/>
    </row>
    <row r="922" spans="4:4">
      <c r="D922" s="145"/>
    </row>
    <row r="923" spans="4:4">
      <c r="D923" s="145"/>
    </row>
    <row r="924" spans="4:4">
      <c r="D924" s="145"/>
    </row>
    <row r="925" spans="4:4">
      <c r="D925" s="145"/>
    </row>
    <row r="926" spans="4:4">
      <c r="D926" s="145"/>
    </row>
    <row r="927" spans="4:4">
      <c r="D927" s="145"/>
    </row>
    <row r="928" spans="4:4">
      <c r="D928" s="145"/>
    </row>
    <row r="929" spans="4:4">
      <c r="D929" s="145"/>
    </row>
    <row r="930" spans="4:4">
      <c r="D930" s="145"/>
    </row>
    <row r="931" spans="4:4">
      <c r="D931" s="145"/>
    </row>
    <row r="932" spans="4:4">
      <c r="D932" s="145"/>
    </row>
    <row r="933" spans="4:4">
      <c r="D933" s="145"/>
    </row>
    <row r="934" spans="4:4">
      <c r="D934" s="145"/>
    </row>
    <row r="935" spans="4:4">
      <c r="D935" s="145"/>
    </row>
    <row r="936" spans="4:4">
      <c r="D936" s="145"/>
    </row>
    <row r="937" spans="4:4">
      <c r="D937" s="145"/>
    </row>
    <row r="938" spans="4:4">
      <c r="D938" s="145"/>
    </row>
    <row r="939" spans="4:4">
      <c r="D939" s="145"/>
    </row>
    <row r="940" spans="4:4">
      <c r="D940" s="145"/>
    </row>
    <row r="941" spans="4:4">
      <c r="D941" s="145"/>
    </row>
    <row r="942" spans="4:4">
      <c r="D942" s="145"/>
    </row>
    <row r="943" spans="4:4">
      <c r="D943" s="145"/>
    </row>
    <row r="944" spans="4:4">
      <c r="D944" s="145"/>
    </row>
    <row r="945" spans="4:4">
      <c r="D945" s="145"/>
    </row>
    <row r="946" spans="4:4">
      <c r="D946" s="145"/>
    </row>
    <row r="947" spans="4:4">
      <c r="D947" s="145"/>
    </row>
    <row r="948" spans="4:4">
      <c r="D948" s="145"/>
    </row>
    <row r="949" spans="4:4">
      <c r="D949" s="145"/>
    </row>
    <row r="950" spans="4:4">
      <c r="D950" s="145"/>
    </row>
    <row r="951" spans="4:4">
      <c r="D951" s="145"/>
    </row>
    <row r="952" spans="4:4">
      <c r="D952" s="145"/>
    </row>
    <row r="953" spans="4:4">
      <c r="D953" s="145"/>
    </row>
    <row r="954" spans="4:4">
      <c r="D954" s="145"/>
    </row>
    <row r="955" spans="4:4">
      <c r="D955" s="145"/>
    </row>
    <row r="956" spans="4:4">
      <c r="D956" s="145"/>
    </row>
    <row r="957" spans="4:4">
      <c r="D957" s="145"/>
    </row>
    <row r="958" spans="4:4">
      <c r="D958" s="145"/>
    </row>
    <row r="959" spans="4:4">
      <c r="D959" s="145"/>
    </row>
    <row r="960" spans="4:4">
      <c r="D960" s="145"/>
    </row>
    <row r="961" spans="4:4">
      <c r="D961" s="145"/>
    </row>
    <row r="962" spans="4:4">
      <c r="D962" s="145"/>
    </row>
    <row r="963" spans="4:4">
      <c r="D963" s="145"/>
    </row>
    <row r="964" spans="4:4">
      <c r="D964" s="145"/>
    </row>
    <row r="965" spans="4:4">
      <c r="D965" s="145"/>
    </row>
    <row r="966" spans="4:4">
      <c r="D966" s="145"/>
    </row>
    <row r="967" spans="4:4">
      <c r="D967" s="145"/>
    </row>
    <row r="968" spans="4:4">
      <c r="D968" s="145"/>
    </row>
    <row r="969" spans="4:4">
      <c r="D969" s="145"/>
    </row>
    <row r="970" spans="4:4">
      <c r="D970" s="145"/>
    </row>
    <row r="971" spans="4:4">
      <c r="D971" s="145"/>
    </row>
    <row r="972" spans="4:4">
      <c r="D972" s="145"/>
    </row>
    <row r="973" spans="4:4">
      <c r="D973" s="145"/>
    </row>
    <row r="974" spans="4:4">
      <c r="D974" s="145"/>
    </row>
    <row r="975" spans="4:4">
      <c r="D975" s="145"/>
    </row>
    <row r="976" spans="4:4">
      <c r="D976" s="145"/>
    </row>
    <row r="977" spans="4:4">
      <c r="D977" s="145"/>
    </row>
    <row r="978" spans="4:4">
      <c r="D978" s="145"/>
    </row>
    <row r="979" spans="4:4">
      <c r="D979" s="145"/>
    </row>
    <row r="980" spans="4:4">
      <c r="D980" s="145"/>
    </row>
    <row r="981" spans="4:4">
      <c r="D981" s="145"/>
    </row>
    <row r="982" spans="4:4">
      <c r="D982" s="145"/>
    </row>
    <row r="983" spans="4:4">
      <c r="D983" s="145"/>
    </row>
    <row r="984" spans="4:4">
      <c r="D984" s="145"/>
    </row>
    <row r="985" spans="4:4">
      <c r="D985" s="145"/>
    </row>
    <row r="986" spans="4:4">
      <c r="D986" s="145"/>
    </row>
    <row r="987" spans="4:4">
      <c r="D987" s="145"/>
    </row>
    <row r="988" spans="4:4">
      <c r="D988" s="145"/>
    </row>
    <row r="989" spans="4:4">
      <c r="D989" s="145"/>
    </row>
    <row r="990" spans="4:4">
      <c r="D990" s="145"/>
    </row>
    <row r="991" spans="4:4">
      <c r="D991" s="145"/>
    </row>
    <row r="992" spans="4:4">
      <c r="D992" s="145"/>
    </row>
    <row r="993" spans="4:4">
      <c r="D993" s="145"/>
    </row>
    <row r="994" spans="4:4">
      <c r="D994" s="145"/>
    </row>
    <row r="995" spans="4:4">
      <c r="D995" s="145"/>
    </row>
    <row r="996" spans="4:4">
      <c r="D996" s="145"/>
    </row>
    <row r="997" spans="4:4">
      <c r="D997" s="145"/>
    </row>
    <row r="998" spans="4:4">
      <c r="D998" s="145"/>
    </row>
    <row r="999" spans="4:4">
      <c r="D999" s="145"/>
    </row>
    <row r="1000" spans="4:4">
      <c r="D1000" s="145"/>
    </row>
    <row r="1001" spans="4:4">
      <c r="D1001" s="145"/>
    </row>
    <row r="1002" spans="4:4">
      <c r="D1002" s="145"/>
    </row>
    <row r="1003" spans="4:4">
      <c r="D1003" s="145"/>
    </row>
    <row r="1004" spans="4:4">
      <c r="D1004" s="145"/>
    </row>
    <row r="1005" spans="4:4">
      <c r="D1005" s="145"/>
    </row>
    <row r="1006" spans="4:4">
      <c r="D1006" s="145"/>
    </row>
    <row r="1007" spans="4:4">
      <c r="D1007" s="145"/>
    </row>
    <row r="1008" spans="4:4">
      <c r="D1008" s="145"/>
    </row>
    <row r="1009" spans="4:4">
      <c r="D1009" s="145"/>
    </row>
    <row r="1010" spans="4:4">
      <c r="D1010" s="145"/>
    </row>
    <row r="1011" spans="4:4">
      <c r="D1011" s="145"/>
    </row>
    <row r="1012" spans="4:4">
      <c r="D1012" s="145"/>
    </row>
    <row r="1013" spans="4:4">
      <c r="D1013" s="145"/>
    </row>
    <row r="1014" spans="4:4">
      <c r="D1014" s="145"/>
    </row>
    <row r="1015" spans="4:4">
      <c r="D1015" s="145"/>
    </row>
    <row r="1016" spans="4:4">
      <c r="D1016" s="145"/>
    </row>
    <row r="1017" spans="4:4">
      <c r="D1017" s="145"/>
    </row>
    <row r="1018" spans="4:4">
      <c r="D1018" s="145"/>
    </row>
    <row r="1019" spans="4:4">
      <c r="D1019" s="145"/>
    </row>
    <row r="1020" spans="4:4">
      <c r="D1020" s="145"/>
    </row>
    <row r="1021" spans="4:4">
      <c r="D1021" s="145"/>
    </row>
    <row r="1022" spans="4:4">
      <c r="D1022" s="145"/>
    </row>
    <row r="1023" spans="4:4">
      <c r="D1023" s="145"/>
    </row>
    <row r="1024" spans="4:4">
      <c r="D1024" s="145"/>
    </row>
    <row r="1025" spans="4:4">
      <c r="D1025" s="145"/>
    </row>
    <row r="1026" spans="4:4">
      <c r="D1026" s="145"/>
    </row>
    <row r="1027" spans="4:4">
      <c r="D1027" s="145"/>
    </row>
    <row r="1028" spans="4:4">
      <c r="D1028" s="145"/>
    </row>
    <row r="1029" spans="4:4">
      <c r="D1029" s="145"/>
    </row>
    <row r="1030" spans="4:4">
      <c r="D1030" s="145"/>
    </row>
    <row r="1031" spans="4:4">
      <c r="D1031" s="145"/>
    </row>
    <row r="1032" spans="4:4">
      <c r="D1032" s="145"/>
    </row>
    <row r="1033" spans="4:4">
      <c r="D1033" s="145"/>
    </row>
    <row r="1034" spans="4:4">
      <c r="D1034" s="145"/>
    </row>
    <row r="1035" spans="4:4">
      <c r="D1035" s="145"/>
    </row>
    <row r="1036" spans="4:4">
      <c r="D1036" s="145"/>
    </row>
    <row r="1037" spans="4:4">
      <c r="D1037" s="145"/>
    </row>
    <row r="1038" spans="4:4">
      <c r="D1038" s="145"/>
    </row>
    <row r="1039" spans="4:4">
      <c r="D1039" s="145"/>
    </row>
    <row r="1040" spans="4:4">
      <c r="D1040" s="145"/>
    </row>
    <row r="1041" spans="4:4">
      <c r="D1041" s="145"/>
    </row>
    <row r="1042" spans="4:4">
      <c r="D1042" s="145"/>
    </row>
    <row r="1043" spans="4:4">
      <c r="D1043" s="145"/>
    </row>
    <row r="1044" spans="4:4">
      <c r="D1044" s="145"/>
    </row>
    <row r="1045" spans="4:4">
      <c r="D1045" s="145"/>
    </row>
    <row r="1046" spans="4:4">
      <c r="D1046" s="145"/>
    </row>
    <row r="1047" spans="4:4">
      <c r="D1047" s="145"/>
    </row>
    <row r="1048" spans="4:4">
      <c r="D1048" s="145"/>
    </row>
    <row r="1049" spans="4:4">
      <c r="D1049" s="145"/>
    </row>
    <row r="1050" spans="4:4">
      <c r="D1050" s="145"/>
    </row>
    <row r="1051" spans="4:4">
      <c r="D1051" s="145"/>
    </row>
    <row r="1052" spans="4:4">
      <c r="D1052" s="145"/>
    </row>
    <row r="1053" spans="4:4">
      <c r="D1053" s="145"/>
    </row>
    <row r="1054" spans="4:4">
      <c r="D1054" s="145"/>
    </row>
    <row r="1055" spans="4:4">
      <c r="D1055" s="145"/>
    </row>
    <row r="1056" spans="4:4">
      <c r="D1056" s="145"/>
    </row>
    <row r="1057" spans="4:4">
      <c r="D1057" s="145"/>
    </row>
    <row r="1058" spans="4:4">
      <c r="D1058" s="145"/>
    </row>
    <row r="1059" spans="4:4">
      <c r="D1059" s="145"/>
    </row>
    <row r="1060" spans="4:4">
      <c r="D1060" s="145"/>
    </row>
    <row r="1061" spans="4:4">
      <c r="D1061" s="145"/>
    </row>
    <row r="1062" spans="4:4">
      <c r="D1062" s="145"/>
    </row>
    <row r="1063" spans="4:4">
      <c r="D1063" s="145"/>
    </row>
    <row r="1064" spans="4:4">
      <c r="D1064" s="145"/>
    </row>
    <row r="1065" spans="4:4">
      <c r="D1065" s="145"/>
    </row>
    <row r="1066" spans="4:4">
      <c r="D1066" s="145"/>
    </row>
    <row r="1067" spans="4:4">
      <c r="D1067" s="145"/>
    </row>
    <row r="1068" spans="4:4">
      <c r="D1068" s="145"/>
    </row>
    <row r="1069" spans="4:4">
      <c r="D1069" s="145"/>
    </row>
    <row r="1070" spans="4:4">
      <c r="D1070" s="145"/>
    </row>
    <row r="1071" spans="4:4">
      <c r="D1071" s="145"/>
    </row>
    <row r="1072" spans="4:4">
      <c r="D1072" s="145"/>
    </row>
    <row r="1073" spans="4:4">
      <c r="D1073" s="145"/>
    </row>
    <row r="1074" spans="4:4">
      <c r="D1074" s="145"/>
    </row>
    <row r="1075" spans="4:4">
      <c r="D1075" s="145"/>
    </row>
    <row r="1076" spans="4:4">
      <c r="D1076" s="145"/>
    </row>
    <row r="1077" spans="4:4">
      <c r="D1077" s="145"/>
    </row>
    <row r="1078" spans="4:4">
      <c r="D1078" s="145"/>
    </row>
    <row r="1079" spans="4:4">
      <c r="D1079" s="145"/>
    </row>
    <row r="1080" spans="4:4">
      <c r="D1080" s="145"/>
    </row>
    <row r="1081" spans="4:4">
      <c r="D1081" s="145"/>
    </row>
    <row r="1082" spans="4:4">
      <c r="D1082" s="145"/>
    </row>
    <row r="1083" spans="4:4">
      <c r="D1083" s="145"/>
    </row>
    <row r="1084" spans="4:4">
      <c r="D1084" s="145"/>
    </row>
    <row r="1085" spans="4:4">
      <c r="D1085" s="145"/>
    </row>
    <row r="1086" spans="4:4">
      <c r="D1086" s="145"/>
    </row>
    <row r="1087" spans="4:4">
      <c r="D1087" s="145"/>
    </row>
    <row r="1088" spans="4:4">
      <c r="D1088" s="145"/>
    </row>
    <row r="1089" spans="4:4">
      <c r="D1089" s="145"/>
    </row>
    <row r="1090" spans="4:4">
      <c r="D1090" s="145"/>
    </row>
    <row r="1091" spans="4:4">
      <c r="D1091" s="145"/>
    </row>
    <row r="1092" spans="4:4">
      <c r="D1092" s="145"/>
    </row>
    <row r="1093" spans="4:4">
      <c r="D1093" s="145"/>
    </row>
    <row r="1094" spans="4:4">
      <c r="D1094" s="145"/>
    </row>
    <row r="1095" spans="4:4">
      <c r="D1095" s="145"/>
    </row>
    <row r="1096" spans="4:4">
      <c r="D1096" s="145"/>
    </row>
    <row r="1097" spans="4:4">
      <c r="D1097" s="145"/>
    </row>
    <row r="1098" spans="4:4">
      <c r="D1098" s="145"/>
    </row>
    <row r="1099" spans="4:4">
      <c r="D1099" s="145"/>
    </row>
    <row r="1100" spans="4:4">
      <c r="D1100" s="145"/>
    </row>
    <row r="1101" spans="4:4">
      <c r="D1101" s="145"/>
    </row>
    <row r="1102" spans="4:4">
      <c r="D1102" s="145"/>
    </row>
    <row r="1103" spans="4:4">
      <c r="D1103" s="145"/>
    </row>
    <row r="1104" spans="4:4">
      <c r="D1104" s="145"/>
    </row>
    <row r="1105" spans="4:4">
      <c r="D1105" s="145"/>
    </row>
    <row r="1106" spans="4:4">
      <c r="D1106" s="145"/>
    </row>
    <row r="1107" spans="4:4">
      <c r="D1107" s="145"/>
    </row>
    <row r="1108" spans="4:4">
      <c r="D1108" s="145"/>
    </row>
    <row r="1109" spans="4:4">
      <c r="D1109" s="145"/>
    </row>
    <row r="1110" spans="4:4">
      <c r="D1110" s="145"/>
    </row>
    <row r="1111" spans="4:4">
      <c r="D1111" s="145"/>
    </row>
    <row r="1112" spans="4:4">
      <c r="D1112" s="145"/>
    </row>
    <row r="1113" spans="4:4">
      <c r="D1113" s="145"/>
    </row>
    <row r="1114" spans="4:4">
      <c r="D1114" s="145"/>
    </row>
    <row r="1115" spans="4:4">
      <c r="D1115" s="145"/>
    </row>
    <row r="1116" spans="4:4">
      <c r="D1116" s="145"/>
    </row>
    <row r="1117" spans="4:4">
      <c r="D1117" s="145"/>
    </row>
    <row r="1118" spans="4:4">
      <c r="D1118" s="145"/>
    </row>
    <row r="1119" spans="4:4">
      <c r="D1119" s="145"/>
    </row>
    <row r="1120" spans="4:4">
      <c r="D1120" s="145"/>
    </row>
    <row r="1121" spans="4:4">
      <c r="D1121" s="145"/>
    </row>
    <row r="1122" spans="4:4">
      <c r="D1122" s="145"/>
    </row>
    <row r="1123" spans="4:4">
      <c r="D1123" s="145"/>
    </row>
    <row r="1124" spans="4:4">
      <c r="D1124" s="145"/>
    </row>
    <row r="1125" spans="4:4">
      <c r="D1125" s="145"/>
    </row>
    <row r="1126" spans="4:4">
      <c r="D1126" s="145"/>
    </row>
    <row r="1127" spans="4:4">
      <c r="D1127" s="145"/>
    </row>
    <row r="1128" spans="4:4">
      <c r="D1128" s="145"/>
    </row>
    <row r="1129" spans="4:4">
      <c r="D1129" s="145"/>
    </row>
    <row r="1130" spans="4:4">
      <c r="D1130" s="145"/>
    </row>
    <row r="1131" spans="4:4">
      <c r="D1131" s="145"/>
    </row>
    <row r="1132" spans="4:4">
      <c r="D1132" s="145"/>
    </row>
    <row r="1133" spans="4:4">
      <c r="D1133" s="145"/>
    </row>
    <row r="1134" spans="4:4">
      <c r="D1134" s="145"/>
    </row>
    <row r="1135" spans="4:4">
      <c r="D1135" s="145"/>
    </row>
    <row r="1136" spans="4:4">
      <c r="D1136" s="145"/>
    </row>
    <row r="1137" spans="4:4">
      <c r="D1137" s="145"/>
    </row>
    <row r="1138" spans="4:4">
      <c r="D1138" s="145"/>
    </row>
    <row r="1139" spans="4:4">
      <c r="D1139" s="145"/>
    </row>
    <row r="1140" spans="4:4">
      <c r="D1140" s="145"/>
    </row>
    <row r="1141" spans="4:4">
      <c r="D1141" s="145"/>
    </row>
    <row r="1142" spans="4:4">
      <c r="D1142" s="145"/>
    </row>
    <row r="1143" spans="4:4">
      <c r="D1143" s="145"/>
    </row>
    <row r="1144" spans="4:4">
      <c r="D1144" s="145"/>
    </row>
    <row r="1145" spans="4:4">
      <c r="D1145" s="145"/>
    </row>
    <row r="1146" spans="4:4">
      <c r="D1146" s="145"/>
    </row>
    <row r="1147" spans="4:4">
      <c r="D1147" s="145"/>
    </row>
    <row r="1148" spans="4:4">
      <c r="D1148" s="145"/>
    </row>
    <row r="1149" spans="4:4">
      <c r="D1149" s="145"/>
    </row>
    <row r="1150" spans="4:4">
      <c r="D1150" s="145"/>
    </row>
    <row r="1151" spans="4:4">
      <c r="D1151" s="145"/>
    </row>
    <row r="1152" spans="4:4">
      <c r="D1152" s="145"/>
    </row>
    <row r="1153" spans="4:4">
      <c r="D1153" s="145"/>
    </row>
    <row r="1154" spans="4:4">
      <c r="D1154" s="145"/>
    </row>
    <row r="1155" spans="4:4">
      <c r="D1155" s="145"/>
    </row>
    <row r="1156" spans="4:4">
      <c r="D1156" s="145"/>
    </row>
    <row r="1157" spans="4:4">
      <c r="D1157" s="145"/>
    </row>
    <row r="1158" spans="4:4">
      <c r="D1158" s="145"/>
    </row>
    <row r="1159" spans="4:4">
      <c r="D1159" s="145"/>
    </row>
    <row r="1160" spans="4:4">
      <c r="D1160" s="145"/>
    </row>
    <row r="1161" spans="4:4">
      <c r="D1161" s="145"/>
    </row>
    <row r="1162" spans="4:4">
      <c r="D1162" s="145"/>
    </row>
    <row r="1163" spans="4:4">
      <c r="D1163" s="145"/>
    </row>
    <row r="1164" spans="4:4">
      <c r="D1164" s="145"/>
    </row>
    <row r="1165" spans="4:4">
      <c r="D1165" s="145"/>
    </row>
    <row r="1166" spans="4:4">
      <c r="D1166" s="145"/>
    </row>
    <row r="1167" spans="4:4">
      <c r="D1167" s="145"/>
    </row>
    <row r="1168" spans="4:4">
      <c r="D1168" s="145"/>
    </row>
    <row r="1169" spans="4:4">
      <c r="D1169" s="145"/>
    </row>
    <row r="1170" spans="4:4">
      <c r="D1170" s="145"/>
    </row>
    <row r="1171" spans="4:4">
      <c r="D1171" s="145"/>
    </row>
    <row r="1172" spans="4:4">
      <c r="D1172" s="145"/>
    </row>
    <row r="1173" spans="4:4">
      <c r="D1173" s="145"/>
    </row>
    <row r="1174" spans="4:4">
      <c r="D1174" s="145"/>
    </row>
    <row r="1175" spans="4:4">
      <c r="D1175" s="145"/>
    </row>
    <row r="1176" spans="4:4">
      <c r="D1176" s="145"/>
    </row>
    <row r="1177" spans="4:4">
      <c r="D1177" s="145"/>
    </row>
    <row r="1178" spans="4:4">
      <c r="D1178" s="145"/>
    </row>
    <row r="1179" spans="4:4">
      <c r="D1179" s="145"/>
    </row>
    <row r="1180" spans="4:4">
      <c r="D1180" s="145"/>
    </row>
    <row r="1181" spans="4:4">
      <c r="D1181" s="145"/>
    </row>
    <row r="1182" spans="4:4">
      <c r="D1182" s="145"/>
    </row>
    <row r="1183" spans="4:4">
      <c r="D1183" s="145"/>
    </row>
    <row r="1184" spans="4:4">
      <c r="D1184" s="145"/>
    </row>
    <row r="1185" spans="4:4">
      <c r="D1185" s="145"/>
    </row>
    <row r="1186" spans="4:4">
      <c r="D1186" s="145"/>
    </row>
    <row r="1187" spans="4:4">
      <c r="D1187" s="145"/>
    </row>
    <row r="1188" spans="4:4">
      <c r="D1188" s="145"/>
    </row>
    <row r="1189" spans="4:4">
      <c r="D1189" s="145"/>
    </row>
    <row r="1190" spans="4:4">
      <c r="D1190" s="145"/>
    </row>
    <row r="1191" spans="4:4">
      <c r="D1191" s="145"/>
    </row>
    <row r="1192" spans="4:4">
      <c r="D1192" s="145"/>
    </row>
    <row r="1193" spans="4:4">
      <c r="D1193" s="145"/>
    </row>
    <row r="1194" spans="4:4">
      <c r="D1194" s="145"/>
    </row>
    <row r="1195" spans="4:4">
      <c r="D1195" s="145"/>
    </row>
    <row r="1196" spans="4:4">
      <c r="D1196" s="145"/>
    </row>
    <row r="1197" spans="4:4">
      <c r="D1197" s="145"/>
    </row>
    <row r="1198" spans="4:4">
      <c r="D1198" s="145"/>
    </row>
    <row r="1199" spans="4:4">
      <c r="D1199" s="145"/>
    </row>
    <row r="1200" spans="4:4">
      <c r="D1200" s="145"/>
    </row>
    <row r="1201" spans="4:4">
      <c r="D1201" s="145"/>
    </row>
    <row r="1202" spans="4:4">
      <c r="D1202" s="145"/>
    </row>
    <row r="1203" spans="4:4">
      <c r="D1203" s="145"/>
    </row>
    <row r="1204" spans="4:4">
      <c r="D1204" s="145"/>
    </row>
    <row r="1205" spans="4:4">
      <c r="D1205" s="145"/>
    </row>
    <row r="1206" spans="4:4">
      <c r="D1206" s="145"/>
    </row>
    <row r="1207" spans="4:4">
      <c r="D1207" s="145"/>
    </row>
    <row r="1208" spans="4:4">
      <c r="D1208" s="145"/>
    </row>
    <row r="1209" spans="4:4">
      <c r="D1209" s="145"/>
    </row>
    <row r="1210" spans="4:4">
      <c r="D1210" s="145"/>
    </row>
    <row r="1211" spans="4:4">
      <c r="D1211" s="145"/>
    </row>
    <row r="1212" spans="4:4">
      <c r="D1212" s="145"/>
    </row>
    <row r="1213" spans="4:4">
      <c r="D1213" s="145"/>
    </row>
    <row r="1214" spans="4:4">
      <c r="D1214" s="145"/>
    </row>
    <row r="1215" spans="4:4">
      <c r="D1215" s="145"/>
    </row>
    <row r="1216" spans="4:4">
      <c r="D1216" s="145"/>
    </row>
    <row r="1217" spans="4:4">
      <c r="D1217" s="145"/>
    </row>
    <row r="1218" spans="4:4">
      <c r="D1218" s="145"/>
    </row>
    <row r="1219" spans="4:4">
      <c r="D1219" s="145"/>
    </row>
    <row r="1220" spans="4:4">
      <c r="D1220" s="145"/>
    </row>
    <row r="1221" spans="4:4">
      <c r="D1221" s="145"/>
    </row>
    <row r="1222" spans="4:4">
      <c r="D1222" s="145"/>
    </row>
    <row r="1223" spans="4:4">
      <c r="D1223" s="145"/>
    </row>
    <row r="1224" spans="4:4">
      <c r="D1224" s="145"/>
    </row>
    <row r="1225" spans="4:4">
      <c r="D1225" s="145"/>
    </row>
    <row r="1226" spans="4:4">
      <c r="D1226" s="145"/>
    </row>
    <row r="1227" spans="4:4">
      <c r="D1227" s="145"/>
    </row>
    <row r="1228" spans="4:4">
      <c r="D1228" s="145"/>
    </row>
    <row r="1229" spans="4:4">
      <c r="D1229" s="145"/>
    </row>
    <row r="1230" spans="4:4">
      <c r="D1230" s="145"/>
    </row>
    <row r="1231" spans="4:4">
      <c r="D1231" s="145"/>
    </row>
    <row r="1232" spans="4:4">
      <c r="D1232" s="145"/>
    </row>
    <row r="1233" spans="4:4">
      <c r="D1233" s="145"/>
    </row>
    <row r="1234" spans="4:4">
      <c r="D1234" s="145"/>
    </row>
    <row r="1235" spans="4:4">
      <c r="D1235" s="145"/>
    </row>
    <row r="1236" spans="4:4">
      <c r="D1236" s="145"/>
    </row>
    <row r="1237" spans="4:4">
      <c r="D1237" s="145"/>
    </row>
    <row r="1238" spans="4:4">
      <c r="D1238" s="145"/>
    </row>
    <row r="1239" spans="4:4">
      <c r="D1239" s="145"/>
    </row>
    <row r="1240" spans="4:4">
      <c r="D1240" s="145"/>
    </row>
    <row r="1241" spans="4:4">
      <c r="D1241" s="145"/>
    </row>
    <row r="1242" spans="4:4">
      <c r="D1242" s="145"/>
    </row>
    <row r="1243" spans="4:4">
      <c r="D1243" s="145"/>
    </row>
    <row r="1244" spans="4:4">
      <c r="D1244" s="145"/>
    </row>
    <row r="1245" spans="4:4">
      <c r="D1245" s="145"/>
    </row>
    <row r="1246" spans="4:4">
      <c r="D1246" s="145"/>
    </row>
    <row r="1247" spans="4:4">
      <c r="D1247" s="145"/>
    </row>
    <row r="1248" spans="4:4">
      <c r="D1248" s="145"/>
    </row>
    <row r="1249" spans="4:4">
      <c r="D1249" s="145"/>
    </row>
    <row r="1250" spans="4:4">
      <c r="D1250" s="145"/>
    </row>
    <row r="1251" spans="4:4">
      <c r="D1251" s="145"/>
    </row>
    <row r="1252" spans="4:4">
      <c r="D1252" s="145"/>
    </row>
    <row r="1253" spans="4:4">
      <c r="D1253" s="145"/>
    </row>
    <row r="1254" spans="4:4">
      <c r="D1254" s="145"/>
    </row>
    <row r="1255" spans="4:4">
      <c r="D1255" s="145"/>
    </row>
    <row r="1256" spans="4:4">
      <c r="D1256" s="145"/>
    </row>
    <row r="1257" spans="4:4">
      <c r="D1257" s="145"/>
    </row>
    <row r="1258" spans="4:4">
      <c r="D1258" s="145"/>
    </row>
    <row r="1259" spans="4:4">
      <c r="D1259" s="145"/>
    </row>
    <row r="1260" spans="4:4">
      <c r="D1260" s="145"/>
    </row>
    <row r="1261" spans="4:4">
      <c r="D1261" s="145"/>
    </row>
    <row r="1262" spans="4:4">
      <c r="D1262" s="145"/>
    </row>
    <row r="1263" spans="4:4">
      <c r="D1263" s="145"/>
    </row>
    <row r="1264" spans="4:4">
      <c r="D1264" s="145"/>
    </row>
    <row r="1265" spans="4:4">
      <c r="D1265" s="145"/>
    </row>
    <row r="1266" spans="4:4">
      <c r="D1266" s="145"/>
    </row>
    <row r="1267" spans="4:4">
      <c r="D1267" s="145"/>
    </row>
    <row r="1268" spans="4:4">
      <c r="D1268" s="145"/>
    </row>
    <row r="1269" spans="4:4">
      <c r="D1269" s="145"/>
    </row>
    <row r="1270" spans="4:4">
      <c r="D1270" s="145"/>
    </row>
    <row r="1271" spans="4:4">
      <c r="D1271" s="145"/>
    </row>
    <row r="1272" spans="4:4">
      <c r="D1272" s="145"/>
    </row>
    <row r="1273" spans="4:4">
      <c r="D1273" s="145"/>
    </row>
    <row r="1274" spans="4:4">
      <c r="D1274" s="145"/>
    </row>
    <row r="1275" spans="4:4">
      <c r="D1275" s="145"/>
    </row>
    <row r="1276" spans="4:4">
      <c r="D1276" s="145"/>
    </row>
    <row r="1277" spans="4:4">
      <c r="D1277" s="145"/>
    </row>
    <row r="1278" spans="4:4">
      <c r="D1278" s="145"/>
    </row>
    <row r="1279" spans="4:4">
      <c r="D1279" s="145"/>
    </row>
    <row r="1280" spans="4:4">
      <c r="D1280" s="145"/>
    </row>
    <row r="1281" spans="4:4">
      <c r="D1281" s="145"/>
    </row>
    <row r="1282" spans="4:4">
      <c r="D1282" s="145"/>
    </row>
    <row r="1283" spans="4:4">
      <c r="D1283" s="145"/>
    </row>
    <row r="1284" spans="4:4">
      <c r="D1284" s="145"/>
    </row>
    <row r="1285" spans="4:4">
      <c r="D1285" s="145"/>
    </row>
    <row r="1286" spans="4:4">
      <c r="D1286" s="145"/>
    </row>
    <row r="1287" spans="4:4">
      <c r="D1287" s="145"/>
    </row>
    <row r="1288" spans="4:4">
      <c r="D1288" s="145"/>
    </row>
    <row r="1289" spans="4:4">
      <c r="D1289" s="145"/>
    </row>
    <row r="1290" spans="4:4">
      <c r="D1290" s="145"/>
    </row>
    <row r="1291" spans="4:4">
      <c r="D1291" s="145"/>
    </row>
    <row r="1292" spans="4:4">
      <c r="D1292" s="145"/>
    </row>
    <row r="1293" spans="4:4">
      <c r="D1293" s="145"/>
    </row>
    <row r="1294" spans="4:4">
      <c r="D1294" s="145"/>
    </row>
    <row r="1295" spans="4:4">
      <c r="D1295" s="145"/>
    </row>
    <row r="1296" spans="4:4">
      <c r="D1296" s="145"/>
    </row>
    <row r="1297" spans="4:4">
      <c r="D1297" s="145"/>
    </row>
    <row r="1298" spans="4:4">
      <c r="D1298" s="145"/>
    </row>
    <row r="1299" spans="4:4">
      <c r="D1299" s="145"/>
    </row>
    <row r="1300" spans="4:4">
      <c r="D1300" s="145"/>
    </row>
    <row r="1301" spans="4:4">
      <c r="D1301" s="145"/>
    </row>
    <row r="1302" spans="4:4">
      <c r="D1302" s="145"/>
    </row>
    <row r="1303" spans="4:4">
      <c r="D1303" s="145"/>
    </row>
    <row r="1304" spans="4:4">
      <c r="D1304" s="145"/>
    </row>
    <row r="1305" spans="4:4">
      <c r="D1305" s="145"/>
    </row>
    <row r="1306" spans="4:4">
      <c r="D1306" s="145"/>
    </row>
    <row r="1307" spans="4:4">
      <c r="D1307" s="145"/>
    </row>
    <row r="1308" spans="4:4">
      <c r="D1308" s="145"/>
    </row>
    <row r="1309" spans="4:4">
      <c r="D1309" s="145"/>
    </row>
    <row r="1310" spans="4:4">
      <c r="D1310" s="145"/>
    </row>
    <row r="1311" spans="4:4">
      <c r="D1311" s="145"/>
    </row>
    <row r="1312" spans="4:4">
      <c r="D1312" s="145"/>
    </row>
    <row r="1313" spans="4:4">
      <c r="D1313" s="145"/>
    </row>
    <row r="1314" spans="4:4">
      <c r="D1314" s="145"/>
    </row>
    <row r="1315" spans="4:4">
      <c r="D1315" s="145"/>
    </row>
    <row r="1316" spans="4:4">
      <c r="D1316" s="145"/>
    </row>
    <row r="1317" spans="4:4">
      <c r="D1317" s="145"/>
    </row>
    <row r="1318" spans="4:4">
      <c r="D1318" s="145"/>
    </row>
    <row r="1319" spans="4:4">
      <c r="D1319" s="145"/>
    </row>
    <row r="1320" spans="4:4">
      <c r="D1320" s="145"/>
    </row>
    <row r="1321" spans="4:4">
      <c r="D1321" s="145"/>
    </row>
    <row r="1322" spans="4:4">
      <c r="D1322" s="145"/>
    </row>
    <row r="1323" spans="4:4">
      <c r="D1323" s="145"/>
    </row>
    <row r="1324" spans="4:4">
      <c r="D1324" s="145"/>
    </row>
    <row r="1325" spans="4:4">
      <c r="D1325" s="145"/>
    </row>
    <row r="1326" spans="4:4">
      <c r="D1326" s="145"/>
    </row>
    <row r="1327" spans="4:4">
      <c r="D1327" s="145"/>
    </row>
    <row r="1328" spans="4:4">
      <c r="D1328" s="145"/>
    </row>
    <row r="1329" spans="4:4">
      <c r="D1329" s="145"/>
    </row>
    <row r="1330" spans="4:4">
      <c r="D1330" s="145"/>
    </row>
    <row r="1331" spans="4:4">
      <c r="D1331" s="145"/>
    </row>
    <row r="1332" spans="4:4">
      <c r="D1332" s="145"/>
    </row>
    <row r="1333" spans="4:4">
      <c r="D1333" s="145"/>
    </row>
    <row r="1334" spans="4:4">
      <c r="D1334" s="145"/>
    </row>
    <row r="1335" spans="4:4">
      <c r="D1335" s="145"/>
    </row>
    <row r="1336" spans="4:4">
      <c r="D1336" s="145"/>
    </row>
    <row r="1337" spans="4:4">
      <c r="D1337" s="145"/>
    </row>
    <row r="1338" spans="4:4">
      <c r="D1338" s="145"/>
    </row>
    <row r="1339" spans="4:4">
      <c r="D1339" s="145"/>
    </row>
    <row r="1340" spans="4:4">
      <c r="D1340" s="145"/>
    </row>
    <row r="1341" spans="4:4">
      <c r="D1341" s="145"/>
    </row>
    <row r="1342" spans="4:4">
      <c r="D1342" s="145"/>
    </row>
    <row r="1343" spans="4:4">
      <c r="D1343" s="145"/>
    </row>
    <row r="1344" spans="4:4">
      <c r="D1344" s="145"/>
    </row>
    <row r="1345" spans="4:4">
      <c r="D1345" s="145"/>
    </row>
    <row r="1346" spans="4:4">
      <c r="D1346" s="145"/>
    </row>
    <row r="1347" spans="4:4">
      <c r="D1347" s="145"/>
    </row>
    <row r="1348" spans="4:4">
      <c r="D1348" s="145"/>
    </row>
    <row r="1349" spans="4:4">
      <c r="D1349" s="145"/>
    </row>
    <row r="1350" spans="4:4">
      <c r="D1350" s="145"/>
    </row>
    <row r="1351" spans="4:4">
      <c r="D1351" s="145"/>
    </row>
    <row r="1352" spans="4:4">
      <c r="D1352" s="145"/>
    </row>
    <row r="1353" spans="4:4">
      <c r="D1353" s="145"/>
    </row>
    <row r="1354" spans="4:4">
      <c r="D1354" s="145"/>
    </row>
    <row r="1355" spans="4:4">
      <c r="D1355" s="145"/>
    </row>
    <row r="1356" spans="4:4">
      <c r="D1356" s="145"/>
    </row>
    <row r="1357" spans="4:4">
      <c r="D1357" s="145"/>
    </row>
    <row r="1358" spans="4:4">
      <c r="D1358" s="145"/>
    </row>
    <row r="1359" spans="4:4">
      <c r="D1359" s="145"/>
    </row>
    <row r="1360" spans="4:4">
      <c r="D1360" s="145"/>
    </row>
    <row r="1361" spans="4:4">
      <c r="D1361" s="145"/>
    </row>
    <row r="1362" spans="4:4">
      <c r="D1362" s="145"/>
    </row>
    <row r="1363" spans="4:4">
      <c r="D1363" s="145"/>
    </row>
    <row r="1364" spans="4:4">
      <c r="D1364" s="145"/>
    </row>
    <row r="1365" spans="4:4">
      <c r="D1365" s="145"/>
    </row>
    <row r="1366" spans="4:4">
      <c r="D1366" s="145"/>
    </row>
    <row r="1367" spans="4:4">
      <c r="D1367" s="145"/>
    </row>
    <row r="1368" spans="4:4">
      <c r="D1368" s="145"/>
    </row>
    <row r="1369" spans="4:4">
      <c r="D1369" s="145"/>
    </row>
    <row r="1370" spans="4:4">
      <c r="D1370" s="145"/>
    </row>
    <row r="1371" spans="4:4">
      <c r="D1371" s="145"/>
    </row>
    <row r="1372" spans="4:4">
      <c r="D1372" s="145"/>
    </row>
    <row r="1373" spans="4:4">
      <c r="D1373" s="145"/>
    </row>
    <row r="1374" spans="4:4">
      <c r="D1374" s="145"/>
    </row>
    <row r="1375" spans="4:4">
      <c r="D1375" s="145"/>
    </row>
    <row r="1376" spans="4:4">
      <c r="D1376" s="145"/>
    </row>
    <row r="1377" spans="4:4">
      <c r="D1377" s="145"/>
    </row>
    <row r="1378" spans="4:4">
      <c r="D1378" s="145"/>
    </row>
    <row r="1379" spans="4:4">
      <c r="D1379" s="145"/>
    </row>
    <row r="1380" spans="4:4">
      <c r="D1380" s="145"/>
    </row>
    <row r="1381" spans="4:4">
      <c r="D1381" s="145"/>
    </row>
    <row r="1382" spans="4:4">
      <c r="D1382" s="145"/>
    </row>
    <row r="1383" spans="4:4">
      <c r="D1383" s="145"/>
    </row>
    <row r="1384" spans="4:4">
      <c r="D1384" s="145"/>
    </row>
    <row r="1385" spans="4:4">
      <c r="D1385" s="145"/>
    </row>
    <row r="1386" spans="4:4">
      <c r="D1386" s="145"/>
    </row>
    <row r="1387" spans="4:4">
      <c r="D1387" s="145"/>
    </row>
    <row r="1388" spans="4:4">
      <c r="D1388" s="145"/>
    </row>
    <row r="1389" spans="4:4">
      <c r="D1389" s="145"/>
    </row>
    <row r="1390" spans="4:4">
      <c r="D1390" s="145"/>
    </row>
    <row r="1391" spans="4:4">
      <c r="D1391" s="145"/>
    </row>
    <row r="1392" spans="4:4">
      <c r="D1392" s="145"/>
    </row>
    <row r="1393" spans="4:4">
      <c r="D1393" s="145"/>
    </row>
    <row r="1394" spans="4:4">
      <c r="D1394" s="145"/>
    </row>
    <row r="1395" spans="4:4">
      <c r="D1395" s="145"/>
    </row>
    <row r="1396" spans="4:4">
      <c r="D1396" s="145"/>
    </row>
    <row r="1397" spans="4:4">
      <c r="D1397" s="145"/>
    </row>
    <row r="1398" spans="4:4">
      <c r="D1398" s="145"/>
    </row>
    <row r="1399" spans="4:4">
      <c r="D1399" s="145"/>
    </row>
    <row r="1400" spans="4:4">
      <c r="D1400" s="145"/>
    </row>
    <row r="1401" spans="4:4">
      <c r="D1401" s="145"/>
    </row>
    <row r="1402" spans="4:4">
      <c r="D1402" s="145"/>
    </row>
    <row r="1403" spans="4:4">
      <c r="D1403" s="145"/>
    </row>
    <row r="1404" spans="4:4">
      <c r="D1404" s="145"/>
    </row>
    <row r="1405" spans="4:4">
      <c r="D1405" s="145"/>
    </row>
    <row r="1406" spans="4:4">
      <c r="D1406" s="145"/>
    </row>
    <row r="1407" spans="4:4">
      <c r="D1407" s="145"/>
    </row>
    <row r="1408" spans="4:4">
      <c r="D1408" s="145"/>
    </row>
    <row r="1409" spans="4:4">
      <c r="D1409" s="145"/>
    </row>
    <row r="1410" spans="4:4">
      <c r="D1410" s="145"/>
    </row>
    <row r="1411" spans="4:4">
      <c r="D1411" s="145"/>
    </row>
    <row r="1412" spans="4:4">
      <c r="D1412" s="145"/>
    </row>
    <row r="1413" spans="4:4">
      <c r="D1413" s="145"/>
    </row>
    <row r="1414" spans="4:4">
      <c r="D1414" s="145"/>
    </row>
    <row r="1415" spans="4:4">
      <c r="D1415" s="145"/>
    </row>
    <row r="1416" spans="4:4">
      <c r="D1416" s="145"/>
    </row>
    <row r="1417" spans="4:4">
      <c r="D1417" s="145"/>
    </row>
    <row r="1418" spans="4:4">
      <c r="D1418" s="145"/>
    </row>
    <row r="1419" spans="4:4">
      <c r="D1419" s="145"/>
    </row>
    <row r="1420" spans="4:4">
      <c r="D1420" s="145"/>
    </row>
    <row r="1421" spans="4:4">
      <c r="D1421" s="145"/>
    </row>
    <row r="1422" spans="4:4">
      <c r="D1422" s="145"/>
    </row>
    <row r="1423" spans="4:4">
      <c r="D1423" s="145"/>
    </row>
    <row r="1424" spans="4:4">
      <c r="D1424" s="145"/>
    </row>
    <row r="1425" spans="4:4">
      <c r="D1425" s="145"/>
    </row>
    <row r="1426" spans="4:4">
      <c r="D1426" s="145"/>
    </row>
    <row r="1427" spans="4:4">
      <c r="D1427" s="145"/>
    </row>
    <row r="1428" spans="4:4">
      <c r="D1428" s="145"/>
    </row>
    <row r="1429" spans="4:4">
      <c r="D1429" s="145"/>
    </row>
    <row r="1430" spans="4:4">
      <c r="D1430" s="145"/>
    </row>
    <row r="1431" spans="4:4">
      <c r="D1431" s="145"/>
    </row>
    <row r="1432" spans="4:4">
      <c r="D1432" s="145"/>
    </row>
    <row r="1433" spans="4:4">
      <c r="D1433" s="145"/>
    </row>
    <row r="1434" spans="4:4">
      <c r="D1434" s="145"/>
    </row>
    <row r="1435" spans="4:4">
      <c r="D1435" s="145"/>
    </row>
    <row r="1436" spans="4:4">
      <c r="D1436" s="145"/>
    </row>
    <row r="1437" spans="4:4">
      <c r="D1437" s="145"/>
    </row>
    <row r="1438" spans="4:4">
      <c r="D1438" s="145"/>
    </row>
    <row r="1439" spans="4:4">
      <c r="D1439" s="145"/>
    </row>
    <row r="1440" spans="4:4">
      <c r="D1440" s="145"/>
    </row>
    <row r="1441" spans="4:4">
      <c r="D1441" s="145"/>
    </row>
    <row r="1442" spans="4:4">
      <c r="D1442" s="145"/>
    </row>
    <row r="1443" spans="4:4">
      <c r="D1443" s="145"/>
    </row>
    <row r="1444" spans="4:4">
      <c r="D1444" s="145"/>
    </row>
    <row r="1445" spans="4:4">
      <c r="D1445" s="145"/>
    </row>
    <row r="1446" spans="4:4">
      <c r="D1446" s="145"/>
    </row>
    <row r="1447" spans="4:4">
      <c r="D1447" s="145"/>
    </row>
    <row r="1448" spans="4:4">
      <c r="D1448" s="145"/>
    </row>
    <row r="1449" spans="4:4">
      <c r="D1449" s="145"/>
    </row>
    <row r="1450" spans="4:4">
      <c r="D1450" s="145"/>
    </row>
    <row r="1451" spans="4:4">
      <c r="D1451" s="145"/>
    </row>
    <row r="1452" spans="4:4">
      <c r="D1452" s="145"/>
    </row>
    <row r="1453" spans="4:4">
      <c r="D1453" s="145"/>
    </row>
    <row r="1454" spans="4:4">
      <c r="D1454" s="145"/>
    </row>
    <row r="1455" spans="4:4">
      <c r="D1455" s="145"/>
    </row>
    <row r="1456" spans="4:4">
      <c r="D1456" s="145"/>
    </row>
    <row r="1457" spans="4:4">
      <c r="D1457" s="145"/>
    </row>
    <row r="1458" spans="4:4">
      <c r="D1458" s="145"/>
    </row>
    <row r="1459" spans="4:4">
      <c r="D1459" s="145"/>
    </row>
    <row r="1460" spans="4:4">
      <c r="D1460" s="145"/>
    </row>
    <row r="1461" spans="4:4">
      <c r="D1461" s="145"/>
    </row>
    <row r="1462" spans="4:4">
      <c r="D1462" s="145"/>
    </row>
    <row r="1463" spans="4:4">
      <c r="D1463" s="145"/>
    </row>
    <row r="1464" spans="4:4">
      <c r="D1464" s="145"/>
    </row>
    <row r="1465" spans="4:4">
      <c r="D1465" s="145"/>
    </row>
    <row r="1466" spans="4:4">
      <c r="D1466" s="145"/>
    </row>
    <row r="1467" spans="4:4">
      <c r="D1467" s="145"/>
    </row>
    <row r="1468" spans="4:4">
      <c r="D1468" s="145"/>
    </row>
    <row r="1469" spans="4:4">
      <c r="D1469" s="145"/>
    </row>
    <row r="1470" spans="4:4">
      <c r="D1470" s="145"/>
    </row>
    <row r="1471" spans="4:4">
      <c r="D1471" s="145"/>
    </row>
    <row r="1472" spans="4:4">
      <c r="D1472" s="145"/>
    </row>
    <row r="1473" spans="4:4">
      <c r="D1473" s="145"/>
    </row>
    <row r="1474" spans="4:4">
      <c r="D1474" s="145"/>
    </row>
    <row r="1475" spans="4:4">
      <c r="D1475" s="145"/>
    </row>
    <row r="1476" spans="4:4">
      <c r="D1476" s="145"/>
    </row>
    <row r="1477" spans="4:4">
      <c r="D1477" s="145"/>
    </row>
    <row r="1478" spans="4:4">
      <c r="D1478" s="145"/>
    </row>
    <row r="1479" spans="4:4">
      <c r="D1479" s="145"/>
    </row>
    <row r="1480" spans="4:4">
      <c r="D1480" s="145"/>
    </row>
    <row r="1481" spans="4:4">
      <c r="D1481" s="145"/>
    </row>
    <row r="1482" spans="4:4">
      <c r="D1482" s="145"/>
    </row>
    <row r="1483" spans="4:4">
      <c r="D1483" s="145"/>
    </row>
    <row r="1484" spans="4:4">
      <c r="D1484" s="145"/>
    </row>
    <row r="1485" spans="4:4">
      <c r="D1485" s="145"/>
    </row>
    <row r="1486" spans="4:4">
      <c r="D1486" s="145"/>
    </row>
    <row r="1487" spans="4:4">
      <c r="D1487" s="145"/>
    </row>
    <row r="1488" spans="4:4">
      <c r="D1488" s="145"/>
    </row>
    <row r="1489" spans="4:4">
      <c r="D1489" s="145"/>
    </row>
    <row r="1490" spans="4:4">
      <c r="D1490" s="145"/>
    </row>
    <row r="1491" spans="4:4">
      <c r="D1491" s="145"/>
    </row>
    <row r="1492" spans="4:4">
      <c r="D1492" s="145"/>
    </row>
    <row r="1493" spans="4:4">
      <c r="D1493" s="145"/>
    </row>
    <row r="1494" spans="4:4">
      <c r="D1494" s="145"/>
    </row>
    <row r="1495" spans="4:4">
      <c r="D1495" s="145"/>
    </row>
    <row r="1496" spans="4:4">
      <c r="D1496" s="145"/>
    </row>
    <row r="1497" spans="4:4">
      <c r="D1497" s="145"/>
    </row>
    <row r="1498" spans="4:4">
      <c r="D1498" s="145"/>
    </row>
    <row r="1499" spans="4:4">
      <c r="D1499" s="145"/>
    </row>
    <row r="1500" spans="4:4">
      <c r="D1500" s="145"/>
    </row>
    <row r="1501" spans="4:4">
      <c r="D1501" s="145"/>
    </row>
    <row r="1502" spans="4:4">
      <c r="D1502" s="145"/>
    </row>
    <row r="1503" spans="4:4">
      <c r="D1503" s="145"/>
    </row>
    <row r="1504" spans="4:4">
      <c r="D1504" s="145"/>
    </row>
    <row r="1505" spans="4:4">
      <c r="D1505" s="145"/>
    </row>
    <row r="1506" spans="4:4">
      <c r="D1506" s="145"/>
    </row>
    <row r="1507" spans="4:4">
      <c r="D1507" s="145"/>
    </row>
    <row r="1508" spans="4:4">
      <c r="D1508" s="145"/>
    </row>
    <row r="1509" spans="4:4">
      <c r="D1509" s="145"/>
    </row>
    <row r="1510" spans="4:4">
      <c r="D1510" s="145"/>
    </row>
    <row r="1511" spans="4:4">
      <c r="D1511" s="145"/>
    </row>
    <row r="1512" spans="4:4">
      <c r="D1512" s="145"/>
    </row>
    <row r="1513" spans="4:4">
      <c r="D1513" s="145"/>
    </row>
    <row r="1514" spans="4:4">
      <c r="D1514" s="145"/>
    </row>
    <row r="1515" spans="4:4">
      <c r="D1515" s="145"/>
    </row>
    <row r="1516" spans="4:4">
      <c r="D1516" s="145"/>
    </row>
    <row r="1517" spans="4:4">
      <c r="D1517" s="145"/>
    </row>
    <row r="1518" spans="4:4">
      <c r="D1518" s="145"/>
    </row>
    <row r="1519" spans="4:4">
      <c r="D1519" s="145"/>
    </row>
    <row r="1520" spans="4:4">
      <c r="D1520" s="145"/>
    </row>
    <row r="1521" spans="4:4">
      <c r="D1521" s="145"/>
    </row>
    <row r="1522" spans="4:4">
      <c r="D1522" s="145"/>
    </row>
    <row r="1523" spans="4:4">
      <c r="D1523" s="145"/>
    </row>
    <row r="1524" spans="4:4">
      <c r="D1524" s="145"/>
    </row>
    <row r="1525" spans="4:4">
      <c r="D1525" s="145"/>
    </row>
    <row r="1526" spans="4:4">
      <c r="D1526" s="145"/>
    </row>
    <row r="1527" spans="4:4">
      <c r="D1527" s="145"/>
    </row>
    <row r="1528" spans="4:4">
      <c r="D1528" s="145"/>
    </row>
    <row r="1529" spans="4:4">
      <c r="D1529" s="145"/>
    </row>
    <row r="1530" spans="4:4">
      <c r="D1530" s="145"/>
    </row>
    <row r="1531" spans="4:4">
      <c r="D1531" s="145"/>
    </row>
    <row r="1532" spans="4:4">
      <c r="D1532" s="145"/>
    </row>
    <row r="1533" spans="4:4">
      <c r="D1533" s="145"/>
    </row>
    <row r="1534" spans="4:4">
      <c r="D1534" s="145"/>
    </row>
    <row r="1535" spans="4:4">
      <c r="D1535" s="145"/>
    </row>
    <row r="1536" spans="4:4">
      <c r="D1536" s="145"/>
    </row>
    <row r="1537" spans="4:4">
      <c r="D1537" s="145"/>
    </row>
    <row r="1538" spans="4:4">
      <c r="D1538" s="145"/>
    </row>
    <row r="1539" spans="4:4">
      <c r="D1539" s="145"/>
    </row>
    <row r="1540" spans="4:4">
      <c r="D1540" s="145"/>
    </row>
    <row r="1541" spans="4:4">
      <c r="D1541" s="145"/>
    </row>
    <row r="1542" spans="4:4">
      <c r="D1542" s="145"/>
    </row>
    <row r="1543" spans="4:4">
      <c r="D1543" s="145"/>
    </row>
    <row r="1544" spans="4:4">
      <c r="D1544" s="145"/>
    </row>
    <row r="1545" spans="4:4">
      <c r="D1545" s="145"/>
    </row>
    <row r="1546" spans="4:4">
      <c r="D1546" s="145"/>
    </row>
    <row r="1547" spans="4:4">
      <c r="D1547" s="145"/>
    </row>
    <row r="1548" spans="4:4">
      <c r="D1548" s="145"/>
    </row>
    <row r="1549" spans="4:4">
      <c r="D1549" s="145"/>
    </row>
    <row r="1550" spans="4:4">
      <c r="D1550" s="145"/>
    </row>
    <row r="1551" spans="4:4">
      <c r="D1551" s="145"/>
    </row>
    <row r="1552" spans="4:4">
      <c r="D1552" s="145"/>
    </row>
    <row r="1553" spans="4:4">
      <c r="D1553" s="145"/>
    </row>
    <row r="1554" spans="4:4">
      <c r="D1554" s="145"/>
    </row>
    <row r="1555" spans="4:4">
      <c r="D1555" s="145"/>
    </row>
    <row r="1556" spans="4:4">
      <c r="D1556" s="145"/>
    </row>
    <row r="1557" spans="4:4">
      <c r="D1557" s="145"/>
    </row>
    <row r="1558" spans="4:4">
      <c r="D1558" s="145"/>
    </row>
    <row r="1559" spans="4:4">
      <c r="D1559" s="145"/>
    </row>
    <row r="1560" spans="4:4">
      <c r="D1560" s="145"/>
    </row>
    <row r="1561" spans="4:4">
      <c r="D1561" s="145"/>
    </row>
    <row r="1562" spans="4:4">
      <c r="D1562" s="145"/>
    </row>
    <row r="1563" spans="4:4">
      <c r="D1563" s="145"/>
    </row>
    <row r="1564" spans="4:4">
      <c r="D1564" s="145"/>
    </row>
    <row r="1565" spans="4:4">
      <c r="D1565" s="145"/>
    </row>
    <row r="1566" spans="4:4">
      <c r="D1566" s="145"/>
    </row>
    <row r="1567" spans="4:4">
      <c r="D1567" s="145"/>
    </row>
    <row r="1568" spans="4:4">
      <c r="D1568" s="145"/>
    </row>
    <row r="1569" spans="4:4">
      <c r="D1569" s="145"/>
    </row>
    <row r="1570" spans="4:4">
      <c r="D1570" s="145"/>
    </row>
    <row r="1571" spans="4:4">
      <c r="D1571" s="145"/>
    </row>
    <row r="1572" spans="4:4">
      <c r="D1572" s="145"/>
    </row>
    <row r="1573" spans="4:4">
      <c r="D1573" s="145"/>
    </row>
    <row r="1574" spans="4:4">
      <c r="D1574" s="145"/>
    </row>
    <row r="1575" spans="4:4">
      <c r="D1575" s="145"/>
    </row>
    <row r="1576" spans="4:4">
      <c r="D1576" s="145"/>
    </row>
    <row r="1577" spans="4:4">
      <c r="D1577" s="145"/>
    </row>
    <row r="1578" spans="4:4">
      <c r="D1578" s="145"/>
    </row>
    <row r="1579" spans="4:4">
      <c r="D1579" s="145"/>
    </row>
    <row r="1580" spans="4:4">
      <c r="D1580" s="145"/>
    </row>
    <row r="1581" spans="4:4">
      <c r="D1581" s="145"/>
    </row>
    <row r="1582" spans="4:4">
      <c r="D1582" s="145"/>
    </row>
    <row r="1583" spans="4:4">
      <c r="D1583" s="145"/>
    </row>
    <row r="1584" spans="4:4">
      <c r="D1584" s="145"/>
    </row>
    <row r="1585" spans="4:4">
      <c r="D1585" s="145"/>
    </row>
    <row r="1586" spans="4:4">
      <c r="D1586" s="145"/>
    </row>
    <row r="1587" spans="4:4">
      <c r="D1587" s="145"/>
    </row>
    <row r="1588" spans="4:4">
      <c r="D1588" s="145"/>
    </row>
    <row r="1589" spans="4:4">
      <c r="D1589" s="145"/>
    </row>
    <row r="1590" spans="4:4">
      <c r="D1590" s="145"/>
    </row>
    <row r="1591" spans="4:4">
      <c r="D1591" s="145"/>
    </row>
    <row r="1592" spans="4:4">
      <c r="D1592" s="145"/>
    </row>
    <row r="1593" spans="4:4">
      <c r="D1593" s="145"/>
    </row>
    <row r="1594" spans="4:4">
      <c r="D1594" s="145"/>
    </row>
    <row r="1595" spans="4:4">
      <c r="D1595" s="145"/>
    </row>
    <row r="1596" spans="4:4">
      <c r="D1596" s="145"/>
    </row>
    <row r="1597" spans="4:4">
      <c r="D1597" s="145"/>
    </row>
    <row r="1598" spans="4:4">
      <c r="D1598" s="145"/>
    </row>
    <row r="1599" spans="4:4">
      <c r="D1599" s="145"/>
    </row>
    <row r="1600" spans="4:4">
      <c r="D1600" s="145"/>
    </row>
    <row r="1601" spans="4:4">
      <c r="D1601" s="145"/>
    </row>
    <row r="1602" spans="4:4">
      <c r="D1602" s="145"/>
    </row>
    <row r="1603" spans="4:4">
      <c r="D1603" s="145"/>
    </row>
    <row r="1604" spans="4:4">
      <c r="D1604" s="145"/>
    </row>
    <row r="1605" spans="4:4">
      <c r="D1605" s="145"/>
    </row>
    <row r="1606" spans="4:4">
      <c r="D1606" s="145"/>
    </row>
    <row r="1607" spans="4:4">
      <c r="D1607" s="145"/>
    </row>
    <row r="1608" spans="4:4">
      <c r="D1608" s="145"/>
    </row>
    <row r="1609" spans="4:4">
      <c r="D1609" s="145"/>
    </row>
    <row r="1610" spans="4:4">
      <c r="D1610" s="145"/>
    </row>
    <row r="1611" spans="4:4">
      <c r="D1611" s="145"/>
    </row>
    <row r="1612" spans="4:4">
      <c r="D1612" s="145"/>
    </row>
    <row r="1613" spans="4:4">
      <c r="D1613" s="145"/>
    </row>
    <row r="1614" spans="4:4">
      <c r="D1614" s="145"/>
    </row>
    <row r="1615" spans="4:4">
      <c r="D1615" s="145"/>
    </row>
    <row r="1616" spans="4:4">
      <c r="D1616" s="145"/>
    </row>
    <row r="1617" spans="4:4">
      <c r="D1617" s="145"/>
    </row>
    <row r="1618" spans="4:4">
      <c r="D1618" s="145"/>
    </row>
    <row r="1619" spans="4:4">
      <c r="D1619" s="145"/>
    </row>
    <row r="1620" spans="4:4">
      <c r="D1620" s="145"/>
    </row>
    <row r="1621" spans="4:4">
      <c r="D1621" s="145"/>
    </row>
    <row r="1622" spans="4:4">
      <c r="D1622" s="145"/>
    </row>
    <row r="1623" spans="4:4">
      <c r="D1623" s="145"/>
    </row>
    <row r="1624" spans="4:4">
      <c r="D1624" s="145"/>
    </row>
    <row r="1625" spans="4:4">
      <c r="D1625" s="145"/>
    </row>
    <row r="1626" spans="4:4">
      <c r="D1626" s="145"/>
    </row>
    <row r="1627" spans="4:4">
      <c r="D1627" s="145"/>
    </row>
    <row r="1628" spans="4:4">
      <c r="D1628" s="145"/>
    </row>
    <row r="1629" spans="4:4">
      <c r="D1629" s="145"/>
    </row>
    <row r="1630" spans="4:4">
      <c r="D1630" s="145"/>
    </row>
    <row r="1631" spans="4:4">
      <c r="D1631" s="145"/>
    </row>
    <row r="1632" spans="4:4">
      <c r="D1632" s="145"/>
    </row>
    <row r="1633" spans="4:4">
      <c r="D1633" s="145"/>
    </row>
    <row r="1634" spans="4:4">
      <c r="D1634" s="145"/>
    </row>
    <row r="1635" spans="4:4">
      <c r="D1635" s="145"/>
    </row>
    <row r="1636" spans="4:4">
      <c r="D1636" s="145"/>
    </row>
    <row r="1637" spans="4:4">
      <c r="D1637" s="145"/>
    </row>
    <row r="1638" spans="4:4">
      <c r="D1638" s="145"/>
    </row>
    <row r="1639" spans="4:4">
      <c r="D1639" s="145"/>
    </row>
    <row r="1640" spans="4:4">
      <c r="D1640" s="145"/>
    </row>
    <row r="1641" spans="4:4">
      <c r="D1641" s="145"/>
    </row>
    <row r="1642" spans="4:4">
      <c r="D1642" s="145"/>
    </row>
    <row r="1643" spans="4:4">
      <c r="D1643" s="145"/>
    </row>
    <row r="1644" spans="4:4">
      <c r="D1644" s="145"/>
    </row>
    <row r="1645" spans="4:4">
      <c r="D1645" s="145"/>
    </row>
    <row r="1646" spans="4:4">
      <c r="D1646" s="145"/>
    </row>
    <row r="1647" spans="4:4">
      <c r="D1647" s="145"/>
    </row>
    <row r="1648" spans="4:4">
      <c r="D1648" s="145"/>
    </row>
    <row r="1649" spans="4:4">
      <c r="D1649" s="145"/>
    </row>
    <row r="1650" spans="4:4">
      <c r="D1650" s="145"/>
    </row>
    <row r="1651" spans="4:4">
      <c r="D1651" s="145"/>
    </row>
    <row r="1652" spans="4:4">
      <c r="D1652" s="145"/>
    </row>
    <row r="1653" spans="4:4">
      <c r="D1653" s="145"/>
    </row>
    <row r="1654" spans="4:4">
      <c r="D1654" s="145"/>
    </row>
    <row r="1655" spans="4:4">
      <c r="D1655" s="145"/>
    </row>
    <row r="1656" spans="4:4">
      <c r="D1656" s="145"/>
    </row>
    <row r="1657" spans="4:4">
      <c r="D1657" s="145"/>
    </row>
    <row r="1658" spans="4:4">
      <c r="D1658" s="145"/>
    </row>
    <row r="1659" spans="4:4">
      <c r="D1659" s="145"/>
    </row>
    <row r="1660" spans="4:4">
      <c r="D1660" s="145"/>
    </row>
    <row r="1661" spans="4:4">
      <c r="D1661" s="145"/>
    </row>
    <row r="1662" spans="4:4">
      <c r="D1662" s="145"/>
    </row>
    <row r="1663" spans="4:4">
      <c r="D1663" s="145"/>
    </row>
    <row r="1664" spans="4:4">
      <c r="D1664" s="145"/>
    </row>
    <row r="1665" spans="4:4">
      <c r="D1665" s="145"/>
    </row>
    <row r="1666" spans="4:4">
      <c r="D1666" s="145"/>
    </row>
    <row r="1667" spans="4:4">
      <c r="D1667" s="145"/>
    </row>
    <row r="1668" spans="4:4">
      <c r="D1668" s="145"/>
    </row>
    <row r="1669" spans="4:4">
      <c r="D1669" s="145"/>
    </row>
    <row r="1670" spans="4:4">
      <c r="D1670" s="145"/>
    </row>
    <row r="1671" spans="4:4">
      <c r="D1671" s="145"/>
    </row>
    <row r="1672" spans="4:4">
      <c r="D1672" s="145"/>
    </row>
    <row r="1673" spans="4:4">
      <c r="D1673" s="145"/>
    </row>
    <row r="1674" spans="4:4">
      <c r="D1674" s="145"/>
    </row>
    <row r="1675" spans="4:4">
      <c r="D1675" s="145"/>
    </row>
    <row r="1676" spans="4:4">
      <c r="D1676" s="145"/>
    </row>
    <row r="1677" spans="4:4">
      <c r="D1677" s="145"/>
    </row>
    <row r="1678" spans="4:4">
      <c r="D1678" s="145"/>
    </row>
    <row r="1679" spans="4:4">
      <c r="D1679" s="145"/>
    </row>
    <row r="1680" spans="4:4">
      <c r="D1680" s="145"/>
    </row>
    <row r="1681" spans="4:4">
      <c r="D1681" s="145"/>
    </row>
    <row r="1682" spans="4:4">
      <c r="D1682" s="145"/>
    </row>
    <row r="1683" spans="4:4">
      <c r="D1683" s="145"/>
    </row>
    <row r="1684" spans="4:4">
      <c r="D1684" s="145"/>
    </row>
    <row r="1685" spans="4:4">
      <c r="D1685" s="145"/>
    </row>
    <row r="1686" spans="4:4">
      <c r="D1686" s="145"/>
    </row>
    <row r="1687" spans="4:4">
      <c r="D1687" s="145"/>
    </row>
    <row r="1688" spans="4:4">
      <c r="D1688" s="145"/>
    </row>
    <row r="1689" spans="4:4">
      <c r="D1689" s="145"/>
    </row>
    <row r="1690" spans="4:4">
      <c r="D1690" s="145"/>
    </row>
    <row r="1691" spans="4:4">
      <c r="D1691" s="145"/>
    </row>
    <row r="1692" spans="4:4">
      <c r="D1692" s="145"/>
    </row>
    <row r="1693" spans="4:4">
      <c r="D1693" s="145"/>
    </row>
    <row r="1694" spans="4:4">
      <c r="D1694" s="145"/>
    </row>
    <row r="1695" spans="4:4">
      <c r="D1695" s="145"/>
    </row>
    <row r="1696" spans="4:4">
      <c r="D1696" s="145"/>
    </row>
    <row r="1697" spans="4:4">
      <c r="D1697" s="145"/>
    </row>
    <row r="1698" spans="4:4">
      <c r="D1698" s="145"/>
    </row>
    <row r="1699" spans="4:4">
      <c r="D1699" s="145"/>
    </row>
    <row r="1700" spans="4:4">
      <c r="D1700" s="145"/>
    </row>
    <row r="1701" spans="4:4">
      <c r="D1701" s="145"/>
    </row>
    <row r="1702" spans="4:4">
      <c r="D1702" s="145"/>
    </row>
    <row r="1703" spans="4:4">
      <c r="D1703" s="145"/>
    </row>
    <row r="1704" spans="4:4">
      <c r="D1704" s="145"/>
    </row>
    <row r="1705" spans="4:4">
      <c r="D1705" s="145"/>
    </row>
    <row r="1706" spans="4:4">
      <c r="D1706" s="145"/>
    </row>
    <row r="1707" spans="4:4">
      <c r="D1707" s="145"/>
    </row>
    <row r="1708" spans="4:4">
      <c r="D1708" s="145"/>
    </row>
    <row r="1709" spans="4:4">
      <c r="D1709" s="145"/>
    </row>
    <row r="1710" spans="4:4">
      <c r="D1710" s="145"/>
    </row>
    <row r="1711" spans="4:4">
      <c r="D1711" s="145"/>
    </row>
    <row r="1712" spans="4:4">
      <c r="D1712" s="145"/>
    </row>
    <row r="1713" spans="4:4">
      <c r="D1713" s="145"/>
    </row>
    <row r="1714" spans="4:4">
      <c r="D1714" s="145"/>
    </row>
    <row r="1715" spans="4:4">
      <c r="D1715" s="145"/>
    </row>
    <row r="1716" spans="4:4">
      <c r="D1716" s="145"/>
    </row>
    <row r="1717" spans="4:4">
      <c r="D1717" s="145"/>
    </row>
    <row r="1718" spans="4:4">
      <c r="D1718" s="145"/>
    </row>
    <row r="1719" spans="4:4">
      <c r="D1719" s="145"/>
    </row>
    <row r="1720" spans="4:4">
      <c r="D1720" s="145"/>
    </row>
    <row r="1721" spans="4:4">
      <c r="D1721" s="145"/>
    </row>
    <row r="1722" spans="4:4">
      <c r="D1722" s="145"/>
    </row>
    <row r="1723" spans="4:4">
      <c r="D1723" s="145"/>
    </row>
    <row r="1724" spans="4:4">
      <c r="D1724" s="145"/>
    </row>
    <row r="1725" spans="4:4">
      <c r="D1725" s="145"/>
    </row>
    <row r="1726" spans="4:4">
      <c r="D1726" s="145"/>
    </row>
    <row r="1727" spans="4:4">
      <c r="D1727" s="145"/>
    </row>
    <row r="1728" spans="4:4">
      <c r="D1728" s="145"/>
    </row>
    <row r="1729" spans="4:4">
      <c r="D1729" s="145"/>
    </row>
    <row r="1730" spans="4:4">
      <c r="D1730" s="145"/>
    </row>
    <row r="1731" spans="4:4">
      <c r="D1731" s="145"/>
    </row>
    <row r="1732" spans="4:4">
      <c r="D1732" s="145"/>
    </row>
    <row r="1733" spans="4:4">
      <c r="D1733" s="145"/>
    </row>
    <row r="1734" spans="4:4">
      <c r="D1734" s="145"/>
    </row>
    <row r="1735" spans="4:4">
      <c r="D1735" s="145"/>
    </row>
    <row r="1736" spans="4:4">
      <c r="D1736" s="145"/>
    </row>
    <row r="1737" spans="4:4">
      <c r="D1737" s="145"/>
    </row>
    <row r="1738" spans="4:4">
      <c r="D1738" s="145"/>
    </row>
    <row r="1739" spans="4:4">
      <c r="D1739" s="145"/>
    </row>
    <row r="1740" spans="4:4">
      <c r="D1740" s="145"/>
    </row>
    <row r="1741" spans="4:4">
      <c r="D1741" s="145"/>
    </row>
    <row r="1742" spans="4:4">
      <c r="D1742" s="145"/>
    </row>
    <row r="1743" spans="4:4">
      <c r="D1743" s="145"/>
    </row>
    <row r="1744" spans="4:4">
      <c r="D1744" s="145"/>
    </row>
    <row r="1745" spans="4:4">
      <c r="D1745" s="145"/>
    </row>
    <row r="1746" spans="4:4">
      <c r="D1746" s="145"/>
    </row>
    <row r="1747" spans="4:4">
      <c r="D1747" s="145"/>
    </row>
    <row r="1748" spans="4:4">
      <c r="D1748" s="145"/>
    </row>
    <row r="1749" spans="4:4">
      <c r="D1749" s="145"/>
    </row>
    <row r="1750" spans="4:4">
      <c r="D1750" s="145"/>
    </row>
    <row r="1751" spans="4:4">
      <c r="D1751" s="145"/>
    </row>
    <row r="1752" spans="4:4">
      <c r="D1752" s="145"/>
    </row>
    <row r="1753" spans="4:4">
      <c r="D1753" s="145"/>
    </row>
    <row r="1754" spans="4:4">
      <c r="D1754" s="145"/>
    </row>
    <row r="1755" spans="4:4">
      <c r="D1755" s="145"/>
    </row>
    <row r="1756" spans="4:4">
      <c r="D1756" s="145"/>
    </row>
    <row r="1757" spans="4:4">
      <c r="D1757" s="145"/>
    </row>
    <row r="1758" spans="4:4">
      <c r="D1758" s="145"/>
    </row>
    <row r="1759" spans="4:4">
      <c r="D1759" s="145"/>
    </row>
    <row r="1760" spans="4:4">
      <c r="D1760" s="145"/>
    </row>
    <row r="1761" spans="4:4">
      <c r="D1761" s="145"/>
    </row>
    <row r="1762" spans="4:4">
      <c r="D1762" s="145"/>
    </row>
    <row r="1763" spans="4:4">
      <c r="D1763" s="145"/>
    </row>
    <row r="1764" spans="4:4">
      <c r="D1764" s="145"/>
    </row>
    <row r="1765" spans="4:4">
      <c r="D1765" s="145"/>
    </row>
    <row r="1766" spans="4:4">
      <c r="D1766" s="145"/>
    </row>
    <row r="1767" spans="4:4">
      <c r="D1767" s="145"/>
    </row>
    <row r="1768" spans="4:4">
      <c r="D1768" s="145"/>
    </row>
    <row r="1769" spans="4:4">
      <c r="D1769" s="145"/>
    </row>
    <row r="1770" spans="4:4">
      <c r="D1770" s="145"/>
    </row>
    <row r="1771" spans="4:4">
      <c r="D1771" s="145"/>
    </row>
    <row r="1772" spans="4:4">
      <c r="D1772" s="145"/>
    </row>
    <row r="1773" spans="4:4">
      <c r="D1773" s="145"/>
    </row>
    <row r="1774" spans="4:4">
      <c r="D1774" s="145"/>
    </row>
    <row r="1775" spans="4:4">
      <c r="D1775" s="145"/>
    </row>
    <row r="1776" spans="4:4">
      <c r="D1776" s="145"/>
    </row>
    <row r="1777" spans="4:4">
      <c r="D1777" s="145"/>
    </row>
    <row r="1778" spans="4:4">
      <c r="D1778" s="145"/>
    </row>
    <row r="1779" spans="4:4">
      <c r="D1779" s="145"/>
    </row>
    <row r="1780" spans="4:4">
      <c r="D1780" s="145"/>
    </row>
    <row r="1781" spans="4:4">
      <c r="D1781" s="145"/>
    </row>
    <row r="1782" spans="4:4">
      <c r="D1782" s="145"/>
    </row>
    <row r="1783" spans="4:4">
      <c r="D1783" s="145"/>
    </row>
    <row r="1784" spans="4:4">
      <c r="D1784" s="145"/>
    </row>
    <row r="1785" spans="4:4">
      <c r="D1785" s="145"/>
    </row>
    <row r="1786" spans="4:4">
      <c r="D1786" s="145"/>
    </row>
    <row r="1787" spans="4:4">
      <c r="D1787" s="145"/>
    </row>
    <row r="1788" spans="4:4">
      <c r="D1788" s="145"/>
    </row>
    <row r="1789" spans="4:4">
      <c r="D1789" s="145"/>
    </row>
    <row r="1790" spans="4:4">
      <c r="D1790" s="145"/>
    </row>
    <row r="1791" spans="4:4">
      <c r="D1791" s="145"/>
    </row>
    <row r="1792" spans="4:4">
      <c r="D1792" s="145"/>
    </row>
    <row r="1793" spans="4:4">
      <c r="D1793" s="145"/>
    </row>
    <row r="1794" spans="4:4">
      <c r="D1794" s="145"/>
    </row>
    <row r="1795" spans="4:4">
      <c r="D1795" s="145"/>
    </row>
    <row r="1796" spans="4:4">
      <c r="D1796" s="145"/>
    </row>
    <row r="1797" spans="4:4">
      <c r="D1797" s="145"/>
    </row>
    <row r="1798" spans="4:4">
      <c r="D1798" s="145"/>
    </row>
    <row r="1799" spans="4:4">
      <c r="D1799" s="145"/>
    </row>
    <row r="1800" spans="4:4">
      <c r="D1800" s="145"/>
    </row>
    <row r="1801" spans="4:4">
      <c r="D1801" s="145"/>
    </row>
    <row r="1802" spans="4:4">
      <c r="D1802" s="145"/>
    </row>
    <row r="1803" spans="4:4">
      <c r="D1803" s="145"/>
    </row>
    <row r="1804" spans="4:4">
      <c r="D1804" s="145"/>
    </row>
    <row r="1805" spans="4:4">
      <c r="D1805" s="145"/>
    </row>
    <row r="1806" spans="4:4">
      <c r="D1806" s="145"/>
    </row>
    <row r="1807" spans="4:4">
      <c r="D1807" s="145"/>
    </row>
    <row r="1808" spans="4:4">
      <c r="D1808" s="145"/>
    </row>
    <row r="1809" spans="4:4">
      <c r="D1809" s="145"/>
    </row>
    <row r="1810" spans="4:4">
      <c r="D1810" s="145"/>
    </row>
    <row r="1811" spans="4:4">
      <c r="D1811" s="145"/>
    </row>
    <row r="1812" spans="4:4">
      <c r="D1812" s="145"/>
    </row>
    <row r="1813" spans="4:4">
      <c r="D1813" s="145"/>
    </row>
    <row r="1814" spans="4:4">
      <c r="D1814" s="145"/>
    </row>
    <row r="1815" spans="4:4">
      <c r="D1815" s="145"/>
    </row>
    <row r="1816" spans="4:4">
      <c r="D1816" s="145"/>
    </row>
    <row r="1817" spans="4:4">
      <c r="D1817" s="145"/>
    </row>
    <row r="1818" spans="4:4">
      <c r="D1818" s="145"/>
    </row>
    <row r="1819" spans="4:4">
      <c r="D1819" s="145"/>
    </row>
    <row r="1820" spans="4:4">
      <c r="D1820" s="145"/>
    </row>
    <row r="1821" spans="4:4">
      <c r="D1821" s="145"/>
    </row>
    <row r="1822" spans="4:4">
      <c r="D1822" s="145"/>
    </row>
    <row r="1823" spans="4:4">
      <c r="D1823" s="145"/>
    </row>
    <row r="1824" spans="4:4">
      <c r="D1824" s="145"/>
    </row>
    <row r="1825" spans="4:4">
      <c r="D1825" s="145"/>
    </row>
    <row r="1826" spans="4:4">
      <c r="D1826" s="145"/>
    </row>
    <row r="1827" spans="4:4">
      <c r="D1827" s="145"/>
    </row>
    <row r="1828" spans="4:4">
      <c r="D1828" s="145"/>
    </row>
    <row r="1829" spans="4:4">
      <c r="D1829" s="145"/>
    </row>
    <row r="1830" spans="4:4">
      <c r="D1830" s="145"/>
    </row>
    <row r="1831" spans="4:4">
      <c r="D1831" s="145"/>
    </row>
    <row r="1832" spans="4:4">
      <c r="D1832" s="145"/>
    </row>
    <row r="1833" spans="4:4">
      <c r="D1833" s="145"/>
    </row>
    <row r="1834" spans="4:4">
      <c r="D1834" s="145"/>
    </row>
    <row r="1835" spans="4:4">
      <c r="D1835" s="145"/>
    </row>
    <row r="1836" spans="4:4">
      <c r="D1836" s="145"/>
    </row>
    <row r="1837" spans="4:4">
      <c r="D1837" s="145"/>
    </row>
    <row r="1838" spans="4:4">
      <c r="D1838" s="145"/>
    </row>
    <row r="1839" spans="4:4">
      <c r="D1839" s="145"/>
    </row>
    <row r="1840" spans="4:4">
      <c r="D1840" s="145"/>
    </row>
    <row r="1841" spans="4:4">
      <c r="D1841" s="145"/>
    </row>
    <row r="1842" spans="4:4">
      <c r="D1842" s="145"/>
    </row>
    <row r="1843" spans="4:4">
      <c r="D1843" s="145"/>
    </row>
    <row r="1844" spans="4:4">
      <c r="D1844" s="145"/>
    </row>
    <row r="1845" spans="4:4">
      <c r="D1845" s="145"/>
    </row>
    <row r="1846" spans="4:4">
      <c r="D1846" s="145"/>
    </row>
    <row r="1847" spans="4:4">
      <c r="D1847" s="145"/>
    </row>
    <row r="1848" spans="4:4">
      <c r="D1848" s="145"/>
    </row>
    <row r="1849" spans="4:4">
      <c r="D1849" s="145"/>
    </row>
    <row r="1850" spans="4:4">
      <c r="D1850" s="145"/>
    </row>
    <row r="1851" spans="4:4">
      <c r="D1851" s="145"/>
    </row>
    <row r="1852" spans="4:4">
      <c r="D1852" s="145"/>
    </row>
    <row r="1853" spans="4:4">
      <c r="D1853" s="145"/>
    </row>
    <row r="1854" spans="4:4">
      <c r="D1854" s="145"/>
    </row>
    <row r="1855" spans="4:4">
      <c r="D1855" s="145"/>
    </row>
    <row r="1856" spans="4:4">
      <c r="D1856" s="145"/>
    </row>
    <row r="1857" spans="4:4">
      <c r="D1857" s="145"/>
    </row>
    <row r="1858" spans="4:4">
      <c r="D1858" s="145"/>
    </row>
    <row r="1859" spans="4:4">
      <c r="D1859" s="145"/>
    </row>
    <row r="1860" spans="4:4">
      <c r="D1860" s="145"/>
    </row>
    <row r="1861" spans="4:4">
      <c r="D1861" s="145"/>
    </row>
    <row r="1862" spans="4:4">
      <c r="D1862" s="145"/>
    </row>
    <row r="1863" spans="4:4">
      <c r="D1863" s="145"/>
    </row>
    <row r="1864" spans="4:4">
      <c r="D1864" s="145"/>
    </row>
    <row r="1865" spans="4:4">
      <c r="D1865" s="145"/>
    </row>
    <row r="1866" spans="4:4">
      <c r="D1866" s="145"/>
    </row>
    <row r="1867" spans="4:4">
      <c r="D1867" s="145"/>
    </row>
    <row r="1868" spans="4:4">
      <c r="D1868" s="145"/>
    </row>
    <row r="1869" spans="4:4">
      <c r="D1869" s="145"/>
    </row>
    <row r="1870" spans="4:4">
      <c r="D1870" s="145"/>
    </row>
    <row r="1871" spans="4:4">
      <c r="D1871" s="145"/>
    </row>
    <row r="1872" spans="4:4">
      <c r="D1872" s="145"/>
    </row>
    <row r="1873" spans="4:4">
      <c r="D1873" s="145"/>
    </row>
    <row r="1874" spans="4:4">
      <c r="D1874" s="145"/>
    </row>
    <row r="1875" spans="4:4">
      <c r="D1875" s="145"/>
    </row>
    <row r="1876" spans="4:4">
      <c r="D1876" s="145"/>
    </row>
    <row r="1877" spans="4:4">
      <c r="D1877" s="145"/>
    </row>
    <row r="1878" spans="4:4">
      <c r="D1878" s="145"/>
    </row>
    <row r="1879" spans="4:4">
      <c r="D1879" s="145"/>
    </row>
    <row r="1880" spans="4:4">
      <c r="D1880" s="145"/>
    </row>
    <row r="1881" spans="4:4">
      <c r="D1881" s="145"/>
    </row>
    <row r="1882" spans="4:4">
      <c r="D1882" s="145"/>
    </row>
    <row r="1883" spans="4:4">
      <c r="D1883" s="145"/>
    </row>
    <row r="1884" spans="4:4">
      <c r="D1884" s="145"/>
    </row>
    <row r="1885" spans="4:4">
      <c r="D1885" s="145"/>
    </row>
    <row r="1886" spans="4:4">
      <c r="D1886" s="145"/>
    </row>
    <row r="1887" spans="4:4">
      <c r="D1887" s="145"/>
    </row>
    <row r="1888" spans="4:4">
      <c r="D1888" s="145"/>
    </row>
    <row r="1889" spans="4:4">
      <c r="D1889" s="145"/>
    </row>
    <row r="1890" spans="4:4">
      <c r="D1890" s="145"/>
    </row>
    <row r="1891" spans="4:4">
      <c r="D1891" s="145"/>
    </row>
    <row r="1892" spans="4:4">
      <c r="D1892" s="145"/>
    </row>
    <row r="1893" spans="4:4">
      <c r="D1893" s="145"/>
    </row>
    <row r="1894" spans="4:4">
      <c r="D1894" s="145"/>
    </row>
    <row r="1895" spans="4:4">
      <c r="D1895" s="145"/>
    </row>
    <row r="1896" spans="4:4">
      <c r="D1896" s="145"/>
    </row>
    <row r="1897" spans="4:4">
      <c r="D1897" s="145"/>
    </row>
    <row r="1898" spans="4:4">
      <c r="D1898" s="145"/>
    </row>
    <row r="1899" spans="4:4">
      <c r="D1899" s="145"/>
    </row>
    <row r="1900" spans="4:4">
      <c r="D1900" s="145"/>
    </row>
    <row r="1901" spans="4:4">
      <c r="D1901" s="145"/>
    </row>
    <row r="1902" spans="4:4">
      <c r="D1902" s="145"/>
    </row>
    <row r="1903" spans="4:4">
      <c r="D1903" s="145"/>
    </row>
    <row r="1904" spans="4:4">
      <c r="D1904" s="145"/>
    </row>
    <row r="1905" spans="4:4">
      <c r="D1905" s="145"/>
    </row>
    <row r="1906" spans="4:4">
      <c r="D1906" s="145"/>
    </row>
    <row r="1907" spans="4:4">
      <c r="D1907" s="145"/>
    </row>
    <row r="1908" spans="4:4">
      <c r="D1908" s="145"/>
    </row>
    <row r="1909" spans="4:4">
      <c r="D1909" s="145"/>
    </row>
    <row r="1910" spans="4:4">
      <c r="D1910" s="145"/>
    </row>
    <row r="1911" spans="4:4">
      <c r="D1911" s="145"/>
    </row>
    <row r="1912" spans="4:4">
      <c r="D1912" s="145"/>
    </row>
    <row r="1913" spans="4:4">
      <c r="D1913" s="145"/>
    </row>
    <row r="1914" spans="4:4">
      <c r="D1914" s="145"/>
    </row>
    <row r="1915" spans="4:4">
      <c r="D1915" s="145"/>
    </row>
    <row r="1916" spans="4:4">
      <c r="D1916" s="145"/>
    </row>
    <row r="1917" spans="4:4">
      <c r="D1917" s="145"/>
    </row>
    <row r="1918" spans="4:4">
      <c r="D1918" s="145"/>
    </row>
    <row r="1919" spans="4:4">
      <c r="D1919" s="145"/>
    </row>
    <row r="1920" spans="4:4">
      <c r="D1920" s="145"/>
    </row>
    <row r="1921" spans="4:4">
      <c r="D1921" s="145"/>
    </row>
    <row r="1922" spans="4:4">
      <c r="D1922" s="145"/>
    </row>
    <row r="1923" spans="4:4">
      <c r="D1923" s="145"/>
    </row>
    <row r="1924" spans="4:4">
      <c r="D1924" s="145"/>
    </row>
    <row r="1925" spans="4:4">
      <c r="D1925" s="145"/>
    </row>
    <row r="1926" spans="4:4">
      <c r="D1926" s="145"/>
    </row>
    <row r="1927" spans="4:4">
      <c r="D1927" s="145"/>
    </row>
    <row r="1928" spans="4:4">
      <c r="D1928" s="145"/>
    </row>
    <row r="1929" spans="4:4">
      <c r="D1929" s="145"/>
    </row>
    <row r="1930" spans="4:4">
      <c r="D1930" s="145"/>
    </row>
    <row r="1931" spans="4:4">
      <c r="D1931" s="145"/>
    </row>
    <row r="1932" spans="4:4">
      <c r="D1932" s="145"/>
    </row>
    <row r="1933" spans="4:4">
      <c r="D1933" s="145"/>
    </row>
    <row r="1934" spans="4:4">
      <c r="D1934" s="145"/>
    </row>
    <row r="1935" spans="4:4">
      <c r="D1935" s="145"/>
    </row>
    <row r="1936" spans="4:4">
      <c r="D1936" s="145"/>
    </row>
    <row r="1937" spans="4:4">
      <c r="D1937" s="145"/>
    </row>
    <row r="1938" spans="4:4">
      <c r="D1938" s="145"/>
    </row>
    <row r="1939" spans="4:4">
      <c r="D1939" s="145"/>
    </row>
    <row r="1940" spans="4:4">
      <c r="D1940" s="145"/>
    </row>
    <row r="1941" spans="4:4">
      <c r="D1941" s="145"/>
    </row>
    <row r="1942" spans="4:4">
      <c r="D1942" s="145"/>
    </row>
    <row r="1943" spans="4:4">
      <c r="D1943" s="145"/>
    </row>
    <row r="1944" spans="4:4">
      <c r="D1944" s="145"/>
    </row>
    <row r="1945" spans="4:4">
      <c r="D1945" s="145"/>
    </row>
    <row r="1946" spans="4:4">
      <c r="D1946" s="145"/>
    </row>
    <row r="1947" spans="4:4">
      <c r="D1947" s="145"/>
    </row>
    <row r="1948" spans="4:4">
      <c r="D1948" s="145"/>
    </row>
    <row r="1949" spans="4:4">
      <c r="D1949" s="145"/>
    </row>
    <row r="1950" spans="4:4">
      <c r="D1950" s="145"/>
    </row>
    <row r="1951" spans="4:4">
      <c r="D1951" s="145"/>
    </row>
    <row r="1952" spans="4:4">
      <c r="D1952" s="145"/>
    </row>
    <row r="1953" spans="4:4">
      <c r="D1953" s="145"/>
    </row>
    <row r="1954" spans="4:4">
      <c r="D1954" s="145"/>
    </row>
    <row r="1955" spans="4:4">
      <c r="D1955" s="145"/>
    </row>
    <row r="1956" spans="4:4">
      <c r="D1956" s="145"/>
    </row>
    <row r="1957" spans="4:4">
      <c r="D1957" s="145"/>
    </row>
    <row r="1958" spans="4:4">
      <c r="D1958" s="145"/>
    </row>
    <row r="1959" spans="4:4">
      <c r="D1959" s="145"/>
    </row>
    <row r="1960" spans="4:4">
      <c r="D1960" s="145"/>
    </row>
    <row r="1961" spans="4:4">
      <c r="D1961" s="145"/>
    </row>
    <row r="1962" spans="4:4">
      <c r="D1962" s="145"/>
    </row>
    <row r="1963" spans="4:4">
      <c r="D1963" s="145"/>
    </row>
    <row r="1964" spans="4:4">
      <c r="D1964" s="145"/>
    </row>
    <row r="1965" spans="4:4">
      <c r="D1965" s="145"/>
    </row>
    <row r="1966" spans="4:4">
      <c r="D1966" s="145"/>
    </row>
    <row r="1967" spans="4:4">
      <c r="D1967" s="145"/>
    </row>
    <row r="1968" spans="4:4">
      <c r="D1968" s="145"/>
    </row>
    <row r="1969" spans="4:4">
      <c r="D1969" s="145"/>
    </row>
    <row r="1970" spans="4:4">
      <c r="D1970" s="145"/>
    </row>
    <row r="1971" spans="4:4">
      <c r="D1971" s="145"/>
    </row>
    <row r="1972" spans="4:4">
      <c r="D1972" s="145"/>
    </row>
    <row r="1973" spans="4:4">
      <c r="D1973" s="145"/>
    </row>
    <row r="1974" spans="4:4">
      <c r="D1974" s="145"/>
    </row>
    <row r="1975" spans="4:4">
      <c r="D1975" s="145"/>
    </row>
    <row r="1976" spans="4:4">
      <c r="D1976" s="145"/>
    </row>
    <row r="1977" spans="4:4">
      <c r="D1977" s="145"/>
    </row>
    <row r="1978" spans="4:4">
      <c r="D1978" s="145"/>
    </row>
    <row r="1979" spans="4:4">
      <c r="D1979" s="145"/>
    </row>
    <row r="1980" spans="4:4">
      <c r="D1980" s="145"/>
    </row>
    <row r="1981" spans="4:4">
      <c r="D1981" s="145"/>
    </row>
    <row r="1982" spans="4:4">
      <c r="D1982" s="145"/>
    </row>
    <row r="1983" spans="4:4">
      <c r="D1983" s="145"/>
    </row>
    <row r="1984" spans="4:4">
      <c r="D1984" s="145"/>
    </row>
    <row r="1985" spans="4:4">
      <c r="D1985" s="145"/>
    </row>
    <row r="1986" spans="4:4">
      <c r="D1986" s="145"/>
    </row>
    <row r="1987" spans="4:4">
      <c r="D1987" s="145"/>
    </row>
    <row r="1988" spans="4:4">
      <c r="D1988" s="145"/>
    </row>
    <row r="1989" spans="4:4">
      <c r="D1989" s="145"/>
    </row>
    <row r="1990" spans="4:4">
      <c r="D1990" s="145"/>
    </row>
    <row r="1991" spans="4:4">
      <c r="D1991" s="145"/>
    </row>
    <row r="1992" spans="4:4">
      <c r="D1992" s="145"/>
    </row>
    <row r="1993" spans="4:4">
      <c r="D1993" s="145"/>
    </row>
    <row r="1994" spans="4:4">
      <c r="D1994" s="145"/>
    </row>
    <row r="1995" spans="4:4">
      <c r="D1995" s="145"/>
    </row>
    <row r="1996" spans="4:4">
      <c r="D1996" s="145"/>
    </row>
    <row r="1997" spans="4:4">
      <c r="D1997" s="145"/>
    </row>
    <row r="1998" spans="4:4">
      <c r="D1998" s="145"/>
    </row>
    <row r="1999" spans="4:4">
      <c r="D1999" s="145"/>
    </row>
    <row r="2000" spans="4:4">
      <c r="D2000" s="145"/>
    </row>
    <row r="2001" spans="4:4">
      <c r="D2001" s="145"/>
    </row>
    <row r="2002" spans="4:4">
      <c r="D2002" s="145"/>
    </row>
    <row r="2003" spans="4:4">
      <c r="D2003" s="145"/>
    </row>
    <row r="2004" spans="4:4">
      <c r="D2004" s="145"/>
    </row>
    <row r="2005" spans="4:4">
      <c r="D2005" s="145"/>
    </row>
    <row r="2006" spans="4:4">
      <c r="D2006" s="145"/>
    </row>
    <row r="2007" spans="4:4">
      <c r="D2007" s="145"/>
    </row>
    <row r="2008" spans="4:4">
      <c r="D2008" s="145"/>
    </row>
    <row r="2009" spans="4:4">
      <c r="D2009" s="145"/>
    </row>
    <row r="2010" spans="4:4">
      <c r="D2010" s="145"/>
    </row>
    <row r="2011" spans="4:4">
      <c r="D2011" s="145"/>
    </row>
    <row r="2012" spans="4:4">
      <c r="D2012" s="145"/>
    </row>
    <row r="2013" spans="4:4">
      <c r="D2013" s="145"/>
    </row>
    <row r="2014" spans="4:4">
      <c r="D2014" s="145"/>
    </row>
    <row r="2015" spans="4:4">
      <c r="D2015" s="145"/>
    </row>
    <row r="2016" spans="4:4">
      <c r="D2016" s="145"/>
    </row>
    <row r="2017" spans="4:4">
      <c r="D2017" s="145"/>
    </row>
    <row r="2018" spans="4:4">
      <c r="D2018" s="145"/>
    </row>
    <row r="2019" spans="4:4">
      <c r="D2019" s="145"/>
    </row>
    <row r="2020" spans="4:4">
      <c r="D2020" s="145"/>
    </row>
    <row r="2021" spans="4:4">
      <c r="D2021" s="145"/>
    </row>
    <row r="2022" spans="4:4">
      <c r="D2022" s="145"/>
    </row>
    <row r="2023" spans="4:4">
      <c r="D2023" s="145"/>
    </row>
    <row r="2024" spans="4:4">
      <c r="D2024" s="145"/>
    </row>
    <row r="2025" spans="4:4">
      <c r="D2025" s="145"/>
    </row>
    <row r="2026" spans="4:4">
      <c r="D2026" s="145"/>
    </row>
    <row r="2027" spans="4:4">
      <c r="D2027" s="145"/>
    </row>
    <row r="2028" spans="4:4">
      <c r="D2028" s="145"/>
    </row>
    <row r="2029" spans="4:4">
      <c r="D2029" s="145"/>
    </row>
    <row r="2030" spans="4:4">
      <c r="D2030" s="145"/>
    </row>
    <row r="2031" spans="4:4">
      <c r="D2031" s="145"/>
    </row>
    <row r="2032" spans="4:4">
      <c r="D2032" s="145"/>
    </row>
    <row r="2033" spans="4:4">
      <c r="D2033" s="145"/>
    </row>
    <row r="2034" spans="4:4">
      <c r="D2034" s="145"/>
    </row>
    <row r="2035" spans="4:4">
      <c r="D2035" s="145"/>
    </row>
    <row r="2036" spans="4:4">
      <c r="D2036" s="145"/>
    </row>
    <row r="2037" spans="4:4">
      <c r="D2037" s="145"/>
    </row>
    <row r="2038" spans="4:4">
      <c r="D2038" s="145"/>
    </row>
    <row r="2039" spans="4:4">
      <c r="D2039" s="145"/>
    </row>
    <row r="2040" spans="4:4">
      <c r="D2040" s="145"/>
    </row>
    <row r="2041" spans="4:4">
      <c r="D2041" s="145"/>
    </row>
    <row r="2042" spans="4:4">
      <c r="D2042" s="145"/>
    </row>
    <row r="2043" spans="4:4">
      <c r="D2043" s="145"/>
    </row>
    <row r="2044" spans="4:4">
      <c r="D2044" s="145"/>
    </row>
    <row r="2045" spans="4:4">
      <c r="D2045" s="145"/>
    </row>
    <row r="2046" spans="4:4">
      <c r="D2046" s="145"/>
    </row>
    <row r="2047" spans="4:4">
      <c r="D2047" s="145"/>
    </row>
    <row r="2048" spans="4:4">
      <c r="D2048" s="145"/>
    </row>
    <row r="2049" spans="4:4">
      <c r="D2049" s="145"/>
    </row>
    <row r="2050" spans="4:4">
      <c r="D2050" s="145"/>
    </row>
    <row r="2051" spans="4:4">
      <c r="D2051" s="145"/>
    </row>
    <row r="2052" spans="4:4">
      <c r="D2052" s="145"/>
    </row>
    <row r="2053" spans="4:4">
      <c r="D2053" s="145"/>
    </row>
    <row r="2054" spans="4:4">
      <c r="D2054" s="145"/>
    </row>
    <row r="2055" spans="4:4">
      <c r="D2055" s="145"/>
    </row>
    <row r="2056" spans="4:4">
      <c r="D2056" s="145"/>
    </row>
    <row r="2057" spans="4:4">
      <c r="D2057" s="145"/>
    </row>
    <row r="2058" spans="4:4">
      <c r="D2058" s="145"/>
    </row>
    <row r="2059" spans="4:4">
      <c r="D2059" s="145"/>
    </row>
    <row r="2060" spans="4:4">
      <c r="D2060" s="145"/>
    </row>
    <row r="2061" spans="4:4">
      <c r="D2061" s="145"/>
    </row>
    <row r="2062" spans="4:4">
      <c r="D2062" s="145"/>
    </row>
    <row r="2063" spans="4:4">
      <c r="D2063" s="145"/>
    </row>
    <row r="2064" spans="4:4">
      <c r="D2064" s="145"/>
    </row>
    <row r="2065" spans="4:4">
      <c r="D2065" s="145"/>
    </row>
    <row r="2066" spans="4:4">
      <c r="D2066" s="145"/>
    </row>
    <row r="2067" spans="4:4">
      <c r="D2067" s="145"/>
    </row>
    <row r="2068" spans="4:4">
      <c r="D2068" s="145"/>
    </row>
    <row r="2069" spans="4:4">
      <c r="D2069" s="145"/>
    </row>
    <row r="2070" spans="4:4">
      <c r="D2070" s="145"/>
    </row>
    <row r="2071" spans="4:4">
      <c r="D2071" s="145"/>
    </row>
    <row r="2072" spans="4:4">
      <c r="D2072" s="145"/>
    </row>
    <row r="2073" spans="4:4">
      <c r="D2073" s="145"/>
    </row>
    <row r="2074" spans="4:4">
      <c r="D2074" s="145"/>
    </row>
    <row r="2075" spans="4:4">
      <c r="D2075" s="145"/>
    </row>
    <row r="2076" spans="4:4">
      <c r="D2076" s="145"/>
    </row>
    <row r="2077" spans="4:4">
      <c r="D2077" s="145"/>
    </row>
    <row r="2078" spans="4:4">
      <c r="D2078" s="145"/>
    </row>
    <row r="2079" spans="4:4">
      <c r="D2079" s="145"/>
    </row>
    <row r="2080" spans="4:4">
      <c r="D2080" s="145"/>
    </row>
    <row r="2081" spans="4:4">
      <c r="D2081" s="145"/>
    </row>
    <row r="2082" spans="4:4">
      <c r="D2082" s="145"/>
    </row>
    <row r="2083" spans="4:4">
      <c r="D2083" s="145"/>
    </row>
    <row r="2084" spans="4:4">
      <c r="D2084" s="145"/>
    </row>
    <row r="2085" spans="4:4">
      <c r="D2085" s="145"/>
    </row>
    <row r="2086" spans="4:4">
      <c r="D2086" s="145"/>
    </row>
    <row r="2087" spans="4:4">
      <c r="D2087" s="145"/>
    </row>
    <row r="2088" spans="4:4">
      <c r="D2088" s="145"/>
    </row>
    <row r="2089" spans="4:4">
      <c r="D2089" s="145"/>
    </row>
    <row r="2090" spans="4:4">
      <c r="D2090" s="145"/>
    </row>
    <row r="2091" spans="4:4">
      <c r="D2091" s="145"/>
    </row>
    <row r="2092" spans="4:4">
      <c r="D2092" s="145"/>
    </row>
    <row r="2093" spans="4:4">
      <c r="D2093" s="145"/>
    </row>
    <row r="2094" spans="4:4">
      <c r="D2094" s="145"/>
    </row>
    <row r="2095" spans="4:4">
      <c r="D2095" s="145"/>
    </row>
    <row r="2096" spans="4:4">
      <c r="D2096" s="145"/>
    </row>
    <row r="2097" spans="4:4">
      <c r="D2097" s="145"/>
    </row>
    <row r="2098" spans="4:4">
      <c r="D2098" s="145"/>
    </row>
    <row r="2099" spans="4:4">
      <c r="D2099" s="145"/>
    </row>
    <row r="2100" spans="4:4">
      <c r="D2100" s="145"/>
    </row>
    <row r="2101" spans="4:4">
      <c r="D2101" s="145"/>
    </row>
    <row r="2102" spans="4:4">
      <c r="D2102" s="145"/>
    </row>
    <row r="2103" spans="4:4">
      <c r="D2103" s="145"/>
    </row>
    <row r="2104" spans="4:4">
      <c r="D2104" s="145"/>
    </row>
    <row r="2105" spans="4:4">
      <c r="D2105" s="145"/>
    </row>
    <row r="2106" spans="4:4">
      <c r="D2106" s="145"/>
    </row>
    <row r="2107" spans="4:4">
      <c r="D2107" s="145"/>
    </row>
    <row r="2108" spans="4:4">
      <c r="D2108" s="145"/>
    </row>
    <row r="2109" spans="4:4">
      <c r="D2109" s="145"/>
    </row>
    <row r="2110" spans="4:4">
      <c r="D2110" s="145"/>
    </row>
    <row r="2111" spans="4:4">
      <c r="D2111" s="145"/>
    </row>
    <row r="2112" spans="4:4">
      <c r="D2112" s="145"/>
    </row>
    <row r="2113" spans="4:4">
      <c r="D2113" s="145"/>
    </row>
    <row r="2114" spans="4:4">
      <c r="D2114" s="145"/>
    </row>
    <row r="2115" spans="4:4">
      <c r="D2115" s="145"/>
    </row>
    <row r="2116" spans="4:4">
      <c r="D2116" s="145"/>
    </row>
    <row r="2117" spans="4:4">
      <c r="D2117" s="145"/>
    </row>
    <row r="2118" spans="4:4">
      <c r="D2118" s="145"/>
    </row>
    <row r="2119" spans="4:4">
      <c r="D2119" s="145"/>
    </row>
    <row r="2120" spans="4:4">
      <c r="D2120" s="145"/>
    </row>
    <row r="2121" spans="4:4">
      <c r="D2121" s="145"/>
    </row>
    <row r="2122" spans="4:4">
      <c r="D2122" s="145"/>
    </row>
    <row r="2123" spans="4:4">
      <c r="D2123" s="145"/>
    </row>
    <row r="2124" spans="4:4">
      <c r="D2124" s="145"/>
    </row>
    <row r="2125" spans="4:4">
      <c r="D2125" s="145"/>
    </row>
    <row r="2126" spans="4:4">
      <c r="D2126" s="145"/>
    </row>
    <row r="2127" spans="4:4">
      <c r="D2127" s="145"/>
    </row>
    <row r="2128" spans="4:4">
      <c r="D2128" s="145"/>
    </row>
    <row r="2129" spans="4:4">
      <c r="D2129" s="145"/>
    </row>
    <row r="2130" spans="4:4">
      <c r="D2130" s="145"/>
    </row>
    <row r="2131" spans="4:4">
      <c r="D2131" s="145"/>
    </row>
    <row r="2132" spans="4:4">
      <c r="D2132" s="145"/>
    </row>
    <row r="2133" spans="4:4">
      <c r="D2133" s="145"/>
    </row>
    <row r="2134" spans="4:4">
      <c r="D2134" s="145"/>
    </row>
    <row r="2135" spans="4:4">
      <c r="D2135" s="145"/>
    </row>
    <row r="2136" spans="4:4">
      <c r="D2136" s="145"/>
    </row>
    <row r="2137" spans="4:4">
      <c r="D2137" s="145"/>
    </row>
    <row r="2138" spans="4:4">
      <c r="D2138" s="145"/>
    </row>
    <row r="2139" spans="4:4">
      <c r="D2139" s="145"/>
    </row>
    <row r="2140" spans="4:4">
      <c r="D2140" s="145"/>
    </row>
    <row r="2141" spans="4:4">
      <c r="D2141" s="145"/>
    </row>
    <row r="2142" spans="4:4">
      <c r="D2142" s="145"/>
    </row>
    <row r="2143" spans="4:4">
      <c r="D2143" s="145"/>
    </row>
    <row r="2144" spans="4:4">
      <c r="D2144" s="145"/>
    </row>
    <row r="2145" spans="4:4">
      <c r="D2145" s="145"/>
    </row>
    <row r="2146" spans="4:4">
      <c r="D2146" s="145"/>
    </row>
    <row r="2147" spans="4:4">
      <c r="D2147" s="145"/>
    </row>
    <row r="2148" spans="4:4">
      <c r="D2148" s="145"/>
    </row>
    <row r="2149" spans="4:4">
      <c r="D2149" s="145"/>
    </row>
    <row r="2150" spans="4:4">
      <c r="D2150" s="145"/>
    </row>
    <row r="2151" spans="4:4">
      <c r="D2151" s="145"/>
    </row>
    <row r="2152" spans="4:4">
      <c r="D2152" s="145"/>
    </row>
    <row r="2153" spans="4:4">
      <c r="D2153" s="145"/>
    </row>
    <row r="2154" spans="4:4">
      <c r="D2154" s="145"/>
    </row>
    <row r="2155" spans="4:4">
      <c r="D2155" s="145"/>
    </row>
    <row r="2156" spans="4:4">
      <c r="D2156" s="145"/>
    </row>
    <row r="2157" spans="4:4">
      <c r="D2157" s="145"/>
    </row>
    <row r="2158" spans="4:4">
      <c r="D2158" s="145"/>
    </row>
    <row r="2159" spans="4:4">
      <c r="D2159" s="145"/>
    </row>
    <row r="2160" spans="4:4">
      <c r="D2160" s="145"/>
    </row>
    <row r="2161" spans="4:4">
      <c r="D2161" s="145"/>
    </row>
    <row r="2162" spans="4:4">
      <c r="D2162" s="145"/>
    </row>
    <row r="2163" spans="4:4">
      <c r="D2163" s="145"/>
    </row>
    <row r="2164" spans="4:4">
      <c r="D2164" s="145"/>
    </row>
    <row r="2165" spans="4:4">
      <c r="D2165" s="145"/>
    </row>
    <row r="2166" spans="4:4">
      <c r="D2166" s="145"/>
    </row>
    <row r="2167" spans="4:4">
      <c r="D2167" s="145"/>
    </row>
    <row r="2168" spans="4:4">
      <c r="D2168" s="145"/>
    </row>
    <row r="2169" spans="4:4">
      <c r="D2169" s="145"/>
    </row>
    <row r="2170" spans="4:4">
      <c r="D2170" s="145"/>
    </row>
    <row r="2171" spans="4:4">
      <c r="D2171" s="145"/>
    </row>
    <row r="2172" spans="4:4">
      <c r="D2172" s="145"/>
    </row>
    <row r="2173" spans="4:4">
      <c r="D2173" s="145"/>
    </row>
    <row r="2174" spans="4:4">
      <c r="D2174" s="145"/>
    </row>
    <row r="2175" spans="4:4">
      <c r="D2175" s="145"/>
    </row>
    <row r="2176" spans="4:4">
      <c r="D2176" s="145"/>
    </row>
    <row r="2177" spans="4:4">
      <c r="D2177" s="145"/>
    </row>
    <row r="2178" spans="4:4">
      <c r="D2178" s="145"/>
    </row>
    <row r="2179" spans="4:4">
      <c r="D2179" s="145"/>
    </row>
    <row r="2180" spans="4:4">
      <c r="D2180" s="145"/>
    </row>
    <row r="2181" spans="4:4">
      <c r="D2181" s="145"/>
    </row>
    <row r="2182" spans="4:4">
      <c r="D2182" s="145"/>
    </row>
    <row r="2183" spans="4:4">
      <c r="D2183" s="145"/>
    </row>
    <row r="2184" spans="4:4">
      <c r="D2184" s="145"/>
    </row>
    <row r="2185" spans="4:4">
      <c r="D2185" s="145"/>
    </row>
    <row r="2186" spans="4:4">
      <c r="D2186" s="145"/>
    </row>
    <row r="2187" spans="4:4">
      <c r="D2187" s="145"/>
    </row>
    <row r="2188" spans="4:4">
      <c r="D2188" s="145"/>
    </row>
    <row r="2189" spans="4:4">
      <c r="D2189" s="145"/>
    </row>
    <row r="2190" spans="4:4">
      <c r="D2190" s="145"/>
    </row>
    <row r="2191" spans="4:4">
      <c r="D2191" s="145"/>
    </row>
    <row r="2192" spans="4:4">
      <c r="D2192" s="145"/>
    </row>
    <row r="2193" spans="4:4">
      <c r="D2193" s="145"/>
    </row>
    <row r="2194" spans="4:4">
      <c r="D2194" s="145"/>
    </row>
    <row r="2195" spans="4:4">
      <c r="D2195" s="145"/>
    </row>
    <row r="2196" spans="4:4">
      <c r="D2196" s="145"/>
    </row>
    <row r="2197" spans="4:4">
      <c r="D2197" s="145"/>
    </row>
    <row r="2198" spans="4:4">
      <c r="D2198" s="145"/>
    </row>
    <row r="2199" spans="4:4">
      <c r="D2199" s="145"/>
    </row>
    <row r="2200" spans="4:4">
      <c r="D2200" s="145"/>
    </row>
    <row r="2201" spans="4:4">
      <c r="D2201" s="145"/>
    </row>
    <row r="2202" spans="4:4">
      <c r="D2202" s="145"/>
    </row>
    <row r="2203" spans="4:4">
      <c r="D2203" s="145"/>
    </row>
    <row r="2204" spans="4:4">
      <c r="D2204" s="145"/>
    </row>
    <row r="2205" spans="4:4">
      <c r="D2205" s="145"/>
    </row>
    <row r="2206" spans="4:4">
      <c r="D2206" s="145"/>
    </row>
    <row r="2207" spans="4:4">
      <c r="D2207" s="145"/>
    </row>
    <row r="2208" spans="4:4">
      <c r="D2208" s="145"/>
    </row>
    <row r="2209" spans="4:4">
      <c r="D2209" s="145"/>
    </row>
    <row r="2210" spans="4:4">
      <c r="D2210" s="145"/>
    </row>
    <row r="2211" spans="4:4">
      <c r="D2211" s="145"/>
    </row>
    <row r="2212" spans="4:4">
      <c r="D2212" s="145"/>
    </row>
    <row r="2213" spans="4:4">
      <c r="D2213" s="145"/>
    </row>
    <row r="2214" spans="4:4">
      <c r="D2214" s="145"/>
    </row>
    <row r="2215" spans="4:4">
      <c r="D2215" s="145"/>
    </row>
    <row r="2216" spans="4:4">
      <c r="D2216" s="145"/>
    </row>
    <row r="2217" spans="4:4">
      <c r="D2217" s="145"/>
    </row>
    <row r="2218" spans="4:4">
      <c r="D2218" s="145"/>
    </row>
    <row r="2219" spans="4:4">
      <c r="D2219" s="145"/>
    </row>
    <row r="2220" spans="4:4">
      <c r="D2220" s="145"/>
    </row>
    <row r="2221" spans="4:4">
      <c r="D2221" s="145"/>
    </row>
    <row r="2222" spans="4:4">
      <c r="D2222" s="145"/>
    </row>
    <row r="2223" spans="4:4">
      <c r="D2223" s="145"/>
    </row>
    <row r="2224" spans="4:4">
      <c r="D2224" s="145"/>
    </row>
    <row r="2225" spans="4:4">
      <c r="D2225" s="145"/>
    </row>
    <row r="2226" spans="4:4">
      <c r="D2226" s="145"/>
    </row>
    <row r="2227" spans="4:4">
      <c r="D2227" s="145"/>
    </row>
    <row r="2228" spans="4:4">
      <c r="D2228" s="145"/>
    </row>
    <row r="2229" spans="4:4">
      <c r="D2229" s="145"/>
    </row>
    <row r="2230" spans="4:4">
      <c r="D2230" s="145"/>
    </row>
    <row r="2231" spans="4:4">
      <c r="D2231" s="145"/>
    </row>
    <row r="2232" spans="4:4">
      <c r="D2232" s="145"/>
    </row>
    <row r="2233" spans="4:4">
      <c r="D2233" s="145"/>
    </row>
    <row r="2234" spans="4:4">
      <c r="D2234" s="145"/>
    </row>
    <row r="2235" spans="4:4">
      <c r="D2235" s="145"/>
    </row>
    <row r="2236" spans="4:4">
      <c r="D2236" s="145"/>
    </row>
    <row r="2237" spans="4:4">
      <c r="D2237" s="145"/>
    </row>
    <row r="2238" spans="4:4">
      <c r="D2238" s="145"/>
    </row>
    <row r="2239" spans="4:4">
      <c r="D2239" s="145"/>
    </row>
    <row r="2240" spans="4:4">
      <c r="D2240" s="145"/>
    </row>
    <row r="2241" spans="4:4">
      <c r="D2241" s="145"/>
    </row>
    <row r="2242" spans="4:4">
      <c r="D2242" s="145"/>
    </row>
    <row r="2243" spans="4:4">
      <c r="D2243" s="145"/>
    </row>
    <row r="2244" spans="4:4">
      <c r="D2244" s="145"/>
    </row>
    <row r="2245" spans="4:4">
      <c r="D2245" s="145"/>
    </row>
    <row r="2246" spans="4:4">
      <c r="D2246" s="145"/>
    </row>
    <row r="2247" spans="4:4">
      <c r="D2247" s="145"/>
    </row>
    <row r="2248" spans="4:4">
      <c r="D2248" s="145"/>
    </row>
    <row r="2249" spans="4:4">
      <c r="D2249" s="145"/>
    </row>
    <row r="2250" spans="4:4">
      <c r="D2250" s="145"/>
    </row>
    <row r="2251" spans="4:4">
      <c r="D2251" s="145"/>
    </row>
    <row r="2252" spans="4:4">
      <c r="D2252" s="145"/>
    </row>
    <row r="2253" spans="4:4">
      <c r="D2253" s="145"/>
    </row>
    <row r="2254" spans="4:4">
      <c r="D2254" s="145"/>
    </row>
    <row r="2255" spans="4:4">
      <c r="D2255" s="145"/>
    </row>
    <row r="2256" spans="4:4">
      <c r="D2256" s="145"/>
    </row>
    <row r="2257" spans="4:4">
      <c r="D2257" s="145"/>
    </row>
    <row r="2258" spans="4:4">
      <c r="D2258" s="145"/>
    </row>
    <row r="2259" spans="4:4">
      <c r="D2259" s="145"/>
    </row>
    <row r="2260" spans="4:4">
      <c r="D2260" s="145"/>
    </row>
    <row r="2261" spans="4:4">
      <c r="D2261" s="145"/>
    </row>
    <row r="2262" spans="4:4">
      <c r="D2262" s="145"/>
    </row>
    <row r="2263" spans="4:4">
      <c r="D2263" s="145"/>
    </row>
    <row r="2264" spans="4:4">
      <c r="D2264" s="145"/>
    </row>
    <row r="2265" spans="4:4">
      <c r="D2265" s="145"/>
    </row>
    <row r="2266" spans="4:4">
      <c r="D2266" s="145"/>
    </row>
    <row r="2267" spans="4:4">
      <c r="D2267" s="145"/>
    </row>
    <row r="2268" spans="4:4">
      <c r="D2268" s="145"/>
    </row>
    <row r="2269" spans="4:4">
      <c r="D2269" s="145"/>
    </row>
    <row r="2270" spans="4:4">
      <c r="D2270" s="145"/>
    </row>
    <row r="2271" spans="4:4">
      <c r="D2271" s="145"/>
    </row>
    <row r="2272" spans="4:4">
      <c r="D2272" s="145"/>
    </row>
    <row r="2273" spans="4:4">
      <c r="D2273" s="145"/>
    </row>
    <row r="2274" spans="4:4">
      <c r="D2274" s="145"/>
    </row>
    <row r="2275" spans="4:4">
      <c r="D2275" s="145"/>
    </row>
    <row r="2276" spans="4:4">
      <c r="D2276" s="145"/>
    </row>
    <row r="2277" spans="4:4">
      <c r="D2277" s="145"/>
    </row>
    <row r="2278" spans="4:4">
      <c r="D2278" s="145"/>
    </row>
    <row r="2279" spans="4:4">
      <c r="D2279" s="145"/>
    </row>
    <row r="2280" spans="4:4">
      <c r="D2280" s="145"/>
    </row>
    <row r="2281" spans="4:4">
      <c r="D2281" s="145"/>
    </row>
    <row r="2282" spans="4:4">
      <c r="D2282" s="145"/>
    </row>
    <row r="2283" spans="4:4">
      <c r="D2283" s="145"/>
    </row>
    <row r="2284" spans="4:4">
      <c r="D2284" s="145"/>
    </row>
    <row r="2285" spans="4:4">
      <c r="D2285" s="145"/>
    </row>
    <row r="2286" spans="4:4">
      <c r="D2286" s="145"/>
    </row>
    <row r="2287" spans="4:4">
      <c r="D2287" s="145"/>
    </row>
    <row r="2288" spans="4:4">
      <c r="D2288" s="145"/>
    </row>
    <row r="2289" spans="4:4">
      <c r="D2289" s="145"/>
    </row>
    <row r="2290" spans="4:4">
      <c r="D2290" s="145"/>
    </row>
    <row r="2291" spans="4:4">
      <c r="D2291" s="145"/>
    </row>
    <row r="2292" spans="4:4">
      <c r="D2292" s="145"/>
    </row>
    <row r="2293" spans="4:4">
      <c r="D2293" s="145"/>
    </row>
    <row r="2294" spans="4:4">
      <c r="D2294" s="145"/>
    </row>
    <row r="2295" spans="4:4">
      <c r="D2295" s="145"/>
    </row>
    <row r="2296" spans="4:4">
      <c r="D2296" s="145"/>
    </row>
    <row r="2297" spans="4:4">
      <c r="D2297" s="145"/>
    </row>
    <row r="2298" spans="4:4">
      <c r="D2298" s="145"/>
    </row>
    <row r="2299" spans="4:4">
      <c r="D2299" s="145"/>
    </row>
    <row r="2300" spans="4:4">
      <c r="D2300" s="145"/>
    </row>
    <row r="2301" spans="4:4">
      <c r="D2301" s="145"/>
    </row>
    <row r="2302" spans="4:4">
      <c r="D2302" s="145"/>
    </row>
    <row r="2303" spans="4:4">
      <c r="D2303" s="145"/>
    </row>
    <row r="2304" spans="4:4">
      <c r="D2304" s="145"/>
    </row>
    <row r="2305" spans="4:4">
      <c r="D2305" s="145"/>
    </row>
    <row r="2306" spans="4:4">
      <c r="D2306" s="145"/>
    </row>
    <row r="2307" spans="4:4">
      <c r="D2307" s="145"/>
    </row>
    <row r="2308" spans="4:4">
      <c r="D2308" s="145"/>
    </row>
    <row r="2309" spans="4:4">
      <c r="D2309" s="145"/>
    </row>
    <row r="2310" spans="4:4">
      <c r="D2310" s="145"/>
    </row>
    <row r="2311" spans="4:4">
      <c r="D2311" s="145"/>
    </row>
    <row r="2312" spans="4:4">
      <c r="D2312" s="145"/>
    </row>
    <row r="2313" spans="4:4">
      <c r="D2313" s="145"/>
    </row>
    <row r="2314" spans="4:4">
      <c r="D2314" s="145"/>
    </row>
    <row r="2315" spans="4:4">
      <c r="D2315" s="145"/>
    </row>
    <row r="2316" spans="4:4">
      <c r="D2316" s="145"/>
    </row>
    <row r="2317" spans="4:4">
      <c r="D2317" s="145"/>
    </row>
    <row r="2318" spans="4:4">
      <c r="D2318" s="145"/>
    </row>
    <row r="2319" spans="4:4">
      <c r="D2319" s="145"/>
    </row>
    <row r="2320" spans="4:4">
      <c r="D2320" s="145"/>
    </row>
    <row r="2321" spans="4:4">
      <c r="D2321" s="145"/>
    </row>
    <row r="2322" spans="4:4">
      <c r="D2322" s="145"/>
    </row>
    <row r="2323" spans="4:4">
      <c r="D2323" s="145"/>
    </row>
    <row r="2324" spans="4:4">
      <c r="D2324" s="145"/>
    </row>
    <row r="2325" spans="4:4">
      <c r="D2325" s="145"/>
    </row>
    <row r="2326" spans="4:4">
      <c r="D2326" s="145"/>
    </row>
    <row r="2327" spans="4:4">
      <c r="D2327" s="145"/>
    </row>
    <row r="2328" spans="4:4">
      <c r="D2328" s="145"/>
    </row>
    <row r="2329" spans="4:4">
      <c r="D2329" s="145"/>
    </row>
    <row r="2330" spans="4:4">
      <c r="D2330" s="145"/>
    </row>
    <row r="2331" spans="4:4">
      <c r="D2331" s="145"/>
    </row>
    <row r="2332" spans="4:4">
      <c r="D2332" s="145"/>
    </row>
    <row r="2333" spans="4:4">
      <c r="D2333" s="145"/>
    </row>
    <row r="2334" spans="4:4">
      <c r="D2334" s="145"/>
    </row>
    <row r="2335" spans="4:4">
      <c r="D2335" s="145"/>
    </row>
    <row r="2336" spans="4:4">
      <c r="D2336" s="145"/>
    </row>
    <row r="2337" spans="4:4">
      <c r="D2337" s="145"/>
    </row>
    <row r="2338" spans="4:4">
      <c r="D2338" s="145"/>
    </row>
    <row r="2339" spans="4:4">
      <c r="D2339" s="145"/>
    </row>
    <row r="2340" spans="4:4">
      <c r="D2340" s="145"/>
    </row>
    <row r="2341" spans="4:4">
      <c r="D2341" s="145"/>
    </row>
    <row r="2342" spans="4:4">
      <c r="D2342" s="145"/>
    </row>
    <row r="2343" spans="4:4">
      <c r="D2343" s="145"/>
    </row>
    <row r="2344" spans="4:4">
      <c r="D2344" s="145"/>
    </row>
    <row r="2345" spans="4:4">
      <c r="D2345" s="145"/>
    </row>
    <row r="2346" spans="4:4">
      <c r="D2346" s="145"/>
    </row>
    <row r="2347" spans="4:4">
      <c r="D2347" s="145"/>
    </row>
    <row r="2348" spans="4:4">
      <c r="D2348" s="145"/>
    </row>
    <row r="2349" spans="4:4">
      <c r="D2349" s="145"/>
    </row>
    <row r="2350" spans="4:4">
      <c r="D2350" s="145"/>
    </row>
    <row r="2351" spans="4:4">
      <c r="D2351" s="145"/>
    </row>
    <row r="2352" spans="4:4">
      <c r="D2352" s="145"/>
    </row>
    <row r="2353" spans="4:4">
      <c r="D2353" s="145"/>
    </row>
    <row r="2354" spans="4:4">
      <c r="D2354" s="145"/>
    </row>
    <row r="2355" spans="4:4">
      <c r="D2355" s="145"/>
    </row>
    <row r="2356" spans="4:4">
      <c r="D2356" s="145"/>
    </row>
    <row r="2357" spans="4:4">
      <c r="D2357" s="145"/>
    </row>
    <row r="2358" spans="4:4">
      <c r="D2358" s="145"/>
    </row>
    <row r="2359" spans="4:4">
      <c r="D2359" s="145"/>
    </row>
    <row r="2360" spans="4:4">
      <c r="D2360" s="145"/>
    </row>
    <row r="2361" spans="4:4">
      <c r="D2361" s="145"/>
    </row>
    <row r="2362" spans="4:4">
      <c r="D2362" s="145"/>
    </row>
    <row r="2363" spans="4:4">
      <c r="D2363" s="145"/>
    </row>
    <row r="2364" spans="4:4">
      <c r="D2364" s="145"/>
    </row>
    <row r="2365" spans="4:4">
      <c r="D2365" s="145"/>
    </row>
    <row r="2366" spans="4:4">
      <c r="D2366" s="145"/>
    </row>
    <row r="2367" spans="4:4">
      <c r="D2367" s="145"/>
    </row>
    <row r="2368" spans="4:4">
      <c r="D2368" s="145"/>
    </row>
    <row r="2369" spans="4:4">
      <c r="D2369" s="145"/>
    </row>
    <row r="2370" spans="4:4">
      <c r="D2370" s="145"/>
    </row>
    <row r="2371" spans="4:4">
      <c r="D2371" s="145"/>
    </row>
    <row r="2372" spans="4:4">
      <c r="D2372" s="145"/>
    </row>
    <row r="2373" spans="4:4">
      <c r="D2373" s="145"/>
    </row>
    <row r="2374" spans="4:4">
      <c r="D2374" s="145"/>
    </row>
    <row r="2375" spans="4:4">
      <c r="D2375" s="145"/>
    </row>
    <row r="2376" spans="4:4">
      <c r="D2376" s="145"/>
    </row>
    <row r="2377" spans="4:4">
      <c r="D2377" s="145"/>
    </row>
    <row r="2378" spans="4:4">
      <c r="D2378" s="145"/>
    </row>
    <row r="2379" spans="4:4">
      <c r="D2379" s="145"/>
    </row>
    <row r="2380" spans="4:4">
      <c r="D2380" s="145"/>
    </row>
    <row r="2381" spans="4:4">
      <c r="D2381" s="145"/>
    </row>
    <row r="2382" spans="4:4">
      <c r="D2382" s="145"/>
    </row>
    <row r="2383" spans="4:4">
      <c r="D2383" s="145"/>
    </row>
    <row r="2384" spans="4:4">
      <c r="D2384" s="145"/>
    </row>
    <row r="2385" spans="4:4">
      <c r="D2385" s="145"/>
    </row>
    <row r="2386" spans="4:4">
      <c r="D2386" s="145"/>
    </row>
    <row r="2387" spans="4:4">
      <c r="D2387" s="145"/>
    </row>
    <row r="2388" spans="4:4">
      <c r="D2388" s="145"/>
    </row>
    <row r="2389" spans="4:4">
      <c r="D2389" s="145"/>
    </row>
    <row r="2390" spans="4:4">
      <c r="D2390" s="145"/>
    </row>
    <row r="2391" spans="4:4">
      <c r="D2391" s="145"/>
    </row>
    <row r="2392" spans="4:4">
      <c r="D2392" s="145"/>
    </row>
    <row r="2393" spans="4:4">
      <c r="D2393" s="145"/>
    </row>
    <row r="2394" spans="4:4">
      <c r="D2394" s="145"/>
    </row>
    <row r="2395" spans="4:4">
      <c r="D2395" s="145"/>
    </row>
    <row r="2396" spans="4:4">
      <c r="D2396" s="145"/>
    </row>
    <row r="2397" spans="4:4">
      <c r="D2397" s="145"/>
    </row>
    <row r="2398" spans="4:4">
      <c r="D2398" s="145"/>
    </row>
    <row r="2399" spans="4:4">
      <c r="D2399" s="145"/>
    </row>
    <row r="2400" spans="4:4">
      <c r="D2400" s="145"/>
    </row>
    <row r="2401" spans="4:4">
      <c r="D2401" s="145"/>
    </row>
    <row r="2402" spans="4:4">
      <c r="D2402" s="145"/>
    </row>
    <row r="2403" spans="4:4">
      <c r="D2403" s="145"/>
    </row>
    <row r="2404" spans="4:4">
      <c r="D2404" s="145"/>
    </row>
    <row r="2405" spans="4:4">
      <c r="D2405" s="145"/>
    </row>
    <row r="2406" spans="4:4">
      <c r="D2406" s="145"/>
    </row>
    <row r="2407" spans="4:4">
      <c r="D2407" s="145"/>
    </row>
    <row r="2408" spans="4:4">
      <c r="D2408" s="145"/>
    </row>
    <row r="2409" spans="4:4">
      <c r="D2409" s="145"/>
    </row>
    <row r="2410" spans="4:4">
      <c r="D2410" s="145"/>
    </row>
    <row r="2411" spans="4:4">
      <c r="D2411" s="145"/>
    </row>
    <row r="2412" spans="4:4">
      <c r="D2412" s="145"/>
    </row>
    <row r="2413" spans="4:4">
      <c r="D2413" s="145"/>
    </row>
    <row r="2414" spans="4:4">
      <c r="D2414" s="145"/>
    </row>
    <row r="2415" spans="4:4">
      <c r="D2415" s="145"/>
    </row>
    <row r="2416" spans="4:4">
      <c r="D2416" s="145"/>
    </row>
    <row r="2417" spans="4:4">
      <c r="D2417" s="145"/>
    </row>
    <row r="2418" spans="4:4">
      <c r="D2418" s="145"/>
    </row>
    <row r="2419" spans="4:4">
      <c r="D2419" s="145"/>
    </row>
    <row r="2420" spans="4:4">
      <c r="D2420" s="145"/>
    </row>
    <row r="2421" spans="4:4">
      <c r="D2421" s="145"/>
    </row>
    <row r="2422" spans="4:4">
      <c r="D2422" s="145"/>
    </row>
    <row r="2423" spans="4:4">
      <c r="D2423" s="145"/>
    </row>
    <row r="2424" spans="4:4">
      <c r="D2424" s="145"/>
    </row>
    <row r="2425" spans="4:4">
      <c r="D2425" s="145"/>
    </row>
    <row r="2426" spans="4:4">
      <c r="D2426" s="145"/>
    </row>
    <row r="2427" spans="4:4">
      <c r="D2427" s="145"/>
    </row>
    <row r="2428" spans="4:4">
      <c r="D2428" s="145"/>
    </row>
    <row r="2429" spans="4:4">
      <c r="D2429" s="145"/>
    </row>
    <row r="2430" spans="4:4">
      <c r="D2430" s="145"/>
    </row>
    <row r="2431" spans="4:4">
      <c r="D2431" s="145"/>
    </row>
    <row r="2432" spans="4:4">
      <c r="D2432" s="145"/>
    </row>
    <row r="2433" spans="4:4">
      <c r="D2433" s="145"/>
    </row>
    <row r="2434" spans="4:4">
      <c r="D2434" s="145"/>
    </row>
    <row r="2435" spans="4:4">
      <c r="D2435" s="145"/>
    </row>
    <row r="2436" spans="4:4">
      <c r="D2436" s="145"/>
    </row>
    <row r="2437" spans="4:4">
      <c r="D2437" s="145"/>
    </row>
    <row r="2438" spans="4:4">
      <c r="D2438" s="145"/>
    </row>
    <row r="2439" spans="4:4">
      <c r="D2439" s="145"/>
    </row>
    <row r="2440" spans="4:4">
      <c r="D2440" s="145"/>
    </row>
    <row r="2441" spans="4:4">
      <c r="D2441" s="145"/>
    </row>
    <row r="2442" spans="4:4">
      <c r="D2442" s="145"/>
    </row>
    <row r="2443" spans="4:4">
      <c r="D2443" s="145"/>
    </row>
    <row r="2444" spans="4:4">
      <c r="D2444" s="145"/>
    </row>
    <row r="2445" spans="4:4">
      <c r="D2445" s="145"/>
    </row>
    <row r="2446" spans="4:4">
      <c r="D2446" s="145"/>
    </row>
    <row r="2447" spans="4:4">
      <c r="D2447" s="145"/>
    </row>
    <row r="2448" spans="4:4">
      <c r="D2448" s="145"/>
    </row>
    <row r="2449" spans="4:4">
      <c r="D2449" s="145"/>
    </row>
    <row r="2450" spans="4:4">
      <c r="D2450" s="145"/>
    </row>
    <row r="2451" spans="4:4">
      <c r="D2451" s="145"/>
    </row>
    <row r="2452" spans="4:4">
      <c r="D2452" s="145"/>
    </row>
    <row r="2453" spans="4:4">
      <c r="D2453" s="145"/>
    </row>
    <row r="2454" spans="4:4">
      <c r="D2454" s="145"/>
    </row>
    <row r="2455" spans="4:4">
      <c r="D2455" s="145"/>
    </row>
    <row r="2456" spans="4:4">
      <c r="D2456" s="145"/>
    </row>
    <row r="2457" spans="4:4">
      <c r="D2457" s="145"/>
    </row>
    <row r="2458" spans="4:4">
      <c r="D2458" s="145"/>
    </row>
    <row r="2459" spans="4:4">
      <c r="D2459" s="145"/>
    </row>
    <row r="2460" spans="4:4">
      <c r="D2460" s="145"/>
    </row>
    <row r="2461" spans="4:4">
      <c r="D2461" s="145"/>
    </row>
    <row r="2462" spans="4:4">
      <c r="D2462" s="145"/>
    </row>
    <row r="2463" spans="4:4">
      <c r="D2463" s="145"/>
    </row>
    <row r="2464" spans="4:4">
      <c r="D2464" s="145"/>
    </row>
    <row r="2465" spans="4:4">
      <c r="D2465" s="145"/>
    </row>
    <row r="2466" spans="4:4">
      <c r="D2466" s="145"/>
    </row>
    <row r="2467" spans="4:4">
      <c r="D2467" s="145"/>
    </row>
    <row r="2468" spans="4:4">
      <c r="D2468" s="145"/>
    </row>
    <row r="2469" spans="4:4">
      <c r="D2469" s="145"/>
    </row>
    <row r="2470" spans="4:4">
      <c r="D2470" s="145"/>
    </row>
    <row r="2471" spans="4:4">
      <c r="D2471" s="145"/>
    </row>
    <row r="2472" spans="4:4">
      <c r="D2472" s="145"/>
    </row>
    <row r="2473" spans="4:4">
      <c r="D2473" s="145"/>
    </row>
    <row r="2474" spans="4:4">
      <c r="D2474" s="145"/>
    </row>
    <row r="2475" spans="4:4">
      <c r="D2475" s="145"/>
    </row>
    <row r="2476" spans="4:4">
      <c r="D2476" s="145"/>
    </row>
    <row r="2477" spans="4:4">
      <c r="D2477" s="145"/>
    </row>
    <row r="2478" spans="4:4">
      <c r="D2478" s="145"/>
    </row>
    <row r="2479" spans="4:4">
      <c r="D2479" s="145"/>
    </row>
    <row r="2480" spans="4:4">
      <c r="D2480" s="145"/>
    </row>
    <row r="2481" spans="4:4">
      <c r="D2481" s="145"/>
    </row>
    <row r="2482" spans="4:4">
      <c r="D2482" s="145"/>
    </row>
    <row r="2483" spans="4:4">
      <c r="D2483" s="145"/>
    </row>
    <row r="2484" spans="4:4">
      <c r="D2484" s="145"/>
    </row>
    <row r="2485" spans="4:4">
      <c r="D2485" s="145"/>
    </row>
    <row r="2486" spans="4:4">
      <c r="D2486" s="145"/>
    </row>
    <row r="2487" spans="4:4">
      <c r="D2487" s="145"/>
    </row>
    <row r="2488" spans="4:4">
      <c r="D2488" s="145"/>
    </row>
    <row r="2489" spans="4:4">
      <c r="D2489" s="145"/>
    </row>
    <row r="2490" spans="4:4">
      <c r="D2490" s="145"/>
    </row>
    <row r="2491" spans="4:4">
      <c r="D2491" s="145"/>
    </row>
    <row r="2492" spans="4:4">
      <c r="D2492" s="145"/>
    </row>
    <row r="2493" spans="4:4">
      <c r="D2493" s="145"/>
    </row>
    <row r="2494" spans="4:4">
      <c r="D2494" s="145"/>
    </row>
    <row r="2495" spans="4:4">
      <c r="D2495" s="145"/>
    </row>
    <row r="2496" spans="4:4">
      <c r="D2496" s="145"/>
    </row>
    <row r="2497" spans="4:4">
      <c r="D2497" s="145"/>
    </row>
    <row r="2498" spans="4:4">
      <c r="D2498" s="145"/>
    </row>
    <row r="2499" spans="4:4">
      <c r="D2499" s="145"/>
    </row>
    <row r="2500" spans="4:4">
      <c r="D2500" s="145"/>
    </row>
    <row r="2501" spans="4:4">
      <c r="D2501" s="145"/>
    </row>
    <row r="2502" spans="4:4">
      <c r="D2502" s="145"/>
    </row>
    <row r="2503" spans="4:4">
      <c r="D2503" s="145"/>
    </row>
    <row r="2504" spans="4:4">
      <c r="D2504" s="145"/>
    </row>
    <row r="2505" spans="4:4">
      <c r="D2505" s="145"/>
    </row>
    <row r="2506" spans="4:4">
      <c r="D2506" s="145"/>
    </row>
    <row r="2507" spans="4:4">
      <c r="D2507" s="145"/>
    </row>
    <row r="2508" spans="4:4">
      <c r="D2508" s="145"/>
    </row>
    <row r="2509" spans="4:4">
      <c r="D2509" s="145"/>
    </row>
    <row r="2510" spans="4:4">
      <c r="D2510" s="145"/>
    </row>
    <row r="2511" spans="4:4">
      <c r="D2511" s="145"/>
    </row>
    <row r="2512" spans="4:4">
      <c r="D2512" s="145"/>
    </row>
    <row r="2513" spans="4:4">
      <c r="D2513" s="145"/>
    </row>
    <row r="2514" spans="4:4">
      <c r="D2514" s="145"/>
    </row>
    <row r="2515" spans="4:4">
      <c r="D2515" s="145"/>
    </row>
    <row r="2516" spans="4:4">
      <c r="D2516" s="145"/>
    </row>
    <row r="2517" spans="4:4">
      <c r="D2517" s="145"/>
    </row>
    <row r="2518" spans="4:4">
      <c r="D2518" s="145"/>
    </row>
    <row r="2519" spans="4:4">
      <c r="D2519" s="145"/>
    </row>
    <row r="2520" spans="4:4">
      <c r="D2520" s="145"/>
    </row>
    <row r="2521" spans="4:4">
      <c r="D2521" s="145"/>
    </row>
    <row r="2522" spans="4:4">
      <c r="D2522" s="145"/>
    </row>
    <row r="2523" spans="4:4">
      <c r="D2523" s="145"/>
    </row>
    <row r="2524" spans="4:4">
      <c r="D2524" s="145"/>
    </row>
    <row r="2525" spans="4:4">
      <c r="D2525" s="145"/>
    </row>
    <row r="2526" spans="4:4">
      <c r="D2526" s="145"/>
    </row>
    <row r="2527" spans="4:4">
      <c r="D2527" s="145"/>
    </row>
    <row r="2528" spans="4:4">
      <c r="D2528" s="145"/>
    </row>
    <row r="2529" spans="4:4">
      <c r="D2529" s="145"/>
    </row>
    <row r="2530" spans="4:4">
      <c r="D2530" s="145"/>
    </row>
    <row r="2531" spans="4:4">
      <c r="D2531" s="145"/>
    </row>
    <row r="2532" spans="4:4">
      <c r="D2532" s="145"/>
    </row>
    <row r="2533" spans="4:4">
      <c r="D2533" s="145"/>
    </row>
    <row r="2534" spans="4:4">
      <c r="D2534" s="145"/>
    </row>
    <row r="2535" spans="4:4">
      <c r="D2535" s="145"/>
    </row>
    <row r="2536" spans="4:4">
      <c r="D2536" s="145"/>
    </row>
    <row r="2537" spans="4:4">
      <c r="D2537" s="145"/>
    </row>
    <row r="2538" spans="4:4">
      <c r="D2538" s="145"/>
    </row>
    <row r="2539" spans="4:4">
      <c r="D2539" s="145"/>
    </row>
    <row r="2540" spans="4:4">
      <c r="D2540" s="145"/>
    </row>
    <row r="2541" spans="4:4">
      <c r="D2541" s="145"/>
    </row>
    <row r="2542" spans="4:4">
      <c r="D2542" s="145"/>
    </row>
    <row r="2543" spans="4:4">
      <c r="D2543" s="145"/>
    </row>
    <row r="2544" spans="4:4">
      <c r="D2544" s="145"/>
    </row>
    <row r="2545" spans="4:4">
      <c r="D2545" s="145"/>
    </row>
    <row r="2546" spans="4:4">
      <c r="D2546" s="145"/>
    </row>
    <row r="2547" spans="4:4">
      <c r="D2547" s="145"/>
    </row>
    <row r="2548" spans="4:4">
      <c r="D2548" s="145"/>
    </row>
    <row r="2549" spans="4:4">
      <c r="D2549" s="145"/>
    </row>
    <row r="2550" spans="4:4">
      <c r="D2550" s="145"/>
    </row>
    <row r="2551" spans="4:4">
      <c r="D2551" s="145"/>
    </row>
    <row r="2552" spans="4:4">
      <c r="D2552" s="145"/>
    </row>
    <row r="2553" spans="4:4">
      <c r="D2553" s="145"/>
    </row>
    <row r="2554" spans="4:4">
      <c r="D2554" s="145"/>
    </row>
    <row r="2555" spans="4:4">
      <c r="D2555" s="145"/>
    </row>
    <row r="2556" spans="4:4">
      <c r="D2556" s="145"/>
    </row>
    <row r="2557" spans="4:4">
      <c r="D2557" s="145"/>
    </row>
    <row r="2558" spans="4:4">
      <c r="D2558" s="145"/>
    </row>
    <row r="2559" spans="4:4">
      <c r="D2559" s="145"/>
    </row>
    <row r="2560" spans="4:4">
      <c r="D2560" s="145"/>
    </row>
    <row r="2561" spans="4:4">
      <c r="D2561" s="145"/>
    </row>
    <row r="2562" spans="4:4">
      <c r="D2562" s="145"/>
    </row>
    <row r="2563" spans="4:4">
      <c r="D2563" s="145"/>
    </row>
    <row r="2564" spans="4:4">
      <c r="D2564" s="145"/>
    </row>
    <row r="2565" spans="4:4">
      <c r="D2565" s="145"/>
    </row>
    <row r="2566" spans="4:4">
      <c r="D2566" s="145"/>
    </row>
    <row r="2567" spans="4:4">
      <c r="D2567" s="145"/>
    </row>
    <row r="2568" spans="4:4">
      <c r="D2568" s="145"/>
    </row>
    <row r="2569" spans="4:4">
      <c r="D2569" s="145"/>
    </row>
    <row r="2570" spans="4:4">
      <c r="D2570" s="145"/>
    </row>
    <row r="2571" spans="4:4">
      <c r="D2571" s="145"/>
    </row>
    <row r="2572" spans="4:4">
      <c r="D2572" s="145"/>
    </row>
    <row r="2573" spans="4:4">
      <c r="D2573" s="145"/>
    </row>
    <row r="2574" spans="4:4">
      <c r="D2574" s="145"/>
    </row>
    <row r="2575" spans="4:4">
      <c r="D2575" s="145"/>
    </row>
    <row r="2576" spans="4:4">
      <c r="D2576" s="145"/>
    </row>
    <row r="2577" spans="4:4">
      <c r="D2577" s="145"/>
    </row>
    <row r="2578" spans="4:4">
      <c r="D2578" s="145"/>
    </row>
    <row r="2579" spans="4:4">
      <c r="D2579" s="145"/>
    </row>
    <row r="2580" spans="4:4">
      <c r="D2580" s="145"/>
    </row>
    <row r="2581" spans="4:4">
      <c r="D2581" s="145"/>
    </row>
    <row r="2582" spans="4:4">
      <c r="D2582" s="145"/>
    </row>
    <row r="2583" spans="4:4">
      <c r="D2583" s="145"/>
    </row>
    <row r="2584" spans="4:4">
      <c r="D2584" s="145"/>
    </row>
    <row r="2585" spans="4:4">
      <c r="D2585" s="145"/>
    </row>
    <row r="2586" spans="4:4">
      <c r="D2586" s="145"/>
    </row>
    <row r="2587" spans="4:4">
      <c r="D2587" s="145"/>
    </row>
    <row r="2588" spans="4:4">
      <c r="D2588" s="145"/>
    </row>
    <row r="2589" spans="4:4">
      <c r="D2589" s="145"/>
    </row>
    <row r="2590" spans="4:4">
      <c r="D2590" s="145"/>
    </row>
    <row r="2591" spans="4:4">
      <c r="D2591" s="145"/>
    </row>
    <row r="2592" spans="4:4">
      <c r="D2592" s="145"/>
    </row>
    <row r="2593" spans="4:4">
      <c r="D2593" s="145"/>
    </row>
    <row r="2594" spans="4:4">
      <c r="D2594" s="145"/>
    </row>
    <row r="2595" spans="4:4">
      <c r="D2595" s="145"/>
    </row>
    <row r="2596" spans="4:4">
      <c r="D2596" s="145"/>
    </row>
    <row r="2597" spans="4:4">
      <c r="D2597" s="145"/>
    </row>
    <row r="2598" spans="4:4">
      <c r="D2598" s="145"/>
    </row>
    <row r="2599" spans="4:4">
      <c r="D2599" s="145"/>
    </row>
    <row r="2600" spans="4:4">
      <c r="D2600" s="145"/>
    </row>
    <row r="2601" spans="4:4">
      <c r="D2601" s="145"/>
    </row>
    <row r="2602" spans="4:4">
      <c r="D2602" s="145"/>
    </row>
    <row r="2603" spans="4:4">
      <c r="D2603" s="145"/>
    </row>
    <row r="2604" spans="4:4">
      <c r="D2604" s="145"/>
    </row>
    <row r="2605" spans="4:4">
      <c r="D2605" s="145"/>
    </row>
    <row r="2606" spans="4:4">
      <c r="D2606" s="145"/>
    </row>
    <row r="2607" spans="4:4">
      <c r="D2607" s="145"/>
    </row>
    <row r="2608" spans="4:4">
      <c r="D2608" s="145"/>
    </row>
    <row r="2609" spans="4:4">
      <c r="D2609" s="145"/>
    </row>
    <row r="2610" spans="4:4">
      <c r="D2610" s="145"/>
    </row>
    <row r="2611" spans="4:4">
      <c r="D2611" s="145"/>
    </row>
    <row r="2612" spans="4:4">
      <c r="D2612" s="145"/>
    </row>
    <row r="2613" spans="4:4">
      <c r="D2613" s="145"/>
    </row>
    <row r="2614" spans="4:4">
      <c r="D2614" s="145"/>
    </row>
    <row r="2615" spans="4:4">
      <c r="D2615" s="145"/>
    </row>
    <row r="2616" spans="4:4">
      <c r="D2616" s="145"/>
    </row>
    <row r="2617" spans="4:4">
      <c r="D2617" s="145"/>
    </row>
    <row r="2618" spans="4:4">
      <c r="D2618" s="145"/>
    </row>
    <row r="2619" spans="4:4">
      <c r="D2619" s="145"/>
    </row>
    <row r="2620" spans="4:4">
      <c r="D2620" s="145"/>
    </row>
    <row r="2621" spans="4:4">
      <c r="D2621" s="145"/>
    </row>
    <row r="2622" spans="4:4">
      <c r="D2622" s="145"/>
    </row>
    <row r="2623" spans="4:4">
      <c r="D2623" s="145"/>
    </row>
    <row r="2624" spans="4:4">
      <c r="D2624" s="145"/>
    </row>
    <row r="2625" spans="4:4">
      <c r="D2625" s="145"/>
    </row>
    <row r="2626" spans="4:4">
      <c r="D2626" s="145"/>
    </row>
    <row r="2627" spans="4:4">
      <c r="D2627" s="145"/>
    </row>
    <row r="2628" spans="4:4">
      <c r="D2628" s="145"/>
    </row>
    <row r="2629" spans="4:4">
      <c r="D2629" s="145"/>
    </row>
    <row r="2630" spans="4:4">
      <c r="D2630" s="145"/>
    </row>
    <row r="2631" spans="4:4">
      <c r="D2631" s="145"/>
    </row>
    <row r="2632" spans="4:4">
      <c r="D2632" s="145"/>
    </row>
    <row r="2633" spans="4:4">
      <c r="D2633" s="145"/>
    </row>
    <row r="2634" spans="4:4">
      <c r="D2634" s="145"/>
    </row>
    <row r="2635" spans="4:4">
      <c r="D2635" s="145"/>
    </row>
    <row r="2636" spans="4:4">
      <c r="D2636" s="145"/>
    </row>
    <row r="2637" spans="4:4">
      <c r="D2637" s="145"/>
    </row>
    <row r="2638" spans="4:4">
      <c r="D2638" s="145"/>
    </row>
    <row r="2639" spans="4:4">
      <c r="D2639" s="145"/>
    </row>
    <row r="2640" spans="4:4">
      <c r="D2640" s="145"/>
    </row>
    <row r="2641" spans="4:4">
      <c r="D2641" s="145"/>
    </row>
    <row r="2642" spans="4:4">
      <c r="D2642" s="145"/>
    </row>
    <row r="2643" spans="4:4">
      <c r="D2643" s="145"/>
    </row>
    <row r="2644" spans="4:4">
      <c r="D2644" s="145"/>
    </row>
    <row r="2645" spans="4:4">
      <c r="D2645" s="145"/>
    </row>
    <row r="2646" spans="4:4">
      <c r="D2646" s="145"/>
    </row>
    <row r="2647" spans="4:4">
      <c r="D2647" s="145"/>
    </row>
    <row r="2648" spans="4:4">
      <c r="D2648" s="145"/>
    </row>
    <row r="2649" spans="4:4">
      <c r="D2649" s="145"/>
    </row>
    <row r="2650" spans="4:4">
      <c r="D2650" s="145"/>
    </row>
    <row r="2651" spans="4:4">
      <c r="D2651" s="145"/>
    </row>
    <row r="2652" spans="4:4">
      <c r="D2652" s="145"/>
    </row>
    <row r="2653" spans="4:4">
      <c r="D2653" s="145"/>
    </row>
    <row r="2654" spans="4:4">
      <c r="D2654" s="145"/>
    </row>
    <row r="2655" spans="4:4">
      <c r="D2655" s="145"/>
    </row>
    <row r="2656" spans="4:4">
      <c r="D2656" s="145"/>
    </row>
    <row r="2657" spans="4:4">
      <c r="D2657" s="145"/>
    </row>
    <row r="2658" spans="4:4">
      <c r="D2658" s="145"/>
    </row>
    <row r="2659" spans="4:4">
      <c r="D2659" s="145"/>
    </row>
    <row r="2660" spans="4:4">
      <c r="D2660" s="145"/>
    </row>
    <row r="2661" spans="4:4">
      <c r="D2661" s="145"/>
    </row>
    <row r="2662" spans="4:4">
      <c r="D2662" s="145"/>
    </row>
    <row r="2663" spans="4:4">
      <c r="D2663" s="145"/>
    </row>
    <row r="2664" spans="4:4">
      <c r="D2664" s="145"/>
    </row>
    <row r="2665" spans="4:4">
      <c r="D2665" s="145"/>
    </row>
    <row r="2666" spans="4:4">
      <c r="D2666" s="145"/>
    </row>
    <row r="2667" spans="4:4">
      <c r="D2667" s="145"/>
    </row>
    <row r="2668" spans="4:4">
      <c r="D2668" s="145"/>
    </row>
    <row r="2669" spans="4:4">
      <c r="D2669" s="145"/>
    </row>
    <row r="2670" spans="4:4">
      <c r="D2670" s="145"/>
    </row>
    <row r="2671" spans="4:4">
      <c r="D2671" s="145"/>
    </row>
    <row r="2672" spans="4:4">
      <c r="D2672" s="145"/>
    </row>
    <row r="2673" spans="4:4">
      <c r="D2673" s="145"/>
    </row>
    <row r="2674" spans="4:4">
      <c r="D2674" s="145"/>
    </row>
    <row r="2675" spans="4:4">
      <c r="D2675" s="145"/>
    </row>
    <row r="2676" spans="4:4">
      <c r="D2676" s="145"/>
    </row>
    <row r="2677" spans="4:4">
      <c r="D2677" s="145"/>
    </row>
    <row r="2678" spans="4:4">
      <c r="D2678" s="145"/>
    </row>
    <row r="2679" spans="4:4">
      <c r="D2679" s="145"/>
    </row>
    <row r="2680" spans="4:4">
      <c r="D2680" s="145"/>
    </row>
    <row r="2681" spans="4:4">
      <c r="D2681" s="145"/>
    </row>
    <row r="2682" spans="4:4">
      <c r="D2682" s="145"/>
    </row>
    <row r="2683" spans="4:4">
      <c r="D2683" s="145"/>
    </row>
    <row r="2684" spans="4:4">
      <c r="D2684" s="145"/>
    </row>
    <row r="2685" spans="4:4">
      <c r="D2685" s="145"/>
    </row>
    <row r="2686" spans="4:4">
      <c r="D2686" s="145"/>
    </row>
    <row r="2687" spans="4:4">
      <c r="D2687" s="145"/>
    </row>
    <row r="2688" spans="4:4">
      <c r="D2688" s="145"/>
    </row>
    <row r="2689" spans="4:4">
      <c r="D2689" s="145"/>
    </row>
    <row r="2690" spans="4:4">
      <c r="D2690" s="145"/>
    </row>
    <row r="2691" spans="4:4">
      <c r="D2691" s="145"/>
    </row>
    <row r="2692" spans="4:4">
      <c r="D2692" s="145"/>
    </row>
    <row r="2693" spans="4:4">
      <c r="D2693" s="145"/>
    </row>
    <row r="2694" spans="4:4">
      <c r="D2694" s="145"/>
    </row>
    <row r="2695" spans="4:4">
      <c r="D2695" s="145"/>
    </row>
    <row r="2696" spans="4:4">
      <c r="D2696" s="145"/>
    </row>
    <row r="2697" spans="4:4">
      <c r="D2697" s="145"/>
    </row>
    <row r="2698" spans="4:4">
      <c r="D2698" s="145"/>
    </row>
    <row r="2699" spans="4:4">
      <c r="D2699" s="145"/>
    </row>
    <row r="2700" spans="4:4">
      <c r="D2700" s="145"/>
    </row>
    <row r="2701" spans="4:4">
      <c r="D2701" s="145"/>
    </row>
    <row r="2702" spans="4:4">
      <c r="D2702" s="145"/>
    </row>
    <row r="2703" spans="4:4">
      <c r="D2703" s="145"/>
    </row>
    <row r="2704" spans="4:4">
      <c r="D2704" s="145"/>
    </row>
    <row r="2705" spans="4:4">
      <c r="D2705" s="145"/>
    </row>
    <row r="2706" spans="4:4">
      <c r="D2706" s="145"/>
    </row>
    <row r="2707" spans="4:4">
      <c r="D2707" s="145"/>
    </row>
    <row r="2708" spans="4:4">
      <c r="D2708" s="145"/>
    </row>
    <row r="2709" spans="4:4">
      <c r="D2709" s="145"/>
    </row>
    <row r="2710" spans="4:4">
      <c r="D2710" s="145"/>
    </row>
    <row r="2711" spans="4:4">
      <c r="D2711" s="145"/>
    </row>
    <row r="2712" spans="4:4">
      <c r="D2712" s="145"/>
    </row>
    <row r="2713" spans="4:4">
      <c r="D2713" s="145"/>
    </row>
    <row r="2714" spans="4:4">
      <c r="D2714" s="145"/>
    </row>
    <row r="2715" spans="4:4">
      <c r="D2715" s="145"/>
    </row>
    <row r="2716" spans="4:4">
      <c r="D2716" s="145"/>
    </row>
    <row r="2717" spans="4:4">
      <c r="D2717" s="145"/>
    </row>
    <row r="2718" spans="4:4">
      <c r="D2718" s="145"/>
    </row>
    <row r="2719" spans="4:4">
      <c r="D2719" s="145"/>
    </row>
    <row r="2720" spans="4:4">
      <c r="D2720" s="145"/>
    </row>
    <row r="2721" spans="4:4">
      <c r="D2721" s="145"/>
    </row>
    <row r="2722" spans="4:4">
      <c r="D2722" s="145"/>
    </row>
    <row r="2723" spans="4:4">
      <c r="D2723" s="145"/>
    </row>
    <row r="2724" spans="4:4">
      <c r="D2724" s="145"/>
    </row>
    <row r="2725" spans="4:4">
      <c r="D2725" s="145"/>
    </row>
    <row r="2726" spans="4:4">
      <c r="D2726" s="145"/>
    </row>
    <row r="2727" spans="4:4">
      <c r="D2727" s="145"/>
    </row>
    <row r="2728" spans="4:4">
      <c r="D2728" s="145"/>
    </row>
    <row r="2729" spans="4:4">
      <c r="D2729" s="145"/>
    </row>
    <row r="2730" spans="4:4">
      <c r="D2730" s="145"/>
    </row>
    <row r="2731" spans="4:4">
      <c r="D2731" s="145"/>
    </row>
    <row r="2732" spans="4:4">
      <c r="D2732" s="145"/>
    </row>
    <row r="2733" spans="4:4">
      <c r="D2733" s="145"/>
    </row>
    <row r="2734" spans="4:4">
      <c r="D2734" s="145"/>
    </row>
    <row r="2735" spans="4:4">
      <c r="D2735" s="145"/>
    </row>
    <row r="2736" spans="4:4">
      <c r="D2736" s="145"/>
    </row>
    <row r="2737" spans="4:4">
      <c r="D2737" s="145"/>
    </row>
    <row r="2738" spans="4:4">
      <c r="D2738" s="145"/>
    </row>
    <row r="2739" spans="4:4">
      <c r="D2739" s="145"/>
    </row>
    <row r="2740" spans="4:4">
      <c r="D2740" s="145"/>
    </row>
    <row r="2741" spans="4:4">
      <c r="D2741" s="145"/>
    </row>
    <row r="2742" spans="4:4">
      <c r="D2742" s="145"/>
    </row>
    <row r="2743" spans="4:4">
      <c r="D2743" s="145"/>
    </row>
    <row r="2744" spans="4:4">
      <c r="D2744" s="145"/>
    </row>
    <row r="2745" spans="4:4">
      <c r="D2745" s="145"/>
    </row>
    <row r="2746" spans="4:4">
      <c r="D2746" s="145"/>
    </row>
    <row r="2747" spans="4:4">
      <c r="D2747" s="145"/>
    </row>
    <row r="2748" spans="4:4">
      <c r="D2748" s="145"/>
    </row>
    <row r="2749" spans="4:4">
      <c r="D2749" s="145"/>
    </row>
    <row r="2750" spans="4:4">
      <c r="D2750" s="145"/>
    </row>
    <row r="2751" spans="4:4">
      <c r="D2751" s="145"/>
    </row>
    <row r="2752" spans="4:4">
      <c r="D2752" s="145"/>
    </row>
    <row r="2753" spans="4:4">
      <c r="D2753" s="145"/>
    </row>
    <row r="2754" spans="4:4">
      <c r="D2754" s="145"/>
    </row>
    <row r="2755" spans="4:4">
      <c r="D2755" s="145"/>
    </row>
    <row r="2756" spans="4:4">
      <c r="D2756" s="145"/>
    </row>
    <row r="2757" spans="4:4">
      <c r="D2757" s="145"/>
    </row>
    <row r="2758" spans="4:4">
      <c r="D2758" s="145"/>
    </row>
    <row r="2759" spans="4:4">
      <c r="D2759" s="145"/>
    </row>
    <row r="2760" spans="4:4">
      <c r="D2760" s="145"/>
    </row>
    <row r="2761" spans="4:4">
      <c r="D2761" s="145"/>
    </row>
    <row r="2762" spans="4:4">
      <c r="D2762" s="145"/>
    </row>
    <row r="2763" spans="4:4">
      <c r="D2763" s="145"/>
    </row>
    <row r="2764" spans="4:4">
      <c r="D2764" s="145"/>
    </row>
    <row r="2765" spans="4:4">
      <c r="D2765" s="145"/>
    </row>
    <row r="2766" spans="4:4">
      <c r="D2766" s="145"/>
    </row>
    <row r="2767" spans="4:4">
      <c r="D2767" s="145"/>
    </row>
    <row r="2768" spans="4:4">
      <c r="D2768" s="145"/>
    </row>
    <row r="2769" spans="4:4">
      <c r="D2769" s="145"/>
    </row>
    <row r="2770" spans="4:4">
      <c r="D2770" s="145"/>
    </row>
    <row r="2771" spans="4:4">
      <c r="D2771" s="145"/>
    </row>
    <row r="2772" spans="4:4">
      <c r="D2772" s="145"/>
    </row>
    <row r="2773" spans="4:4">
      <c r="D2773" s="145"/>
    </row>
    <row r="2774" spans="4:4">
      <c r="D2774" s="145"/>
    </row>
    <row r="2775" spans="4:4">
      <c r="D2775" s="145"/>
    </row>
    <row r="2776" spans="4:4">
      <c r="D2776" s="145"/>
    </row>
    <row r="2777" spans="4:4">
      <c r="D2777" s="145"/>
    </row>
    <row r="2778" spans="4:4">
      <c r="D2778" s="145"/>
    </row>
    <row r="2779" spans="4:4">
      <c r="D2779" s="145"/>
    </row>
    <row r="2780" spans="4:4">
      <c r="D2780" s="145"/>
    </row>
    <row r="2781" spans="4:4">
      <c r="D2781" s="145"/>
    </row>
    <row r="2782" spans="4:4">
      <c r="D2782" s="145"/>
    </row>
    <row r="2783" spans="4:4">
      <c r="D2783" s="145"/>
    </row>
    <row r="2784" spans="4:4">
      <c r="D2784" s="145"/>
    </row>
    <row r="2785" spans="4:4">
      <c r="D2785" s="145"/>
    </row>
    <row r="2786" spans="4:4">
      <c r="D2786" s="145"/>
    </row>
    <row r="2787" spans="4:4">
      <c r="D2787" s="145"/>
    </row>
    <row r="2788" spans="4:4">
      <c r="D2788" s="145"/>
    </row>
    <row r="2789" spans="4:4">
      <c r="D2789" s="145"/>
    </row>
    <row r="2790" spans="4:4">
      <c r="D2790" s="145"/>
    </row>
    <row r="2791" spans="4:4">
      <c r="D2791" s="145"/>
    </row>
    <row r="2792" spans="4:4">
      <c r="D2792" s="145"/>
    </row>
    <row r="2793" spans="4:4">
      <c r="D2793" s="145"/>
    </row>
    <row r="2794" spans="4:4">
      <c r="D2794" s="145"/>
    </row>
    <row r="2795" spans="4:4">
      <c r="D2795" s="145"/>
    </row>
    <row r="2796" spans="4:4">
      <c r="D2796" s="145"/>
    </row>
    <row r="2797" spans="4:4">
      <c r="D2797" s="145"/>
    </row>
    <row r="2798" spans="4:4">
      <c r="D2798" s="145"/>
    </row>
    <row r="2799" spans="4:4">
      <c r="D2799" s="145"/>
    </row>
    <row r="2800" spans="4:4">
      <c r="D2800" s="145"/>
    </row>
    <row r="2801" spans="4:4">
      <c r="D2801" s="145"/>
    </row>
    <row r="2802" spans="4:4">
      <c r="D2802" s="145"/>
    </row>
    <row r="2803" spans="4:4">
      <c r="D2803" s="145"/>
    </row>
    <row r="2804" spans="4:4">
      <c r="D2804" s="145"/>
    </row>
    <row r="2805" spans="4:4">
      <c r="D2805" s="145"/>
    </row>
    <row r="2806" spans="4:4">
      <c r="D2806" s="145"/>
    </row>
    <row r="2807" spans="4:4">
      <c r="D2807" s="145"/>
    </row>
    <row r="2808" spans="4:4">
      <c r="D2808" s="145"/>
    </row>
    <row r="2809" spans="4:4">
      <c r="D2809" s="145"/>
    </row>
    <row r="2810" spans="4:4">
      <c r="D2810" s="145"/>
    </row>
    <row r="2811" spans="4:4">
      <c r="D2811" s="145"/>
    </row>
    <row r="2812" spans="4:4">
      <c r="D2812" s="145"/>
    </row>
    <row r="2813" spans="4:4">
      <c r="D2813" s="145"/>
    </row>
    <row r="2814" spans="4:4">
      <c r="D2814" s="145"/>
    </row>
    <row r="2815" spans="4:4">
      <c r="D2815" s="145"/>
    </row>
    <row r="2816" spans="4:4">
      <c r="D2816" s="145"/>
    </row>
    <row r="2817" spans="4:4">
      <c r="D2817" s="145"/>
    </row>
    <row r="2818" spans="4:4">
      <c r="D2818" s="145"/>
    </row>
    <row r="2819" spans="4:4">
      <c r="D2819" s="145"/>
    </row>
    <row r="2820" spans="4:4">
      <c r="D2820" s="145"/>
    </row>
    <row r="2821" spans="4:4">
      <c r="D2821" s="145"/>
    </row>
    <row r="2822" spans="4:4">
      <c r="D2822" s="145"/>
    </row>
    <row r="2823" spans="4:4">
      <c r="D2823" s="145"/>
    </row>
    <row r="2824" spans="4:4">
      <c r="D2824" s="145"/>
    </row>
    <row r="2825" spans="4:4">
      <c r="D2825" s="145"/>
    </row>
    <row r="2826" spans="4:4">
      <c r="D2826" s="145"/>
    </row>
    <row r="2827" spans="4:4">
      <c r="D2827" s="145"/>
    </row>
    <row r="2828" spans="4:4">
      <c r="D2828" s="145"/>
    </row>
    <row r="2829" spans="4:4">
      <c r="D2829" s="145"/>
    </row>
    <row r="2830" spans="4:4">
      <c r="D2830" s="145"/>
    </row>
    <row r="2831" spans="4:4">
      <c r="D2831" s="145"/>
    </row>
    <row r="2832" spans="4:4">
      <c r="D2832" s="145"/>
    </row>
    <row r="2833" spans="4:4">
      <c r="D2833" s="145"/>
    </row>
    <row r="2834" spans="4:4">
      <c r="D2834" s="145"/>
    </row>
    <row r="2835" spans="4:4">
      <c r="D2835" s="145"/>
    </row>
    <row r="2836" spans="4:4">
      <c r="D2836" s="145"/>
    </row>
    <row r="2837" spans="4:4">
      <c r="D2837" s="145"/>
    </row>
    <row r="2838" spans="4:4">
      <c r="D2838" s="145"/>
    </row>
    <row r="2839" spans="4:4">
      <c r="D2839" s="145"/>
    </row>
    <row r="2840" spans="4:4">
      <c r="D2840" s="145"/>
    </row>
    <row r="2841" spans="4:4">
      <c r="D2841" s="145"/>
    </row>
    <row r="2842" spans="4:4">
      <c r="D2842" s="145"/>
    </row>
    <row r="2843" spans="4:4">
      <c r="D2843" s="145"/>
    </row>
    <row r="2844" spans="4:4">
      <c r="D2844" s="145"/>
    </row>
    <row r="2845" spans="4:4">
      <c r="D2845" s="145"/>
    </row>
    <row r="2846" spans="4:4">
      <c r="D2846" s="145"/>
    </row>
    <row r="2847" spans="4:4">
      <c r="D2847" s="145"/>
    </row>
    <row r="2848" spans="4:4">
      <c r="D2848" s="145"/>
    </row>
    <row r="2849" spans="4:4">
      <c r="D2849" s="145"/>
    </row>
    <row r="2850" spans="4:4">
      <c r="D2850" s="145"/>
    </row>
    <row r="2851" spans="4:4">
      <c r="D2851" s="145"/>
    </row>
    <row r="2852" spans="4:4">
      <c r="D2852" s="145"/>
    </row>
    <row r="2853" spans="4:4">
      <c r="D2853" s="145"/>
    </row>
    <row r="2854" spans="4:4">
      <c r="D2854" s="145"/>
    </row>
    <row r="2855" spans="4:4">
      <c r="D2855" s="145"/>
    </row>
    <row r="2856" spans="4:4">
      <c r="D2856" s="145"/>
    </row>
    <row r="2857" spans="4:4">
      <c r="D2857" s="145"/>
    </row>
    <row r="2858" spans="4:4">
      <c r="D2858" s="145"/>
    </row>
    <row r="2859" spans="4:4">
      <c r="D2859" s="145"/>
    </row>
    <row r="2860" spans="4:4">
      <c r="D2860" s="145"/>
    </row>
    <row r="2861" spans="4:4">
      <c r="D2861" s="145"/>
    </row>
    <row r="2862" spans="4:4">
      <c r="D2862" s="145"/>
    </row>
    <row r="2863" spans="4:4">
      <c r="D2863" s="145"/>
    </row>
    <row r="2864" spans="4:4">
      <c r="D2864" s="145"/>
    </row>
    <row r="2865" spans="4:4">
      <c r="D2865" s="145"/>
    </row>
    <row r="2866" spans="4:4">
      <c r="D2866" s="145"/>
    </row>
    <row r="2867" spans="4:4">
      <c r="D2867" s="145"/>
    </row>
    <row r="2868" spans="4:4">
      <c r="D2868" s="145"/>
    </row>
    <row r="2869" spans="4:4">
      <c r="D2869" s="145"/>
    </row>
    <row r="2870" spans="4:4">
      <c r="D2870" s="145"/>
    </row>
    <row r="2871" spans="4:4">
      <c r="D2871" s="145"/>
    </row>
    <row r="2872" spans="4:4">
      <c r="D2872" s="145"/>
    </row>
    <row r="2873" spans="4:4">
      <c r="D2873" s="145"/>
    </row>
    <row r="2874" spans="4:4">
      <c r="D2874" s="145"/>
    </row>
    <row r="2875" spans="4:4">
      <c r="D2875" s="145"/>
    </row>
    <row r="2876" spans="4:4">
      <c r="D2876" s="145"/>
    </row>
    <row r="2877" spans="4:4">
      <c r="D2877" s="145"/>
    </row>
    <row r="2878" spans="4:4">
      <c r="D2878" s="145"/>
    </row>
    <row r="2879" spans="4:4">
      <c r="D2879" s="145"/>
    </row>
    <row r="2880" spans="4:4">
      <c r="D2880" s="145"/>
    </row>
    <row r="2881" spans="4:4">
      <c r="D2881" s="145"/>
    </row>
    <row r="2882" spans="4:4">
      <c r="D2882" s="145"/>
    </row>
    <row r="2883" spans="4:4">
      <c r="D2883" s="145"/>
    </row>
    <row r="2884" spans="4:4">
      <c r="D2884" s="145"/>
    </row>
    <row r="2885" spans="4:4">
      <c r="D2885" s="145"/>
    </row>
    <row r="2886" spans="4:4">
      <c r="D2886" s="145"/>
    </row>
    <row r="2887" spans="4:4">
      <c r="D2887" s="145"/>
    </row>
    <row r="2888" spans="4:4">
      <c r="D2888" s="145"/>
    </row>
    <row r="2889" spans="4:4">
      <c r="D2889" s="145"/>
    </row>
    <row r="2890" spans="4:4">
      <c r="D2890" s="145"/>
    </row>
    <row r="2891" spans="4:4">
      <c r="D2891" s="145"/>
    </row>
    <row r="2892" spans="4:4">
      <c r="D2892" s="145"/>
    </row>
    <row r="2893" spans="4:4">
      <c r="D2893" s="145"/>
    </row>
    <row r="2894" spans="4:4">
      <c r="D2894" s="145"/>
    </row>
    <row r="2895" spans="4:4">
      <c r="D2895" s="145"/>
    </row>
    <row r="2896" spans="4:4">
      <c r="D2896" s="145"/>
    </row>
    <row r="2897" spans="4:4">
      <c r="D2897" s="145"/>
    </row>
    <row r="2898" spans="4:4">
      <c r="D2898" s="145"/>
    </row>
    <row r="2899" spans="4:4">
      <c r="D2899" s="145"/>
    </row>
    <row r="2900" spans="4:4">
      <c r="D2900" s="145"/>
    </row>
    <row r="2901" spans="4:4">
      <c r="D2901" s="145"/>
    </row>
    <row r="2902" spans="4:4">
      <c r="D2902" s="145"/>
    </row>
    <row r="2903" spans="4:4">
      <c r="D2903" s="145"/>
    </row>
    <row r="2904" spans="4:4">
      <c r="D2904" s="145"/>
    </row>
    <row r="2905" spans="4:4">
      <c r="D2905" s="145"/>
    </row>
    <row r="2906" spans="4:4">
      <c r="D2906" s="145"/>
    </row>
    <row r="2907" spans="4:4">
      <c r="D2907" s="145"/>
    </row>
    <row r="2908" spans="4:4">
      <c r="D2908" s="145"/>
    </row>
    <row r="2909" spans="4:4">
      <c r="D2909" s="145"/>
    </row>
    <row r="2910" spans="4:4">
      <c r="D2910" s="145"/>
    </row>
    <row r="2911" spans="4:4">
      <c r="D2911" s="145"/>
    </row>
    <row r="2912" spans="4:4">
      <c r="D2912" s="145"/>
    </row>
    <row r="2913" spans="4:4">
      <c r="D2913" s="145"/>
    </row>
    <row r="2914" spans="4:4">
      <c r="D2914" s="145"/>
    </row>
    <row r="2915" spans="4:4">
      <c r="D2915" s="145"/>
    </row>
    <row r="2916" spans="4:4">
      <c r="D2916" s="145"/>
    </row>
    <row r="2917" spans="4:4">
      <c r="D2917" s="145"/>
    </row>
    <row r="2918" spans="4:4">
      <c r="D2918" s="145"/>
    </row>
    <row r="2919" spans="4:4">
      <c r="D2919" s="145"/>
    </row>
    <row r="2920" spans="4:4">
      <c r="D2920" s="145"/>
    </row>
    <row r="2921" spans="4:4">
      <c r="D2921" s="145"/>
    </row>
    <row r="2922" spans="4:4">
      <c r="D2922" s="145"/>
    </row>
    <row r="2923" spans="4:4">
      <c r="D2923" s="145"/>
    </row>
    <row r="2924" spans="4:4">
      <c r="D2924" s="145"/>
    </row>
    <row r="2925" spans="4:4">
      <c r="D2925" s="145"/>
    </row>
    <row r="2926" spans="4:4">
      <c r="D2926" s="145"/>
    </row>
    <row r="2927" spans="4:4">
      <c r="D2927" s="145"/>
    </row>
    <row r="2928" spans="4:4">
      <c r="D2928" s="145"/>
    </row>
    <row r="2929" spans="4:4">
      <c r="D2929" s="145"/>
    </row>
    <row r="2930" spans="4:4">
      <c r="D2930" s="145"/>
    </row>
    <row r="2931" spans="4:4">
      <c r="D2931" s="145"/>
    </row>
    <row r="2932" spans="4:4">
      <c r="D2932" s="145"/>
    </row>
    <row r="2933" spans="4:4">
      <c r="D2933" s="145"/>
    </row>
    <row r="2934" spans="4:4">
      <c r="D2934" s="145"/>
    </row>
    <row r="2935" spans="4:4">
      <c r="D2935" s="145"/>
    </row>
    <row r="2936" spans="4:4">
      <c r="D2936" s="145"/>
    </row>
    <row r="2937" spans="4:4">
      <c r="D2937" s="145"/>
    </row>
    <row r="2938" spans="4:4">
      <c r="D2938" s="145"/>
    </row>
    <row r="2939" spans="4:4">
      <c r="D2939" s="145"/>
    </row>
    <row r="2940" spans="4:4">
      <c r="D2940" s="145"/>
    </row>
    <row r="2941" spans="4:4">
      <c r="D2941" s="145"/>
    </row>
    <row r="2942" spans="4:4">
      <c r="D2942" s="145"/>
    </row>
    <row r="2943" spans="4:4">
      <c r="D2943" s="145"/>
    </row>
    <row r="2944" spans="4:4">
      <c r="D2944" s="145"/>
    </row>
    <row r="2945" spans="4:4">
      <c r="D2945" s="145"/>
    </row>
    <row r="2946" spans="4:4">
      <c r="D2946" s="145"/>
    </row>
    <row r="2947" spans="4:4">
      <c r="D2947" s="145"/>
    </row>
    <row r="2948" spans="4:4">
      <c r="D2948" s="145"/>
    </row>
    <row r="2949" spans="4:4">
      <c r="D2949" s="145"/>
    </row>
    <row r="2950" spans="4:4">
      <c r="D2950" s="145"/>
    </row>
    <row r="2951" spans="4:4">
      <c r="D2951" s="145"/>
    </row>
    <row r="2952" spans="4:4">
      <c r="D2952" s="145"/>
    </row>
    <row r="2953" spans="4:4">
      <c r="D2953" s="145"/>
    </row>
    <row r="2954" spans="4:4">
      <c r="D2954" s="145"/>
    </row>
    <row r="2955" spans="4:4">
      <c r="D2955" s="145"/>
    </row>
    <row r="2956" spans="4:4">
      <c r="D2956" s="145"/>
    </row>
    <row r="2957" spans="4:4">
      <c r="D2957" s="145"/>
    </row>
    <row r="2958" spans="4:4">
      <c r="D2958" s="145"/>
    </row>
    <row r="2959" spans="4:4">
      <c r="D2959" s="145"/>
    </row>
    <row r="2960" spans="4:4">
      <c r="D2960" s="145"/>
    </row>
    <row r="2961" spans="4:4">
      <c r="D2961" s="145"/>
    </row>
    <row r="2962" spans="4:4">
      <c r="D2962" s="145"/>
    </row>
    <row r="2963" spans="4:4">
      <c r="D2963" s="145"/>
    </row>
    <row r="2964" spans="4:4">
      <c r="D2964" s="145"/>
    </row>
    <row r="2965" spans="4:4">
      <c r="D2965" s="145"/>
    </row>
    <row r="2966" spans="4:4">
      <c r="D2966" s="145"/>
    </row>
    <row r="2967" spans="4:4">
      <c r="D2967" s="145"/>
    </row>
    <row r="2968" spans="4:4">
      <c r="D2968" s="145"/>
    </row>
    <row r="2969" spans="4:4">
      <c r="D2969" s="145"/>
    </row>
    <row r="2970" spans="4:4">
      <c r="D2970" s="145"/>
    </row>
    <row r="2971" spans="4:4">
      <c r="D2971" s="145"/>
    </row>
    <row r="2972" spans="4:4">
      <c r="D2972" s="145"/>
    </row>
    <row r="2973" spans="4:4">
      <c r="D2973" s="145"/>
    </row>
    <row r="2974" spans="4:4">
      <c r="D2974" s="145"/>
    </row>
    <row r="2975" spans="4:4">
      <c r="D2975" s="145"/>
    </row>
    <row r="2976" spans="4:4">
      <c r="D2976" s="145"/>
    </row>
    <row r="2977" spans="4:4">
      <c r="D2977" s="145"/>
    </row>
    <row r="2978" spans="4:4">
      <c r="D2978" s="145"/>
    </row>
    <row r="2979" spans="4:4">
      <c r="D2979" s="145"/>
    </row>
    <row r="2980" spans="4:4">
      <c r="D2980" s="145"/>
    </row>
    <row r="2981" spans="4:4">
      <c r="D2981" s="145"/>
    </row>
    <row r="2982" spans="4:4">
      <c r="D2982" s="145"/>
    </row>
    <row r="2983" spans="4:4">
      <c r="D2983" s="145"/>
    </row>
    <row r="2984" spans="4:4">
      <c r="D2984" s="145"/>
    </row>
    <row r="2985" spans="4:4">
      <c r="D2985" s="145"/>
    </row>
    <row r="2986" spans="4:4">
      <c r="D2986" s="145"/>
    </row>
    <row r="2987" spans="4:4">
      <c r="D2987" s="145"/>
    </row>
    <row r="2988" spans="4:4">
      <c r="D2988" s="145"/>
    </row>
    <row r="2989" spans="4:4">
      <c r="D2989" s="145"/>
    </row>
    <row r="2990" spans="4:4">
      <c r="D2990" s="145"/>
    </row>
    <row r="2991" spans="4:4">
      <c r="D2991" s="145"/>
    </row>
    <row r="2992" spans="4:4">
      <c r="D2992" s="145"/>
    </row>
    <row r="2993" spans="4:4">
      <c r="D2993" s="145"/>
    </row>
    <row r="2994" spans="4:4">
      <c r="D2994" s="145"/>
    </row>
    <row r="2995" spans="4:4">
      <c r="D2995" s="145"/>
    </row>
    <row r="2996" spans="4:4">
      <c r="D2996" s="145"/>
    </row>
    <row r="2997" spans="4:4">
      <c r="D2997" s="145"/>
    </row>
    <row r="2998" spans="4:4">
      <c r="D2998" s="145"/>
    </row>
    <row r="2999" spans="4:4">
      <c r="D2999" s="145"/>
    </row>
    <row r="3000" spans="4:4">
      <c r="D3000" s="145"/>
    </row>
    <row r="3001" spans="4:4">
      <c r="D3001" s="145"/>
    </row>
    <row r="3002" spans="4:4">
      <c r="D3002" s="145"/>
    </row>
    <row r="3003" spans="4:4">
      <c r="D3003" s="145"/>
    </row>
    <row r="3004" spans="4:4">
      <c r="D3004" s="145"/>
    </row>
    <row r="3005" spans="4:4">
      <c r="D3005" s="145"/>
    </row>
    <row r="3006" spans="4:4">
      <c r="D3006" s="145"/>
    </row>
    <row r="3007" spans="4:4">
      <c r="D3007" s="145"/>
    </row>
    <row r="3008" spans="4:4">
      <c r="D3008" s="145"/>
    </row>
    <row r="3009" spans="4:4">
      <c r="D3009" s="145"/>
    </row>
    <row r="3010" spans="4:4">
      <c r="D3010" s="145"/>
    </row>
    <row r="3011" spans="4:4">
      <c r="D3011" s="145"/>
    </row>
    <row r="3012" spans="4:4">
      <c r="D3012" s="145"/>
    </row>
    <row r="3013" spans="4:4">
      <c r="D3013" s="145"/>
    </row>
    <row r="3014" spans="4:4">
      <c r="D3014" s="145"/>
    </row>
    <row r="3015" spans="4:4">
      <c r="D3015" s="145"/>
    </row>
    <row r="3016" spans="4:4">
      <c r="D3016" s="145"/>
    </row>
    <row r="3017" spans="4:4">
      <c r="D3017" s="145"/>
    </row>
    <row r="3018" spans="4:4">
      <c r="D3018" s="145"/>
    </row>
    <row r="3019" spans="4:4">
      <c r="D3019" s="145"/>
    </row>
    <row r="3020" spans="4:4">
      <c r="D3020" s="145"/>
    </row>
    <row r="3021" spans="4:4">
      <c r="D3021" s="145"/>
    </row>
    <row r="3022" spans="4:4">
      <c r="D3022" s="145"/>
    </row>
    <row r="3023" spans="4:4">
      <c r="D3023" s="145"/>
    </row>
    <row r="3024" spans="4:4">
      <c r="D3024" s="145"/>
    </row>
    <row r="3025" spans="4:4">
      <c r="D3025" s="145"/>
    </row>
    <row r="3026" spans="4:4">
      <c r="D3026" s="145"/>
    </row>
    <row r="3027" spans="4:4">
      <c r="D3027" s="145"/>
    </row>
    <row r="3028" spans="4:4">
      <c r="D3028" s="145"/>
    </row>
    <row r="3029" spans="4:4">
      <c r="D3029" s="145"/>
    </row>
    <row r="3030" spans="4:4">
      <c r="D3030" s="145"/>
    </row>
    <row r="3031" spans="4:4">
      <c r="D3031" s="145"/>
    </row>
    <row r="3032" spans="4:4">
      <c r="D3032" s="145"/>
    </row>
    <row r="3033" spans="4:4">
      <c r="D3033" s="145"/>
    </row>
    <row r="3034" spans="4:4">
      <c r="D3034" s="145"/>
    </row>
    <row r="3035" spans="4:4">
      <c r="D3035" s="145"/>
    </row>
    <row r="3036" spans="4:4">
      <c r="D3036" s="145"/>
    </row>
    <row r="3037" spans="4:4">
      <c r="D3037" s="145"/>
    </row>
    <row r="3038" spans="4:4">
      <c r="D3038" s="145"/>
    </row>
    <row r="3039" spans="4:4">
      <c r="D3039" s="145"/>
    </row>
    <row r="3040" spans="4:4">
      <c r="D3040" s="145"/>
    </row>
    <row r="3041" spans="4:4">
      <c r="D3041" s="145"/>
    </row>
    <row r="3042" spans="4:4">
      <c r="D3042" s="145"/>
    </row>
    <row r="3043" spans="4:4">
      <c r="D3043" s="145"/>
    </row>
    <row r="3044" spans="4:4">
      <c r="D3044" s="145"/>
    </row>
    <row r="3045" spans="4:4">
      <c r="D3045" s="145"/>
    </row>
    <row r="3046" spans="4:4">
      <c r="D3046" s="145"/>
    </row>
    <row r="3047" spans="4:4">
      <c r="D3047" s="145"/>
    </row>
    <row r="3048" spans="4:4">
      <c r="D3048" s="145"/>
    </row>
    <row r="3049" spans="4:4">
      <c r="D3049" s="145"/>
    </row>
    <row r="3050" spans="4:4">
      <c r="D3050" s="145"/>
    </row>
    <row r="3051" spans="4:4">
      <c r="D3051" s="145"/>
    </row>
    <row r="3052" spans="4:4">
      <c r="D3052" s="145"/>
    </row>
    <row r="3053" spans="4:4">
      <c r="D3053" s="145"/>
    </row>
    <row r="3054" spans="4:4">
      <c r="D3054" s="145"/>
    </row>
    <row r="3055" spans="4:4">
      <c r="D3055" s="145"/>
    </row>
    <row r="3056" spans="4:4">
      <c r="D3056" s="145"/>
    </row>
    <row r="3057" spans="4:4">
      <c r="D3057" s="145"/>
    </row>
    <row r="3058" spans="4:4">
      <c r="D3058" s="145"/>
    </row>
    <row r="3059" spans="4:4">
      <c r="D3059" s="145"/>
    </row>
    <row r="3060" spans="4:4">
      <c r="D3060" s="145"/>
    </row>
    <row r="3061" spans="4:4">
      <c r="D3061" s="145"/>
    </row>
    <row r="3062" spans="4:4">
      <c r="D3062" s="145"/>
    </row>
    <row r="3063" spans="4:4">
      <c r="D3063" s="145"/>
    </row>
    <row r="3064" spans="4:4">
      <c r="D3064" s="145"/>
    </row>
    <row r="3065" spans="4:4">
      <c r="D3065" s="145"/>
    </row>
    <row r="3066" spans="4:4">
      <c r="D3066" s="145"/>
    </row>
    <row r="3067" spans="4:4">
      <c r="D3067" s="145"/>
    </row>
    <row r="3068" spans="4:4">
      <c r="D3068" s="145"/>
    </row>
    <row r="3069" spans="4:4">
      <c r="D3069" s="145"/>
    </row>
    <row r="3070" spans="4:4">
      <c r="D3070" s="145"/>
    </row>
    <row r="3071" spans="4:4">
      <c r="D3071" s="145"/>
    </row>
    <row r="3072" spans="4:4">
      <c r="D3072" s="145"/>
    </row>
    <row r="3073" spans="4:4">
      <c r="D3073" s="145"/>
    </row>
    <row r="3074" spans="4:4">
      <c r="D3074" s="145"/>
    </row>
    <row r="3075" spans="4:4">
      <c r="D3075" s="145"/>
    </row>
    <row r="3076" spans="4:4">
      <c r="D3076" s="145"/>
    </row>
    <row r="3077" spans="4:4">
      <c r="D3077" s="145"/>
    </row>
    <row r="3078" spans="4:4">
      <c r="D3078" s="145"/>
    </row>
    <row r="3079" spans="4:4">
      <c r="D3079" s="145"/>
    </row>
    <row r="3080" spans="4:4">
      <c r="D3080" s="145"/>
    </row>
    <row r="3081" spans="4:4">
      <c r="D3081" s="145"/>
    </row>
    <row r="3082" spans="4:4">
      <c r="D3082" s="145"/>
    </row>
    <row r="3083" spans="4:4">
      <c r="D3083" s="145"/>
    </row>
    <row r="3084" spans="4:4">
      <c r="D3084" s="145"/>
    </row>
    <row r="3085" spans="4:4">
      <c r="D3085" s="145"/>
    </row>
    <row r="3086" spans="4:4">
      <c r="D3086" s="145"/>
    </row>
    <row r="3087" spans="4:4">
      <c r="D3087" s="145"/>
    </row>
    <row r="3088" spans="4:4">
      <c r="D3088" s="145"/>
    </row>
    <row r="3089" spans="4:4">
      <c r="D3089" s="145"/>
    </row>
    <row r="3090" spans="4:4">
      <c r="D3090" s="145"/>
    </row>
    <row r="3091" spans="4:4">
      <c r="D3091" s="145"/>
    </row>
    <row r="3092" spans="4:4">
      <c r="D3092" s="145"/>
    </row>
    <row r="3093" spans="4:4">
      <c r="D3093" s="145"/>
    </row>
    <row r="3094" spans="4:4">
      <c r="D3094" s="145"/>
    </row>
    <row r="3095" spans="4:4">
      <c r="D3095" s="145"/>
    </row>
    <row r="3096" spans="4:4">
      <c r="D3096" s="145"/>
    </row>
    <row r="3097" spans="4:4">
      <c r="D3097" s="145"/>
    </row>
    <row r="3098" spans="4:4">
      <c r="D3098" s="145"/>
    </row>
    <row r="3099" spans="4:4">
      <c r="D3099" s="145"/>
    </row>
    <row r="3100" spans="4:4">
      <c r="D3100" s="145"/>
    </row>
    <row r="3101" spans="4:4">
      <c r="D3101" s="145"/>
    </row>
    <row r="3102" spans="4:4">
      <c r="D3102" s="145"/>
    </row>
    <row r="3103" spans="4:4">
      <c r="D3103" s="145"/>
    </row>
    <row r="3104" spans="4:4">
      <c r="D3104" s="145"/>
    </row>
    <row r="3105" spans="4:4">
      <c r="D3105" s="145"/>
    </row>
    <row r="3106" spans="4:4">
      <c r="D3106" s="145"/>
    </row>
    <row r="3107" spans="4:4">
      <c r="D3107" s="145"/>
    </row>
    <row r="3108" spans="4:4">
      <c r="D3108" s="145"/>
    </row>
    <row r="3109" spans="4:4">
      <c r="D3109" s="145"/>
    </row>
    <row r="3110" spans="4:4">
      <c r="D3110" s="145"/>
    </row>
    <row r="3111" spans="4:4">
      <c r="D3111" s="145"/>
    </row>
    <row r="3112" spans="4:4">
      <c r="D3112" s="145"/>
    </row>
    <row r="3113" spans="4:4">
      <c r="D3113" s="145"/>
    </row>
    <row r="3114" spans="4:4">
      <c r="D3114" s="145"/>
    </row>
    <row r="3115" spans="4:4">
      <c r="D3115" s="145"/>
    </row>
    <row r="3116" spans="4:4">
      <c r="D3116" s="145"/>
    </row>
    <row r="3117" spans="4:4">
      <c r="D3117" s="145"/>
    </row>
    <row r="3118" spans="4:4">
      <c r="D3118" s="145"/>
    </row>
    <row r="3119" spans="4:4">
      <c r="D3119" s="145"/>
    </row>
    <row r="3120" spans="4:4">
      <c r="D3120" s="145"/>
    </row>
    <row r="3121" spans="4:4">
      <c r="D3121" s="145"/>
    </row>
    <row r="3122" spans="4:4">
      <c r="D3122" s="145"/>
    </row>
    <row r="3123" spans="4:4">
      <c r="D3123" s="145"/>
    </row>
    <row r="3124" spans="4:4">
      <c r="D3124" s="145"/>
    </row>
    <row r="3125" spans="4:4">
      <c r="D3125" s="145"/>
    </row>
    <row r="3126" spans="4:4">
      <c r="D3126" s="145"/>
    </row>
    <row r="3127" spans="4:4">
      <c r="D3127" s="145"/>
    </row>
    <row r="3128" spans="4:4">
      <c r="D3128" s="145"/>
    </row>
    <row r="3129" spans="4:4">
      <c r="D3129" s="145"/>
    </row>
    <row r="3130" spans="4:4">
      <c r="D3130" s="145"/>
    </row>
    <row r="3131" spans="4:4">
      <c r="D3131" s="145"/>
    </row>
    <row r="3132" spans="4:4">
      <c r="D3132" s="145"/>
    </row>
    <row r="3133" spans="4:4">
      <c r="D3133" s="145"/>
    </row>
    <row r="3134" spans="4:4">
      <c r="D3134" s="145"/>
    </row>
    <row r="3135" spans="4:4">
      <c r="D3135" s="145"/>
    </row>
    <row r="3136" spans="4:4">
      <c r="D3136" s="145"/>
    </row>
    <row r="3137" spans="4:4">
      <c r="D3137" s="145"/>
    </row>
    <row r="3138" spans="4:4">
      <c r="D3138" s="145"/>
    </row>
    <row r="3139" spans="4:4">
      <c r="D3139" s="145"/>
    </row>
    <row r="3140" spans="4:4">
      <c r="D3140" s="145"/>
    </row>
    <row r="3141" spans="4:4">
      <c r="D3141" s="145"/>
    </row>
    <row r="3142" spans="4:4">
      <c r="D3142" s="145"/>
    </row>
    <row r="3143" spans="4:4">
      <c r="D3143" s="145"/>
    </row>
    <row r="3144" spans="4:4">
      <c r="D3144" s="145"/>
    </row>
    <row r="3145" spans="4:4">
      <c r="D3145" s="145"/>
    </row>
    <row r="3146" spans="4:4">
      <c r="D3146" s="145"/>
    </row>
    <row r="3147" spans="4:4">
      <c r="D3147" s="145"/>
    </row>
    <row r="3148" spans="4:4">
      <c r="D3148" s="145"/>
    </row>
    <row r="3149" spans="4:4">
      <c r="D3149" s="145"/>
    </row>
    <row r="3150" spans="4:4">
      <c r="D3150" s="145"/>
    </row>
    <row r="3151" spans="4:4">
      <c r="D3151" s="145"/>
    </row>
    <row r="3152" spans="4:4">
      <c r="D3152" s="145"/>
    </row>
    <row r="3153" spans="4:4">
      <c r="D3153" s="145"/>
    </row>
    <row r="3154" spans="4:4">
      <c r="D3154" s="145"/>
    </row>
    <row r="3155" spans="4:4">
      <c r="D3155" s="145"/>
    </row>
    <row r="3156" spans="4:4">
      <c r="D3156" s="145"/>
    </row>
    <row r="3157" spans="4:4">
      <c r="D3157" s="145"/>
    </row>
    <row r="3158" spans="4:4">
      <c r="D3158" s="145"/>
    </row>
    <row r="3159" spans="4:4">
      <c r="D3159" s="145"/>
    </row>
    <row r="3160" spans="4:4">
      <c r="D3160" s="145"/>
    </row>
    <row r="3161" spans="4:4">
      <c r="D3161" s="145"/>
    </row>
    <row r="3162" spans="4:4">
      <c r="D3162" s="145"/>
    </row>
    <row r="3163" spans="4:4">
      <c r="D3163" s="145"/>
    </row>
    <row r="3164" spans="4:4">
      <c r="D3164" s="145"/>
    </row>
    <row r="3165" spans="4:4">
      <c r="D3165" s="145"/>
    </row>
    <row r="3166" spans="4:4">
      <c r="D3166" s="145"/>
    </row>
    <row r="3167" spans="4:4">
      <c r="D3167" s="145"/>
    </row>
    <row r="3168" spans="4:4">
      <c r="D3168" s="145"/>
    </row>
    <row r="3169" spans="4:4">
      <c r="D3169" s="145"/>
    </row>
    <row r="3170" spans="4:4">
      <c r="D3170" s="145"/>
    </row>
    <row r="3171" spans="4:4">
      <c r="D3171" s="145"/>
    </row>
    <row r="3172" spans="4:4">
      <c r="D3172" s="145"/>
    </row>
    <row r="3173" spans="4:4">
      <c r="D3173" s="145"/>
    </row>
    <row r="3174" spans="4:4">
      <c r="D3174" s="145"/>
    </row>
    <row r="3175" spans="4:4">
      <c r="D3175" s="145"/>
    </row>
    <row r="3176" spans="4:4">
      <c r="D3176" s="145"/>
    </row>
    <row r="3177" spans="4:4">
      <c r="D3177" s="145"/>
    </row>
    <row r="3178" spans="4:4">
      <c r="D3178" s="145"/>
    </row>
    <row r="3179" spans="4:4">
      <c r="D3179" s="145"/>
    </row>
    <row r="3180" spans="4:4">
      <c r="D3180" s="145"/>
    </row>
    <row r="3181" spans="4:4">
      <c r="D3181" s="145"/>
    </row>
    <row r="3182" spans="4:4">
      <c r="D3182" s="145"/>
    </row>
    <row r="3183" spans="4:4">
      <c r="D3183" s="145"/>
    </row>
    <row r="3184" spans="4:4">
      <c r="D3184" s="145"/>
    </row>
    <row r="3185" spans="4:4">
      <c r="D3185" s="145"/>
    </row>
    <row r="3186" spans="4:4">
      <c r="D3186" s="145"/>
    </row>
    <row r="3187" spans="4:4">
      <c r="D3187" s="145"/>
    </row>
    <row r="3188" spans="4:4">
      <c r="D3188" s="145"/>
    </row>
    <row r="3189" spans="4:4">
      <c r="D3189" s="145"/>
    </row>
    <row r="3190" spans="4:4">
      <c r="D3190" s="145"/>
    </row>
    <row r="3191" spans="4:4">
      <c r="D3191" s="145"/>
    </row>
    <row r="3192" spans="4:4">
      <c r="D3192" s="145"/>
    </row>
    <row r="3193" spans="4:4">
      <c r="D3193" s="145"/>
    </row>
    <row r="3194" spans="4:4">
      <c r="D3194" s="145"/>
    </row>
    <row r="3195" spans="4:4">
      <c r="D3195" s="145"/>
    </row>
    <row r="3196" spans="4:4">
      <c r="D3196" s="145"/>
    </row>
    <row r="3197" spans="4:4">
      <c r="D3197" s="145"/>
    </row>
    <row r="3198" spans="4:4">
      <c r="D3198" s="145"/>
    </row>
    <row r="3199" spans="4:4">
      <c r="D3199" s="145"/>
    </row>
    <row r="3200" spans="4:4">
      <c r="D3200" s="145"/>
    </row>
    <row r="3201" spans="4:4">
      <c r="D3201" s="145"/>
    </row>
    <row r="3202" spans="4:4">
      <c r="D3202" s="145"/>
    </row>
    <row r="3203" spans="4:4">
      <c r="D3203" s="145"/>
    </row>
    <row r="3204" spans="4:4">
      <c r="D3204" s="145"/>
    </row>
    <row r="3205" spans="4:4">
      <c r="D3205" s="145"/>
    </row>
    <row r="3206" spans="4:4">
      <c r="D3206" s="145"/>
    </row>
    <row r="3207" spans="4:4">
      <c r="D3207" s="145"/>
    </row>
    <row r="3208" spans="4:4">
      <c r="D3208" s="145"/>
    </row>
    <row r="3209" spans="4:4">
      <c r="D3209" s="145"/>
    </row>
    <row r="3210" spans="4:4">
      <c r="D3210" s="145"/>
    </row>
    <row r="3211" spans="4:4">
      <c r="D3211" s="145"/>
    </row>
    <row r="3212" spans="4:4">
      <c r="D3212" s="145"/>
    </row>
    <row r="3213" spans="4:4">
      <c r="D3213" s="145"/>
    </row>
    <row r="3214" spans="4:4">
      <c r="D3214" s="145"/>
    </row>
    <row r="3215" spans="4:4">
      <c r="D3215" s="145"/>
    </row>
    <row r="3216" spans="4:4">
      <c r="D3216" s="145"/>
    </row>
    <row r="3217" spans="4:4">
      <c r="D3217" s="145"/>
    </row>
    <row r="3218" spans="4:4">
      <c r="D3218" s="145"/>
    </row>
    <row r="3219" spans="4:4">
      <c r="D3219" s="145"/>
    </row>
    <row r="3220" spans="4:4">
      <c r="D3220" s="145"/>
    </row>
    <row r="3221" spans="4:4">
      <c r="D3221" s="145"/>
    </row>
    <row r="3222" spans="4:4">
      <c r="D3222" s="145"/>
    </row>
    <row r="3223" spans="4:4">
      <c r="D3223" s="145"/>
    </row>
    <row r="3224" spans="4:4">
      <c r="D3224" s="145"/>
    </row>
    <row r="3225" spans="4:4">
      <c r="D3225" s="145"/>
    </row>
    <row r="3226" spans="4:4">
      <c r="D3226" s="145"/>
    </row>
    <row r="3227" spans="4:4">
      <c r="D3227" s="145"/>
    </row>
    <row r="3228" spans="4:4">
      <c r="D3228" s="145"/>
    </row>
    <row r="3229" spans="4:4">
      <c r="D3229" s="145"/>
    </row>
    <row r="3230" spans="4:4">
      <c r="D3230" s="145"/>
    </row>
    <row r="3231" spans="4:4">
      <c r="D3231" s="145"/>
    </row>
    <row r="3232" spans="4:4">
      <c r="D3232" s="145"/>
    </row>
    <row r="3233" spans="4:4">
      <c r="D3233" s="145"/>
    </row>
    <row r="3234" spans="4:4">
      <c r="D3234" s="145"/>
    </row>
    <row r="3235" spans="4:4">
      <c r="D3235" s="145"/>
    </row>
    <row r="3236" spans="4:4">
      <c r="D3236" s="145"/>
    </row>
    <row r="3237" spans="4:4">
      <c r="D3237" s="145"/>
    </row>
    <row r="3238" spans="4:4">
      <c r="D3238" s="145"/>
    </row>
    <row r="3239" spans="4:4">
      <c r="D3239" s="145"/>
    </row>
    <row r="3240" spans="4:4">
      <c r="D3240" s="145"/>
    </row>
    <row r="3241" spans="4:4">
      <c r="D3241" s="145"/>
    </row>
    <row r="3242" spans="4:4">
      <c r="D3242" s="145"/>
    </row>
    <row r="3243" spans="4:4">
      <c r="D3243" s="145"/>
    </row>
    <row r="3244" spans="4:4">
      <c r="D3244" s="145"/>
    </row>
    <row r="3245" spans="4:4">
      <c r="D3245" s="145"/>
    </row>
    <row r="3246" spans="4:4">
      <c r="D3246" s="145"/>
    </row>
    <row r="3247" spans="4:4">
      <c r="D3247" s="145"/>
    </row>
    <row r="3248" spans="4:4">
      <c r="D3248" s="145"/>
    </row>
    <row r="3249" spans="4:4">
      <c r="D3249" s="145"/>
    </row>
    <row r="3250" spans="4:4">
      <c r="D3250" s="145"/>
    </row>
    <row r="3251" spans="4:4">
      <c r="D3251" s="145"/>
    </row>
    <row r="3252" spans="4:4">
      <c r="D3252" s="145"/>
    </row>
    <row r="3253" spans="4:4">
      <c r="D3253" s="145"/>
    </row>
    <row r="3254" spans="4:4">
      <c r="D3254" s="145"/>
    </row>
    <row r="3255" spans="4:4">
      <c r="D3255" s="145"/>
    </row>
    <row r="3256" spans="4:4">
      <c r="D3256" s="145"/>
    </row>
    <row r="3257" spans="4:4">
      <c r="D3257" s="145"/>
    </row>
    <row r="3258" spans="4:4">
      <c r="D3258" s="145"/>
    </row>
    <row r="3259" spans="4:4">
      <c r="D3259" s="145"/>
    </row>
    <row r="3260" spans="4:4">
      <c r="D3260" s="145"/>
    </row>
    <row r="3261" spans="4:4">
      <c r="D3261" s="145"/>
    </row>
    <row r="3262" spans="4:4">
      <c r="D3262" s="145"/>
    </row>
    <row r="3263" spans="4:4">
      <c r="D3263" s="145"/>
    </row>
    <row r="3264" spans="4:4">
      <c r="D3264" s="145"/>
    </row>
    <row r="3265" spans="4:4">
      <c r="D3265" s="145"/>
    </row>
    <row r="3266" spans="4:4">
      <c r="D3266" s="145"/>
    </row>
    <row r="3267" spans="4:4">
      <c r="D3267" s="145"/>
    </row>
    <row r="3268" spans="4:4">
      <c r="D3268" s="145"/>
    </row>
    <row r="3269" spans="4:4">
      <c r="D3269" s="145"/>
    </row>
    <row r="3270" spans="4:4">
      <c r="D3270" s="145"/>
    </row>
    <row r="3271" spans="4:4">
      <c r="D3271" s="145"/>
    </row>
    <row r="3272" spans="4:4">
      <c r="D3272" s="145"/>
    </row>
    <row r="3273" spans="4:4">
      <c r="D3273" s="145"/>
    </row>
    <row r="3274" spans="4:4">
      <c r="D3274" s="145"/>
    </row>
    <row r="3275" spans="4:4">
      <c r="D3275" s="145"/>
    </row>
    <row r="3276" spans="4:4">
      <c r="D3276" s="145"/>
    </row>
    <row r="3277" spans="4:4">
      <c r="D3277" s="145"/>
    </row>
    <row r="3278" spans="4:4">
      <c r="D3278" s="145"/>
    </row>
    <row r="3279" spans="4:4">
      <c r="D3279" s="145"/>
    </row>
    <row r="3280" spans="4:4">
      <c r="D3280" s="145"/>
    </row>
    <row r="3281" spans="4:4">
      <c r="D3281" s="145"/>
    </row>
    <row r="3282" spans="4:4">
      <c r="D3282" s="145"/>
    </row>
    <row r="3283" spans="4:4">
      <c r="D3283" s="145"/>
    </row>
    <row r="3284" spans="4:4">
      <c r="D3284" s="145"/>
    </row>
    <row r="3285" spans="4:4">
      <c r="D3285" s="145"/>
    </row>
    <row r="3286" spans="4:4">
      <c r="D3286" s="145"/>
    </row>
    <row r="3287" spans="4:4">
      <c r="D3287" s="145"/>
    </row>
    <row r="3288" spans="4:4">
      <c r="D3288" s="145"/>
    </row>
    <row r="3289" spans="4:4">
      <c r="D3289" s="145"/>
    </row>
    <row r="3290" spans="4:4">
      <c r="D3290" s="145"/>
    </row>
    <row r="3291" spans="4:4">
      <c r="D3291" s="145"/>
    </row>
    <row r="3292" spans="4:4">
      <c r="D3292" s="145"/>
    </row>
    <row r="3293" spans="4:4">
      <c r="D3293" s="145"/>
    </row>
    <row r="3294" spans="4:4">
      <c r="D3294" s="145"/>
    </row>
    <row r="3295" spans="4:4">
      <c r="D3295" s="145"/>
    </row>
    <row r="3296" spans="4:4">
      <c r="D3296" s="145"/>
    </row>
    <row r="3297" spans="4:4">
      <c r="D3297" s="145"/>
    </row>
    <row r="3298" spans="4:4">
      <c r="D3298" s="145"/>
    </row>
    <row r="3299" spans="4:4">
      <c r="D3299" s="145"/>
    </row>
    <row r="3300" spans="4:4">
      <c r="D3300" s="145"/>
    </row>
    <row r="3301" spans="4:4">
      <c r="D3301" s="145"/>
    </row>
    <row r="3302" spans="4:4">
      <c r="D3302" s="145"/>
    </row>
    <row r="3303" spans="4:4">
      <c r="D3303" s="145"/>
    </row>
    <row r="3304" spans="4:4">
      <c r="D3304" s="145"/>
    </row>
    <row r="3305" spans="4:4">
      <c r="D3305" s="145"/>
    </row>
    <row r="3306" spans="4:4">
      <c r="D3306" s="145"/>
    </row>
    <row r="3307" spans="4:4">
      <c r="D3307" s="145"/>
    </row>
    <row r="3308" spans="4:4">
      <c r="D3308" s="145"/>
    </row>
    <row r="3309" spans="4:4">
      <c r="D3309" s="145"/>
    </row>
    <row r="3310" spans="4:4">
      <c r="D3310" s="145"/>
    </row>
    <row r="3311" spans="4:4">
      <c r="D3311" s="145"/>
    </row>
    <row r="3312" spans="4:4">
      <c r="D3312" s="145"/>
    </row>
    <row r="3313" spans="4:4">
      <c r="D3313" s="145"/>
    </row>
    <row r="3314" spans="4:4">
      <c r="D3314" s="145"/>
    </row>
    <row r="3315" spans="4:4">
      <c r="D3315" s="145"/>
    </row>
    <row r="3316" spans="4:4">
      <c r="D3316" s="145"/>
    </row>
    <row r="3317" spans="4:4">
      <c r="D3317" s="145"/>
    </row>
    <row r="3318" spans="4:4">
      <c r="D3318" s="145"/>
    </row>
    <row r="3319" spans="4:4">
      <c r="D3319" s="145"/>
    </row>
    <row r="3320" spans="4:4">
      <c r="D3320" s="145"/>
    </row>
    <row r="3321" spans="4:4">
      <c r="D3321" s="145"/>
    </row>
    <row r="3322" spans="4:4">
      <c r="D3322" s="145"/>
    </row>
    <row r="3323" spans="4:4">
      <c r="D3323" s="145"/>
    </row>
    <row r="3324" spans="4:4">
      <c r="D3324" s="145"/>
    </row>
    <row r="3325" spans="4:4">
      <c r="D3325" s="145"/>
    </row>
    <row r="3326" spans="4:4">
      <c r="D3326" s="145"/>
    </row>
    <row r="3327" spans="4:4">
      <c r="D3327" s="145"/>
    </row>
    <row r="3328" spans="4:4">
      <c r="D3328" s="145"/>
    </row>
    <row r="3329" spans="4:4">
      <c r="D3329" s="145"/>
    </row>
    <row r="3330" spans="4:4">
      <c r="D3330" s="145"/>
    </row>
    <row r="3331" spans="4:4">
      <c r="D3331" s="145"/>
    </row>
    <row r="3332" spans="4:4">
      <c r="D3332" s="145"/>
    </row>
    <row r="3333" spans="4:4">
      <c r="D3333" s="145"/>
    </row>
    <row r="3334" spans="4:4">
      <c r="D3334" s="145"/>
    </row>
    <row r="3335" spans="4:4">
      <c r="D3335" s="145"/>
    </row>
    <row r="3336" spans="4:4">
      <c r="D3336" s="145"/>
    </row>
    <row r="3337" spans="4:4">
      <c r="D3337" s="145"/>
    </row>
    <row r="3338" spans="4:4">
      <c r="D3338" s="145"/>
    </row>
    <row r="3339" spans="4:4">
      <c r="D3339" s="145"/>
    </row>
    <row r="3340" spans="4:4">
      <c r="D3340" s="145"/>
    </row>
    <row r="3341" spans="4:4">
      <c r="D3341" s="145"/>
    </row>
    <row r="3342" spans="4:4">
      <c r="D3342" s="145"/>
    </row>
    <row r="3343" spans="4:4">
      <c r="D3343" s="145"/>
    </row>
    <row r="3344" spans="4:4">
      <c r="D3344" s="145"/>
    </row>
    <row r="3345" spans="4:4">
      <c r="D3345" s="145"/>
    </row>
    <row r="3346" spans="4:4">
      <c r="D3346" s="145"/>
    </row>
    <row r="3347" spans="4:4">
      <c r="D3347" s="145"/>
    </row>
    <row r="3348" spans="4:4">
      <c r="D3348" s="145"/>
    </row>
    <row r="3349" spans="4:4">
      <c r="D3349" s="145"/>
    </row>
    <row r="3350" spans="4:4">
      <c r="D3350" s="145"/>
    </row>
    <row r="3351" spans="4:4">
      <c r="D3351" s="145"/>
    </row>
    <row r="3352" spans="4:4">
      <c r="D3352" s="145"/>
    </row>
    <row r="3353" spans="4:4">
      <c r="D3353" s="145"/>
    </row>
    <row r="3354" spans="4:4">
      <c r="D3354" s="145"/>
    </row>
    <row r="3355" spans="4:4">
      <c r="D3355" s="145"/>
    </row>
    <row r="3356" spans="4:4">
      <c r="D3356" s="145"/>
    </row>
    <row r="3357" spans="4:4">
      <c r="D3357" s="145"/>
    </row>
    <row r="3358" spans="4:4">
      <c r="D3358" s="145"/>
    </row>
    <row r="3359" spans="4:4">
      <c r="D3359" s="145"/>
    </row>
    <row r="3360" spans="4:4">
      <c r="D3360" s="145"/>
    </row>
    <row r="3361" spans="4:4">
      <c r="D3361" s="145"/>
    </row>
    <row r="3362" spans="4:4">
      <c r="D3362" s="145"/>
    </row>
    <row r="3363" spans="4:4">
      <c r="D3363" s="145"/>
    </row>
    <row r="3364" spans="4:4">
      <c r="D3364" s="145"/>
    </row>
    <row r="3365" spans="4:4">
      <c r="D3365" s="145"/>
    </row>
    <row r="3366" spans="4:4">
      <c r="D3366" s="145"/>
    </row>
    <row r="3367" spans="4:4">
      <c r="D3367" s="145"/>
    </row>
    <row r="3368" spans="4:4">
      <c r="D3368" s="145"/>
    </row>
    <row r="3369" spans="4:4">
      <c r="D3369" s="145"/>
    </row>
    <row r="3370" spans="4:4">
      <c r="D3370" s="145"/>
    </row>
    <row r="3371" spans="4:4">
      <c r="D3371" s="145"/>
    </row>
    <row r="3372" spans="4:4">
      <c r="D3372" s="145"/>
    </row>
    <row r="3373" spans="4:4">
      <c r="D3373" s="145"/>
    </row>
    <row r="3374" spans="4:4">
      <c r="D3374" s="145"/>
    </row>
    <row r="3375" spans="4:4">
      <c r="D3375" s="145"/>
    </row>
    <row r="3376" spans="4:4">
      <c r="D3376" s="145"/>
    </row>
    <row r="3377" spans="4:4">
      <c r="D3377" s="145"/>
    </row>
    <row r="3378" spans="4:4">
      <c r="D3378" s="145"/>
    </row>
    <row r="3379" spans="4:4">
      <c r="D3379" s="145"/>
    </row>
    <row r="3380" spans="4:4">
      <c r="D3380" s="145"/>
    </row>
    <row r="3381" spans="4:4">
      <c r="D3381" s="145"/>
    </row>
    <row r="3382" spans="4:4">
      <c r="D3382" s="145"/>
    </row>
    <row r="3383" spans="4:4">
      <c r="D3383" s="145"/>
    </row>
    <row r="3384" spans="4:4">
      <c r="D3384" s="145"/>
    </row>
    <row r="3385" spans="4:4">
      <c r="D3385" s="145"/>
    </row>
    <row r="3386" spans="4:4">
      <c r="D3386" s="145"/>
    </row>
    <row r="3387" spans="4:4">
      <c r="D3387" s="145"/>
    </row>
    <row r="3388" spans="4:4">
      <c r="D3388" s="145"/>
    </row>
    <row r="3389" spans="4:4">
      <c r="D3389" s="145"/>
    </row>
    <row r="3390" spans="4:4">
      <c r="D3390" s="145"/>
    </row>
    <row r="3391" spans="4:4">
      <c r="D3391" s="145"/>
    </row>
    <row r="3392" spans="4:4">
      <c r="D3392" s="145"/>
    </row>
    <row r="3393" spans="4:4">
      <c r="D3393" s="145"/>
    </row>
    <row r="3394" spans="4:4">
      <c r="D3394" s="145"/>
    </row>
    <row r="3395" spans="4:4">
      <c r="D3395" s="145"/>
    </row>
    <row r="3396" spans="4:4">
      <c r="D3396" s="145"/>
    </row>
    <row r="3397" spans="4:4">
      <c r="D3397" s="145"/>
    </row>
    <row r="3398" spans="4:4">
      <c r="D3398" s="145"/>
    </row>
    <row r="3399" spans="4:4">
      <c r="D3399" s="145"/>
    </row>
    <row r="3400" spans="4:4">
      <c r="D3400" s="145"/>
    </row>
    <row r="3401" spans="4:4">
      <c r="D3401" s="145"/>
    </row>
    <row r="3402" spans="4:4">
      <c r="D3402" s="145"/>
    </row>
    <row r="3403" spans="4:4">
      <c r="D3403" s="145"/>
    </row>
    <row r="3404" spans="4:4">
      <c r="D3404" s="145"/>
    </row>
    <row r="3405" spans="4:4">
      <c r="D3405" s="145"/>
    </row>
    <row r="3406" spans="4:4">
      <c r="D3406" s="145"/>
    </row>
    <row r="3407" spans="4:4">
      <c r="D3407" s="145"/>
    </row>
    <row r="3408" spans="4:4">
      <c r="D3408" s="145"/>
    </row>
    <row r="3409" spans="4:4">
      <c r="D3409" s="145"/>
    </row>
    <row r="3410" spans="4:4">
      <c r="D3410" s="145"/>
    </row>
    <row r="3411" spans="4:4">
      <c r="D3411" s="145"/>
    </row>
    <row r="3412" spans="4:4">
      <c r="D3412" s="145"/>
    </row>
    <row r="3413" spans="4:4">
      <c r="D3413" s="145"/>
    </row>
    <row r="3414" spans="4:4">
      <c r="D3414" s="145"/>
    </row>
    <row r="3415" spans="4:4">
      <c r="D3415" s="145"/>
    </row>
    <row r="3416" spans="4:4">
      <c r="D3416" s="145"/>
    </row>
    <row r="3417" spans="4:4">
      <c r="D3417" s="145"/>
    </row>
    <row r="3418" spans="4:4">
      <c r="D3418" s="145"/>
    </row>
    <row r="3419" spans="4:4">
      <c r="D3419" s="145"/>
    </row>
    <row r="3420" spans="4:4">
      <c r="D3420" s="145"/>
    </row>
    <row r="3421" spans="4:4">
      <c r="D3421" s="145"/>
    </row>
    <row r="3422" spans="4:4">
      <c r="D3422" s="145"/>
    </row>
    <row r="3423" spans="4:4">
      <c r="D3423" s="145"/>
    </row>
    <row r="3424" spans="4:4">
      <c r="D3424" s="145"/>
    </row>
    <row r="3425" spans="4:4">
      <c r="D3425" s="145"/>
    </row>
    <row r="3426" spans="4:4">
      <c r="D3426" s="145"/>
    </row>
    <row r="3427" spans="4:4">
      <c r="D3427" s="145"/>
    </row>
    <row r="3428" spans="4:4">
      <c r="D3428" s="145"/>
    </row>
    <row r="3429" spans="4:4">
      <c r="D3429" s="145"/>
    </row>
    <row r="3430" spans="4:4">
      <c r="D3430" s="145"/>
    </row>
    <row r="3431" spans="4:4">
      <c r="D3431" s="145"/>
    </row>
    <row r="3432" spans="4:4">
      <c r="D3432" s="145"/>
    </row>
    <row r="3433" spans="4:4">
      <c r="D3433" s="145"/>
    </row>
    <row r="3434" spans="4:4">
      <c r="D3434" s="145"/>
    </row>
    <row r="3435" spans="4:4">
      <c r="D3435" s="145"/>
    </row>
    <row r="3436" spans="4:4">
      <c r="D3436" s="145"/>
    </row>
    <row r="3437" spans="4:4">
      <c r="D3437" s="145"/>
    </row>
    <row r="3438" spans="4:4">
      <c r="D3438" s="145"/>
    </row>
    <row r="3439" spans="4:4">
      <c r="D3439" s="145"/>
    </row>
    <row r="3440" spans="4:4">
      <c r="D3440" s="145"/>
    </row>
    <row r="3441" spans="4:4">
      <c r="D3441" s="145"/>
    </row>
    <row r="3442" spans="4:4">
      <c r="D3442" s="145"/>
    </row>
    <row r="3443" spans="4:4">
      <c r="D3443" s="145"/>
    </row>
    <row r="3444" spans="4:4">
      <c r="D3444" s="145"/>
    </row>
    <row r="3445" spans="4:4">
      <c r="D3445" s="145"/>
    </row>
    <row r="3446" spans="4:4">
      <c r="D3446" s="145"/>
    </row>
    <row r="3447" spans="4:4">
      <c r="D3447" s="145"/>
    </row>
    <row r="3448" spans="4:4">
      <c r="D3448" s="145"/>
    </row>
    <row r="3449" spans="4:4">
      <c r="D3449" s="145"/>
    </row>
    <row r="3450" spans="4:4">
      <c r="D3450" s="145"/>
    </row>
    <row r="3451" spans="4:4">
      <c r="D3451" s="145"/>
    </row>
    <row r="3452" spans="4:4">
      <c r="D3452" s="145"/>
    </row>
    <row r="3453" spans="4:4">
      <c r="D3453" s="145"/>
    </row>
    <row r="3454" spans="4:4">
      <c r="D3454" s="145"/>
    </row>
    <row r="3455" spans="4:4">
      <c r="D3455" s="145"/>
    </row>
    <row r="3456" spans="4:4">
      <c r="D3456" s="145"/>
    </row>
    <row r="3457" spans="4:4">
      <c r="D3457" s="145"/>
    </row>
    <row r="3458" spans="4:4">
      <c r="D3458" s="145"/>
    </row>
    <row r="3459" spans="4:4">
      <c r="D3459" s="145"/>
    </row>
    <row r="3460" spans="4:4">
      <c r="D3460" s="145"/>
    </row>
    <row r="3461" spans="4:4">
      <c r="D3461" s="145"/>
    </row>
    <row r="3462" spans="4:4">
      <c r="D3462" s="145"/>
    </row>
    <row r="3463" spans="4:4">
      <c r="D3463" s="145"/>
    </row>
    <row r="3464" spans="4:4">
      <c r="D3464" s="145"/>
    </row>
    <row r="3465" spans="4:4">
      <c r="D3465" s="145"/>
    </row>
    <row r="3466" spans="4:4">
      <c r="D3466" s="145"/>
    </row>
    <row r="3467" spans="4:4">
      <c r="D3467" s="145"/>
    </row>
    <row r="3468" spans="4:4">
      <c r="D3468" s="145"/>
    </row>
    <row r="3469" spans="4:4">
      <c r="D3469" s="145"/>
    </row>
    <row r="3470" spans="4:4">
      <c r="D3470" s="145"/>
    </row>
    <row r="3471" spans="4:4">
      <c r="D3471" s="145"/>
    </row>
    <row r="3472" spans="4:4">
      <c r="D3472" s="145"/>
    </row>
    <row r="3473" spans="4:4">
      <c r="D3473" s="145"/>
    </row>
    <row r="3474" spans="4:4">
      <c r="D3474" s="145"/>
    </row>
    <row r="3475" spans="4:4">
      <c r="D3475" s="145"/>
    </row>
    <row r="3476" spans="4:4">
      <c r="D3476" s="145"/>
    </row>
    <row r="3477" spans="4:4">
      <c r="D3477" s="145"/>
    </row>
    <row r="3478" spans="4:4">
      <c r="D3478" s="145"/>
    </row>
    <row r="3479" spans="4:4">
      <c r="D3479" s="145"/>
    </row>
    <row r="3480" spans="4:4">
      <c r="D3480" s="145"/>
    </row>
    <row r="3481" spans="4:4">
      <c r="D3481" s="145"/>
    </row>
    <row r="3482" spans="4:4">
      <c r="D3482" s="145"/>
    </row>
    <row r="3483" spans="4:4">
      <c r="D3483" s="145"/>
    </row>
    <row r="3484" spans="4:4">
      <c r="D3484" s="145"/>
    </row>
    <row r="3485" spans="4:4">
      <c r="D3485" s="145"/>
    </row>
    <row r="3486" spans="4:4">
      <c r="D3486" s="145"/>
    </row>
    <row r="3487" spans="4:4">
      <c r="D3487" s="145"/>
    </row>
    <row r="3488" spans="4:4">
      <c r="D3488" s="145"/>
    </row>
    <row r="3489" spans="4:4">
      <c r="D3489" s="145"/>
    </row>
    <row r="3490" spans="4:4">
      <c r="D3490" s="145"/>
    </row>
    <row r="3491" spans="4:4">
      <c r="D3491" s="145"/>
    </row>
    <row r="3492" spans="4:4">
      <c r="D3492" s="145"/>
    </row>
    <row r="3493" spans="4:4">
      <c r="D3493" s="145"/>
    </row>
    <row r="3494" spans="4:4">
      <c r="D3494" s="145"/>
    </row>
    <row r="3495" spans="4:4">
      <c r="D3495" s="145"/>
    </row>
    <row r="3496" spans="4:4">
      <c r="D3496" s="145"/>
    </row>
    <row r="3497" spans="4:4">
      <c r="D3497" s="145"/>
    </row>
    <row r="3498" spans="4:4">
      <c r="D3498" s="145"/>
    </row>
    <row r="3499" spans="4:4">
      <c r="D3499" s="145"/>
    </row>
    <row r="3500" spans="4:4">
      <c r="D3500" s="145"/>
    </row>
    <row r="3501" spans="4:4">
      <c r="D3501" s="145"/>
    </row>
    <row r="3502" spans="4:4">
      <c r="D3502" s="145"/>
    </row>
    <row r="3503" spans="4:4">
      <c r="D3503" s="145"/>
    </row>
    <row r="3504" spans="4:4">
      <c r="D3504" s="145"/>
    </row>
    <row r="3505" spans="4:4">
      <c r="D3505" s="145"/>
    </row>
    <row r="3506" spans="4:4">
      <c r="D3506" s="145"/>
    </row>
    <row r="3507" spans="4:4">
      <c r="D3507" s="145"/>
    </row>
    <row r="3508" spans="4:4">
      <c r="D3508" s="145"/>
    </row>
    <row r="3509" spans="4:4">
      <c r="D3509" s="145"/>
    </row>
    <row r="3510" spans="4:4">
      <c r="D3510" s="145"/>
    </row>
    <row r="3511" spans="4:4">
      <c r="D3511" s="145"/>
    </row>
    <row r="3512" spans="4:4">
      <c r="D3512" s="145"/>
    </row>
    <row r="3513" spans="4:4">
      <c r="D3513" s="145"/>
    </row>
    <row r="3514" spans="4:4">
      <c r="D3514" s="145"/>
    </row>
    <row r="3515" spans="4:4">
      <c r="D3515" s="145"/>
    </row>
    <row r="3516" spans="4:4">
      <c r="D3516" s="145"/>
    </row>
    <row r="3517" spans="4:4">
      <c r="D3517" s="145"/>
    </row>
    <row r="3518" spans="4:4">
      <c r="D3518" s="145"/>
    </row>
    <row r="3519" spans="4:4">
      <c r="D3519" s="145"/>
    </row>
    <row r="3520" spans="4:4">
      <c r="D3520" s="145"/>
    </row>
    <row r="3521" spans="4:4">
      <c r="D3521" s="145"/>
    </row>
    <row r="3522" spans="4:4">
      <c r="D3522" s="145"/>
    </row>
    <row r="3523" spans="4:4">
      <c r="D3523" s="145"/>
    </row>
    <row r="3524" spans="4:4">
      <c r="D3524" s="145"/>
    </row>
    <row r="3525" spans="4:4">
      <c r="D3525" s="145"/>
    </row>
    <row r="3526" spans="4:4">
      <c r="D3526" s="145"/>
    </row>
    <row r="3527" spans="4:4">
      <c r="D3527" s="145"/>
    </row>
    <row r="3528" spans="4:4">
      <c r="D3528" s="145"/>
    </row>
    <row r="3529" spans="4:4">
      <c r="D3529" s="145"/>
    </row>
    <row r="3530" spans="4:4">
      <c r="D3530" s="145"/>
    </row>
    <row r="3531" spans="4:4">
      <c r="D3531" s="145"/>
    </row>
    <row r="3532" spans="4:4">
      <c r="D3532" s="145"/>
    </row>
    <row r="3533" spans="4:4">
      <c r="D3533" s="145"/>
    </row>
    <row r="3534" spans="4:4">
      <c r="D3534" s="145"/>
    </row>
    <row r="3535" spans="4:4">
      <c r="D3535" s="145"/>
    </row>
    <row r="3536" spans="4:4">
      <c r="D3536" s="145"/>
    </row>
    <row r="3537" spans="4:4">
      <c r="D3537" s="145"/>
    </row>
    <row r="3538" spans="4:4">
      <c r="D3538" s="145"/>
    </row>
    <row r="3539" spans="4:4">
      <c r="D3539" s="145"/>
    </row>
    <row r="3540" spans="4:4">
      <c r="D3540" s="145"/>
    </row>
    <row r="3541" spans="4:4">
      <c r="D3541" s="145"/>
    </row>
    <row r="3542" spans="4:4">
      <c r="D3542" s="145"/>
    </row>
    <row r="3543" spans="4:4">
      <c r="D3543" s="145"/>
    </row>
    <row r="3544" spans="4:4">
      <c r="D3544" s="145"/>
    </row>
    <row r="3545" spans="4:4">
      <c r="D3545" s="145"/>
    </row>
    <row r="3546" spans="4:4">
      <c r="D3546" s="145"/>
    </row>
    <row r="3547" spans="4:4">
      <c r="D3547" s="145"/>
    </row>
    <row r="3548" spans="4:4">
      <c r="D3548" s="145"/>
    </row>
    <row r="3549" spans="4:4">
      <c r="D3549" s="145"/>
    </row>
    <row r="3550" spans="4:4">
      <c r="D3550" s="145"/>
    </row>
    <row r="3551" spans="4:4">
      <c r="D3551" s="145"/>
    </row>
    <row r="3552" spans="4:4">
      <c r="D3552" s="145"/>
    </row>
    <row r="3553" spans="4:4">
      <c r="D3553" s="145"/>
    </row>
    <row r="3554" spans="4:4">
      <c r="D3554" s="145"/>
    </row>
    <row r="3555" spans="4:4">
      <c r="D3555" s="145"/>
    </row>
    <row r="3556" spans="4:4">
      <c r="D3556" s="145"/>
    </row>
    <row r="3557" spans="4:4">
      <c r="D3557" s="145"/>
    </row>
    <row r="3558" spans="4:4">
      <c r="D3558" s="145"/>
    </row>
    <row r="3559" spans="4:4">
      <c r="D3559" s="145"/>
    </row>
    <row r="3560" spans="4:4">
      <c r="D3560" s="145"/>
    </row>
    <row r="3561" spans="4:4">
      <c r="D3561" s="145"/>
    </row>
    <row r="3562" spans="4:4">
      <c r="D3562" s="145"/>
    </row>
    <row r="3563" spans="4:4">
      <c r="D3563" s="145"/>
    </row>
    <row r="3564" spans="4:4">
      <c r="D3564" s="145"/>
    </row>
    <row r="3565" spans="4:4">
      <c r="D3565" s="145"/>
    </row>
    <row r="3566" spans="4:4">
      <c r="D3566" s="145"/>
    </row>
    <row r="3567" spans="4:4">
      <c r="D3567" s="145"/>
    </row>
    <row r="3568" spans="4:4">
      <c r="D3568" s="145"/>
    </row>
    <row r="3569" spans="4:4">
      <c r="D3569" s="145"/>
    </row>
    <row r="3570" spans="4:4">
      <c r="D3570" s="145"/>
    </row>
    <row r="3571" spans="4:4">
      <c r="D3571" s="145"/>
    </row>
    <row r="3572" spans="4:4">
      <c r="D3572" s="145"/>
    </row>
    <row r="3573" spans="4:4">
      <c r="D3573" s="145"/>
    </row>
    <row r="3574" spans="4:4">
      <c r="D3574" s="145"/>
    </row>
    <row r="3575" spans="4:4">
      <c r="D3575" s="145"/>
    </row>
    <row r="3576" spans="4:4">
      <c r="D3576" s="145"/>
    </row>
    <row r="3577" spans="4:4">
      <c r="D3577" s="145"/>
    </row>
    <row r="3578" spans="4:4">
      <c r="D3578" s="145"/>
    </row>
    <row r="3579" spans="4:4">
      <c r="D3579" s="145"/>
    </row>
    <row r="3580" spans="4:4">
      <c r="D3580" s="145"/>
    </row>
    <row r="3581" spans="4:4">
      <c r="D3581" s="145"/>
    </row>
    <row r="3582" spans="4:4">
      <c r="D3582" s="145"/>
    </row>
    <row r="3583" spans="4:4">
      <c r="D3583" s="145"/>
    </row>
    <row r="3584" spans="4:4">
      <c r="D3584" s="145"/>
    </row>
    <row r="3585" spans="4:4">
      <c r="D3585" s="145"/>
    </row>
    <row r="3586" spans="4:4">
      <c r="D3586" s="145"/>
    </row>
    <row r="3587" spans="4:4">
      <c r="D3587" s="145"/>
    </row>
    <row r="3588" spans="4:4">
      <c r="D3588" s="145"/>
    </row>
    <row r="3589" spans="4:4">
      <c r="D3589" s="145"/>
    </row>
    <row r="3590" spans="4:4">
      <c r="D3590" s="145"/>
    </row>
    <row r="3591" spans="4:4">
      <c r="D3591" s="145"/>
    </row>
    <row r="3592" spans="4:4">
      <c r="D3592" s="145"/>
    </row>
    <row r="3593" spans="4:4">
      <c r="D3593" s="145"/>
    </row>
    <row r="3594" spans="4:4">
      <c r="D3594" s="145"/>
    </row>
    <row r="3595" spans="4:4">
      <c r="D3595" s="145"/>
    </row>
    <row r="3596" spans="4:4">
      <c r="D3596" s="145"/>
    </row>
    <row r="3597" spans="4:4">
      <c r="D3597" s="145"/>
    </row>
    <row r="3598" spans="4:4">
      <c r="D3598" s="145"/>
    </row>
    <row r="3599" spans="4:4">
      <c r="D3599" s="145"/>
    </row>
    <row r="3600" spans="4:4">
      <c r="D3600" s="145"/>
    </row>
    <row r="3601" spans="4:4">
      <c r="D3601" s="145"/>
    </row>
    <row r="3602" spans="4:4">
      <c r="D3602" s="145"/>
    </row>
    <row r="3603" spans="4:4">
      <c r="D3603" s="145"/>
    </row>
    <row r="3604" spans="4:4">
      <c r="D3604" s="145"/>
    </row>
    <row r="3605" spans="4:4">
      <c r="D3605" s="145"/>
    </row>
    <row r="3606" spans="4:4">
      <c r="D3606" s="145"/>
    </row>
    <row r="3607" spans="4:4">
      <c r="D3607" s="145"/>
    </row>
    <row r="3608" spans="4:4">
      <c r="D3608" s="145"/>
    </row>
    <row r="3609" spans="4:4">
      <c r="D3609" s="145"/>
    </row>
    <row r="3610" spans="4:4">
      <c r="D3610" s="145"/>
    </row>
    <row r="3611" spans="4:4">
      <c r="D3611" s="145"/>
    </row>
    <row r="3612" spans="4:4">
      <c r="D3612" s="145"/>
    </row>
    <row r="3613" spans="4:4">
      <c r="D3613" s="145"/>
    </row>
    <row r="3614" spans="4:4">
      <c r="D3614" s="145"/>
    </row>
    <row r="3615" spans="4:4">
      <c r="D3615" s="145"/>
    </row>
    <row r="3616" spans="4:4">
      <c r="D3616" s="145"/>
    </row>
    <row r="3617" spans="4:4">
      <c r="D3617" s="145"/>
    </row>
    <row r="3618" spans="4:4">
      <c r="D3618" s="145"/>
    </row>
    <row r="3619" spans="4:4">
      <c r="D3619" s="145"/>
    </row>
    <row r="3620" spans="4:4">
      <c r="D3620" s="145"/>
    </row>
    <row r="3621" spans="4:4">
      <c r="D3621" s="145"/>
    </row>
    <row r="3622" spans="4:4">
      <c r="D3622" s="145"/>
    </row>
    <row r="3623" spans="4:4">
      <c r="D3623" s="145"/>
    </row>
    <row r="3624" spans="4:4">
      <c r="D3624" s="145"/>
    </row>
    <row r="3625" spans="4:4">
      <c r="D3625" s="145"/>
    </row>
    <row r="3626" spans="4:4">
      <c r="D3626" s="145"/>
    </row>
    <row r="3627" spans="4:4">
      <c r="D3627" s="145"/>
    </row>
    <row r="3628" spans="4:4">
      <c r="D3628" s="145"/>
    </row>
    <row r="3629" spans="4:4">
      <c r="D3629" s="145"/>
    </row>
    <row r="3630" spans="4:4">
      <c r="D3630" s="145"/>
    </row>
    <row r="3631" spans="4:4">
      <c r="D3631" s="145"/>
    </row>
    <row r="3632" spans="4:4">
      <c r="D3632" s="145"/>
    </row>
    <row r="3633" spans="4:4">
      <c r="D3633" s="145"/>
    </row>
    <row r="3634" spans="4:4">
      <c r="D3634" s="145"/>
    </row>
    <row r="3635" spans="4:4">
      <c r="D3635" s="145"/>
    </row>
    <row r="3636" spans="4:4">
      <c r="D3636" s="145"/>
    </row>
    <row r="3637" spans="4:4">
      <c r="D3637" s="145"/>
    </row>
    <row r="3638" spans="4:4">
      <c r="D3638" s="145"/>
    </row>
    <row r="3639" spans="4:4">
      <c r="D3639" s="145"/>
    </row>
    <row r="3640" spans="4:4">
      <c r="D3640" s="145"/>
    </row>
    <row r="3641" spans="4:4">
      <c r="D3641" s="145"/>
    </row>
    <row r="3642" spans="4:4">
      <c r="D3642" s="145"/>
    </row>
    <row r="3643" spans="4:4">
      <c r="D3643" s="145"/>
    </row>
    <row r="3644" spans="4:4">
      <c r="D3644" s="145"/>
    </row>
    <row r="3645" spans="4:4">
      <c r="D3645" s="145"/>
    </row>
    <row r="3646" spans="4:4">
      <c r="D3646" s="145"/>
    </row>
    <row r="3647" spans="4:4">
      <c r="D3647" s="145"/>
    </row>
    <row r="3648" spans="4:4">
      <c r="D3648" s="145"/>
    </row>
    <row r="3649" spans="4:4">
      <c r="D3649" s="145"/>
    </row>
    <row r="3650" spans="4:4">
      <c r="D3650" s="145"/>
    </row>
    <row r="3651" spans="4:4">
      <c r="D3651" s="145"/>
    </row>
    <row r="3652" spans="4:4">
      <c r="D3652" s="145"/>
    </row>
    <row r="3653" spans="4:4">
      <c r="D3653" s="145"/>
    </row>
    <row r="3654" spans="4:4">
      <c r="D3654" s="145"/>
    </row>
    <row r="3655" spans="4:4">
      <c r="D3655" s="145"/>
    </row>
    <row r="3656" spans="4:4">
      <c r="D3656" s="145"/>
    </row>
    <row r="3657" spans="4:4">
      <c r="D3657" s="145"/>
    </row>
    <row r="3658" spans="4:4">
      <c r="D3658" s="145"/>
    </row>
    <row r="3659" spans="4:4">
      <c r="D3659" s="145"/>
    </row>
    <row r="3660" spans="4:4">
      <c r="D3660" s="145"/>
    </row>
    <row r="3661" spans="4:4">
      <c r="D3661" s="145"/>
    </row>
    <row r="3662" spans="4:4">
      <c r="D3662" s="145"/>
    </row>
    <row r="3663" spans="4:4">
      <c r="D3663" s="145"/>
    </row>
    <row r="3664" spans="4:4">
      <c r="D3664" s="145"/>
    </row>
    <row r="3665" spans="4:4">
      <c r="D3665" s="145"/>
    </row>
    <row r="3666" spans="4:4">
      <c r="D3666" s="145"/>
    </row>
    <row r="3667" spans="4:4">
      <c r="D3667" s="145"/>
    </row>
    <row r="3668" spans="4:4">
      <c r="D3668" s="145"/>
    </row>
    <row r="3669" spans="4:4">
      <c r="D3669" s="145"/>
    </row>
    <row r="3670" spans="4:4">
      <c r="D3670" s="145"/>
    </row>
    <row r="3671" spans="4:4">
      <c r="D3671" s="145"/>
    </row>
    <row r="3672" spans="4:4">
      <c r="D3672" s="145"/>
    </row>
    <row r="3673" spans="4:4">
      <c r="D3673" s="145"/>
    </row>
    <row r="3674" spans="4:4">
      <c r="D3674" s="145"/>
    </row>
    <row r="3675" spans="4:4">
      <c r="D3675" s="145"/>
    </row>
    <row r="3676" spans="4:4">
      <c r="D3676" s="145"/>
    </row>
    <row r="3677" spans="4:4">
      <c r="D3677" s="145"/>
    </row>
    <row r="3678" spans="4:4">
      <c r="D3678" s="145"/>
    </row>
    <row r="3679" spans="4:4">
      <c r="D3679" s="145"/>
    </row>
    <row r="3680" spans="4:4">
      <c r="D3680" s="145"/>
    </row>
    <row r="3681" spans="4:4">
      <c r="D3681" s="145"/>
    </row>
    <row r="3682" spans="4:4">
      <c r="D3682" s="145"/>
    </row>
    <row r="3683" spans="4:4">
      <c r="D3683" s="145"/>
    </row>
    <row r="3684" spans="4:4">
      <c r="D3684" s="145"/>
    </row>
    <row r="3685" spans="4:4">
      <c r="D3685" s="145"/>
    </row>
    <row r="3686" spans="4:4">
      <c r="D3686" s="145"/>
    </row>
    <row r="3687" spans="4:4">
      <c r="D3687" s="145"/>
    </row>
    <row r="3688" spans="4:4">
      <c r="D3688" s="145"/>
    </row>
    <row r="3689" spans="4:4">
      <c r="D3689" s="145"/>
    </row>
    <row r="3690" spans="4:4">
      <c r="D3690" s="145"/>
    </row>
    <row r="3691" spans="4:4">
      <c r="D3691" s="145"/>
    </row>
    <row r="3692" spans="4:4">
      <c r="D3692" s="145"/>
    </row>
    <row r="3693" spans="4:4">
      <c r="D3693" s="145"/>
    </row>
    <row r="3694" spans="4:4">
      <c r="D3694" s="145"/>
    </row>
    <row r="3695" spans="4:4">
      <c r="D3695" s="145"/>
    </row>
    <row r="3696" spans="4:4">
      <c r="D3696" s="145"/>
    </row>
    <row r="3697" spans="4:4">
      <c r="D3697" s="145"/>
    </row>
    <row r="3698" spans="4:4">
      <c r="D3698" s="145"/>
    </row>
    <row r="3699" spans="4:4">
      <c r="D3699" s="145"/>
    </row>
    <row r="3700" spans="4:4">
      <c r="D3700" s="145"/>
    </row>
    <row r="3701" spans="4:4">
      <c r="D3701" s="145"/>
    </row>
    <row r="3702" spans="4:4">
      <c r="D3702" s="145"/>
    </row>
    <row r="3703" spans="4:4">
      <c r="D3703" s="145"/>
    </row>
    <row r="3704" spans="4:4">
      <c r="D3704" s="145"/>
    </row>
    <row r="3705" spans="4:4">
      <c r="D3705" s="145"/>
    </row>
    <row r="3706" spans="4:4">
      <c r="D3706" s="145"/>
    </row>
    <row r="3707" spans="4:4">
      <c r="D3707" s="145"/>
    </row>
    <row r="3708" spans="4:4">
      <c r="D3708" s="145"/>
    </row>
    <row r="3709" spans="4:4">
      <c r="D3709" s="145"/>
    </row>
    <row r="3710" spans="4:4">
      <c r="D3710" s="145"/>
    </row>
    <row r="3711" spans="4:4">
      <c r="D3711" s="145"/>
    </row>
    <row r="3712" spans="4:4">
      <c r="D3712" s="145"/>
    </row>
    <row r="3713" spans="4:4">
      <c r="D3713" s="145"/>
    </row>
    <row r="3714" spans="4:4">
      <c r="D3714" s="145"/>
    </row>
    <row r="3715" spans="4:4">
      <c r="D3715" s="145"/>
    </row>
    <row r="3716" spans="4:4">
      <c r="D3716" s="145"/>
    </row>
    <row r="3717" spans="4:4">
      <c r="D3717" s="145"/>
    </row>
    <row r="3718" spans="4:4">
      <c r="D3718" s="145"/>
    </row>
    <row r="3719" spans="4:4">
      <c r="D3719" s="145"/>
    </row>
    <row r="3720" spans="4:4">
      <c r="D3720" s="145"/>
    </row>
    <row r="3721" spans="4:4">
      <c r="D3721" s="145"/>
    </row>
    <row r="3722" spans="4:4">
      <c r="D3722" s="145"/>
    </row>
    <row r="3723" spans="4:4">
      <c r="D3723" s="145"/>
    </row>
    <row r="3724" spans="4:4">
      <c r="D3724" s="145"/>
    </row>
    <row r="3725" spans="4:4">
      <c r="D3725" s="145"/>
    </row>
    <row r="3726" spans="4:4">
      <c r="D3726" s="145"/>
    </row>
    <row r="3727" spans="4:4">
      <c r="D3727" s="145"/>
    </row>
    <row r="3728" spans="4:4">
      <c r="D3728" s="145"/>
    </row>
    <row r="3729" spans="4:4">
      <c r="D3729" s="145"/>
    </row>
    <row r="3730" spans="4:4">
      <c r="D3730" s="145"/>
    </row>
    <row r="3731" spans="4:4">
      <c r="D3731" s="145"/>
    </row>
    <row r="3732" spans="4:4">
      <c r="D3732" s="145"/>
    </row>
    <row r="3733" spans="4:4">
      <c r="D3733" s="145"/>
    </row>
    <row r="3734" spans="4:4">
      <c r="D3734" s="145"/>
    </row>
    <row r="3735" spans="4:4">
      <c r="D3735" s="145"/>
    </row>
    <row r="3736" spans="4:4">
      <c r="D3736" s="145"/>
    </row>
    <row r="3737" spans="4:4">
      <c r="D3737" s="145"/>
    </row>
    <row r="3738" spans="4:4">
      <c r="D3738" s="145"/>
    </row>
    <row r="3739" spans="4:4">
      <c r="D3739" s="145"/>
    </row>
    <row r="3740" spans="4:4">
      <c r="D3740" s="145"/>
    </row>
    <row r="3741" spans="4:4">
      <c r="D3741" s="145"/>
    </row>
    <row r="3742" spans="4:4">
      <c r="D3742" s="145"/>
    </row>
    <row r="3743" spans="4:4">
      <c r="D3743" s="145"/>
    </row>
    <row r="3744" spans="4:4">
      <c r="D3744" s="145"/>
    </row>
    <row r="3745" spans="4:4">
      <c r="D3745" s="145"/>
    </row>
    <row r="3746" spans="4:4">
      <c r="D3746" s="145"/>
    </row>
    <row r="3747" spans="4:4">
      <c r="D3747" s="145"/>
    </row>
    <row r="3748" spans="4:4">
      <c r="D3748" s="145"/>
    </row>
    <row r="3749" spans="4:4">
      <c r="D3749" s="145"/>
    </row>
    <row r="3750" spans="4:4">
      <c r="D3750" s="145"/>
    </row>
    <row r="3751" spans="4:4">
      <c r="D3751" s="145"/>
    </row>
    <row r="3752" spans="4:4">
      <c r="D3752" s="145"/>
    </row>
    <row r="3753" spans="4:4">
      <c r="D3753" s="145"/>
    </row>
    <row r="3754" spans="4:4">
      <c r="D3754" s="145"/>
    </row>
    <row r="3755" spans="4:4">
      <c r="D3755" s="145"/>
    </row>
    <row r="3756" spans="4:4">
      <c r="D3756" s="145"/>
    </row>
    <row r="3757" spans="4:4">
      <c r="D3757" s="145"/>
    </row>
    <row r="3758" spans="4:4">
      <c r="D3758" s="145"/>
    </row>
    <row r="3759" spans="4:4">
      <c r="D3759" s="145"/>
    </row>
    <row r="3760" spans="4:4">
      <c r="D3760" s="145"/>
    </row>
    <row r="3761" spans="4:4">
      <c r="D3761" s="145"/>
    </row>
    <row r="3762" spans="4:4">
      <c r="D3762" s="145"/>
    </row>
    <row r="3763" spans="4:4">
      <c r="D3763" s="145"/>
    </row>
    <row r="3764" spans="4:4">
      <c r="D3764" s="145"/>
    </row>
    <row r="3765" spans="4:4">
      <c r="D3765" s="145"/>
    </row>
    <row r="3766" spans="4:4">
      <c r="D3766" s="145"/>
    </row>
    <row r="3767" spans="4:4">
      <c r="D3767" s="145"/>
    </row>
    <row r="3768" spans="4:4">
      <c r="D3768" s="145"/>
    </row>
    <row r="3769" spans="4:4">
      <c r="D3769" s="145"/>
    </row>
    <row r="3770" spans="4:4">
      <c r="D3770" s="145"/>
    </row>
    <row r="3771" spans="4:4">
      <c r="D3771" s="145"/>
    </row>
    <row r="3772" spans="4:4">
      <c r="D3772" s="145"/>
    </row>
    <row r="3773" spans="4:4">
      <c r="D3773" s="145"/>
    </row>
    <row r="3774" spans="4:4">
      <c r="D3774" s="145"/>
    </row>
    <row r="3775" spans="4:4">
      <c r="D3775" s="145"/>
    </row>
    <row r="3776" spans="4:4">
      <c r="D3776" s="145"/>
    </row>
    <row r="3777" spans="4:4">
      <c r="D3777" s="145"/>
    </row>
    <row r="3778" spans="4:4">
      <c r="D3778" s="145"/>
    </row>
    <row r="3779" spans="4:4">
      <c r="D3779" s="145"/>
    </row>
    <row r="3780" spans="4:4">
      <c r="D3780" s="145"/>
    </row>
    <row r="3781" spans="4:4">
      <c r="D3781" s="145"/>
    </row>
    <row r="3782" spans="4:4">
      <c r="D3782" s="145"/>
    </row>
    <row r="3783" spans="4:4">
      <c r="D3783" s="145"/>
    </row>
    <row r="3784" spans="4:4">
      <c r="D3784" s="145"/>
    </row>
    <row r="3785" spans="4:4">
      <c r="D3785" s="145"/>
    </row>
    <row r="3786" spans="4:4">
      <c r="D3786" s="145"/>
    </row>
    <row r="3787" spans="4:4">
      <c r="D3787" s="145"/>
    </row>
    <row r="3788" spans="4:4">
      <c r="D3788" s="145"/>
    </row>
    <row r="3789" spans="4:4">
      <c r="D3789" s="145"/>
    </row>
    <row r="3790" spans="4:4">
      <c r="D3790" s="145"/>
    </row>
    <row r="3791" spans="4:4">
      <c r="D3791" s="145"/>
    </row>
    <row r="3792" spans="4:4">
      <c r="D3792" s="145"/>
    </row>
    <row r="3793" spans="4:4">
      <c r="D3793" s="145"/>
    </row>
    <row r="3794" spans="4:4">
      <c r="D3794" s="145"/>
    </row>
    <row r="3795" spans="4:4">
      <c r="D3795" s="145"/>
    </row>
    <row r="3796" spans="4:4">
      <c r="D3796" s="145"/>
    </row>
    <row r="3797" spans="4:4">
      <c r="D3797" s="145"/>
    </row>
    <row r="3798" spans="4:4">
      <c r="D3798" s="145"/>
    </row>
    <row r="3799" spans="4:4">
      <c r="D3799" s="145"/>
    </row>
    <row r="3800" spans="4:4">
      <c r="D3800" s="145"/>
    </row>
    <row r="3801" spans="4:4">
      <c r="D3801" s="145"/>
    </row>
    <row r="3802" spans="4:4">
      <c r="D3802" s="145"/>
    </row>
    <row r="3803" spans="4:4">
      <c r="D3803" s="145"/>
    </row>
    <row r="3804" spans="4:4">
      <c r="D3804" s="145"/>
    </row>
    <row r="3805" spans="4:4">
      <c r="D3805" s="145"/>
    </row>
    <row r="3806" spans="4:4">
      <c r="D3806" s="145"/>
    </row>
    <row r="3807" spans="4:4">
      <c r="D3807" s="145"/>
    </row>
    <row r="3808" spans="4:4">
      <c r="D3808" s="145"/>
    </row>
    <row r="3809" spans="4:4">
      <c r="D3809" s="145"/>
    </row>
    <row r="3810" spans="4:4">
      <c r="D3810" s="145"/>
    </row>
    <row r="3811" spans="4:4">
      <c r="D3811" s="145"/>
    </row>
    <row r="3812" spans="4:4">
      <c r="D3812" s="145"/>
    </row>
    <row r="3813" spans="4:4">
      <c r="D3813" s="145"/>
    </row>
    <row r="3814" spans="4:4">
      <c r="D3814" s="145"/>
    </row>
    <row r="3815" spans="4:4">
      <c r="D3815" s="145"/>
    </row>
    <row r="3816" spans="4:4">
      <c r="D3816" s="145"/>
    </row>
    <row r="3817" spans="4:4">
      <c r="D3817" s="145"/>
    </row>
    <row r="3818" spans="4:4">
      <c r="D3818" s="145"/>
    </row>
    <row r="3819" spans="4:4">
      <c r="D3819" s="145"/>
    </row>
    <row r="3820" spans="4:4">
      <c r="D3820" s="145"/>
    </row>
    <row r="3821" spans="4:4">
      <c r="D3821" s="145"/>
    </row>
    <row r="3822" spans="4:4">
      <c r="D3822" s="145"/>
    </row>
    <row r="3823" spans="4:4">
      <c r="D3823" s="145"/>
    </row>
    <row r="3824" spans="4:4">
      <c r="D3824" s="145"/>
    </row>
    <row r="3825" spans="4:4">
      <c r="D3825" s="145"/>
    </row>
    <row r="3826" spans="4:4">
      <c r="D3826" s="145"/>
    </row>
    <row r="3827" spans="4:4">
      <c r="D3827" s="145"/>
    </row>
    <row r="3828" spans="4:4">
      <c r="D3828" s="145"/>
    </row>
    <row r="3829" spans="4:4">
      <c r="D3829" s="145"/>
    </row>
    <row r="3830" spans="4:4">
      <c r="D3830" s="145"/>
    </row>
    <row r="3831" spans="4:4">
      <c r="D3831" s="145"/>
    </row>
    <row r="3832" spans="4:4">
      <c r="D3832" s="145"/>
    </row>
    <row r="3833" spans="4:4">
      <c r="D3833" s="145"/>
    </row>
    <row r="3834" spans="4:4">
      <c r="D3834" s="145"/>
    </row>
    <row r="3835" spans="4:4">
      <c r="D3835" s="145"/>
    </row>
    <row r="3836" spans="4:4">
      <c r="D3836" s="145"/>
    </row>
    <row r="3837" spans="4:4">
      <c r="D3837" s="145"/>
    </row>
    <row r="3838" spans="4:4">
      <c r="D3838" s="145"/>
    </row>
    <row r="3839" spans="4:4">
      <c r="D3839" s="145"/>
    </row>
    <row r="3840" spans="4:4">
      <c r="D3840" s="145"/>
    </row>
    <row r="3841" spans="4:4">
      <c r="D3841" s="145"/>
    </row>
    <row r="3842" spans="4:4">
      <c r="D3842" s="145"/>
    </row>
    <row r="3843" spans="4:4">
      <c r="D3843" s="145"/>
    </row>
    <row r="3844" spans="4:4">
      <c r="D3844" s="145"/>
    </row>
    <row r="3845" spans="4:4">
      <c r="D3845" s="145"/>
    </row>
    <row r="3846" spans="4:4">
      <c r="D3846" s="145"/>
    </row>
    <row r="3847" spans="4:4">
      <c r="D3847" s="145"/>
    </row>
    <row r="3848" spans="4:4">
      <c r="D3848" s="145"/>
    </row>
    <row r="3849" spans="4:4">
      <c r="D3849" s="145"/>
    </row>
    <row r="3850" spans="4:4">
      <c r="D3850" s="145"/>
    </row>
    <row r="3851" spans="4:4">
      <c r="D3851" s="145"/>
    </row>
    <row r="3852" spans="4:4">
      <c r="D3852" s="145"/>
    </row>
    <row r="3853" spans="4:4">
      <c r="D3853" s="145"/>
    </row>
    <row r="3854" spans="4:4">
      <c r="D3854" s="145"/>
    </row>
    <row r="3855" spans="4:4">
      <c r="D3855" s="145"/>
    </row>
    <row r="3856" spans="4:4">
      <c r="D3856" s="145"/>
    </row>
    <row r="3857" spans="4:4">
      <c r="D3857" s="145"/>
    </row>
    <row r="3858" spans="4:4">
      <c r="D3858" s="145"/>
    </row>
    <row r="3859" spans="4:4">
      <c r="D3859" s="145"/>
    </row>
    <row r="3860" spans="4:4">
      <c r="D3860" s="145"/>
    </row>
    <row r="3861" spans="4:4">
      <c r="D3861" s="145"/>
    </row>
    <row r="3862" spans="4:4">
      <c r="D3862" s="145"/>
    </row>
    <row r="3863" spans="4:4">
      <c r="D3863" s="145"/>
    </row>
    <row r="3864" spans="4:4">
      <c r="D3864" s="145"/>
    </row>
    <row r="3865" spans="4:4">
      <c r="D3865" s="145"/>
    </row>
    <row r="3866" spans="4:4">
      <c r="D3866" s="145"/>
    </row>
    <row r="3867" spans="4:4">
      <c r="D3867" s="145"/>
    </row>
    <row r="3868" spans="4:4">
      <c r="D3868" s="145"/>
    </row>
    <row r="3869" spans="4:4">
      <c r="D3869" s="145"/>
    </row>
    <row r="3870" spans="4:4">
      <c r="D3870" s="145"/>
    </row>
    <row r="3871" spans="4:4">
      <c r="D3871" s="145"/>
    </row>
    <row r="3872" spans="4:4">
      <c r="D3872" s="145"/>
    </row>
    <row r="3873" spans="4:4">
      <c r="D3873" s="145"/>
    </row>
    <row r="3874" spans="4:4">
      <c r="D3874" s="145"/>
    </row>
    <row r="3875" spans="4:4">
      <c r="D3875" s="145"/>
    </row>
    <row r="3876" spans="4:4">
      <c r="D3876" s="145"/>
    </row>
    <row r="3877" spans="4:4">
      <c r="D3877" s="145"/>
    </row>
    <row r="3878" spans="4:4">
      <c r="D3878" s="145"/>
    </row>
    <row r="3879" spans="4:4">
      <c r="D3879" s="145"/>
    </row>
    <row r="3880" spans="4:4">
      <c r="D3880" s="145"/>
    </row>
    <row r="3881" spans="4:4">
      <c r="D3881" s="145"/>
    </row>
    <row r="3882" spans="4:4">
      <c r="D3882" s="145"/>
    </row>
    <row r="3883" spans="4:4">
      <c r="D3883" s="145"/>
    </row>
    <row r="3884" spans="4:4">
      <c r="D3884" s="145"/>
    </row>
    <row r="3885" spans="4:4">
      <c r="D3885" s="145"/>
    </row>
    <row r="3886" spans="4:4">
      <c r="D3886" s="145"/>
    </row>
    <row r="3887" spans="4:4">
      <c r="D3887" s="145"/>
    </row>
    <row r="3888" spans="4:4">
      <c r="D3888" s="145"/>
    </row>
    <row r="3889" spans="4:4">
      <c r="D3889" s="145"/>
    </row>
    <row r="3890" spans="4:4">
      <c r="D3890" s="145"/>
    </row>
    <row r="3891" spans="4:4">
      <c r="D3891" s="145"/>
    </row>
    <row r="3892" spans="4:4">
      <c r="D3892" s="145"/>
    </row>
    <row r="3893" spans="4:4">
      <c r="D3893" s="145"/>
    </row>
    <row r="3894" spans="4:4">
      <c r="D3894" s="145"/>
    </row>
    <row r="3895" spans="4:4">
      <c r="D3895" s="145"/>
    </row>
    <row r="3896" spans="4:4">
      <c r="D3896" s="145"/>
    </row>
    <row r="3897" spans="4:4">
      <c r="D3897" s="145"/>
    </row>
    <row r="3898" spans="4:4">
      <c r="D3898" s="145"/>
    </row>
    <row r="3899" spans="4:4">
      <c r="D3899" s="145"/>
    </row>
    <row r="3900" spans="4:4">
      <c r="D3900" s="145"/>
    </row>
    <row r="3901" spans="4:4">
      <c r="D3901" s="145"/>
    </row>
    <row r="3902" spans="4:4">
      <c r="D3902" s="145"/>
    </row>
    <row r="3903" spans="4:4">
      <c r="D3903" s="145"/>
    </row>
    <row r="3904" spans="4:4">
      <c r="D3904" s="145"/>
    </row>
    <row r="3905" spans="4:4">
      <c r="D3905" s="145"/>
    </row>
    <row r="3906" spans="4:4">
      <c r="D3906" s="145"/>
    </row>
    <row r="3907" spans="4:4">
      <c r="D3907" s="145"/>
    </row>
    <row r="3908" spans="4:4">
      <c r="D3908" s="145"/>
    </row>
    <row r="3909" spans="4:4">
      <c r="D3909" s="145"/>
    </row>
    <row r="3910" spans="4:4">
      <c r="D3910" s="145"/>
    </row>
    <row r="3911" spans="4:4">
      <c r="D3911" s="145"/>
    </row>
    <row r="3912" spans="4:4">
      <c r="D3912" s="145"/>
    </row>
    <row r="3913" spans="4:4">
      <c r="D3913" s="145"/>
    </row>
    <row r="3914" spans="4:4">
      <c r="D3914" s="145"/>
    </row>
    <row r="3915" spans="4:4">
      <c r="D3915" s="145"/>
    </row>
    <row r="3916" spans="4:4">
      <c r="D3916" s="145"/>
    </row>
    <row r="3917" spans="4:4">
      <c r="D3917" s="145"/>
    </row>
    <row r="3918" spans="4:4">
      <c r="D3918" s="145"/>
    </row>
    <row r="3919" spans="4:4">
      <c r="D3919" s="145"/>
    </row>
    <row r="3920" spans="4:4">
      <c r="D3920" s="145"/>
    </row>
    <row r="3921" spans="4:4">
      <c r="D3921" s="145"/>
    </row>
    <row r="3922" spans="4:4">
      <c r="D3922" s="145"/>
    </row>
    <row r="3923" spans="4:4">
      <c r="D3923" s="145"/>
    </row>
    <row r="3924" spans="4:4">
      <c r="D3924" s="145"/>
    </row>
    <row r="3925" spans="4:4">
      <c r="D3925" s="145"/>
    </row>
    <row r="3926" spans="4:4">
      <c r="D3926" s="145"/>
    </row>
    <row r="3927" spans="4:4">
      <c r="D3927" s="145"/>
    </row>
    <row r="3928" spans="4:4">
      <c r="D3928" s="145"/>
    </row>
    <row r="3929" spans="4:4">
      <c r="D3929" s="145"/>
    </row>
    <row r="3930" spans="4:4">
      <c r="D3930" s="145"/>
    </row>
    <row r="3931" spans="4:4">
      <c r="D3931" s="145"/>
    </row>
    <row r="3932" spans="4:4">
      <c r="D3932" s="145"/>
    </row>
    <row r="3933" spans="4:4">
      <c r="D3933" s="145"/>
    </row>
    <row r="3934" spans="4:4">
      <c r="D3934" s="145"/>
    </row>
    <row r="3935" spans="4:4">
      <c r="D3935" s="145"/>
    </row>
    <row r="3936" spans="4:4">
      <c r="D3936" s="145"/>
    </row>
    <row r="3937" spans="4:4">
      <c r="D3937" s="145"/>
    </row>
    <row r="3938" spans="4:4">
      <c r="D3938" s="145"/>
    </row>
    <row r="3939" spans="4:4">
      <c r="D3939" s="145"/>
    </row>
    <row r="3940" spans="4:4">
      <c r="D3940" s="145"/>
    </row>
    <row r="3941" spans="4:4">
      <c r="D3941" s="145"/>
    </row>
    <row r="3942" spans="4:4">
      <c r="D3942" s="145"/>
    </row>
    <row r="3943" spans="4:4">
      <c r="D3943" s="145"/>
    </row>
    <row r="3944" spans="4:4">
      <c r="D3944" s="145"/>
    </row>
    <row r="3945" spans="4:4">
      <c r="D3945" s="145"/>
    </row>
    <row r="3946" spans="4:4">
      <c r="D3946" s="145"/>
    </row>
    <row r="3947" spans="4:4">
      <c r="D3947" s="145"/>
    </row>
    <row r="3948" spans="4:4">
      <c r="D3948" s="145"/>
    </row>
    <row r="3949" spans="4:4">
      <c r="D3949" s="145"/>
    </row>
    <row r="3950" spans="4:4">
      <c r="D3950" s="145"/>
    </row>
    <row r="3951" spans="4:4">
      <c r="D3951" s="145"/>
    </row>
    <row r="3952" spans="4:4">
      <c r="D3952" s="145"/>
    </row>
    <row r="3953" spans="4:4">
      <c r="D3953" s="145"/>
    </row>
    <row r="3954" spans="4:4">
      <c r="D3954" s="145"/>
    </row>
    <row r="3955" spans="4:4">
      <c r="D3955" s="145"/>
    </row>
    <row r="3956" spans="4:4">
      <c r="D3956" s="145"/>
    </row>
    <row r="3957" spans="4:4">
      <c r="D3957" s="145"/>
    </row>
    <row r="3958" spans="4:4">
      <c r="D3958" s="145"/>
    </row>
    <row r="3959" spans="4:4">
      <c r="D3959" s="145"/>
    </row>
    <row r="3960" spans="4:4">
      <c r="D3960" s="145"/>
    </row>
    <row r="3961" spans="4:4">
      <c r="D3961" s="145"/>
    </row>
    <row r="3962" spans="4:4">
      <c r="D3962" s="145"/>
    </row>
    <row r="3963" spans="4:4">
      <c r="D3963" s="145"/>
    </row>
    <row r="3964" spans="4:4">
      <c r="D3964" s="145"/>
    </row>
    <row r="3965" spans="4:4">
      <c r="D3965" s="145"/>
    </row>
    <row r="3966" spans="4:4">
      <c r="D3966" s="145"/>
    </row>
    <row r="3967" spans="4:4">
      <c r="D3967" s="145"/>
    </row>
    <row r="3968" spans="4:4">
      <c r="D3968" s="145"/>
    </row>
    <row r="3969" spans="4:4">
      <c r="D3969" s="145"/>
    </row>
    <row r="3970" spans="4:4">
      <c r="D3970" s="145"/>
    </row>
    <row r="3971" spans="4:4">
      <c r="D3971" s="145"/>
    </row>
    <row r="3972" spans="4:4">
      <c r="D3972" s="145"/>
    </row>
    <row r="3973" spans="4:4">
      <c r="D3973" s="145"/>
    </row>
    <row r="3974" spans="4:4">
      <c r="D3974" s="145"/>
    </row>
    <row r="3975" spans="4:4">
      <c r="D3975" s="145"/>
    </row>
    <row r="3976" spans="4:4">
      <c r="D3976" s="145"/>
    </row>
    <row r="3977" spans="4:4">
      <c r="D3977" s="145"/>
    </row>
    <row r="3978" spans="4:4">
      <c r="D3978" s="145"/>
    </row>
    <row r="3979" spans="4:4">
      <c r="D3979" s="145"/>
    </row>
    <row r="3980" spans="4:4">
      <c r="D3980" s="145"/>
    </row>
    <row r="3981" spans="4:4">
      <c r="D3981" s="145"/>
    </row>
    <row r="3982" spans="4:4">
      <c r="D3982" s="145"/>
    </row>
    <row r="3983" spans="4:4">
      <c r="D3983" s="145"/>
    </row>
    <row r="3984" spans="4:4">
      <c r="D3984" s="145"/>
    </row>
    <row r="3985" spans="4:4">
      <c r="D3985" s="145"/>
    </row>
    <row r="3986" spans="4:4">
      <c r="D3986" s="145"/>
    </row>
    <row r="3987" spans="4:4">
      <c r="D3987" s="145"/>
    </row>
    <row r="3988" spans="4:4">
      <c r="D3988" s="145"/>
    </row>
    <row r="3989" spans="4:4">
      <c r="D3989" s="145"/>
    </row>
    <row r="3990" spans="4:4">
      <c r="D3990" s="145"/>
    </row>
    <row r="3991" spans="4:4">
      <c r="D3991" s="145"/>
    </row>
    <row r="3992" spans="4:4">
      <c r="D3992" s="145"/>
    </row>
    <row r="3993" spans="4:4">
      <c r="D3993" s="145"/>
    </row>
    <row r="3994" spans="4:4">
      <c r="D3994" s="145"/>
    </row>
    <row r="3995" spans="4:4">
      <c r="D3995" s="145"/>
    </row>
    <row r="3996" spans="4:4">
      <c r="D3996" s="145"/>
    </row>
    <row r="3997" spans="4:4">
      <c r="D3997" s="145"/>
    </row>
    <row r="3998" spans="4:4">
      <c r="D3998" s="145"/>
    </row>
    <row r="3999" spans="4:4">
      <c r="D3999" s="145"/>
    </row>
    <row r="4000" spans="4:4">
      <c r="D4000" s="145"/>
    </row>
    <row r="4001" spans="4:4">
      <c r="D4001" s="145"/>
    </row>
    <row r="4002" spans="4:4">
      <c r="D4002" s="145"/>
    </row>
    <row r="4003" spans="4:4">
      <c r="D4003" s="145"/>
    </row>
    <row r="4004" spans="4:4">
      <c r="D4004" s="145"/>
    </row>
    <row r="4005" spans="4:4">
      <c r="D4005" s="145"/>
    </row>
    <row r="4006" spans="4:4">
      <c r="D4006" s="145"/>
    </row>
    <row r="4007" spans="4:4">
      <c r="D4007" s="145"/>
    </row>
    <row r="4008" spans="4:4">
      <c r="D4008" s="145"/>
    </row>
    <row r="4009" spans="4:4">
      <c r="D4009" s="145"/>
    </row>
    <row r="4010" spans="4:4">
      <c r="D4010" s="145"/>
    </row>
    <row r="4011" spans="4:4">
      <c r="D4011" s="145"/>
    </row>
    <row r="4012" spans="4:4">
      <c r="D4012" s="145"/>
    </row>
    <row r="4013" spans="4:4">
      <c r="D4013" s="145"/>
    </row>
    <row r="4014" spans="4:4">
      <c r="D4014" s="145"/>
    </row>
    <row r="4015" spans="4:4">
      <c r="D4015" s="145"/>
    </row>
    <row r="4016" spans="4:4">
      <c r="D4016" s="145"/>
    </row>
    <row r="4017" spans="4:4">
      <c r="D4017" s="145"/>
    </row>
    <row r="4018" spans="4:4">
      <c r="D4018" s="145"/>
    </row>
    <row r="4019" spans="4:4">
      <c r="D4019" s="145"/>
    </row>
    <row r="4020" spans="4:4">
      <c r="D4020" s="145"/>
    </row>
    <row r="4021" spans="4:4">
      <c r="D4021" s="145"/>
    </row>
    <row r="4022" spans="4:4">
      <c r="D4022" s="145"/>
    </row>
    <row r="4023" spans="4:4">
      <c r="D4023" s="145"/>
    </row>
    <row r="4024" spans="4:4">
      <c r="D4024" s="145"/>
    </row>
    <row r="4025" spans="4:4">
      <c r="D4025" s="145"/>
    </row>
    <row r="4026" spans="4:4">
      <c r="D4026" s="145"/>
    </row>
    <row r="4027" spans="4:4">
      <c r="D4027" s="145"/>
    </row>
    <row r="4028" spans="4:4">
      <c r="D4028" s="145"/>
    </row>
    <row r="4029" spans="4:4">
      <c r="D4029" s="145"/>
    </row>
    <row r="4030" spans="4:4">
      <c r="D4030" s="145"/>
    </row>
    <row r="4031" spans="4:4">
      <c r="D4031" s="145"/>
    </row>
    <row r="4032" spans="4:4">
      <c r="D4032" s="145"/>
    </row>
    <row r="4033" spans="4:4">
      <c r="D4033" s="145"/>
    </row>
    <row r="4034" spans="4:4">
      <c r="D4034" s="145"/>
    </row>
    <row r="4035" spans="4:4">
      <c r="D4035" s="145"/>
    </row>
    <row r="4036" spans="4:4">
      <c r="D4036" s="145"/>
    </row>
    <row r="4037" spans="4:4">
      <c r="D4037" s="145"/>
    </row>
    <row r="4038" spans="4:4">
      <c r="D4038" s="145"/>
    </row>
    <row r="4039" spans="4:4">
      <c r="D4039" s="145"/>
    </row>
    <row r="4040" spans="4:4">
      <c r="D4040" s="145"/>
    </row>
    <row r="4041" spans="4:4">
      <c r="D4041" s="145"/>
    </row>
    <row r="4042" spans="4:4">
      <c r="D4042" s="145"/>
    </row>
    <row r="4043" spans="4:4">
      <c r="D4043" s="145"/>
    </row>
    <row r="4044" spans="4:4">
      <c r="D4044" s="145"/>
    </row>
    <row r="4045" spans="4:4">
      <c r="D4045" s="145"/>
    </row>
    <row r="4046" spans="4:4">
      <c r="D4046" s="145"/>
    </row>
    <row r="4047" spans="4:4">
      <c r="D4047" s="145"/>
    </row>
    <row r="4048" spans="4:4">
      <c r="D4048" s="145"/>
    </row>
    <row r="4049" spans="4:4">
      <c r="D4049" s="145"/>
    </row>
    <row r="4050" spans="4:4">
      <c r="D4050" s="145"/>
    </row>
    <row r="4051" spans="4:4">
      <c r="D4051" s="145"/>
    </row>
    <row r="4052" spans="4:4">
      <c r="D4052" s="145"/>
    </row>
    <row r="4053" spans="4:4">
      <c r="D4053" s="145"/>
    </row>
    <row r="4054" spans="4:4">
      <c r="D4054" s="145"/>
    </row>
    <row r="4055" spans="4:4">
      <c r="D4055" s="145"/>
    </row>
    <row r="4056" spans="4:4">
      <c r="D4056" s="145"/>
    </row>
    <row r="4057" spans="4:4">
      <c r="D4057" s="145"/>
    </row>
    <row r="4058" spans="4:4">
      <c r="D4058" s="145"/>
    </row>
    <row r="4059" spans="4:4">
      <c r="D4059" s="145"/>
    </row>
    <row r="4060" spans="4:4">
      <c r="D4060" s="145"/>
    </row>
    <row r="4061" spans="4:4">
      <c r="D4061" s="145"/>
    </row>
    <row r="4062" spans="4:4">
      <c r="D4062" s="145"/>
    </row>
    <row r="4063" spans="4:4">
      <c r="D4063" s="145"/>
    </row>
    <row r="4064" spans="4:4">
      <c r="D4064" s="145"/>
    </row>
    <row r="4065" spans="4:4">
      <c r="D4065" s="145"/>
    </row>
    <row r="4066" spans="4:4">
      <c r="D4066" s="145"/>
    </row>
    <row r="4067" spans="4:4">
      <c r="D4067" s="145"/>
    </row>
    <row r="4068" spans="4:4">
      <c r="D4068" s="145"/>
    </row>
    <row r="4069" spans="4:4">
      <c r="D4069" s="145"/>
    </row>
    <row r="4070" spans="4:4">
      <c r="D4070" s="145"/>
    </row>
    <row r="4071" spans="4:4">
      <c r="D4071" s="145"/>
    </row>
    <row r="4072" spans="4:4">
      <c r="D4072" s="145"/>
    </row>
    <row r="4073" spans="4:4">
      <c r="D4073" s="145"/>
    </row>
    <row r="4074" spans="4:4">
      <c r="D4074" s="145"/>
    </row>
    <row r="4075" spans="4:4">
      <c r="D4075" s="145"/>
    </row>
    <row r="4076" spans="4:4">
      <c r="D4076" s="145"/>
    </row>
    <row r="4077" spans="4:4">
      <c r="D4077" s="145"/>
    </row>
    <row r="4078" spans="4:4">
      <c r="D4078" s="145"/>
    </row>
    <row r="4079" spans="4:4">
      <c r="D4079" s="145"/>
    </row>
    <row r="4080" spans="4:4">
      <c r="D4080" s="145"/>
    </row>
    <row r="4081" spans="4:4">
      <c r="D4081" s="145"/>
    </row>
    <row r="4082" spans="4:4">
      <c r="D4082" s="145"/>
    </row>
    <row r="4083" spans="4:4">
      <c r="D4083" s="145"/>
    </row>
    <row r="4084" spans="4:4">
      <c r="D4084" s="145"/>
    </row>
    <row r="4085" spans="4:4">
      <c r="D4085" s="145"/>
    </row>
    <row r="4086" spans="4:4">
      <c r="D4086" s="145"/>
    </row>
    <row r="4087" spans="4:4">
      <c r="D4087" s="145"/>
    </row>
    <row r="4088" spans="4:4">
      <c r="D4088" s="145"/>
    </row>
    <row r="4089" spans="4:4">
      <c r="D4089" s="145"/>
    </row>
    <row r="4090" spans="4:4">
      <c r="D4090" s="145"/>
    </row>
    <row r="4091" spans="4:4">
      <c r="D4091" s="145"/>
    </row>
    <row r="4092" spans="4:4">
      <c r="D4092" s="145"/>
    </row>
    <row r="4093" spans="4:4">
      <c r="D4093" s="145"/>
    </row>
    <row r="4094" spans="4:4">
      <c r="D4094" s="145"/>
    </row>
    <row r="4095" spans="4:4">
      <c r="D4095" s="145"/>
    </row>
    <row r="4096" spans="4:4">
      <c r="D4096" s="145"/>
    </row>
    <row r="4097" spans="4:4">
      <c r="D4097" s="145"/>
    </row>
    <row r="4098" spans="4:4">
      <c r="D4098" s="145"/>
    </row>
    <row r="4099" spans="4:4">
      <c r="D4099" s="145"/>
    </row>
    <row r="4100" spans="4:4">
      <c r="D4100" s="145"/>
    </row>
    <row r="4101" spans="4:4">
      <c r="D4101" s="145"/>
    </row>
    <row r="4102" spans="4:4">
      <c r="D4102" s="145"/>
    </row>
    <row r="4103" spans="4:4">
      <c r="D4103" s="145"/>
    </row>
    <row r="4104" spans="4:4">
      <c r="D4104" s="145"/>
    </row>
    <row r="4105" spans="4:4">
      <c r="D4105" s="145"/>
    </row>
    <row r="4106" spans="4:4">
      <c r="D4106" s="145"/>
    </row>
    <row r="4107" spans="4:4">
      <c r="D4107" s="145"/>
    </row>
    <row r="4108" spans="4:4">
      <c r="D4108" s="145"/>
    </row>
    <row r="4109" spans="4:4">
      <c r="D4109" s="145"/>
    </row>
    <row r="4110" spans="4:4">
      <c r="D4110" s="145"/>
    </row>
    <row r="4111" spans="4:4">
      <c r="D4111" s="145"/>
    </row>
    <row r="4112" spans="4:4">
      <c r="D4112" s="145"/>
    </row>
    <row r="4113" spans="4:4">
      <c r="D4113" s="145"/>
    </row>
    <row r="4114" spans="4:4">
      <c r="D4114" s="145"/>
    </row>
    <row r="4115" spans="4:4">
      <c r="D4115" s="145"/>
    </row>
    <row r="4116" spans="4:4">
      <c r="D4116" s="145"/>
    </row>
    <row r="4117" spans="4:4">
      <c r="D4117" s="145"/>
    </row>
    <row r="4118" spans="4:4">
      <c r="D4118" s="145"/>
    </row>
    <row r="4119" spans="4:4">
      <c r="D4119" s="145"/>
    </row>
    <row r="4120" spans="4:4">
      <c r="D4120" s="145"/>
    </row>
    <row r="4121" spans="4:4">
      <c r="D4121" s="145"/>
    </row>
    <row r="4122" spans="4:4">
      <c r="D4122" s="145"/>
    </row>
    <row r="4123" spans="4:4">
      <c r="D4123" s="145"/>
    </row>
    <row r="4124" spans="4:4">
      <c r="D4124" s="145"/>
    </row>
    <row r="4125" spans="4:4">
      <c r="D4125" s="145"/>
    </row>
    <row r="4126" spans="4:4">
      <c r="D4126" s="145"/>
    </row>
    <row r="4127" spans="4:4">
      <c r="D4127" s="145"/>
    </row>
    <row r="4128" spans="4:4">
      <c r="D4128" s="145"/>
    </row>
    <row r="4129" spans="4:4">
      <c r="D4129" s="145"/>
    </row>
    <row r="4130" spans="4:4">
      <c r="D4130" s="145"/>
    </row>
    <row r="4131" spans="4:4">
      <c r="D4131" s="145"/>
    </row>
    <row r="4132" spans="4:4">
      <c r="D4132" s="145"/>
    </row>
    <row r="4133" spans="4:4">
      <c r="D4133" s="145"/>
    </row>
    <row r="4134" spans="4:4">
      <c r="D4134" s="145"/>
    </row>
    <row r="4135" spans="4:4">
      <c r="D4135" s="145"/>
    </row>
    <row r="4136" spans="4:4">
      <c r="D4136" s="145"/>
    </row>
    <row r="4137" spans="4:4">
      <c r="D4137" s="145"/>
    </row>
    <row r="4138" spans="4:4">
      <c r="D4138" s="145"/>
    </row>
    <row r="4139" spans="4:4">
      <c r="D4139" s="145"/>
    </row>
    <row r="4140" spans="4:4">
      <c r="D4140" s="145"/>
    </row>
    <row r="4141" spans="4:4">
      <c r="D4141" s="145"/>
    </row>
    <row r="4142" spans="4:4">
      <c r="D4142" s="145"/>
    </row>
    <row r="4143" spans="4:4">
      <c r="D4143" s="145"/>
    </row>
    <row r="4144" spans="4:4">
      <c r="D4144" s="145"/>
    </row>
    <row r="4145" spans="4:4">
      <c r="D4145" s="145"/>
    </row>
    <row r="4146" spans="4:4">
      <c r="D4146" s="145"/>
    </row>
    <row r="4147" spans="4:4">
      <c r="D4147" s="145"/>
    </row>
    <row r="4148" spans="4:4">
      <c r="D4148" s="145"/>
    </row>
    <row r="4149" spans="4:4">
      <c r="D4149" s="145"/>
    </row>
    <row r="4150" spans="4:4">
      <c r="D4150" s="145"/>
    </row>
    <row r="4151" spans="4:4">
      <c r="D4151" s="145"/>
    </row>
    <row r="4152" spans="4:4">
      <c r="D4152" s="145"/>
    </row>
    <row r="4153" spans="4:4">
      <c r="D4153" s="145"/>
    </row>
    <row r="4154" spans="4:4">
      <c r="D4154" s="145"/>
    </row>
    <row r="4155" spans="4:4">
      <c r="D4155" s="145"/>
    </row>
    <row r="4156" spans="4:4">
      <c r="D4156" s="145"/>
    </row>
    <row r="4157" spans="4:4">
      <c r="D4157" s="145"/>
    </row>
    <row r="4158" spans="4:4">
      <c r="D4158" s="145"/>
    </row>
    <row r="4159" spans="4:4">
      <c r="D4159" s="145"/>
    </row>
    <row r="4160" spans="4:4">
      <c r="D4160" s="145"/>
    </row>
    <row r="4161" spans="4:4">
      <c r="D4161" s="145"/>
    </row>
    <row r="4162" spans="4:4">
      <c r="D4162" s="145"/>
    </row>
    <row r="4163" spans="4:4">
      <c r="D4163" s="145"/>
    </row>
    <row r="4164" spans="4:4">
      <c r="D4164" s="145"/>
    </row>
    <row r="4165" spans="4:4">
      <c r="D4165" s="145"/>
    </row>
    <row r="4166" spans="4:4">
      <c r="D4166" s="145"/>
    </row>
    <row r="4167" spans="4:4">
      <c r="D4167" s="145"/>
    </row>
    <row r="4168" spans="4:4">
      <c r="D4168" s="145"/>
    </row>
    <row r="4169" spans="4:4">
      <c r="D4169" s="145"/>
    </row>
    <row r="4170" spans="4:4">
      <c r="D4170" s="145"/>
    </row>
    <row r="4171" spans="4:4">
      <c r="D4171" s="145"/>
    </row>
    <row r="4172" spans="4:4">
      <c r="D4172" s="145"/>
    </row>
    <row r="4173" spans="4:4">
      <c r="D4173" s="145"/>
    </row>
    <row r="4174" spans="4:4">
      <c r="D4174" s="145"/>
    </row>
    <row r="4175" spans="4:4">
      <c r="D4175" s="145"/>
    </row>
    <row r="4176" spans="4:4">
      <c r="D4176" s="145"/>
    </row>
    <row r="4177" spans="4:4">
      <c r="D4177" s="145"/>
    </row>
    <row r="4178" spans="4:4">
      <c r="D4178" s="145"/>
    </row>
    <row r="4179" spans="4:4">
      <c r="D4179" s="145"/>
    </row>
    <row r="4180" spans="4:4">
      <c r="D4180" s="145"/>
    </row>
    <row r="4181" spans="4:4">
      <c r="D4181" s="145"/>
    </row>
    <row r="4182" spans="4:4">
      <c r="D4182" s="145"/>
    </row>
    <row r="4183" spans="4:4">
      <c r="D4183" s="145"/>
    </row>
    <row r="4184" spans="4:4">
      <c r="D4184" s="145"/>
    </row>
    <row r="4185" spans="4:4">
      <c r="D4185" s="145"/>
    </row>
    <row r="4186" spans="4:4">
      <c r="D4186" s="145"/>
    </row>
    <row r="4187" spans="4:4">
      <c r="D4187" s="145"/>
    </row>
    <row r="4188" spans="4:4">
      <c r="D4188" s="145"/>
    </row>
    <row r="4189" spans="4:4">
      <c r="D4189" s="145"/>
    </row>
    <row r="4190" spans="4:4">
      <c r="D4190" s="145"/>
    </row>
    <row r="4191" spans="4:4">
      <c r="D4191" s="145"/>
    </row>
    <row r="4192" spans="4:4">
      <c r="D4192" s="145"/>
    </row>
    <row r="4193" spans="4:4">
      <c r="D4193" s="145"/>
    </row>
    <row r="4194" spans="4:4">
      <c r="D4194" s="145"/>
    </row>
    <row r="4195" spans="4:4">
      <c r="D4195" s="145"/>
    </row>
    <row r="4196" spans="4:4">
      <c r="D4196" s="145"/>
    </row>
    <row r="4197" spans="4:4">
      <c r="D4197" s="145"/>
    </row>
    <row r="4198" spans="4:4">
      <c r="D4198" s="145"/>
    </row>
    <row r="4199" spans="4:4">
      <c r="D4199" s="145"/>
    </row>
    <row r="4200" spans="4:4">
      <c r="D4200" s="145"/>
    </row>
    <row r="4201" spans="4:4">
      <c r="D4201" s="145"/>
    </row>
    <row r="4202" spans="4:4">
      <c r="D4202" s="145"/>
    </row>
    <row r="4203" spans="4:4">
      <c r="D4203" s="145"/>
    </row>
    <row r="4204" spans="4:4">
      <c r="D4204" s="145"/>
    </row>
    <row r="4205" spans="4:4">
      <c r="D4205" s="145"/>
    </row>
    <row r="4206" spans="4:4">
      <c r="D4206" s="145"/>
    </row>
    <row r="4207" spans="4:4">
      <c r="D4207" s="145"/>
    </row>
    <row r="4208" spans="4:4">
      <c r="D4208" s="145"/>
    </row>
    <row r="4209" spans="4:4">
      <c r="D4209" s="145"/>
    </row>
    <row r="4210" spans="4:4">
      <c r="D4210" s="145"/>
    </row>
    <row r="4211" spans="4:4">
      <c r="D4211" s="145"/>
    </row>
    <row r="4212" spans="4:4">
      <c r="D4212" s="145"/>
    </row>
    <row r="4213" spans="4:4">
      <c r="D4213" s="145"/>
    </row>
    <row r="4214" spans="4:4">
      <c r="D4214" s="145"/>
    </row>
    <row r="4215" spans="4:4">
      <c r="D4215" s="145"/>
    </row>
    <row r="4216" spans="4:4">
      <c r="D4216" s="145"/>
    </row>
    <row r="4217" spans="4:4">
      <c r="D4217" s="145"/>
    </row>
    <row r="4218" spans="4:4">
      <c r="D4218" s="145"/>
    </row>
    <row r="4219" spans="4:4">
      <c r="D4219" s="145"/>
    </row>
    <row r="4220" spans="4:4">
      <c r="D4220" s="145"/>
    </row>
    <row r="4221" spans="4:4">
      <c r="D4221" s="145"/>
    </row>
    <row r="4222" spans="4:4">
      <c r="D4222" s="145"/>
    </row>
    <row r="4223" spans="4:4">
      <c r="D4223" s="145"/>
    </row>
    <row r="4224" spans="4:4">
      <c r="D4224" s="145"/>
    </row>
    <row r="4225" spans="4:4">
      <c r="D4225" s="145"/>
    </row>
    <row r="4226" spans="4:4">
      <c r="D4226" s="145"/>
    </row>
    <row r="4227" spans="4:4">
      <c r="D4227" s="145"/>
    </row>
    <row r="4228" spans="4:4">
      <c r="D4228" s="145"/>
    </row>
    <row r="4229" spans="4:4">
      <c r="D4229" s="145"/>
    </row>
    <row r="4230" spans="4:4">
      <c r="D4230" s="145"/>
    </row>
    <row r="4231" spans="4:4">
      <c r="D4231" s="145"/>
    </row>
    <row r="4232" spans="4:4">
      <c r="D4232" s="145"/>
    </row>
    <row r="4233" spans="4:4">
      <c r="D4233" s="145"/>
    </row>
    <row r="4234" spans="4:4">
      <c r="D4234" s="145"/>
    </row>
    <row r="4235" spans="4:4">
      <c r="D4235" s="145"/>
    </row>
    <row r="4236" spans="4:4">
      <c r="D4236" s="145"/>
    </row>
    <row r="4237" spans="4:4">
      <c r="D4237" s="145"/>
    </row>
    <row r="4238" spans="4:4">
      <c r="D4238" s="145"/>
    </row>
    <row r="4239" spans="4:4">
      <c r="D4239" s="145"/>
    </row>
    <row r="4240" spans="4:4">
      <c r="D4240" s="145"/>
    </row>
    <row r="4241" spans="4:4">
      <c r="D4241" s="145"/>
    </row>
    <row r="4242" spans="4:4">
      <c r="D4242" s="145"/>
    </row>
    <row r="4243" spans="4:4">
      <c r="D4243" s="145"/>
    </row>
    <row r="4244" spans="4:4">
      <c r="D4244" s="145"/>
    </row>
    <row r="4245" spans="4:4">
      <c r="D4245" s="145"/>
    </row>
    <row r="4246" spans="4:4">
      <c r="D4246" s="145"/>
    </row>
    <row r="4247" spans="4:4">
      <c r="D4247" s="145"/>
    </row>
    <row r="4248" spans="4:4">
      <c r="D4248" s="145"/>
    </row>
    <row r="4249" spans="4:4">
      <c r="D4249" s="145"/>
    </row>
    <row r="4250" spans="4:4">
      <c r="D4250" s="145"/>
    </row>
    <row r="4251" spans="4:4">
      <c r="D4251" s="145"/>
    </row>
    <row r="4252" spans="4:4">
      <c r="D4252" s="145"/>
    </row>
    <row r="4253" spans="4:4">
      <c r="D4253" s="145"/>
    </row>
    <row r="4254" spans="4:4">
      <c r="D4254" s="145"/>
    </row>
    <row r="4255" spans="4:4">
      <c r="D4255" s="145"/>
    </row>
    <row r="4256" spans="4:4">
      <c r="D4256" s="145"/>
    </row>
    <row r="4257" spans="4:4">
      <c r="D4257" s="145"/>
    </row>
    <row r="4258" spans="4:4">
      <c r="D4258" s="145"/>
    </row>
    <row r="4259" spans="4:4">
      <c r="D4259" s="145"/>
    </row>
    <row r="4260" spans="4:4">
      <c r="D4260" s="145"/>
    </row>
    <row r="4261" spans="4:4">
      <c r="D4261" s="145"/>
    </row>
    <row r="4262" spans="4:4">
      <c r="D4262" s="145"/>
    </row>
    <row r="4263" spans="4:4">
      <c r="D4263" s="145"/>
    </row>
    <row r="4264" spans="4:4">
      <c r="D4264" s="145"/>
    </row>
    <row r="4265" spans="4:4">
      <c r="D4265" s="145"/>
    </row>
    <row r="4266" spans="4:4">
      <c r="D4266" s="145"/>
    </row>
    <row r="4267" spans="4:4">
      <c r="D4267" s="145"/>
    </row>
    <row r="4268" spans="4:4">
      <c r="D4268" s="145"/>
    </row>
    <row r="4269" spans="4:4">
      <c r="D4269" s="145"/>
    </row>
    <row r="4270" spans="4:4">
      <c r="D4270" s="145"/>
    </row>
    <row r="4271" spans="4:4">
      <c r="D4271" s="145"/>
    </row>
    <row r="4272" spans="4:4">
      <c r="D4272" s="145"/>
    </row>
    <row r="4273" spans="4:4">
      <c r="D4273" s="145"/>
    </row>
    <row r="4274" spans="4:4">
      <c r="D4274" s="145"/>
    </row>
    <row r="4275" spans="4:4">
      <c r="D4275" s="145"/>
    </row>
    <row r="4276" spans="4:4">
      <c r="D4276" s="145"/>
    </row>
    <row r="4277" spans="4:4">
      <c r="D4277" s="145"/>
    </row>
    <row r="4278" spans="4:4">
      <c r="D4278" s="145"/>
    </row>
    <row r="4279" spans="4:4">
      <c r="D4279" s="145"/>
    </row>
    <row r="4280" spans="4:4">
      <c r="D4280" s="145"/>
    </row>
    <row r="4281" spans="4:4">
      <c r="D4281" s="145"/>
    </row>
    <row r="4282" spans="4:4">
      <c r="D4282" s="145"/>
    </row>
    <row r="4283" spans="4:4">
      <c r="D4283" s="145"/>
    </row>
    <row r="4284" spans="4:4">
      <c r="D4284" s="145"/>
    </row>
    <row r="4285" spans="4:4">
      <c r="D4285" s="145"/>
    </row>
    <row r="4286" spans="4:4">
      <c r="D4286" s="145"/>
    </row>
    <row r="4287" spans="4:4">
      <c r="D4287" s="145"/>
    </row>
    <row r="4288" spans="4:4">
      <c r="D4288" s="145"/>
    </row>
    <row r="4289" spans="4:4">
      <c r="D4289" s="145"/>
    </row>
    <row r="4290" spans="4:4">
      <c r="D4290" s="145"/>
    </row>
    <row r="4291" spans="4:4">
      <c r="D4291" s="145"/>
    </row>
    <row r="4292" spans="4:4">
      <c r="D4292" s="145"/>
    </row>
    <row r="4293" spans="4:4">
      <c r="D4293" s="145"/>
    </row>
    <row r="4294" spans="4:4">
      <c r="D4294" s="145"/>
    </row>
    <row r="4295" spans="4:4">
      <c r="D4295" s="145"/>
    </row>
    <row r="4296" spans="4:4">
      <c r="D4296" s="145"/>
    </row>
    <row r="4297" spans="4:4">
      <c r="D4297" s="145"/>
    </row>
    <row r="4298" spans="4:4">
      <c r="D4298" s="145"/>
    </row>
    <row r="4299" spans="4:4">
      <c r="D4299" s="145"/>
    </row>
    <row r="4300" spans="4:4">
      <c r="D4300" s="145"/>
    </row>
    <row r="4301" spans="4:4">
      <c r="D4301" s="145"/>
    </row>
    <row r="4302" spans="4:4">
      <c r="D4302" s="145"/>
    </row>
    <row r="4303" spans="4:4">
      <c r="D4303" s="145"/>
    </row>
    <row r="4304" spans="4:4">
      <c r="D4304" s="145"/>
    </row>
    <row r="4305" spans="4:4">
      <c r="D4305" s="145"/>
    </row>
    <row r="4306" spans="4:4">
      <c r="D4306" s="145"/>
    </row>
    <row r="4307" spans="4:4">
      <c r="D4307" s="145"/>
    </row>
    <row r="4308" spans="4:4">
      <c r="D4308" s="145"/>
    </row>
    <row r="4309" spans="4:4">
      <c r="D4309" s="145"/>
    </row>
    <row r="4310" spans="4:4">
      <c r="D4310" s="145"/>
    </row>
    <row r="4311" spans="4:4">
      <c r="D4311" s="145"/>
    </row>
    <row r="4312" spans="4:4">
      <c r="D4312" s="145"/>
    </row>
    <row r="4313" spans="4:4">
      <c r="D4313" s="145"/>
    </row>
    <row r="4314" spans="4:4">
      <c r="D4314" s="145"/>
    </row>
    <row r="4315" spans="4:4">
      <c r="D4315" s="145"/>
    </row>
    <row r="4316" spans="4:4">
      <c r="D4316" s="145"/>
    </row>
    <row r="4317" spans="4:4">
      <c r="D4317" s="145"/>
    </row>
    <row r="4318" spans="4:4">
      <c r="D4318" s="145"/>
    </row>
    <row r="4319" spans="4:4">
      <c r="D4319" s="145"/>
    </row>
    <row r="4320" spans="4:4">
      <c r="D4320" s="145"/>
    </row>
    <row r="4321" spans="4:4">
      <c r="D4321" s="145"/>
    </row>
    <row r="4322" spans="4:4">
      <c r="D4322" s="145"/>
    </row>
    <row r="4323" spans="4:4">
      <c r="D4323" s="145"/>
    </row>
    <row r="4324" spans="4:4">
      <c r="D4324" s="145"/>
    </row>
    <row r="4325" spans="4:4">
      <c r="D4325" s="145"/>
    </row>
    <row r="4326" spans="4:4">
      <c r="D4326" s="145"/>
    </row>
    <row r="4327" spans="4:4">
      <c r="D4327" s="145"/>
    </row>
    <row r="4328" spans="4:4">
      <c r="D4328" s="145"/>
    </row>
    <row r="4329" spans="4:4">
      <c r="D4329" s="145"/>
    </row>
    <row r="4330" spans="4:4">
      <c r="D4330" s="145"/>
    </row>
    <row r="4331" spans="4:4">
      <c r="D4331" s="145"/>
    </row>
    <row r="4332" spans="4:4">
      <c r="D4332" s="145"/>
    </row>
    <row r="4333" spans="4:4">
      <c r="D4333" s="145"/>
    </row>
    <row r="4334" spans="4:4">
      <c r="D4334" s="145"/>
    </row>
    <row r="4335" spans="4:4">
      <c r="D4335" s="145"/>
    </row>
    <row r="4336" spans="4:4">
      <c r="D4336" s="145"/>
    </row>
    <row r="4337" spans="4:4">
      <c r="D4337" s="145"/>
    </row>
    <row r="4338" spans="4:4">
      <c r="D4338" s="145"/>
    </row>
    <row r="4339" spans="4:4">
      <c r="D4339" s="145"/>
    </row>
    <row r="4340" spans="4:4">
      <c r="D4340" s="145"/>
    </row>
    <row r="4341" spans="4:4">
      <c r="D4341" s="145"/>
    </row>
    <row r="4342" spans="4:4">
      <c r="D4342" s="145"/>
    </row>
    <row r="4343" spans="4:4">
      <c r="D4343" s="145"/>
    </row>
    <row r="4344" spans="4:4">
      <c r="D4344" s="145"/>
    </row>
    <row r="4345" spans="4:4">
      <c r="D4345" s="145"/>
    </row>
    <row r="4346" spans="4:4">
      <c r="D4346" s="145"/>
    </row>
    <row r="4347" spans="4:4">
      <c r="D4347" s="145"/>
    </row>
    <row r="4348" spans="4:4">
      <c r="D4348" s="145"/>
    </row>
    <row r="4349" spans="4:4">
      <c r="D4349" s="145"/>
    </row>
    <row r="4350" spans="4:4">
      <c r="D4350" s="145"/>
    </row>
    <row r="4351" spans="4:4">
      <c r="D4351" s="145"/>
    </row>
    <row r="4352" spans="4:4">
      <c r="D4352" s="145"/>
    </row>
    <row r="4353" spans="4:4">
      <c r="D4353" s="145"/>
    </row>
    <row r="4354" spans="4:4">
      <c r="D4354" s="145"/>
    </row>
    <row r="4355" spans="4:4">
      <c r="D4355" s="145"/>
    </row>
    <row r="4356" spans="4:4">
      <c r="D4356" s="145"/>
    </row>
    <row r="4357" spans="4:4">
      <c r="D4357" s="145"/>
    </row>
    <row r="4358" spans="4:4">
      <c r="D4358" s="145"/>
    </row>
    <row r="4359" spans="4:4">
      <c r="D4359" s="145"/>
    </row>
    <row r="4360" spans="4:4">
      <c r="D4360" s="145"/>
    </row>
    <row r="4361" spans="4:4">
      <c r="D4361" s="145"/>
    </row>
    <row r="4362" spans="4:4">
      <c r="D4362" s="145"/>
    </row>
    <row r="4363" spans="4:4">
      <c r="D4363" s="145"/>
    </row>
    <row r="4364" spans="4:4">
      <c r="D4364" s="145"/>
    </row>
    <row r="4365" spans="4:4">
      <c r="D4365" s="145"/>
    </row>
    <row r="4366" spans="4:4">
      <c r="D4366" s="145"/>
    </row>
    <row r="4367" spans="4:4">
      <c r="D4367" s="145"/>
    </row>
    <row r="4368" spans="4:4">
      <c r="D4368" s="145"/>
    </row>
    <row r="4369" spans="4:4">
      <c r="D4369" s="145"/>
    </row>
    <row r="4370" spans="4:4">
      <c r="D4370" s="145"/>
    </row>
    <row r="4371" spans="4:4">
      <c r="D4371" s="145"/>
    </row>
    <row r="4372" spans="4:4">
      <c r="D4372" s="145"/>
    </row>
    <row r="4373" spans="4:4">
      <c r="D4373" s="145"/>
    </row>
    <row r="4374" spans="4:4">
      <c r="D4374" s="145"/>
    </row>
    <row r="4375" spans="4:4">
      <c r="D4375" s="145"/>
    </row>
    <row r="4376" spans="4:4">
      <c r="D4376" s="145"/>
    </row>
    <row r="4377" spans="4:4">
      <c r="D4377" s="145"/>
    </row>
    <row r="4378" spans="4:4">
      <c r="D4378" s="145"/>
    </row>
    <row r="4379" spans="4:4">
      <c r="D4379" s="145"/>
    </row>
    <row r="4380" spans="4:4">
      <c r="D4380" s="145"/>
    </row>
    <row r="4381" spans="4:4">
      <c r="D4381" s="145"/>
    </row>
    <row r="4382" spans="4:4">
      <c r="D4382" s="145"/>
    </row>
    <row r="4383" spans="4:4">
      <c r="D4383" s="145"/>
    </row>
    <row r="4384" spans="4:4">
      <c r="D4384" s="145"/>
    </row>
    <row r="4385" spans="4:4">
      <c r="D4385" s="145"/>
    </row>
    <row r="4386" spans="4:4">
      <c r="D4386" s="145"/>
    </row>
    <row r="4387" spans="4:4">
      <c r="D4387" s="145"/>
    </row>
    <row r="4388" spans="4:4">
      <c r="D4388" s="145"/>
    </row>
    <row r="4389" spans="4:4">
      <c r="D4389" s="145"/>
    </row>
    <row r="4390" spans="4:4">
      <c r="D4390" s="145"/>
    </row>
    <row r="4391" spans="4:4">
      <c r="D4391" s="145"/>
    </row>
    <row r="4392" spans="4:4">
      <c r="D4392" s="145"/>
    </row>
    <row r="4393" spans="4:4">
      <c r="D4393" s="145"/>
    </row>
    <row r="4394" spans="4:4">
      <c r="D4394" s="145"/>
    </row>
    <row r="4395" spans="4:4">
      <c r="D4395" s="145"/>
    </row>
    <row r="4396" spans="4:4">
      <c r="D4396" s="145"/>
    </row>
    <row r="4397" spans="4:4">
      <c r="D4397" s="145"/>
    </row>
    <row r="4398" spans="4:4">
      <c r="D4398" s="145"/>
    </row>
    <row r="4399" spans="4:4">
      <c r="D4399" s="145"/>
    </row>
    <row r="4400" spans="4:4">
      <c r="D4400" s="145"/>
    </row>
    <row r="4401" spans="4:4">
      <c r="D4401" s="145"/>
    </row>
    <row r="4402" spans="4:4">
      <c r="D4402" s="145"/>
    </row>
    <row r="4403" spans="4:4">
      <c r="D4403" s="145"/>
    </row>
    <row r="4404" spans="4:4">
      <c r="D4404" s="145"/>
    </row>
    <row r="4405" spans="4:4">
      <c r="D4405" s="145"/>
    </row>
    <row r="4406" spans="4:4">
      <c r="D4406" s="145"/>
    </row>
    <row r="4407" spans="4:4">
      <c r="D4407" s="145"/>
    </row>
    <row r="4408" spans="4:4">
      <c r="D4408" s="145"/>
    </row>
    <row r="4409" spans="4:4">
      <c r="D4409" s="145"/>
    </row>
    <row r="4410" spans="4:4">
      <c r="D4410" s="145"/>
    </row>
    <row r="4411" spans="4:4">
      <c r="D4411" s="145"/>
    </row>
    <row r="4412" spans="4:4">
      <c r="D4412" s="145"/>
    </row>
    <row r="4413" spans="4:4">
      <c r="D4413" s="145"/>
    </row>
    <row r="4414" spans="4:4">
      <c r="D4414" s="145"/>
    </row>
    <row r="4415" spans="4:4">
      <c r="D4415" s="145"/>
    </row>
    <row r="4416" spans="4:4">
      <c r="D4416" s="145"/>
    </row>
    <row r="4417" spans="4:4">
      <c r="D4417" s="145"/>
    </row>
    <row r="4418" spans="4:4">
      <c r="D4418" s="145"/>
    </row>
    <row r="4419" spans="4:4">
      <c r="D4419" s="145"/>
    </row>
    <row r="4420" spans="4:4">
      <c r="D4420" s="145"/>
    </row>
    <row r="4421" spans="4:4">
      <c r="D4421" s="145"/>
    </row>
    <row r="4422" spans="4:4">
      <c r="D4422" s="145"/>
    </row>
    <row r="4423" spans="4:4">
      <c r="D4423" s="145"/>
    </row>
    <row r="4424" spans="4:4">
      <c r="D4424" s="145"/>
    </row>
    <row r="4425" spans="4:4">
      <c r="D4425" s="145"/>
    </row>
    <row r="4426" spans="4:4">
      <c r="D4426" s="145"/>
    </row>
    <row r="4427" spans="4:4">
      <c r="D4427" s="145"/>
    </row>
    <row r="4428" spans="4:4">
      <c r="D4428" s="145"/>
    </row>
    <row r="4429" spans="4:4">
      <c r="D4429" s="145"/>
    </row>
    <row r="4430" spans="4:4">
      <c r="D4430" s="145"/>
    </row>
    <row r="4431" spans="4:4">
      <c r="D4431" s="145"/>
    </row>
    <row r="4432" spans="4:4">
      <c r="D4432" s="145"/>
    </row>
    <row r="4433" spans="4:4">
      <c r="D4433" s="145"/>
    </row>
    <row r="4434" spans="4:4">
      <c r="D4434" s="145"/>
    </row>
    <row r="4435" spans="4:4">
      <c r="D4435" s="145"/>
    </row>
    <row r="4436" spans="4:4">
      <c r="D4436" s="145"/>
    </row>
    <row r="4437" spans="4:4">
      <c r="D4437" s="145"/>
    </row>
    <row r="4438" spans="4:4">
      <c r="D4438" s="145"/>
    </row>
    <row r="4439" spans="4:4">
      <c r="D4439" s="145"/>
    </row>
    <row r="4440" spans="4:4">
      <c r="D4440" s="145"/>
    </row>
    <row r="4441" spans="4:4">
      <c r="D4441" s="145"/>
    </row>
    <row r="4442" spans="4:4">
      <c r="D4442" s="145"/>
    </row>
    <row r="4443" spans="4:4">
      <c r="D4443" s="145"/>
    </row>
    <row r="4444" spans="4:4">
      <c r="D4444" s="145"/>
    </row>
    <row r="4445" spans="4:4">
      <c r="D4445" s="145"/>
    </row>
    <row r="4446" spans="4:4">
      <c r="D4446" s="145"/>
    </row>
    <row r="4447" spans="4:4">
      <c r="D4447" s="145"/>
    </row>
    <row r="4448" spans="4:4">
      <c r="D4448" s="145"/>
    </row>
    <row r="4449" spans="4:4">
      <c r="D4449" s="145"/>
    </row>
    <row r="4450" spans="4:4">
      <c r="D4450" s="145"/>
    </row>
    <row r="4451" spans="4:4">
      <c r="D4451" s="145"/>
    </row>
    <row r="4452" spans="4:4">
      <c r="D4452" s="145"/>
    </row>
    <row r="4453" spans="4:4">
      <c r="D4453" s="145"/>
    </row>
    <row r="4454" spans="4:4">
      <c r="D4454" s="145"/>
    </row>
    <row r="4455" spans="4:4">
      <c r="D4455" s="145"/>
    </row>
    <row r="4456" spans="4:4">
      <c r="D4456" s="145"/>
    </row>
    <row r="4457" spans="4:4">
      <c r="D4457" s="145"/>
    </row>
    <row r="4458" spans="4:4">
      <c r="D4458" s="145"/>
    </row>
    <row r="4459" spans="4:4">
      <c r="D4459" s="145"/>
    </row>
    <row r="4460" spans="4:4">
      <c r="D4460" s="145"/>
    </row>
    <row r="4461" spans="4:4">
      <c r="D4461" s="145"/>
    </row>
    <row r="4462" spans="4:4">
      <c r="D4462" s="145"/>
    </row>
    <row r="4463" spans="4:4">
      <c r="D4463" s="145"/>
    </row>
    <row r="4464" spans="4:4">
      <c r="D4464" s="145"/>
    </row>
    <row r="4465" spans="4:4">
      <c r="D4465" s="145"/>
    </row>
    <row r="4466" spans="4:4">
      <c r="D4466" s="145"/>
    </row>
    <row r="4467" spans="4:4">
      <c r="D4467" s="145"/>
    </row>
    <row r="4468" spans="4:4">
      <c r="D4468" s="145"/>
    </row>
    <row r="4469" spans="4:4">
      <c r="D4469" s="145"/>
    </row>
    <row r="4470" spans="4:4">
      <c r="D4470" s="145"/>
    </row>
    <row r="4471" spans="4:4">
      <c r="D4471" s="145"/>
    </row>
    <row r="4472" spans="4:4">
      <c r="D4472" s="145"/>
    </row>
    <row r="4473" spans="4:4">
      <c r="D4473" s="145"/>
    </row>
    <row r="4474" spans="4:4">
      <c r="D4474" s="145"/>
    </row>
    <row r="4475" spans="4:4">
      <c r="D4475" s="145"/>
    </row>
    <row r="4476" spans="4:4">
      <c r="D4476" s="145"/>
    </row>
    <row r="4477" spans="4:4">
      <c r="D4477" s="145"/>
    </row>
    <row r="4478" spans="4:4">
      <c r="D4478" s="145"/>
    </row>
    <row r="4479" spans="4:4">
      <c r="D4479" s="145"/>
    </row>
    <row r="4480" spans="4:4">
      <c r="D4480" s="145"/>
    </row>
    <row r="4481" spans="4:4">
      <c r="D4481" s="145"/>
    </row>
    <row r="4482" spans="4:4">
      <c r="D4482" s="145"/>
    </row>
    <row r="4483" spans="4:4">
      <c r="D4483" s="145"/>
    </row>
    <row r="4484" spans="4:4">
      <c r="D4484" s="145"/>
    </row>
    <row r="4485" spans="4:4">
      <c r="D4485" s="145"/>
    </row>
    <row r="4486" spans="4:4">
      <c r="D4486" s="145"/>
    </row>
    <row r="4487" spans="4:4">
      <c r="D4487" s="145"/>
    </row>
    <row r="4488" spans="4:4">
      <c r="D4488" s="145"/>
    </row>
    <row r="4489" spans="4:4">
      <c r="D4489" s="145"/>
    </row>
    <row r="4490" spans="4:4">
      <c r="D4490" s="145"/>
    </row>
    <row r="4491" spans="4:4">
      <c r="D4491" s="145"/>
    </row>
    <row r="4492" spans="4:4">
      <c r="D4492" s="145"/>
    </row>
    <row r="4493" spans="4:4">
      <c r="D4493" s="145"/>
    </row>
    <row r="4494" spans="4:4">
      <c r="D4494" s="145"/>
    </row>
    <row r="4495" spans="4:4">
      <c r="D4495" s="145"/>
    </row>
    <row r="4496" spans="4:4">
      <c r="D4496" s="145"/>
    </row>
    <row r="4497" spans="4:4">
      <c r="D4497" s="145"/>
    </row>
    <row r="4498" spans="4:4">
      <c r="D4498" s="145"/>
    </row>
    <row r="4499" spans="4:4">
      <c r="D4499" s="145"/>
    </row>
    <row r="4500" spans="4:4">
      <c r="D4500" s="145"/>
    </row>
    <row r="4501" spans="4:4">
      <c r="D4501" s="145"/>
    </row>
    <row r="4502" spans="4:4">
      <c r="D4502" s="145"/>
    </row>
    <row r="4503" spans="4:4">
      <c r="D4503" s="145"/>
    </row>
    <row r="4504" spans="4:4">
      <c r="D4504" s="145"/>
    </row>
    <row r="4505" spans="4:4">
      <c r="D4505" s="145"/>
    </row>
    <row r="4506" spans="4:4">
      <c r="D4506" s="145"/>
    </row>
    <row r="4507" spans="4:4">
      <c r="D4507" s="145"/>
    </row>
    <row r="4508" spans="4:4">
      <c r="D4508" s="145"/>
    </row>
    <row r="4509" spans="4:4">
      <c r="D4509" s="145"/>
    </row>
    <row r="4510" spans="4:4">
      <c r="D4510" s="145"/>
    </row>
    <row r="4511" spans="4:4">
      <c r="D4511" s="145"/>
    </row>
    <row r="4512" spans="4:4">
      <c r="D4512" s="145"/>
    </row>
    <row r="4513" spans="4:4">
      <c r="D4513" s="145"/>
    </row>
    <row r="4514" spans="4:4">
      <c r="D4514" s="145"/>
    </row>
    <row r="4515" spans="4:4">
      <c r="D4515" s="145"/>
    </row>
    <row r="4516" spans="4:4">
      <c r="D4516" s="145"/>
    </row>
    <row r="4517" spans="4:4">
      <c r="D4517" s="145"/>
    </row>
    <row r="4518" spans="4:4">
      <c r="D4518" s="145"/>
    </row>
    <row r="4519" spans="4:4">
      <c r="D4519" s="145"/>
    </row>
    <row r="4520" spans="4:4">
      <c r="D4520" s="145"/>
    </row>
    <row r="4521" spans="4:4">
      <c r="D4521" s="145"/>
    </row>
    <row r="4522" spans="4:4">
      <c r="D4522" s="145"/>
    </row>
    <row r="4523" spans="4:4">
      <c r="D4523" s="145"/>
    </row>
    <row r="4524" spans="4:4">
      <c r="D4524" s="145"/>
    </row>
    <row r="4525" spans="4:4">
      <c r="D4525" s="145"/>
    </row>
    <row r="4526" spans="4:4">
      <c r="D4526" s="145"/>
    </row>
    <row r="4527" spans="4:4">
      <c r="D4527" s="145"/>
    </row>
    <row r="4528" spans="4:4">
      <c r="D4528" s="145"/>
    </row>
    <row r="4529" spans="4:4">
      <c r="D4529" s="145"/>
    </row>
    <row r="4530" spans="4:4">
      <c r="D4530" s="145"/>
    </row>
    <row r="4531" spans="4:4">
      <c r="D4531" s="145"/>
    </row>
    <row r="4532" spans="4:4">
      <c r="D4532" s="145"/>
    </row>
    <row r="4533" spans="4:4">
      <c r="D4533" s="145"/>
    </row>
    <row r="4534" spans="4:4">
      <c r="D4534" s="145"/>
    </row>
    <row r="4535" spans="4:4">
      <c r="D4535" s="145"/>
    </row>
    <row r="4536" spans="4:4">
      <c r="D4536" s="145"/>
    </row>
    <row r="4537" spans="4:4">
      <c r="D4537" s="145"/>
    </row>
    <row r="4538" spans="4:4">
      <c r="D4538" s="145"/>
    </row>
    <row r="4539" spans="4:4">
      <c r="D4539" s="145"/>
    </row>
    <row r="4540" spans="4:4">
      <c r="D4540" s="145"/>
    </row>
    <row r="4541" spans="4:4">
      <c r="D4541" s="145"/>
    </row>
    <row r="4542" spans="4:4">
      <c r="D4542" s="145"/>
    </row>
    <row r="4543" spans="4:4">
      <c r="D4543" s="145"/>
    </row>
    <row r="4544" spans="4:4">
      <c r="D4544" s="145"/>
    </row>
    <row r="4545" spans="4:4">
      <c r="D4545" s="145"/>
    </row>
    <row r="4546" spans="4:4">
      <c r="D4546" s="145"/>
    </row>
    <row r="4547" spans="4:4">
      <c r="D4547" s="145"/>
    </row>
    <row r="4548" spans="4:4">
      <c r="D4548" s="145"/>
    </row>
    <row r="4549" spans="4:4">
      <c r="D4549" s="145"/>
    </row>
    <row r="4550" spans="4:4">
      <c r="D4550" s="145"/>
    </row>
    <row r="4551" spans="4:4">
      <c r="D4551" s="145"/>
    </row>
    <row r="4552" spans="4:4">
      <c r="D4552" s="145"/>
    </row>
    <row r="4553" spans="4:4">
      <c r="D4553" s="145"/>
    </row>
    <row r="4554" spans="4:4">
      <c r="D4554" s="145"/>
    </row>
    <row r="4555" spans="4:4">
      <c r="D4555" s="145"/>
    </row>
    <row r="4556" spans="4:4">
      <c r="D4556" s="145"/>
    </row>
    <row r="4557" spans="4:4">
      <c r="D4557" s="145"/>
    </row>
    <row r="4558" spans="4:4">
      <c r="D4558" s="145"/>
    </row>
    <row r="4559" spans="4:4">
      <c r="D4559" s="145"/>
    </row>
    <row r="4560" spans="4:4">
      <c r="D4560" s="145"/>
    </row>
    <row r="4561" spans="4:4">
      <c r="D4561" s="145"/>
    </row>
    <row r="4562" spans="4:4">
      <c r="D4562" s="145"/>
    </row>
    <row r="4563" spans="4:4">
      <c r="D4563" s="145"/>
    </row>
    <row r="4564" spans="4:4">
      <c r="D4564" s="145"/>
    </row>
    <row r="4565" spans="4:4">
      <c r="D4565" s="145"/>
    </row>
    <row r="4566" spans="4:4">
      <c r="D4566" s="145"/>
    </row>
    <row r="4567" spans="4:4">
      <c r="D4567" s="145"/>
    </row>
    <row r="4568" spans="4:4">
      <c r="D4568" s="145"/>
    </row>
    <row r="4569" spans="4:4">
      <c r="D4569" s="145"/>
    </row>
    <row r="4570" spans="4:4">
      <c r="D4570" s="145"/>
    </row>
    <row r="4571" spans="4:4">
      <c r="D4571" s="145"/>
    </row>
    <row r="4572" spans="4:4">
      <c r="D4572" s="145"/>
    </row>
    <row r="4573" spans="4:4">
      <c r="D4573" s="145"/>
    </row>
    <row r="4574" spans="4:4">
      <c r="D4574" s="145"/>
    </row>
    <row r="4575" spans="4:4">
      <c r="D4575" s="145"/>
    </row>
    <row r="4576" spans="4:4">
      <c r="D4576" s="145"/>
    </row>
    <row r="4577" spans="4:4">
      <c r="D4577" s="145"/>
    </row>
    <row r="4578" spans="4:4">
      <c r="D4578" s="145"/>
    </row>
    <row r="4579" spans="4:4">
      <c r="D4579" s="145"/>
    </row>
    <row r="4580" spans="4:4">
      <c r="D4580" s="145"/>
    </row>
    <row r="4581" spans="4:4">
      <c r="D4581" s="145"/>
    </row>
    <row r="4582" spans="4:4">
      <c r="D4582" s="145"/>
    </row>
    <row r="4583" spans="4:4">
      <c r="D4583" s="145"/>
    </row>
    <row r="4584" spans="4:4">
      <c r="D4584" s="145"/>
    </row>
    <row r="4585" spans="4:4">
      <c r="D4585" s="145"/>
    </row>
    <row r="4586" spans="4:4">
      <c r="D4586" s="145"/>
    </row>
    <row r="4587" spans="4:4">
      <c r="D4587" s="145"/>
    </row>
    <row r="4588" spans="4:4">
      <c r="D4588" s="145"/>
    </row>
    <row r="4589" spans="4:4">
      <c r="D4589" s="145"/>
    </row>
    <row r="4590" spans="4:4">
      <c r="D4590" s="145"/>
    </row>
    <row r="4591" spans="4:4">
      <c r="D4591" s="145"/>
    </row>
    <row r="4592" spans="4:4">
      <c r="D4592" s="145"/>
    </row>
    <row r="4593" spans="4:4">
      <c r="D4593" s="145"/>
    </row>
    <row r="4594" spans="4:4">
      <c r="D4594" s="145"/>
    </row>
    <row r="4595" spans="4:4">
      <c r="D4595" s="145"/>
    </row>
    <row r="4596" spans="4:4">
      <c r="D4596" s="145"/>
    </row>
    <row r="4597" spans="4:4">
      <c r="D4597" s="145"/>
    </row>
    <row r="4598" spans="4:4">
      <c r="D4598" s="145"/>
    </row>
    <row r="4599" spans="4:4">
      <c r="D4599" s="145"/>
    </row>
    <row r="4600" spans="4:4">
      <c r="D4600" s="145"/>
    </row>
    <row r="4601" spans="4:4">
      <c r="D4601" s="145"/>
    </row>
    <row r="4602" spans="4:4">
      <c r="D4602" s="145"/>
    </row>
    <row r="4603" spans="4:4">
      <c r="D4603" s="145"/>
    </row>
    <row r="4604" spans="4:4">
      <c r="D4604" s="145"/>
    </row>
    <row r="4605" spans="4:4">
      <c r="D4605" s="145"/>
    </row>
    <row r="4606" spans="4:4">
      <c r="D4606" s="145"/>
    </row>
    <row r="4607" spans="4:4">
      <c r="D4607" s="145"/>
    </row>
    <row r="4608" spans="4:4">
      <c r="D4608" s="145"/>
    </row>
    <row r="4609" spans="4:4">
      <c r="D4609" s="145"/>
    </row>
    <row r="4610" spans="4:4">
      <c r="D4610" s="145"/>
    </row>
    <row r="4611" spans="4:4">
      <c r="D4611" s="145"/>
    </row>
    <row r="4612" spans="4:4">
      <c r="D4612" s="145"/>
    </row>
    <row r="4613" spans="4:4">
      <c r="D4613" s="145"/>
    </row>
    <row r="4614" spans="4:4">
      <c r="D4614" s="145"/>
    </row>
    <row r="4615" spans="4:4">
      <c r="D4615" s="145"/>
    </row>
    <row r="4616" spans="4:4">
      <c r="D4616" s="145"/>
    </row>
    <row r="4617" spans="4:4">
      <c r="D4617" s="145"/>
    </row>
    <row r="4618" spans="4:4">
      <c r="D4618" s="145"/>
    </row>
    <row r="4619" spans="4:4">
      <c r="D4619" s="145"/>
    </row>
    <row r="4620" spans="4:4">
      <c r="D4620" s="145"/>
    </row>
    <row r="4621" spans="4:4">
      <c r="D4621" s="145"/>
    </row>
    <row r="4622" spans="4:4">
      <c r="D4622" s="145"/>
    </row>
    <row r="4623" spans="4:4">
      <c r="D4623" s="145"/>
    </row>
    <row r="4624" spans="4:4">
      <c r="D4624" s="145"/>
    </row>
    <row r="4625" spans="4:4">
      <c r="D4625" s="145"/>
    </row>
    <row r="4626" spans="4:4">
      <c r="D4626" s="145"/>
    </row>
    <row r="4627" spans="4:4">
      <c r="D4627" s="145"/>
    </row>
    <row r="4628" spans="4:4">
      <c r="D4628" s="145"/>
    </row>
    <row r="4629" spans="4:4">
      <c r="D4629" s="145"/>
    </row>
    <row r="4630" spans="4:4">
      <c r="D4630" s="145"/>
    </row>
    <row r="4631" spans="4:4">
      <c r="D4631" s="145"/>
    </row>
    <row r="4632" spans="4:4">
      <c r="D4632" s="145"/>
    </row>
    <row r="4633" spans="4:4">
      <c r="D4633" s="145"/>
    </row>
    <row r="4634" spans="4:4">
      <c r="D4634" s="145"/>
    </row>
    <row r="4635" spans="4:4">
      <c r="D4635" s="145"/>
    </row>
    <row r="4636" spans="4:4">
      <c r="D4636" s="145"/>
    </row>
    <row r="4637" spans="4:4">
      <c r="D4637" s="145"/>
    </row>
    <row r="4638" spans="4:4">
      <c r="D4638" s="145"/>
    </row>
    <row r="4639" spans="4:4">
      <c r="D4639" s="145"/>
    </row>
    <row r="4640" spans="4:4">
      <c r="D4640" s="145"/>
    </row>
    <row r="4641" spans="4:4">
      <c r="D4641" s="145"/>
    </row>
    <row r="4642" spans="4:4">
      <c r="D4642" s="145"/>
    </row>
    <row r="4643" spans="4:4">
      <c r="D4643" s="145"/>
    </row>
    <row r="4644" spans="4:4">
      <c r="D4644" s="145"/>
    </row>
    <row r="4645" spans="4:4">
      <c r="D4645" s="145"/>
    </row>
    <row r="4646" spans="4:4">
      <c r="D4646" s="145"/>
    </row>
    <row r="4647" spans="4:4">
      <c r="D4647" s="145"/>
    </row>
    <row r="4648" spans="4:4">
      <c r="D4648" s="145"/>
    </row>
    <row r="4649" spans="4:4">
      <c r="D4649" s="145"/>
    </row>
    <row r="4650" spans="4:4">
      <c r="D4650" s="145"/>
    </row>
    <row r="4651" spans="4:4">
      <c r="D4651" s="145"/>
    </row>
    <row r="4652" spans="4:4">
      <c r="D4652" s="145"/>
    </row>
    <row r="4653" spans="4:4">
      <c r="D4653" s="145"/>
    </row>
    <row r="4654" spans="4:4">
      <c r="D4654" s="145"/>
    </row>
    <row r="4655" spans="4:4">
      <c r="D4655" s="145"/>
    </row>
    <row r="4656" spans="4:4">
      <c r="D4656" s="145"/>
    </row>
    <row r="4657" spans="4:4">
      <c r="D4657" s="145"/>
    </row>
    <row r="4658" spans="4:4">
      <c r="D4658" s="145"/>
    </row>
    <row r="4659" spans="4:4">
      <c r="D4659" s="145"/>
    </row>
    <row r="4660" spans="4:4">
      <c r="D4660" s="145"/>
    </row>
    <row r="4661" spans="4:4">
      <c r="D4661" s="145"/>
    </row>
    <row r="4662" spans="4:4">
      <c r="D4662" s="145"/>
    </row>
    <row r="4663" spans="4:4">
      <c r="D4663" s="145"/>
    </row>
    <row r="4664" spans="4:4">
      <c r="D4664" s="145"/>
    </row>
    <row r="4665" spans="4:4">
      <c r="D4665" s="145"/>
    </row>
    <row r="4666" spans="4:4">
      <c r="D4666" s="145"/>
    </row>
    <row r="4667" spans="4:4">
      <c r="D4667" s="145"/>
    </row>
    <row r="4668" spans="4:4">
      <c r="D4668" s="145"/>
    </row>
    <row r="4669" spans="4:4">
      <c r="D4669" s="145"/>
    </row>
    <row r="4670" spans="4:4">
      <c r="D4670" s="145"/>
    </row>
    <row r="4671" spans="4:4">
      <c r="D4671" s="145"/>
    </row>
    <row r="4672" spans="4:4">
      <c r="D4672" s="145"/>
    </row>
    <row r="4673" spans="4:4">
      <c r="D4673" s="145"/>
    </row>
    <row r="4674" spans="4:4">
      <c r="D4674" s="145"/>
    </row>
    <row r="4675" spans="4:4">
      <c r="D4675" s="145"/>
    </row>
    <row r="4676" spans="4:4">
      <c r="D4676" s="145"/>
    </row>
    <row r="4677" spans="4:4">
      <c r="D4677" s="145"/>
    </row>
    <row r="4678" spans="4:4">
      <c r="D4678" s="145"/>
    </row>
    <row r="4679" spans="4:4">
      <c r="D4679" s="145"/>
    </row>
    <row r="4680" spans="4:4">
      <c r="D4680" s="145"/>
    </row>
    <row r="4681" spans="4:4">
      <c r="D4681" s="145"/>
    </row>
    <row r="4682" spans="4:4">
      <c r="D4682" s="145"/>
    </row>
    <row r="4683" spans="4:4">
      <c r="D4683" s="145"/>
    </row>
    <row r="4684" spans="4:4">
      <c r="D4684" s="145"/>
    </row>
    <row r="4685" spans="4:4">
      <c r="D4685" s="145"/>
    </row>
    <row r="4686" spans="4:4">
      <c r="D4686" s="145"/>
    </row>
    <row r="4687" spans="4:4">
      <c r="D4687" s="145"/>
    </row>
    <row r="4688" spans="4:4">
      <c r="D4688" s="145"/>
    </row>
    <row r="4689" spans="4:4">
      <c r="D4689" s="145"/>
    </row>
    <row r="4690" spans="4:4">
      <c r="D4690" s="145"/>
    </row>
    <row r="4691" spans="4:4">
      <c r="D4691" s="145"/>
    </row>
    <row r="4692" spans="4:4">
      <c r="D4692" s="145"/>
    </row>
    <row r="4693" spans="4:4">
      <c r="D4693" s="145"/>
    </row>
    <row r="4694" spans="4:4">
      <c r="D4694" s="145"/>
    </row>
    <row r="4695" spans="4:4">
      <c r="D4695" s="145"/>
    </row>
    <row r="4696" spans="4:4">
      <c r="D4696" s="145"/>
    </row>
    <row r="4697" spans="4:4">
      <c r="D4697" s="145"/>
    </row>
    <row r="4698" spans="4:4">
      <c r="D4698" s="145"/>
    </row>
    <row r="4699" spans="4:4">
      <c r="D4699" s="145"/>
    </row>
    <row r="4700" spans="4:4">
      <c r="D4700" s="145"/>
    </row>
    <row r="4701" spans="4:4">
      <c r="D4701" s="145"/>
    </row>
    <row r="4702" spans="4:4">
      <c r="D4702" s="145"/>
    </row>
    <row r="4703" spans="4:4">
      <c r="D4703" s="145"/>
    </row>
    <row r="4704" spans="4:4">
      <c r="D4704" s="145"/>
    </row>
    <row r="4705" spans="4:4">
      <c r="D4705" s="145"/>
    </row>
    <row r="4706" spans="4:4">
      <c r="D4706" s="145"/>
    </row>
    <row r="4707" spans="4:4">
      <c r="D4707" s="145"/>
    </row>
    <row r="4708" spans="4:4">
      <c r="D4708" s="145"/>
    </row>
    <row r="4709" spans="4:4">
      <c r="D4709" s="145"/>
    </row>
    <row r="4710" spans="4:4">
      <c r="D4710" s="145"/>
    </row>
    <row r="4711" spans="4:4">
      <c r="D4711" s="145"/>
    </row>
    <row r="4712" spans="4:4">
      <c r="D4712" s="145"/>
    </row>
    <row r="4713" spans="4:4">
      <c r="D4713" s="145"/>
    </row>
    <row r="4714" spans="4:4">
      <c r="D4714" s="145"/>
    </row>
    <row r="4715" spans="4:4">
      <c r="D4715" s="145"/>
    </row>
    <row r="4716" spans="4:4">
      <c r="D4716" s="145"/>
    </row>
    <row r="4717" spans="4:4">
      <c r="D4717" s="145"/>
    </row>
    <row r="4718" spans="4:4">
      <c r="D4718" s="145"/>
    </row>
    <row r="4719" spans="4:4">
      <c r="D4719" s="145"/>
    </row>
    <row r="4720" spans="4:4">
      <c r="D4720" s="145"/>
    </row>
    <row r="4721" spans="4:4">
      <c r="D4721" s="145"/>
    </row>
    <row r="4722" spans="4:4">
      <c r="D4722" s="145"/>
    </row>
    <row r="4723" spans="4:4">
      <c r="D4723" s="145"/>
    </row>
    <row r="4724" spans="4:4">
      <c r="D4724" s="145"/>
    </row>
    <row r="4725" spans="4:4">
      <c r="D4725" s="145"/>
    </row>
    <row r="4726" spans="4:4">
      <c r="D4726" s="145"/>
    </row>
    <row r="4727" spans="4:4">
      <c r="D4727" s="145"/>
    </row>
    <row r="4728" spans="4:4">
      <c r="D4728" s="145"/>
    </row>
    <row r="4729" spans="4:4">
      <c r="D4729" s="145"/>
    </row>
    <row r="4730" spans="4:4">
      <c r="D4730" s="145"/>
    </row>
    <row r="4731" spans="4:4">
      <c r="D4731" s="145"/>
    </row>
    <row r="4732" spans="4:4">
      <c r="D4732" s="145"/>
    </row>
    <row r="4733" spans="4:4">
      <c r="D4733" s="145"/>
    </row>
    <row r="4734" spans="4:4">
      <c r="D4734" s="145"/>
    </row>
    <row r="4735" spans="4:4">
      <c r="D4735" s="145"/>
    </row>
    <row r="4736" spans="4:4">
      <c r="D4736" s="145"/>
    </row>
    <row r="4737" spans="4:4">
      <c r="D4737" s="145"/>
    </row>
    <row r="4738" spans="4:4">
      <c r="D4738" s="145"/>
    </row>
    <row r="4739" spans="4:4">
      <c r="D4739" s="145"/>
    </row>
    <row r="4740" spans="4:4">
      <c r="D4740" s="145"/>
    </row>
    <row r="4741" spans="4:4">
      <c r="D4741" s="145"/>
    </row>
    <row r="4742" spans="4:4">
      <c r="D4742" s="145"/>
    </row>
    <row r="4743" spans="4:4">
      <c r="D4743" s="145"/>
    </row>
    <row r="4744" spans="4:4">
      <c r="D4744" s="145"/>
    </row>
    <row r="4745" spans="4:4">
      <c r="D4745" s="145"/>
    </row>
    <row r="4746" spans="4:4">
      <c r="D4746" s="145"/>
    </row>
    <row r="4747" spans="4:4">
      <c r="D4747" s="145"/>
    </row>
    <row r="4748" spans="4:4">
      <c r="D4748" s="145"/>
    </row>
    <row r="4749" spans="4:4">
      <c r="D4749" s="145"/>
    </row>
    <row r="4750" spans="4:4">
      <c r="D4750" s="145"/>
    </row>
    <row r="4751" spans="4:4">
      <c r="D4751" s="145"/>
    </row>
    <row r="4752" spans="4:4">
      <c r="D4752" s="145"/>
    </row>
    <row r="4753" spans="4:4">
      <c r="D4753" s="145"/>
    </row>
    <row r="4754" spans="4:4">
      <c r="D4754" s="145"/>
    </row>
    <row r="4755" spans="4:4">
      <c r="D4755" s="145"/>
    </row>
    <row r="4756" spans="4:4">
      <c r="D4756" s="145"/>
    </row>
    <row r="4757" spans="4:4">
      <c r="D4757" s="145"/>
    </row>
    <row r="4758" spans="4:4">
      <c r="D4758" s="145"/>
    </row>
    <row r="4759" spans="4:4">
      <c r="D4759" s="145"/>
    </row>
    <row r="4760" spans="4:4">
      <c r="D4760" s="145"/>
    </row>
    <row r="4761" spans="4:4">
      <c r="D4761" s="145"/>
    </row>
    <row r="4762" spans="4:4">
      <c r="D4762" s="145"/>
    </row>
    <row r="4763" spans="4:4">
      <c r="D4763" s="145"/>
    </row>
    <row r="4764" spans="4:4">
      <c r="D4764" s="145"/>
    </row>
    <row r="4765" spans="4:4">
      <c r="D4765" s="145"/>
    </row>
    <row r="4766" spans="4:4">
      <c r="D4766" s="145"/>
    </row>
    <row r="4767" spans="4:4">
      <c r="D4767" s="145"/>
    </row>
    <row r="4768" spans="4:4">
      <c r="D4768" s="145"/>
    </row>
    <row r="4769" spans="4:4">
      <c r="D4769" s="145"/>
    </row>
    <row r="4770" spans="4:4">
      <c r="D4770" s="145"/>
    </row>
    <row r="4771" spans="4:4">
      <c r="D4771" s="145"/>
    </row>
    <row r="4772" spans="4:4">
      <c r="D4772" s="145"/>
    </row>
    <row r="4773" spans="4:4">
      <c r="D4773" s="145"/>
    </row>
    <row r="4774" spans="4:4">
      <c r="D4774" s="145"/>
    </row>
    <row r="4775" spans="4:4">
      <c r="D4775" s="145"/>
    </row>
    <row r="4776" spans="4:4">
      <c r="D4776" s="145"/>
    </row>
    <row r="4777" spans="4:4">
      <c r="D4777" s="145"/>
    </row>
    <row r="4778" spans="4:4">
      <c r="D4778" s="145"/>
    </row>
    <row r="4779" spans="4:4">
      <c r="D4779" s="145"/>
    </row>
    <row r="4780" spans="4:4">
      <c r="D4780" s="145"/>
    </row>
    <row r="4781" spans="4:4">
      <c r="D4781" s="145"/>
    </row>
    <row r="4782" spans="4:4">
      <c r="D4782" s="145"/>
    </row>
    <row r="4783" spans="4:4">
      <c r="D4783" s="145"/>
    </row>
    <row r="4784" spans="4:4">
      <c r="D4784" s="145"/>
    </row>
    <row r="4785" spans="4:4">
      <c r="D4785" s="145"/>
    </row>
    <row r="4786" spans="4:4">
      <c r="D4786" s="145"/>
    </row>
    <row r="4787" spans="4:4">
      <c r="D4787" s="145"/>
    </row>
    <row r="4788" spans="4:4">
      <c r="D4788" s="145"/>
    </row>
    <row r="4789" spans="4:4">
      <c r="D4789" s="145"/>
    </row>
    <row r="4790" spans="4:4">
      <c r="D4790" s="145"/>
    </row>
    <row r="4791" spans="4:4">
      <c r="D4791" s="145"/>
    </row>
    <row r="4792" spans="4:4">
      <c r="D4792" s="145"/>
    </row>
    <row r="4793" spans="4:4">
      <c r="D4793" s="145"/>
    </row>
    <row r="4794" spans="4:4">
      <c r="D4794" s="145"/>
    </row>
    <row r="4795" spans="4:4">
      <c r="D4795" s="145"/>
    </row>
    <row r="4796" spans="4:4">
      <c r="D4796" s="145"/>
    </row>
    <row r="4797" spans="4:4">
      <c r="D4797" s="145"/>
    </row>
    <row r="4798" spans="4:4">
      <c r="D4798" s="145"/>
    </row>
    <row r="4799" spans="4:4">
      <c r="D4799" s="145"/>
    </row>
    <row r="4800" spans="4:4">
      <c r="D4800" s="145"/>
    </row>
    <row r="4801" spans="4:4">
      <c r="D4801" s="145"/>
    </row>
    <row r="4802" spans="4:4">
      <c r="D4802" s="145"/>
    </row>
    <row r="4803" spans="4:4">
      <c r="D4803" s="145"/>
    </row>
    <row r="4804" spans="4:4">
      <c r="D4804" s="145"/>
    </row>
    <row r="4805" spans="4:4">
      <c r="D4805" s="145"/>
    </row>
    <row r="4806" spans="4:4">
      <c r="D4806" s="145"/>
    </row>
    <row r="4807" spans="4:4">
      <c r="D4807" s="145"/>
    </row>
    <row r="4808" spans="4:4">
      <c r="D4808" s="145"/>
    </row>
    <row r="4809" spans="4:4">
      <c r="D4809" s="145"/>
    </row>
    <row r="4810" spans="4:4">
      <c r="D4810" s="145"/>
    </row>
    <row r="4811" spans="4:4">
      <c r="D4811" s="145"/>
    </row>
    <row r="4812" spans="4:4">
      <c r="D4812" s="145"/>
    </row>
    <row r="4813" spans="4:4">
      <c r="D4813" s="145"/>
    </row>
    <row r="4814" spans="4:4">
      <c r="D4814" s="145"/>
    </row>
    <row r="4815" spans="4:4">
      <c r="D4815" s="145"/>
    </row>
    <row r="4816" spans="4:4">
      <c r="D4816" s="145"/>
    </row>
    <row r="4817" spans="4:4">
      <c r="D4817" s="145"/>
    </row>
    <row r="4818" spans="4:4">
      <c r="D4818" s="145"/>
    </row>
    <row r="4819" spans="4:4">
      <c r="D4819" s="145"/>
    </row>
    <row r="4820" spans="4:4">
      <c r="D4820" s="145"/>
    </row>
    <row r="4821" spans="4:4">
      <c r="D4821" s="145"/>
    </row>
    <row r="4822" spans="4:4">
      <c r="D4822" s="145"/>
    </row>
    <row r="4823" spans="4:4">
      <c r="D4823" s="145"/>
    </row>
    <row r="4824" spans="4:4">
      <c r="D4824" s="145"/>
    </row>
    <row r="4825" spans="4:4">
      <c r="D4825" s="145"/>
    </row>
    <row r="4826" spans="4:4">
      <c r="D4826" s="145"/>
    </row>
    <row r="4827" spans="4:4">
      <c r="D4827" s="145"/>
    </row>
    <row r="4828" spans="4:4">
      <c r="D4828" s="145"/>
    </row>
    <row r="4829" spans="4:4">
      <c r="D4829" s="145"/>
    </row>
    <row r="4830" spans="4:4">
      <c r="D4830" s="145"/>
    </row>
    <row r="4831" spans="4:4">
      <c r="D4831" s="145"/>
    </row>
    <row r="4832" spans="4:4">
      <c r="D4832" s="145"/>
    </row>
    <row r="4833" spans="4:4">
      <c r="D4833" s="145"/>
    </row>
    <row r="4834" spans="4:4">
      <c r="D4834" s="145"/>
    </row>
    <row r="4835" spans="4:4">
      <c r="D4835" s="145"/>
    </row>
    <row r="4836" spans="4:4">
      <c r="D4836" s="145"/>
    </row>
    <row r="4837" spans="4:4">
      <c r="D4837" s="145"/>
    </row>
    <row r="4838" spans="4:4">
      <c r="D4838" s="145"/>
    </row>
    <row r="4839" spans="4:4">
      <c r="D4839" s="145"/>
    </row>
    <row r="4840" spans="4:4">
      <c r="D4840" s="145"/>
    </row>
    <row r="4841" spans="4:4">
      <c r="D4841" s="145"/>
    </row>
    <row r="4842" spans="4:4">
      <c r="D4842" s="145"/>
    </row>
    <row r="4843" spans="4:4">
      <c r="D4843" s="145"/>
    </row>
    <row r="4844" spans="4:4">
      <c r="D4844" s="145"/>
    </row>
    <row r="4845" spans="4:4">
      <c r="D4845" s="145"/>
    </row>
    <row r="4846" spans="4:4">
      <c r="D4846" s="145"/>
    </row>
    <row r="4847" spans="4:4">
      <c r="D4847" s="145"/>
    </row>
    <row r="4848" spans="4:4">
      <c r="D4848" s="145"/>
    </row>
    <row r="4849" spans="4:4">
      <c r="D4849" s="145"/>
    </row>
    <row r="4850" spans="4:4">
      <c r="D4850" s="145"/>
    </row>
    <row r="4851" spans="4:4">
      <c r="D4851" s="145"/>
    </row>
    <row r="4852" spans="4:4">
      <c r="D4852" s="145"/>
    </row>
    <row r="4853" spans="4:4">
      <c r="D4853" s="145"/>
    </row>
    <row r="4854" spans="4:4">
      <c r="D4854" s="145"/>
    </row>
    <row r="4855" spans="4:4">
      <c r="D4855" s="145"/>
    </row>
    <row r="4856" spans="4:4">
      <c r="D4856" s="145"/>
    </row>
    <row r="4857" spans="4:4">
      <c r="D4857" s="145"/>
    </row>
    <row r="4858" spans="4:4">
      <c r="D4858" s="145"/>
    </row>
    <row r="4859" spans="4:4">
      <c r="D4859" s="145"/>
    </row>
    <row r="4860" spans="4:4">
      <c r="D4860" s="145"/>
    </row>
    <row r="4861" spans="4:4">
      <c r="D4861" s="145"/>
    </row>
    <row r="4862" spans="4:4">
      <c r="D4862" s="145"/>
    </row>
    <row r="4863" spans="4:4">
      <c r="D4863" s="145"/>
    </row>
    <row r="4864" spans="4:4">
      <c r="D4864" s="145"/>
    </row>
    <row r="4865" spans="4:4">
      <c r="D4865" s="145"/>
    </row>
    <row r="4866" spans="4:4">
      <c r="D4866" s="145"/>
    </row>
    <row r="4867" spans="4:4">
      <c r="D4867" s="145"/>
    </row>
    <row r="4868" spans="4:4">
      <c r="D4868" s="145"/>
    </row>
    <row r="4869" spans="4:4">
      <c r="D4869" s="145"/>
    </row>
    <row r="4870" spans="4:4">
      <c r="D4870" s="145"/>
    </row>
    <row r="4871" spans="4:4">
      <c r="D4871" s="145"/>
    </row>
    <row r="4872" spans="4:4">
      <c r="D4872" s="145"/>
    </row>
    <row r="4873" spans="4:4">
      <c r="D4873" s="145"/>
    </row>
    <row r="4874" spans="4:4">
      <c r="D4874" s="145"/>
    </row>
    <row r="4875" spans="4:4">
      <c r="D4875" s="145"/>
    </row>
    <row r="4876" spans="4:4">
      <c r="D4876" s="145"/>
    </row>
    <row r="4877" spans="4:4">
      <c r="D4877" s="145"/>
    </row>
    <row r="4878" spans="4:4">
      <c r="D4878" s="145"/>
    </row>
    <row r="4879" spans="4:4">
      <c r="D4879" s="145"/>
    </row>
    <row r="4880" spans="4:4">
      <c r="D4880" s="145"/>
    </row>
    <row r="4881" spans="4:4">
      <c r="D4881" s="145"/>
    </row>
    <row r="4882" spans="4:4">
      <c r="D4882" s="145"/>
    </row>
    <row r="4883" spans="4:4">
      <c r="D4883" s="145"/>
    </row>
    <row r="4884" spans="4:4">
      <c r="D4884" s="145"/>
    </row>
    <row r="4885" spans="4:4">
      <c r="D4885" s="145"/>
    </row>
    <row r="4886" spans="4:4">
      <c r="D4886" s="145"/>
    </row>
    <row r="4887" spans="4:4">
      <c r="D4887" s="145"/>
    </row>
    <row r="4888" spans="4:4">
      <c r="D4888" s="145"/>
    </row>
    <row r="4889" spans="4:4">
      <c r="D4889" s="145"/>
    </row>
    <row r="4890" spans="4:4">
      <c r="D4890" s="145"/>
    </row>
    <row r="4891" spans="4:4">
      <c r="D4891" s="145"/>
    </row>
    <row r="4892" spans="4:4">
      <c r="D4892" s="145"/>
    </row>
    <row r="4893" spans="4:4">
      <c r="D4893" s="145"/>
    </row>
    <row r="4894" spans="4:4">
      <c r="D4894" s="145"/>
    </row>
    <row r="4895" spans="4:4">
      <c r="D4895" s="145"/>
    </row>
    <row r="4896" spans="4:4">
      <c r="D4896" s="145"/>
    </row>
    <row r="4897" spans="4:4">
      <c r="D4897" s="145"/>
    </row>
    <row r="4898" spans="4:4">
      <c r="D4898" s="145"/>
    </row>
    <row r="4899" spans="4:4">
      <c r="D4899" s="145"/>
    </row>
    <row r="4900" spans="4:4">
      <c r="D4900" s="145"/>
    </row>
    <row r="4901" spans="4:4">
      <c r="D4901" s="145"/>
    </row>
    <row r="4902" spans="4:4">
      <c r="D4902" s="145"/>
    </row>
    <row r="4903" spans="4:4">
      <c r="D4903" s="145"/>
    </row>
    <row r="4904" spans="4:4">
      <c r="D4904" s="145"/>
    </row>
    <row r="4905" spans="4:4">
      <c r="D4905" s="145"/>
    </row>
    <row r="4906" spans="4:4">
      <c r="D4906" s="145"/>
    </row>
    <row r="4907" spans="4:4">
      <c r="D4907" s="145"/>
    </row>
    <row r="4908" spans="4:4">
      <c r="D4908" s="145"/>
    </row>
    <row r="4909" spans="4:4">
      <c r="D4909" s="145"/>
    </row>
    <row r="4910" spans="4:4">
      <c r="D4910" s="145"/>
    </row>
    <row r="4911" spans="4:4">
      <c r="D4911" s="145"/>
    </row>
    <row r="4912" spans="4:4">
      <c r="D4912" s="145"/>
    </row>
    <row r="4913" spans="4:4">
      <c r="D4913" s="145"/>
    </row>
    <row r="4914" spans="4:4">
      <c r="D4914" s="145"/>
    </row>
    <row r="4915" spans="4:4">
      <c r="D4915" s="145"/>
    </row>
    <row r="4916" spans="4:4">
      <c r="D4916" s="145"/>
    </row>
    <row r="4917" spans="4:4">
      <c r="D4917" s="145"/>
    </row>
    <row r="4918" spans="4:4">
      <c r="D4918" s="145"/>
    </row>
    <row r="4919" spans="4:4">
      <c r="D4919" s="145"/>
    </row>
    <row r="4920" spans="4:4">
      <c r="D4920" s="145"/>
    </row>
    <row r="4921" spans="4:4">
      <c r="D4921" s="145"/>
    </row>
    <row r="4922" spans="4:4">
      <c r="D4922" s="145"/>
    </row>
    <row r="4923" spans="4:4">
      <c r="D4923" s="145"/>
    </row>
    <row r="4924" spans="4:4">
      <c r="D4924" s="145"/>
    </row>
    <row r="4925" spans="4:4">
      <c r="D4925" s="145"/>
    </row>
    <row r="4926" spans="4:4">
      <c r="D4926" s="145"/>
    </row>
    <row r="4927" spans="4:4">
      <c r="D4927" s="145"/>
    </row>
    <row r="4928" spans="4:4">
      <c r="D4928" s="145"/>
    </row>
    <row r="4929" spans="4:4">
      <c r="D4929" s="145"/>
    </row>
    <row r="4930" spans="4:4">
      <c r="D4930" s="145"/>
    </row>
    <row r="4931" spans="4:4">
      <c r="D4931" s="145"/>
    </row>
    <row r="4932" spans="4:4">
      <c r="D4932" s="145"/>
    </row>
    <row r="4933" spans="4:4">
      <c r="D4933" s="145"/>
    </row>
    <row r="4934" spans="4:4">
      <c r="D4934" s="145"/>
    </row>
    <row r="4935" spans="4:4">
      <c r="D4935" s="145"/>
    </row>
    <row r="4936" spans="4:4">
      <c r="D4936" s="145"/>
    </row>
    <row r="4937" spans="4:4">
      <c r="D4937" s="145"/>
    </row>
    <row r="4938" spans="4:4">
      <c r="D4938" s="145"/>
    </row>
    <row r="4939" spans="4:4">
      <c r="D4939" s="145"/>
    </row>
    <row r="4940" spans="4:4">
      <c r="D4940" s="145"/>
    </row>
    <row r="4941" spans="4:4">
      <c r="D4941" s="145"/>
    </row>
    <row r="4942" spans="4:4">
      <c r="D4942" s="145"/>
    </row>
    <row r="4943" spans="4:4">
      <c r="D4943" s="145"/>
    </row>
    <row r="4944" spans="4:4">
      <c r="D4944" s="145"/>
    </row>
    <row r="4945" spans="4:4">
      <c r="D4945" s="145"/>
    </row>
    <row r="4946" spans="4:4">
      <c r="D4946" s="145"/>
    </row>
    <row r="4947" spans="4:4">
      <c r="D4947" s="145"/>
    </row>
    <row r="4948" spans="4:4">
      <c r="D4948" s="145"/>
    </row>
    <row r="4949" spans="4:4">
      <c r="D4949" s="145"/>
    </row>
    <row r="4950" spans="4:4">
      <c r="D4950" s="145"/>
    </row>
    <row r="4951" spans="4:4">
      <c r="D4951" s="145"/>
    </row>
    <row r="4952" spans="4:4">
      <c r="D4952" s="145"/>
    </row>
    <row r="4953" spans="4:4">
      <c r="D4953" s="145"/>
    </row>
    <row r="4954" spans="4:4">
      <c r="D4954" s="145"/>
    </row>
    <row r="4955" spans="4:4">
      <c r="D4955" s="145"/>
    </row>
    <row r="4956" spans="4:4">
      <c r="D4956" s="145"/>
    </row>
    <row r="4957" spans="4:4">
      <c r="D4957" s="145"/>
    </row>
    <row r="4958" spans="4:4">
      <c r="D4958" s="145"/>
    </row>
    <row r="4959" spans="4:4">
      <c r="D4959" s="145"/>
    </row>
    <row r="4960" spans="4:4">
      <c r="D4960" s="145"/>
    </row>
    <row r="4961" spans="4:4">
      <c r="D4961" s="145"/>
    </row>
    <row r="4962" spans="4:4">
      <c r="D4962" s="145"/>
    </row>
    <row r="4963" spans="4:4">
      <c r="D4963" s="145"/>
    </row>
    <row r="4964" spans="4:4">
      <c r="D4964" s="145"/>
    </row>
    <row r="4965" spans="4:4">
      <c r="D4965" s="145"/>
    </row>
    <row r="4966" spans="4:4">
      <c r="D4966" s="145"/>
    </row>
    <row r="4967" spans="4:4">
      <c r="D4967" s="145"/>
    </row>
    <row r="4968" spans="4:4">
      <c r="D4968" s="145"/>
    </row>
    <row r="4969" spans="4:4">
      <c r="D4969" s="145"/>
    </row>
    <row r="4970" spans="4:4">
      <c r="D4970" s="145"/>
    </row>
    <row r="4971" spans="4:4">
      <c r="D4971" s="145"/>
    </row>
    <row r="4972" spans="4:4">
      <c r="D4972" s="145"/>
    </row>
    <row r="4973" spans="4:4">
      <c r="D4973" s="145"/>
    </row>
    <row r="4974" spans="4:4">
      <c r="D4974" s="145"/>
    </row>
    <row r="4975" spans="4:4">
      <c r="D4975" s="145"/>
    </row>
    <row r="4976" spans="4:4">
      <c r="D4976" s="145"/>
    </row>
    <row r="4977" spans="4:4">
      <c r="D4977" s="145"/>
    </row>
    <row r="4978" spans="4:4">
      <c r="D4978" s="145"/>
    </row>
    <row r="4979" spans="4:4">
      <c r="D4979" s="145"/>
    </row>
    <row r="4980" spans="4:4">
      <c r="D4980" s="145"/>
    </row>
    <row r="4981" spans="4:4">
      <c r="D4981" s="145"/>
    </row>
    <row r="4982" spans="4:4">
      <c r="D4982" s="145"/>
    </row>
    <row r="4983" spans="4:4">
      <c r="D4983" s="145"/>
    </row>
    <row r="4984" spans="4:4">
      <c r="D4984" s="145"/>
    </row>
    <row r="4985" spans="4:4">
      <c r="D4985" s="145"/>
    </row>
    <row r="4986" spans="4:4">
      <c r="D4986" s="145"/>
    </row>
    <row r="4987" spans="4:4">
      <c r="D4987" s="145"/>
    </row>
    <row r="4988" spans="4:4">
      <c r="D4988" s="145"/>
    </row>
    <row r="4989" spans="4:4">
      <c r="D4989" s="145"/>
    </row>
    <row r="4990" spans="4:4">
      <c r="D4990" s="145"/>
    </row>
    <row r="4991" spans="4:4">
      <c r="D4991" s="145"/>
    </row>
    <row r="4992" spans="4:4">
      <c r="D4992" s="145"/>
    </row>
    <row r="4993" spans="4:4">
      <c r="D4993" s="145"/>
    </row>
    <row r="4994" spans="4:4">
      <c r="D4994" s="145"/>
    </row>
    <row r="4995" spans="4:4">
      <c r="D4995" s="145"/>
    </row>
    <row r="4996" spans="4:4">
      <c r="D4996" s="145"/>
    </row>
    <row r="4997" spans="4:4">
      <c r="D4997" s="145"/>
    </row>
    <row r="4998" spans="4:4">
      <c r="D4998" s="145"/>
    </row>
    <row r="4999" spans="4:4">
      <c r="D4999" s="145"/>
    </row>
    <row r="5000" spans="4:4">
      <c r="D5000" s="145"/>
    </row>
  </sheetData>
  <sheetProtection password="DF5D" sheet="1"/>
  <mergeCells count="54">
    <mergeCell ref="C424:G424"/>
    <mergeCell ref="C240:G240"/>
    <mergeCell ref="C271:G271"/>
    <mergeCell ref="C274:G274"/>
    <mergeCell ref="C302:G302"/>
    <mergeCell ref="C309:G309"/>
    <mergeCell ref="C312:G312"/>
    <mergeCell ref="C344:G344"/>
    <mergeCell ref="C356:G356"/>
    <mergeCell ref="C378:G378"/>
    <mergeCell ref="C387:G387"/>
    <mergeCell ref="C420:G420"/>
    <mergeCell ref="C236:G236"/>
    <mergeCell ref="C136:G136"/>
    <mergeCell ref="C137:G137"/>
    <mergeCell ref="C144:G144"/>
    <mergeCell ref="C153:G153"/>
    <mergeCell ref="C165:G165"/>
    <mergeCell ref="C187:G187"/>
    <mergeCell ref="C195:G195"/>
    <mergeCell ref="C199:G199"/>
    <mergeCell ref="C202:G202"/>
    <mergeCell ref="C223:G223"/>
    <mergeCell ref="C232:G232"/>
    <mergeCell ref="C132:G132"/>
    <mergeCell ref="C73:G73"/>
    <mergeCell ref="C82:G82"/>
    <mergeCell ref="C101:G101"/>
    <mergeCell ref="C107:G107"/>
    <mergeCell ref="C114:G114"/>
    <mergeCell ref="C115:G115"/>
    <mergeCell ref="C119:G119"/>
    <mergeCell ref="C120:G120"/>
    <mergeCell ref="C126:G126"/>
    <mergeCell ref="C127:G127"/>
    <mergeCell ref="C131:G131"/>
    <mergeCell ref="C68:G68"/>
    <mergeCell ref="C20:G20"/>
    <mergeCell ref="C23:G23"/>
    <mergeCell ref="C29:G29"/>
    <mergeCell ref="C32:G32"/>
    <mergeCell ref="C35:G35"/>
    <mergeCell ref="C39:G39"/>
    <mergeCell ref="C43:G43"/>
    <mergeCell ref="C47:G47"/>
    <mergeCell ref="C50:G50"/>
    <mergeCell ref="C54:G54"/>
    <mergeCell ref="C65:G65"/>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tabSelected="1" workbookViewId="0">
      <pane ySplit="7" topLeftCell="A44" activePane="bottomLeft" state="frozen"/>
      <selection pane="bottomLeft" activeCell="F37" sqref="F37"/>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c r="A1" s="243" t="s">
        <v>112</v>
      </c>
      <c r="B1" s="243"/>
      <c r="C1" s="243"/>
      <c r="D1" s="243"/>
      <c r="E1" s="243"/>
      <c r="F1" s="243"/>
      <c r="G1" s="243"/>
      <c r="AG1" t="s">
        <v>113</v>
      </c>
    </row>
    <row r="2" spans="1:60" ht="24.95" customHeight="1">
      <c r="A2" s="146" t="s">
        <v>7</v>
      </c>
      <c r="B2" s="77" t="s">
        <v>43</v>
      </c>
      <c r="C2" s="244" t="s">
        <v>44</v>
      </c>
      <c r="D2" s="245"/>
      <c r="E2" s="245"/>
      <c r="F2" s="245"/>
      <c r="G2" s="246"/>
      <c r="AG2" t="s">
        <v>114</v>
      </c>
    </row>
    <row r="3" spans="1:60" ht="24.95" customHeight="1">
      <c r="A3" s="146" t="s">
        <v>8</v>
      </c>
      <c r="B3" s="77" t="s">
        <v>51</v>
      </c>
      <c r="C3" s="244" t="s">
        <v>52</v>
      </c>
      <c r="D3" s="245"/>
      <c r="E3" s="245"/>
      <c r="F3" s="245"/>
      <c r="G3" s="246"/>
      <c r="AC3" s="89" t="s">
        <v>114</v>
      </c>
      <c r="AG3" t="s">
        <v>115</v>
      </c>
    </row>
    <row r="4" spans="1:60" ht="24.95" customHeight="1">
      <c r="A4" s="147" t="s">
        <v>9</v>
      </c>
      <c r="B4" s="148" t="s">
        <v>48</v>
      </c>
      <c r="C4" s="247" t="s">
        <v>52</v>
      </c>
      <c r="D4" s="248"/>
      <c r="E4" s="248"/>
      <c r="F4" s="248"/>
      <c r="G4" s="249"/>
      <c r="AG4" t="s">
        <v>116</v>
      </c>
    </row>
    <row r="5" spans="1:60">
      <c r="D5" s="145"/>
    </row>
    <row r="6" spans="1:60" ht="38.25">
      <c r="A6" s="150" t="s">
        <v>117</v>
      </c>
      <c r="B6" s="152" t="s">
        <v>118</v>
      </c>
      <c r="C6" s="152" t="s">
        <v>119</v>
      </c>
      <c r="D6" s="151" t="s">
        <v>120</v>
      </c>
      <c r="E6" s="150" t="s">
        <v>121</v>
      </c>
      <c r="F6" s="149" t="s">
        <v>122</v>
      </c>
      <c r="G6" s="150" t="s">
        <v>29</v>
      </c>
      <c r="H6" s="153" t="s">
        <v>30</v>
      </c>
      <c r="I6" s="153" t="s">
        <v>123</v>
      </c>
      <c r="J6" s="153" t="s">
        <v>31</v>
      </c>
      <c r="K6" s="153" t="s">
        <v>124</v>
      </c>
      <c r="L6" s="153" t="s">
        <v>125</v>
      </c>
      <c r="M6" s="153" t="s">
        <v>126</v>
      </c>
      <c r="N6" s="153" t="s">
        <v>127</v>
      </c>
      <c r="O6" s="153" t="s">
        <v>128</v>
      </c>
      <c r="P6" s="153" t="s">
        <v>129</v>
      </c>
      <c r="Q6" s="153" t="s">
        <v>130</v>
      </c>
      <c r="R6" s="153" t="s">
        <v>131</v>
      </c>
      <c r="S6" s="153" t="s">
        <v>132</v>
      </c>
      <c r="T6" s="153" t="s">
        <v>133</v>
      </c>
      <c r="U6" s="153" t="s">
        <v>134</v>
      </c>
      <c r="V6" s="153" t="s">
        <v>135</v>
      </c>
      <c r="W6" s="153" t="s">
        <v>136</v>
      </c>
    </row>
    <row r="7" spans="1:60" hidden="1">
      <c r="A7" s="5"/>
      <c r="B7" s="6"/>
      <c r="C7" s="6"/>
      <c r="D7" s="8"/>
      <c r="E7" s="155"/>
      <c r="F7" s="156"/>
      <c r="G7" s="156"/>
      <c r="H7" s="156"/>
      <c r="I7" s="156"/>
      <c r="J7" s="156"/>
      <c r="K7" s="156"/>
      <c r="L7" s="156"/>
      <c r="M7" s="156"/>
      <c r="N7" s="156"/>
      <c r="O7" s="156"/>
      <c r="P7" s="156"/>
      <c r="Q7" s="156"/>
      <c r="R7" s="156"/>
      <c r="S7" s="156"/>
      <c r="T7" s="156"/>
      <c r="U7" s="156"/>
      <c r="V7" s="156"/>
      <c r="W7" s="156"/>
    </row>
    <row r="8" spans="1:60">
      <c r="A8" s="167" t="s">
        <v>137</v>
      </c>
      <c r="B8" s="168" t="s">
        <v>67</v>
      </c>
      <c r="C8" s="188" t="s">
        <v>68</v>
      </c>
      <c r="D8" s="169"/>
      <c r="E8" s="170"/>
      <c r="F8" s="171"/>
      <c r="G8" s="171">
        <f>SUMIF(AG9:AG14,"&lt;&gt;NOR",G9:G14)</f>
        <v>2779.8</v>
      </c>
      <c r="H8" s="171"/>
      <c r="I8" s="171">
        <f>SUM(I9:I14)</f>
        <v>0</v>
      </c>
      <c r="J8" s="171"/>
      <c r="K8" s="171">
        <f>SUM(K9:K14)</f>
        <v>0</v>
      </c>
      <c r="L8" s="171"/>
      <c r="M8" s="171">
        <f>SUM(M9:M14)</f>
        <v>3196.77</v>
      </c>
      <c r="N8" s="171"/>
      <c r="O8" s="171">
        <f>SUM(O9:O14)</f>
        <v>0</v>
      </c>
      <c r="P8" s="171"/>
      <c r="Q8" s="171">
        <f>SUM(Q9:Q14)</f>
        <v>0</v>
      </c>
      <c r="R8" s="171"/>
      <c r="S8" s="171"/>
      <c r="T8" s="172"/>
      <c r="U8" s="166"/>
      <c r="V8" s="166">
        <f>SUM(V9:V14)</f>
        <v>8.35</v>
      </c>
      <c r="W8" s="166"/>
      <c r="AG8" t="s">
        <v>138</v>
      </c>
    </row>
    <row r="9" spans="1:60" outlineLevel="1">
      <c r="A9" s="173">
        <v>1</v>
      </c>
      <c r="B9" s="174" t="s">
        <v>615</v>
      </c>
      <c r="C9" s="190" t="s">
        <v>616</v>
      </c>
      <c r="D9" s="175" t="s">
        <v>188</v>
      </c>
      <c r="E9" s="176">
        <v>12.728</v>
      </c>
      <c r="F9" s="177">
        <v>218.4</v>
      </c>
      <c r="G9" s="178">
        <f>ROUND(E9*F9,2)</f>
        <v>2779.8</v>
      </c>
      <c r="H9" s="177"/>
      <c r="I9" s="178">
        <f>ROUND(E9*H9,2)</f>
        <v>0</v>
      </c>
      <c r="J9" s="177"/>
      <c r="K9" s="178">
        <f>ROUND(E9*J9,2)</f>
        <v>0</v>
      </c>
      <c r="L9" s="178">
        <v>15</v>
      </c>
      <c r="M9" s="178">
        <f>G9*(1+L9/100)</f>
        <v>3196.77</v>
      </c>
      <c r="N9" s="178">
        <v>0</v>
      </c>
      <c r="O9" s="178">
        <f>ROUND(E9*N9,2)</f>
        <v>0</v>
      </c>
      <c r="P9" s="178">
        <v>0</v>
      </c>
      <c r="Q9" s="178">
        <f>ROUND(E9*P9,2)</f>
        <v>0</v>
      </c>
      <c r="R9" s="178" t="s">
        <v>192</v>
      </c>
      <c r="S9" s="178" t="s">
        <v>142</v>
      </c>
      <c r="T9" s="179" t="s">
        <v>142</v>
      </c>
      <c r="U9" s="163">
        <v>0.65600000000000003</v>
      </c>
      <c r="V9" s="163">
        <f>ROUND(E9*U9,2)</f>
        <v>8.35</v>
      </c>
      <c r="W9" s="163"/>
      <c r="X9" s="154"/>
      <c r="Y9" s="154"/>
      <c r="Z9" s="154"/>
      <c r="AA9" s="154"/>
      <c r="AB9" s="154"/>
      <c r="AC9" s="154"/>
      <c r="AD9" s="154"/>
      <c r="AE9" s="154"/>
      <c r="AF9" s="154"/>
      <c r="AG9" s="154" t="s">
        <v>165</v>
      </c>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row>
    <row r="10" spans="1:60" outlineLevel="1">
      <c r="A10" s="161"/>
      <c r="B10" s="162"/>
      <c r="C10" s="191" t="s">
        <v>617</v>
      </c>
      <c r="D10" s="164"/>
      <c r="E10" s="165">
        <v>6.16</v>
      </c>
      <c r="F10" s="163"/>
      <c r="G10" s="163"/>
      <c r="H10" s="163"/>
      <c r="I10" s="163"/>
      <c r="J10" s="163"/>
      <c r="K10" s="163"/>
      <c r="L10" s="163"/>
      <c r="M10" s="163"/>
      <c r="N10" s="163"/>
      <c r="O10" s="163"/>
      <c r="P10" s="163"/>
      <c r="Q10" s="163"/>
      <c r="R10" s="163"/>
      <c r="S10" s="163"/>
      <c r="T10" s="163"/>
      <c r="U10" s="163"/>
      <c r="V10" s="163"/>
      <c r="W10" s="163"/>
      <c r="X10" s="154"/>
      <c r="Y10" s="154"/>
      <c r="Z10" s="154"/>
      <c r="AA10" s="154"/>
      <c r="AB10" s="154"/>
      <c r="AC10" s="154"/>
      <c r="AD10" s="154"/>
      <c r="AE10" s="154"/>
      <c r="AF10" s="154"/>
      <c r="AG10" s="154" t="s">
        <v>156</v>
      </c>
      <c r="AH10" s="154">
        <v>0</v>
      </c>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row>
    <row r="11" spans="1:60" outlineLevel="1">
      <c r="A11" s="161"/>
      <c r="B11" s="162"/>
      <c r="C11" s="191" t="s">
        <v>618</v>
      </c>
      <c r="D11" s="164"/>
      <c r="E11" s="165">
        <v>3.36</v>
      </c>
      <c r="F11" s="163"/>
      <c r="G11" s="163"/>
      <c r="H11" s="163"/>
      <c r="I11" s="163"/>
      <c r="J11" s="163"/>
      <c r="K11" s="163"/>
      <c r="L11" s="163"/>
      <c r="M11" s="163"/>
      <c r="N11" s="163"/>
      <c r="O11" s="163"/>
      <c r="P11" s="163"/>
      <c r="Q11" s="163"/>
      <c r="R11" s="163"/>
      <c r="S11" s="163"/>
      <c r="T11" s="163"/>
      <c r="U11" s="163"/>
      <c r="V11" s="163"/>
      <c r="W11" s="163"/>
      <c r="X11" s="154"/>
      <c r="Y11" s="154"/>
      <c r="Z11" s="154"/>
      <c r="AA11" s="154"/>
      <c r="AB11" s="154"/>
      <c r="AC11" s="154"/>
      <c r="AD11" s="154"/>
      <c r="AE11" s="154"/>
      <c r="AF11" s="154"/>
      <c r="AG11" s="154" t="s">
        <v>156</v>
      </c>
      <c r="AH11" s="154">
        <v>0</v>
      </c>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row>
    <row r="12" spans="1:60" outlineLevel="1">
      <c r="A12" s="161"/>
      <c r="B12" s="162"/>
      <c r="C12" s="191" t="s">
        <v>619</v>
      </c>
      <c r="D12" s="164"/>
      <c r="E12" s="165">
        <v>0.56000000000000005</v>
      </c>
      <c r="F12" s="163"/>
      <c r="G12" s="163"/>
      <c r="H12" s="163"/>
      <c r="I12" s="163"/>
      <c r="J12" s="163"/>
      <c r="K12" s="163"/>
      <c r="L12" s="163"/>
      <c r="M12" s="163"/>
      <c r="N12" s="163"/>
      <c r="O12" s="163"/>
      <c r="P12" s="163"/>
      <c r="Q12" s="163"/>
      <c r="R12" s="163"/>
      <c r="S12" s="163"/>
      <c r="T12" s="163"/>
      <c r="U12" s="163"/>
      <c r="V12" s="163"/>
      <c r="W12" s="163"/>
      <c r="X12" s="154"/>
      <c r="Y12" s="154"/>
      <c r="Z12" s="154"/>
      <c r="AA12" s="154"/>
      <c r="AB12" s="154"/>
      <c r="AC12" s="154"/>
      <c r="AD12" s="154"/>
      <c r="AE12" s="154"/>
      <c r="AF12" s="154"/>
      <c r="AG12" s="154" t="s">
        <v>156</v>
      </c>
      <c r="AH12" s="154">
        <v>0</v>
      </c>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row>
    <row r="13" spans="1:60" outlineLevel="1">
      <c r="A13" s="161"/>
      <c r="B13" s="162"/>
      <c r="C13" s="191" t="s">
        <v>620</v>
      </c>
      <c r="D13" s="164"/>
      <c r="E13" s="165">
        <v>1.68</v>
      </c>
      <c r="F13" s="163"/>
      <c r="G13" s="163"/>
      <c r="H13" s="163"/>
      <c r="I13" s="163"/>
      <c r="J13" s="163"/>
      <c r="K13" s="163"/>
      <c r="L13" s="163"/>
      <c r="M13" s="163"/>
      <c r="N13" s="163"/>
      <c r="O13" s="163"/>
      <c r="P13" s="163"/>
      <c r="Q13" s="163"/>
      <c r="R13" s="163"/>
      <c r="S13" s="163"/>
      <c r="T13" s="163"/>
      <c r="U13" s="163"/>
      <c r="V13" s="163"/>
      <c r="W13" s="163"/>
      <c r="X13" s="154"/>
      <c r="Y13" s="154"/>
      <c r="Z13" s="154"/>
      <c r="AA13" s="154"/>
      <c r="AB13" s="154"/>
      <c r="AC13" s="154"/>
      <c r="AD13" s="154"/>
      <c r="AE13" s="154"/>
      <c r="AF13" s="154"/>
      <c r="AG13" s="154" t="s">
        <v>156</v>
      </c>
      <c r="AH13" s="154">
        <v>0</v>
      </c>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row>
    <row r="14" spans="1:60" outlineLevel="1">
      <c r="A14" s="161"/>
      <c r="B14" s="162"/>
      <c r="C14" s="191" t="s">
        <v>621</v>
      </c>
      <c r="D14" s="164"/>
      <c r="E14" s="165">
        <v>0.96799999999999997</v>
      </c>
      <c r="F14" s="163"/>
      <c r="G14" s="163"/>
      <c r="H14" s="163"/>
      <c r="I14" s="163"/>
      <c r="J14" s="163"/>
      <c r="K14" s="163"/>
      <c r="L14" s="163"/>
      <c r="M14" s="163"/>
      <c r="N14" s="163"/>
      <c r="O14" s="163"/>
      <c r="P14" s="163"/>
      <c r="Q14" s="163"/>
      <c r="R14" s="163"/>
      <c r="S14" s="163"/>
      <c r="T14" s="163"/>
      <c r="U14" s="163"/>
      <c r="V14" s="163"/>
      <c r="W14" s="163"/>
      <c r="X14" s="154"/>
      <c r="Y14" s="154"/>
      <c r="Z14" s="154"/>
      <c r="AA14" s="154"/>
      <c r="AB14" s="154"/>
      <c r="AC14" s="154"/>
      <c r="AD14" s="154"/>
      <c r="AE14" s="154"/>
      <c r="AF14" s="154"/>
      <c r="AG14" s="154" t="s">
        <v>156</v>
      </c>
      <c r="AH14" s="154">
        <v>0</v>
      </c>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row>
    <row r="15" spans="1:60">
      <c r="A15" s="167" t="s">
        <v>137</v>
      </c>
      <c r="B15" s="168" t="s">
        <v>69</v>
      </c>
      <c r="C15" s="188" t="s">
        <v>70</v>
      </c>
      <c r="D15" s="169"/>
      <c r="E15" s="170"/>
      <c r="F15" s="171"/>
      <c r="G15" s="171">
        <f>SUMIF(AG16:AG28,"&lt;&gt;NOR",G16:G28)</f>
        <v>22140.36</v>
      </c>
      <c r="H15" s="171"/>
      <c r="I15" s="171">
        <f>SUM(I16:I28)</f>
        <v>0</v>
      </c>
      <c r="J15" s="171"/>
      <c r="K15" s="171">
        <f>SUM(K16:K28)</f>
        <v>0</v>
      </c>
      <c r="L15" s="171"/>
      <c r="M15" s="171">
        <f>SUM(M16:M28)</f>
        <v>25461.413999999997</v>
      </c>
      <c r="N15" s="171"/>
      <c r="O15" s="171">
        <f>SUM(O16:O28)</f>
        <v>0</v>
      </c>
      <c r="P15" s="171"/>
      <c r="Q15" s="171">
        <f>SUM(Q16:Q28)</f>
        <v>0</v>
      </c>
      <c r="R15" s="171"/>
      <c r="S15" s="171"/>
      <c r="T15" s="172"/>
      <c r="U15" s="166"/>
      <c r="V15" s="166">
        <f>SUM(V16:V28)</f>
        <v>64.849999999999994</v>
      </c>
      <c r="W15" s="166"/>
      <c r="AG15" t="s">
        <v>138</v>
      </c>
    </row>
    <row r="16" spans="1:60" outlineLevel="1">
      <c r="A16" s="173">
        <v>2</v>
      </c>
      <c r="B16" s="174" t="s">
        <v>622</v>
      </c>
      <c r="C16" s="190" t="s">
        <v>623</v>
      </c>
      <c r="D16" s="175" t="s">
        <v>188</v>
      </c>
      <c r="E16" s="176">
        <v>23.864999999999998</v>
      </c>
      <c r="F16" s="177">
        <v>410.4</v>
      </c>
      <c r="G16" s="178">
        <f>ROUND(E16*F16,2)</f>
        <v>9794.2000000000007</v>
      </c>
      <c r="H16" s="177"/>
      <c r="I16" s="178">
        <f>ROUND(E16*H16,2)</f>
        <v>0</v>
      </c>
      <c r="J16" s="177"/>
      <c r="K16" s="178">
        <f>ROUND(E16*J16,2)</f>
        <v>0</v>
      </c>
      <c r="L16" s="178">
        <v>15</v>
      </c>
      <c r="M16" s="178">
        <f>G16*(1+L16/100)</f>
        <v>11263.33</v>
      </c>
      <c r="N16" s="178">
        <v>0</v>
      </c>
      <c r="O16" s="178">
        <f>ROUND(E16*N16,2)</f>
        <v>0</v>
      </c>
      <c r="P16" s="178">
        <v>0</v>
      </c>
      <c r="Q16" s="178">
        <f>ROUND(E16*P16,2)</f>
        <v>0</v>
      </c>
      <c r="R16" s="178"/>
      <c r="S16" s="178" t="s">
        <v>142</v>
      </c>
      <c r="T16" s="179" t="s">
        <v>142</v>
      </c>
      <c r="U16" s="163">
        <v>1.4630000000000001</v>
      </c>
      <c r="V16" s="163">
        <f>ROUND(E16*U16,2)</f>
        <v>34.909999999999997</v>
      </c>
      <c r="W16" s="163"/>
      <c r="X16" s="154"/>
      <c r="Y16" s="154"/>
      <c r="Z16" s="154"/>
      <c r="AA16" s="154"/>
      <c r="AB16" s="154"/>
      <c r="AC16" s="154"/>
      <c r="AD16" s="154"/>
      <c r="AE16" s="154"/>
      <c r="AF16" s="154"/>
      <c r="AG16" s="154" t="s">
        <v>165</v>
      </c>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row>
    <row r="17" spans="1:60" outlineLevel="1">
      <c r="A17" s="161"/>
      <c r="B17" s="162"/>
      <c r="C17" s="191" t="s">
        <v>624</v>
      </c>
      <c r="D17" s="164"/>
      <c r="E17" s="165">
        <v>11.55</v>
      </c>
      <c r="F17" s="163"/>
      <c r="G17" s="163"/>
      <c r="H17" s="163"/>
      <c r="I17" s="163"/>
      <c r="J17" s="163"/>
      <c r="K17" s="163"/>
      <c r="L17" s="163"/>
      <c r="M17" s="163"/>
      <c r="N17" s="163"/>
      <c r="O17" s="163"/>
      <c r="P17" s="163"/>
      <c r="Q17" s="163"/>
      <c r="R17" s="163"/>
      <c r="S17" s="163"/>
      <c r="T17" s="163"/>
      <c r="U17" s="163"/>
      <c r="V17" s="163"/>
      <c r="W17" s="163"/>
      <c r="X17" s="154"/>
      <c r="Y17" s="154"/>
      <c r="Z17" s="154"/>
      <c r="AA17" s="154"/>
      <c r="AB17" s="154"/>
      <c r="AC17" s="154"/>
      <c r="AD17" s="154"/>
      <c r="AE17" s="154"/>
      <c r="AF17" s="154"/>
      <c r="AG17" s="154" t="s">
        <v>156</v>
      </c>
      <c r="AH17" s="154">
        <v>0</v>
      </c>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row>
    <row r="18" spans="1:60" outlineLevel="1">
      <c r="A18" s="161"/>
      <c r="B18" s="162"/>
      <c r="C18" s="191" t="s">
        <v>625</v>
      </c>
      <c r="D18" s="164"/>
      <c r="E18" s="165">
        <v>6.3</v>
      </c>
      <c r="F18" s="163"/>
      <c r="G18" s="163"/>
      <c r="H18" s="163"/>
      <c r="I18" s="163"/>
      <c r="J18" s="163"/>
      <c r="K18" s="163"/>
      <c r="L18" s="163"/>
      <c r="M18" s="163"/>
      <c r="N18" s="163"/>
      <c r="O18" s="163"/>
      <c r="P18" s="163"/>
      <c r="Q18" s="163"/>
      <c r="R18" s="163"/>
      <c r="S18" s="163"/>
      <c r="T18" s="163"/>
      <c r="U18" s="163"/>
      <c r="V18" s="163"/>
      <c r="W18" s="163"/>
      <c r="X18" s="154"/>
      <c r="Y18" s="154"/>
      <c r="Z18" s="154"/>
      <c r="AA18" s="154"/>
      <c r="AB18" s="154"/>
      <c r="AC18" s="154"/>
      <c r="AD18" s="154"/>
      <c r="AE18" s="154"/>
      <c r="AF18" s="154"/>
      <c r="AG18" s="154" t="s">
        <v>156</v>
      </c>
      <c r="AH18" s="154">
        <v>0</v>
      </c>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row>
    <row r="19" spans="1:60" outlineLevel="1">
      <c r="A19" s="161"/>
      <c r="B19" s="162"/>
      <c r="C19" s="191" t="s">
        <v>626</v>
      </c>
      <c r="D19" s="164"/>
      <c r="E19" s="165">
        <v>1.05</v>
      </c>
      <c r="F19" s="163"/>
      <c r="G19" s="163"/>
      <c r="H19" s="163"/>
      <c r="I19" s="163"/>
      <c r="J19" s="163"/>
      <c r="K19" s="163"/>
      <c r="L19" s="163"/>
      <c r="M19" s="163"/>
      <c r="N19" s="163"/>
      <c r="O19" s="163"/>
      <c r="P19" s="163"/>
      <c r="Q19" s="163"/>
      <c r="R19" s="163"/>
      <c r="S19" s="163"/>
      <c r="T19" s="163"/>
      <c r="U19" s="163"/>
      <c r="V19" s="163"/>
      <c r="W19" s="163"/>
      <c r="X19" s="154"/>
      <c r="Y19" s="154"/>
      <c r="Z19" s="154"/>
      <c r="AA19" s="154"/>
      <c r="AB19" s="154"/>
      <c r="AC19" s="154"/>
      <c r="AD19" s="154"/>
      <c r="AE19" s="154"/>
      <c r="AF19" s="154"/>
      <c r="AG19" s="154" t="s">
        <v>156</v>
      </c>
      <c r="AH19" s="154">
        <v>0</v>
      </c>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row>
    <row r="20" spans="1:60" outlineLevel="1">
      <c r="A20" s="161"/>
      <c r="B20" s="162"/>
      <c r="C20" s="191" t="s">
        <v>627</v>
      </c>
      <c r="D20" s="164"/>
      <c r="E20" s="165">
        <v>3.15</v>
      </c>
      <c r="F20" s="163"/>
      <c r="G20" s="163"/>
      <c r="H20" s="163"/>
      <c r="I20" s="163"/>
      <c r="J20" s="163"/>
      <c r="K20" s="163"/>
      <c r="L20" s="163"/>
      <c r="M20" s="163"/>
      <c r="N20" s="163"/>
      <c r="O20" s="163"/>
      <c r="P20" s="163"/>
      <c r="Q20" s="163"/>
      <c r="R20" s="163"/>
      <c r="S20" s="163"/>
      <c r="T20" s="163"/>
      <c r="U20" s="163"/>
      <c r="V20" s="163"/>
      <c r="W20" s="163"/>
      <c r="X20" s="154"/>
      <c r="Y20" s="154"/>
      <c r="Z20" s="154"/>
      <c r="AA20" s="154"/>
      <c r="AB20" s="154"/>
      <c r="AC20" s="154"/>
      <c r="AD20" s="154"/>
      <c r="AE20" s="154"/>
      <c r="AF20" s="154"/>
      <c r="AG20" s="154" t="s">
        <v>156</v>
      </c>
      <c r="AH20" s="154">
        <v>0</v>
      </c>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row>
    <row r="21" spans="1:60" outlineLevel="1">
      <c r="A21" s="161"/>
      <c r="B21" s="162"/>
      <c r="C21" s="191" t="s">
        <v>628</v>
      </c>
      <c r="D21" s="164"/>
      <c r="E21" s="165">
        <v>1.8149999999999999</v>
      </c>
      <c r="F21" s="163"/>
      <c r="G21" s="163"/>
      <c r="H21" s="163"/>
      <c r="I21" s="163"/>
      <c r="J21" s="163"/>
      <c r="K21" s="163"/>
      <c r="L21" s="163"/>
      <c r="M21" s="163"/>
      <c r="N21" s="163"/>
      <c r="O21" s="163"/>
      <c r="P21" s="163"/>
      <c r="Q21" s="163"/>
      <c r="R21" s="163"/>
      <c r="S21" s="163"/>
      <c r="T21" s="163"/>
      <c r="U21" s="163"/>
      <c r="V21" s="163"/>
      <c r="W21" s="163"/>
      <c r="X21" s="154"/>
      <c r="Y21" s="154"/>
      <c r="Z21" s="154"/>
      <c r="AA21" s="154"/>
      <c r="AB21" s="154"/>
      <c r="AC21" s="154"/>
      <c r="AD21" s="154"/>
      <c r="AE21" s="154"/>
      <c r="AF21" s="154"/>
      <c r="AG21" s="154" t="s">
        <v>156</v>
      </c>
      <c r="AH21" s="154">
        <v>0</v>
      </c>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row>
    <row r="22" spans="1:60" ht="22.5" outlineLevel="1">
      <c r="A22" s="173">
        <v>3</v>
      </c>
      <c r="B22" s="174" t="s">
        <v>629</v>
      </c>
      <c r="C22" s="190" t="s">
        <v>630</v>
      </c>
      <c r="D22" s="175" t="s">
        <v>188</v>
      </c>
      <c r="E22" s="176">
        <v>12.728</v>
      </c>
      <c r="F22" s="177">
        <v>970</v>
      </c>
      <c r="G22" s="178">
        <f>ROUND(E22*F22,2)</f>
        <v>12346.16</v>
      </c>
      <c r="H22" s="177"/>
      <c r="I22" s="178">
        <f>ROUND(E22*H22,2)</f>
        <v>0</v>
      </c>
      <c r="J22" s="177"/>
      <c r="K22" s="178">
        <f>ROUND(E22*J22,2)</f>
        <v>0</v>
      </c>
      <c r="L22" s="178">
        <v>15</v>
      </c>
      <c r="M22" s="178">
        <f>G22*(1+L22/100)</f>
        <v>14198.083999999999</v>
      </c>
      <c r="N22" s="178">
        <v>0</v>
      </c>
      <c r="O22" s="178">
        <f>ROUND(E22*N22,2)</f>
        <v>0</v>
      </c>
      <c r="P22" s="178">
        <v>0</v>
      </c>
      <c r="Q22" s="178">
        <f>ROUND(E22*P22,2)</f>
        <v>0</v>
      </c>
      <c r="R22" s="178" t="s">
        <v>192</v>
      </c>
      <c r="S22" s="178" t="s">
        <v>142</v>
      </c>
      <c r="T22" s="179" t="s">
        <v>142</v>
      </c>
      <c r="U22" s="163">
        <v>2.3519999999999999</v>
      </c>
      <c r="V22" s="163">
        <f>ROUND(E22*U22,2)</f>
        <v>29.94</v>
      </c>
      <c r="W22" s="163"/>
      <c r="X22" s="154"/>
      <c r="Y22" s="154"/>
      <c r="Z22" s="154"/>
      <c r="AA22" s="154"/>
      <c r="AB22" s="154"/>
      <c r="AC22" s="154"/>
      <c r="AD22" s="154"/>
      <c r="AE22" s="154"/>
      <c r="AF22" s="154"/>
      <c r="AG22" s="154" t="s">
        <v>165</v>
      </c>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row>
    <row r="23" spans="1:60" ht="33.75" outlineLevel="1">
      <c r="A23" s="161"/>
      <c r="B23" s="162"/>
      <c r="C23" s="250" t="s">
        <v>307</v>
      </c>
      <c r="D23" s="251"/>
      <c r="E23" s="251"/>
      <c r="F23" s="251"/>
      <c r="G23" s="251"/>
      <c r="H23" s="163"/>
      <c r="I23" s="163"/>
      <c r="J23" s="163"/>
      <c r="K23" s="163"/>
      <c r="L23" s="163"/>
      <c r="M23" s="163"/>
      <c r="N23" s="163"/>
      <c r="O23" s="163"/>
      <c r="P23" s="163"/>
      <c r="Q23" s="163"/>
      <c r="R23" s="163"/>
      <c r="S23" s="163"/>
      <c r="T23" s="163"/>
      <c r="U23" s="163"/>
      <c r="V23" s="163"/>
      <c r="W23" s="163"/>
      <c r="X23" s="154"/>
      <c r="Y23" s="154"/>
      <c r="Z23" s="154"/>
      <c r="AA23" s="154"/>
      <c r="AB23" s="154"/>
      <c r="AC23" s="154"/>
      <c r="AD23" s="154"/>
      <c r="AE23" s="154"/>
      <c r="AF23" s="154"/>
      <c r="AG23" s="154" t="s">
        <v>167</v>
      </c>
      <c r="AH23" s="154"/>
      <c r="AI23" s="154"/>
      <c r="AJ23" s="154"/>
      <c r="AK23" s="154"/>
      <c r="AL23" s="154"/>
      <c r="AM23" s="154"/>
      <c r="AN23" s="154"/>
      <c r="AO23" s="154"/>
      <c r="AP23" s="154"/>
      <c r="AQ23" s="154"/>
      <c r="AR23" s="154"/>
      <c r="AS23" s="154"/>
      <c r="AT23" s="154"/>
      <c r="AU23" s="154"/>
      <c r="AV23" s="154"/>
      <c r="AW23" s="154"/>
      <c r="AX23" s="154"/>
      <c r="AY23" s="154"/>
      <c r="AZ23" s="154"/>
      <c r="BA23" s="195" t="str">
        <f>C23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3" s="154"/>
      <c r="BC23" s="154"/>
      <c r="BD23" s="154"/>
      <c r="BE23" s="154"/>
      <c r="BF23" s="154"/>
      <c r="BG23" s="154"/>
      <c r="BH23" s="154"/>
    </row>
    <row r="24" spans="1:60" outlineLevel="1">
      <c r="A24" s="161"/>
      <c r="B24" s="162"/>
      <c r="C24" s="191" t="s">
        <v>617</v>
      </c>
      <c r="D24" s="164"/>
      <c r="E24" s="165">
        <v>6.16</v>
      </c>
      <c r="F24" s="163"/>
      <c r="G24" s="163"/>
      <c r="H24" s="163"/>
      <c r="I24" s="163"/>
      <c r="J24" s="163"/>
      <c r="K24" s="163"/>
      <c r="L24" s="163"/>
      <c r="M24" s="163"/>
      <c r="N24" s="163"/>
      <c r="O24" s="163"/>
      <c r="P24" s="163"/>
      <c r="Q24" s="163"/>
      <c r="R24" s="163"/>
      <c r="S24" s="163"/>
      <c r="T24" s="163"/>
      <c r="U24" s="163"/>
      <c r="V24" s="163"/>
      <c r="W24" s="163"/>
      <c r="X24" s="154"/>
      <c r="Y24" s="154"/>
      <c r="Z24" s="154"/>
      <c r="AA24" s="154"/>
      <c r="AB24" s="154"/>
      <c r="AC24" s="154"/>
      <c r="AD24" s="154"/>
      <c r="AE24" s="154"/>
      <c r="AF24" s="154"/>
      <c r="AG24" s="154" t="s">
        <v>156</v>
      </c>
      <c r="AH24" s="154">
        <v>0</v>
      </c>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row>
    <row r="25" spans="1:60" outlineLevel="1">
      <c r="A25" s="161"/>
      <c r="B25" s="162"/>
      <c r="C25" s="191" t="s">
        <v>618</v>
      </c>
      <c r="D25" s="164"/>
      <c r="E25" s="165">
        <v>3.36</v>
      </c>
      <c r="F25" s="163"/>
      <c r="G25" s="163"/>
      <c r="H25" s="163"/>
      <c r="I25" s="163"/>
      <c r="J25" s="163"/>
      <c r="K25" s="163"/>
      <c r="L25" s="163"/>
      <c r="M25" s="163"/>
      <c r="N25" s="163"/>
      <c r="O25" s="163"/>
      <c r="P25" s="163"/>
      <c r="Q25" s="163"/>
      <c r="R25" s="163"/>
      <c r="S25" s="163"/>
      <c r="T25" s="163"/>
      <c r="U25" s="163"/>
      <c r="V25" s="163"/>
      <c r="W25" s="163"/>
      <c r="X25" s="154"/>
      <c r="Y25" s="154"/>
      <c r="Z25" s="154"/>
      <c r="AA25" s="154"/>
      <c r="AB25" s="154"/>
      <c r="AC25" s="154"/>
      <c r="AD25" s="154"/>
      <c r="AE25" s="154"/>
      <c r="AF25" s="154"/>
      <c r="AG25" s="154" t="s">
        <v>156</v>
      </c>
      <c r="AH25" s="154">
        <v>0</v>
      </c>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row>
    <row r="26" spans="1:60" outlineLevel="1">
      <c r="A26" s="161"/>
      <c r="B26" s="162"/>
      <c r="C26" s="191" t="s">
        <v>619</v>
      </c>
      <c r="D26" s="164"/>
      <c r="E26" s="165">
        <v>0.56000000000000005</v>
      </c>
      <c r="F26" s="163"/>
      <c r="G26" s="163"/>
      <c r="H26" s="163"/>
      <c r="I26" s="163"/>
      <c r="J26" s="163"/>
      <c r="K26" s="163"/>
      <c r="L26" s="163"/>
      <c r="M26" s="163"/>
      <c r="N26" s="163"/>
      <c r="O26" s="163"/>
      <c r="P26" s="163"/>
      <c r="Q26" s="163"/>
      <c r="R26" s="163"/>
      <c r="S26" s="163"/>
      <c r="T26" s="163"/>
      <c r="U26" s="163"/>
      <c r="V26" s="163"/>
      <c r="W26" s="163"/>
      <c r="X26" s="154"/>
      <c r="Y26" s="154"/>
      <c r="Z26" s="154"/>
      <c r="AA26" s="154"/>
      <c r="AB26" s="154"/>
      <c r="AC26" s="154"/>
      <c r="AD26" s="154"/>
      <c r="AE26" s="154"/>
      <c r="AF26" s="154"/>
      <c r="AG26" s="154" t="s">
        <v>156</v>
      </c>
      <c r="AH26" s="154">
        <v>0</v>
      </c>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row>
    <row r="27" spans="1:60" outlineLevel="1">
      <c r="A27" s="161"/>
      <c r="B27" s="162"/>
      <c r="C27" s="191" t="s">
        <v>620</v>
      </c>
      <c r="D27" s="164"/>
      <c r="E27" s="165">
        <v>1.68</v>
      </c>
      <c r="F27" s="163"/>
      <c r="G27" s="163"/>
      <c r="H27" s="163"/>
      <c r="I27" s="163"/>
      <c r="J27" s="163"/>
      <c r="K27" s="163"/>
      <c r="L27" s="163"/>
      <c r="M27" s="163"/>
      <c r="N27" s="163"/>
      <c r="O27" s="163"/>
      <c r="P27" s="163"/>
      <c r="Q27" s="163"/>
      <c r="R27" s="163"/>
      <c r="S27" s="163"/>
      <c r="T27" s="163"/>
      <c r="U27" s="163"/>
      <c r="V27" s="163"/>
      <c r="W27" s="163"/>
      <c r="X27" s="154"/>
      <c r="Y27" s="154"/>
      <c r="Z27" s="154"/>
      <c r="AA27" s="154"/>
      <c r="AB27" s="154"/>
      <c r="AC27" s="154"/>
      <c r="AD27" s="154"/>
      <c r="AE27" s="154"/>
      <c r="AF27" s="154"/>
      <c r="AG27" s="154" t="s">
        <v>156</v>
      </c>
      <c r="AH27" s="154">
        <v>0</v>
      </c>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row>
    <row r="28" spans="1:60" outlineLevel="1">
      <c r="A28" s="161"/>
      <c r="B28" s="162"/>
      <c r="C28" s="191" t="s">
        <v>621</v>
      </c>
      <c r="D28" s="164"/>
      <c r="E28" s="165">
        <v>0.96799999999999997</v>
      </c>
      <c r="F28" s="163"/>
      <c r="G28" s="163"/>
      <c r="H28" s="163"/>
      <c r="I28" s="163"/>
      <c r="J28" s="163"/>
      <c r="K28" s="163"/>
      <c r="L28" s="163"/>
      <c r="M28" s="163"/>
      <c r="N28" s="163"/>
      <c r="O28" s="163"/>
      <c r="P28" s="163"/>
      <c r="Q28" s="163"/>
      <c r="R28" s="163"/>
      <c r="S28" s="163"/>
      <c r="T28" s="163"/>
      <c r="U28" s="163"/>
      <c r="V28" s="163"/>
      <c r="W28" s="163"/>
      <c r="X28" s="154"/>
      <c r="Y28" s="154"/>
      <c r="Z28" s="154"/>
      <c r="AA28" s="154"/>
      <c r="AB28" s="154"/>
      <c r="AC28" s="154"/>
      <c r="AD28" s="154"/>
      <c r="AE28" s="154"/>
      <c r="AF28" s="154"/>
      <c r="AG28" s="154" t="s">
        <v>156</v>
      </c>
      <c r="AH28" s="154">
        <v>0</v>
      </c>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row>
    <row r="29" spans="1:60">
      <c r="A29" s="167" t="s">
        <v>137</v>
      </c>
      <c r="B29" s="168" t="s">
        <v>73</v>
      </c>
      <c r="C29" s="188" t="s">
        <v>74</v>
      </c>
      <c r="D29" s="169"/>
      <c r="E29" s="170"/>
      <c r="F29" s="171"/>
      <c r="G29" s="171">
        <f>SUMIF(AG30:AG43,"&lt;&gt;NOR",G30:G43)</f>
        <v>106887.69</v>
      </c>
      <c r="H29" s="171"/>
      <c r="I29" s="171">
        <f>SUM(I30:I43)</f>
        <v>0</v>
      </c>
      <c r="J29" s="171"/>
      <c r="K29" s="171">
        <f>SUM(K30:K43)</f>
        <v>0</v>
      </c>
      <c r="L29" s="171"/>
      <c r="M29" s="171">
        <f>SUM(M30:M43)</f>
        <v>122920.8435</v>
      </c>
      <c r="N29" s="171"/>
      <c r="O29" s="171">
        <f>SUM(O30:O43)</f>
        <v>0</v>
      </c>
      <c r="P29" s="171"/>
      <c r="Q29" s="171">
        <f>SUM(Q30:Q43)</f>
        <v>0</v>
      </c>
      <c r="R29" s="171"/>
      <c r="S29" s="171"/>
      <c r="T29" s="172"/>
      <c r="U29" s="166"/>
      <c r="V29" s="166">
        <f>SUM(V30:V43)</f>
        <v>7.03</v>
      </c>
      <c r="W29" s="166"/>
      <c r="AG29" t="s">
        <v>138</v>
      </c>
    </row>
    <row r="30" spans="1:60" ht="22.5" outlineLevel="1">
      <c r="A30" s="173">
        <v>4</v>
      </c>
      <c r="B30" s="174" t="s">
        <v>631</v>
      </c>
      <c r="C30" s="190" t="s">
        <v>632</v>
      </c>
      <c r="D30" s="175" t="s">
        <v>235</v>
      </c>
      <c r="E30" s="176">
        <v>16.55</v>
      </c>
      <c r="F30" s="177">
        <v>420.5</v>
      </c>
      <c r="G30" s="178">
        <f>ROUND(E30*F30,2)</f>
        <v>6959.28</v>
      </c>
      <c r="H30" s="177"/>
      <c r="I30" s="178">
        <f>ROUND(E30*H30,2)</f>
        <v>0</v>
      </c>
      <c r="J30" s="177"/>
      <c r="K30" s="178">
        <f>ROUND(E30*J30,2)</f>
        <v>0</v>
      </c>
      <c r="L30" s="178">
        <v>15</v>
      </c>
      <c r="M30" s="178">
        <f>G30*(1+L30/100)</f>
        <v>8003.1719999999987</v>
      </c>
      <c r="N30" s="178">
        <v>0</v>
      </c>
      <c r="O30" s="178">
        <f>ROUND(E30*N30,2)</f>
        <v>0</v>
      </c>
      <c r="P30" s="178">
        <v>0</v>
      </c>
      <c r="Q30" s="178">
        <f>ROUND(E30*P30,2)</f>
        <v>0</v>
      </c>
      <c r="R30" s="178" t="s">
        <v>192</v>
      </c>
      <c r="S30" s="178" t="s">
        <v>142</v>
      </c>
      <c r="T30" s="179" t="s">
        <v>142</v>
      </c>
      <c r="U30" s="163">
        <v>0.42499999999999999</v>
      </c>
      <c r="V30" s="163">
        <f>ROUND(E30*U30,2)</f>
        <v>7.03</v>
      </c>
      <c r="W30" s="163"/>
      <c r="X30" s="154"/>
      <c r="Y30" s="154"/>
      <c r="Z30" s="154"/>
      <c r="AA30" s="154"/>
      <c r="AB30" s="154"/>
      <c r="AC30" s="154"/>
      <c r="AD30" s="154"/>
      <c r="AE30" s="154"/>
      <c r="AF30" s="154"/>
      <c r="AG30" s="154" t="s">
        <v>165</v>
      </c>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row>
    <row r="31" spans="1:60" outlineLevel="1">
      <c r="A31" s="161"/>
      <c r="B31" s="162"/>
      <c r="C31" s="250" t="s">
        <v>633</v>
      </c>
      <c r="D31" s="251"/>
      <c r="E31" s="251"/>
      <c r="F31" s="251"/>
      <c r="G31" s="251"/>
      <c r="H31" s="163"/>
      <c r="I31" s="163"/>
      <c r="J31" s="163"/>
      <c r="K31" s="163"/>
      <c r="L31" s="163"/>
      <c r="M31" s="163"/>
      <c r="N31" s="163"/>
      <c r="O31" s="163"/>
      <c r="P31" s="163"/>
      <c r="Q31" s="163"/>
      <c r="R31" s="163"/>
      <c r="S31" s="163"/>
      <c r="T31" s="163"/>
      <c r="U31" s="163"/>
      <c r="V31" s="163"/>
      <c r="W31" s="163"/>
      <c r="X31" s="154"/>
      <c r="Y31" s="154"/>
      <c r="Z31" s="154"/>
      <c r="AA31" s="154"/>
      <c r="AB31" s="154"/>
      <c r="AC31" s="154"/>
      <c r="AD31" s="154"/>
      <c r="AE31" s="154"/>
      <c r="AF31" s="154"/>
      <c r="AG31" s="154" t="s">
        <v>167</v>
      </c>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row>
    <row r="32" spans="1:60" outlineLevel="1">
      <c r="A32" s="161"/>
      <c r="B32" s="162"/>
      <c r="C32" s="191" t="s">
        <v>333</v>
      </c>
      <c r="D32" s="164"/>
      <c r="E32" s="165">
        <v>9.35</v>
      </c>
      <c r="F32" s="163"/>
      <c r="G32" s="163"/>
      <c r="H32" s="163"/>
      <c r="I32" s="163"/>
      <c r="J32" s="163"/>
      <c r="K32" s="163"/>
      <c r="L32" s="163"/>
      <c r="M32" s="163"/>
      <c r="N32" s="163"/>
      <c r="O32" s="163"/>
      <c r="P32" s="163"/>
      <c r="Q32" s="163"/>
      <c r="R32" s="163"/>
      <c r="S32" s="163"/>
      <c r="T32" s="163"/>
      <c r="U32" s="163"/>
      <c r="V32" s="163"/>
      <c r="W32" s="163"/>
      <c r="X32" s="154"/>
      <c r="Y32" s="154"/>
      <c r="Z32" s="154"/>
      <c r="AA32" s="154"/>
      <c r="AB32" s="154"/>
      <c r="AC32" s="154"/>
      <c r="AD32" s="154"/>
      <c r="AE32" s="154"/>
      <c r="AF32" s="154"/>
      <c r="AG32" s="154" t="s">
        <v>156</v>
      </c>
      <c r="AH32" s="154">
        <v>0</v>
      </c>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row>
    <row r="33" spans="1:60" outlineLevel="1">
      <c r="A33" s="161"/>
      <c r="B33" s="162"/>
      <c r="C33" s="191" t="s">
        <v>334</v>
      </c>
      <c r="D33" s="164"/>
      <c r="E33" s="165">
        <v>4.2</v>
      </c>
      <c r="F33" s="163"/>
      <c r="G33" s="163"/>
      <c r="H33" s="163"/>
      <c r="I33" s="163"/>
      <c r="J33" s="163"/>
      <c r="K33" s="163"/>
      <c r="L33" s="163"/>
      <c r="M33" s="163"/>
      <c r="N33" s="163"/>
      <c r="O33" s="163"/>
      <c r="P33" s="163"/>
      <c r="Q33" s="163"/>
      <c r="R33" s="163"/>
      <c r="S33" s="163"/>
      <c r="T33" s="163"/>
      <c r="U33" s="163"/>
      <c r="V33" s="163"/>
      <c r="W33" s="163"/>
      <c r="X33" s="154"/>
      <c r="Y33" s="154"/>
      <c r="Z33" s="154"/>
      <c r="AA33" s="154"/>
      <c r="AB33" s="154"/>
      <c r="AC33" s="154"/>
      <c r="AD33" s="154"/>
      <c r="AE33" s="154"/>
      <c r="AF33" s="154"/>
      <c r="AG33" s="154" t="s">
        <v>156</v>
      </c>
      <c r="AH33" s="154">
        <v>0</v>
      </c>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row>
    <row r="34" spans="1:60" outlineLevel="1">
      <c r="A34" s="161"/>
      <c r="B34" s="162"/>
      <c r="C34" s="191" t="s">
        <v>335</v>
      </c>
      <c r="D34" s="164"/>
      <c r="E34" s="165">
        <v>0.6</v>
      </c>
      <c r="F34" s="163"/>
      <c r="G34" s="163"/>
      <c r="H34" s="163"/>
      <c r="I34" s="163"/>
      <c r="J34" s="163"/>
      <c r="K34" s="163"/>
      <c r="L34" s="163"/>
      <c r="M34" s="163"/>
      <c r="N34" s="163"/>
      <c r="O34" s="163"/>
      <c r="P34" s="163"/>
      <c r="Q34" s="163"/>
      <c r="R34" s="163"/>
      <c r="S34" s="163"/>
      <c r="T34" s="163"/>
      <c r="U34" s="163"/>
      <c r="V34" s="163"/>
      <c r="W34" s="163"/>
      <c r="X34" s="154"/>
      <c r="Y34" s="154"/>
      <c r="Z34" s="154"/>
      <c r="AA34" s="154"/>
      <c r="AB34" s="154"/>
      <c r="AC34" s="154"/>
      <c r="AD34" s="154"/>
      <c r="AE34" s="154"/>
      <c r="AF34" s="154"/>
      <c r="AG34" s="154" t="s">
        <v>156</v>
      </c>
      <c r="AH34" s="154">
        <v>0</v>
      </c>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row>
    <row r="35" spans="1:60" outlineLevel="1">
      <c r="A35" s="161"/>
      <c r="B35" s="162"/>
      <c r="C35" s="191" t="s">
        <v>336</v>
      </c>
      <c r="D35" s="164"/>
      <c r="E35" s="165">
        <v>2.4</v>
      </c>
      <c r="F35" s="163"/>
      <c r="G35" s="163"/>
      <c r="H35" s="163"/>
      <c r="I35" s="163"/>
      <c r="J35" s="163"/>
      <c r="K35" s="163"/>
      <c r="L35" s="163"/>
      <c r="M35" s="163"/>
      <c r="N35" s="163"/>
      <c r="O35" s="163"/>
      <c r="P35" s="163"/>
      <c r="Q35" s="163"/>
      <c r="R35" s="163"/>
      <c r="S35" s="163"/>
      <c r="T35" s="163"/>
      <c r="U35" s="163"/>
      <c r="V35" s="163"/>
      <c r="W35" s="163"/>
      <c r="X35" s="154"/>
      <c r="Y35" s="154"/>
      <c r="Z35" s="154"/>
      <c r="AA35" s="154"/>
      <c r="AB35" s="154"/>
      <c r="AC35" s="154"/>
      <c r="AD35" s="154"/>
      <c r="AE35" s="154"/>
      <c r="AF35" s="154"/>
      <c r="AG35" s="154" t="s">
        <v>156</v>
      </c>
      <c r="AH35" s="154">
        <v>0</v>
      </c>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row>
    <row r="36" spans="1:60" outlineLevel="1">
      <c r="A36" s="173">
        <v>5</v>
      </c>
      <c r="B36" s="174" t="s">
        <v>634</v>
      </c>
      <c r="C36" s="190" t="s">
        <v>635</v>
      </c>
      <c r="D36" s="175" t="s">
        <v>188</v>
      </c>
      <c r="E36" s="176">
        <v>11.355499999999999</v>
      </c>
      <c r="F36" s="177">
        <v>8250</v>
      </c>
      <c r="G36" s="178">
        <f>ROUND(E36*F36,2)</f>
        <v>93682.880000000005</v>
      </c>
      <c r="H36" s="177"/>
      <c r="I36" s="178">
        <f>ROUND(E36*H36,2)</f>
        <v>0</v>
      </c>
      <c r="J36" s="177"/>
      <c r="K36" s="178">
        <f>ROUND(E36*J36,2)</f>
        <v>0</v>
      </c>
      <c r="L36" s="178">
        <v>15</v>
      </c>
      <c r="M36" s="178">
        <f>G36*(1+L36/100)</f>
        <v>107735.31199999999</v>
      </c>
      <c r="N36" s="178">
        <v>0</v>
      </c>
      <c r="O36" s="178">
        <f>ROUND(E36*N36,2)</f>
        <v>0</v>
      </c>
      <c r="P36" s="178">
        <v>0</v>
      </c>
      <c r="Q36" s="178">
        <f>ROUND(E36*P36,2)</f>
        <v>0</v>
      </c>
      <c r="R36" s="178"/>
      <c r="S36" s="178" t="s">
        <v>147</v>
      </c>
      <c r="T36" s="179" t="s">
        <v>143</v>
      </c>
      <c r="U36" s="163">
        <v>0</v>
      </c>
      <c r="V36" s="163">
        <f>ROUND(E36*U36,2)</f>
        <v>0</v>
      </c>
      <c r="W36" s="163"/>
      <c r="X36" s="154"/>
      <c r="Y36" s="154"/>
      <c r="Z36" s="154"/>
      <c r="AA36" s="154"/>
      <c r="AB36" s="154"/>
      <c r="AC36" s="154"/>
      <c r="AD36" s="154"/>
      <c r="AE36" s="154"/>
      <c r="AF36" s="154"/>
      <c r="AG36" s="154" t="s">
        <v>364</v>
      </c>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row>
    <row r="37" spans="1:60" outlineLevel="1">
      <c r="A37" s="161"/>
      <c r="B37" s="162"/>
      <c r="C37" s="191" t="s">
        <v>247</v>
      </c>
      <c r="D37" s="164"/>
      <c r="E37" s="165">
        <v>5.1425000000000001</v>
      </c>
      <c r="F37" s="163"/>
      <c r="G37" s="163"/>
      <c r="H37" s="163"/>
      <c r="I37" s="163"/>
      <c r="J37" s="163"/>
      <c r="K37" s="163"/>
      <c r="L37" s="163"/>
      <c r="M37" s="163"/>
      <c r="N37" s="163"/>
      <c r="O37" s="163"/>
      <c r="P37" s="163"/>
      <c r="Q37" s="163"/>
      <c r="R37" s="163"/>
      <c r="S37" s="163"/>
      <c r="T37" s="163"/>
      <c r="U37" s="163"/>
      <c r="V37" s="163"/>
      <c r="W37" s="163"/>
      <c r="X37" s="154"/>
      <c r="Y37" s="154"/>
      <c r="Z37" s="154"/>
      <c r="AA37" s="154"/>
      <c r="AB37" s="154"/>
      <c r="AC37" s="154"/>
      <c r="AD37" s="154"/>
      <c r="AE37" s="154"/>
      <c r="AF37" s="154"/>
      <c r="AG37" s="154" t="s">
        <v>156</v>
      </c>
      <c r="AH37" s="154">
        <v>0</v>
      </c>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row>
    <row r="38" spans="1:60" outlineLevel="1">
      <c r="A38" s="161"/>
      <c r="B38" s="162"/>
      <c r="C38" s="191" t="s">
        <v>248</v>
      </c>
      <c r="D38" s="164"/>
      <c r="E38" s="165">
        <v>2.52</v>
      </c>
      <c r="F38" s="163"/>
      <c r="G38" s="163"/>
      <c r="H38" s="163"/>
      <c r="I38" s="163"/>
      <c r="J38" s="163"/>
      <c r="K38" s="163"/>
      <c r="L38" s="163"/>
      <c r="M38" s="163"/>
      <c r="N38" s="163"/>
      <c r="O38" s="163"/>
      <c r="P38" s="163"/>
      <c r="Q38" s="163"/>
      <c r="R38" s="163"/>
      <c r="S38" s="163"/>
      <c r="T38" s="163"/>
      <c r="U38" s="163"/>
      <c r="V38" s="163"/>
      <c r="W38" s="163"/>
      <c r="X38" s="154"/>
      <c r="Y38" s="154"/>
      <c r="Z38" s="154"/>
      <c r="AA38" s="154"/>
      <c r="AB38" s="154"/>
      <c r="AC38" s="154"/>
      <c r="AD38" s="154"/>
      <c r="AE38" s="154"/>
      <c r="AF38" s="154"/>
      <c r="AG38" s="154" t="s">
        <v>156</v>
      </c>
      <c r="AH38" s="154">
        <v>0</v>
      </c>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row>
    <row r="39" spans="1:60" outlineLevel="1">
      <c r="A39" s="161"/>
      <c r="B39" s="162"/>
      <c r="C39" s="191" t="s">
        <v>249</v>
      </c>
      <c r="D39" s="164"/>
      <c r="E39" s="165">
        <v>0.48</v>
      </c>
      <c r="F39" s="163"/>
      <c r="G39" s="163"/>
      <c r="H39" s="163"/>
      <c r="I39" s="163"/>
      <c r="J39" s="163"/>
      <c r="K39" s="163"/>
      <c r="L39" s="163"/>
      <c r="M39" s="163"/>
      <c r="N39" s="163"/>
      <c r="O39" s="163"/>
      <c r="P39" s="163"/>
      <c r="Q39" s="163"/>
      <c r="R39" s="163"/>
      <c r="S39" s="163"/>
      <c r="T39" s="163"/>
      <c r="U39" s="163"/>
      <c r="V39" s="163"/>
      <c r="W39" s="163"/>
      <c r="X39" s="154"/>
      <c r="Y39" s="154"/>
      <c r="Z39" s="154"/>
      <c r="AA39" s="154"/>
      <c r="AB39" s="154"/>
      <c r="AC39" s="154"/>
      <c r="AD39" s="154"/>
      <c r="AE39" s="154"/>
      <c r="AF39" s="154"/>
      <c r="AG39" s="154" t="s">
        <v>156</v>
      </c>
      <c r="AH39" s="154">
        <v>0</v>
      </c>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row>
    <row r="40" spans="1:60" outlineLevel="1">
      <c r="A40" s="161"/>
      <c r="B40" s="162"/>
      <c r="C40" s="191" t="s">
        <v>250</v>
      </c>
      <c r="D40" s="164"/>
      <c r="E40" s="165">
        <v>1.44</v>
      </c>
      <c r="F40" s="163"/>
      <c r="G40" s="163"/>
      <c r="H40" s="163"/>
      <c r="I40" s="163"/>
      <c r="J40" s="163"/>
      <c r="K40" s="163"/>
      <c r="L40" s="163"/>
      <c r="M40" s="163"/>
      <c r="N40" s="163"/>
      <c r="O40" s="163"/>
      <c r="P40" s="163"/>
      <c r="Q40" s="163"/>
      <c r="R40" s="163"/>
      <c r="S40" s="163"/>
      <c r="T40" s="163"/>
      <c r="U40" s="163"/>
      <c r="V40" s="163"/>
      <c r="W40" s="163"/>
      <c r="X40" s="154"/>
      <c r="Y40" s="154"/>
      <c r="Z40" s="154"/>
      <c r="AA40" s="154"/>
      <c r="AB40" s="154"/>
      <c r="AC40" s="154"/>
      <c r="AD40" s="154"/>
      <c r="AE40" s="154"/>
      <c r="AF40" s="154"/>
      <c r="AG40" s="154" t="s">
        <v>156</v>
      </c>
      <c r="AH40" s="154">
        <v>0</v>
      </c>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row>
    <row r="41" spans="1:60" outlineLevel="1">
      <c r="A41" s="161"/>
      <c r="B41" s="162"/>
      <c r="C41" s="191" t="s">
        <v>251</v>
      </c>
      <c r="D41" s="164"/>
      <c r="E41" s="165">
        <v>1.7729999999999999</v>
      </c>
      <c r="F41" s="163"/>
      <c r="G41" s="163"/>
      <c r="H41" s="163"/>
      <c r="I41" s="163"/>
      <c r="J41" s="163"/>
      <c r="K41" s="163"/>
      <c r="L41" s="163"/>
      <c r="M41" s="163"/>
      <c r="N41" s="163"/>
      <c r="O41" s="163"/>
      <c r="P41" s="163"/>
      <c r="Q41" s="163"/>
      <c r="R41" s="163"/>
      <c r="S41" s="163"/>
      <c r="T41" s="163"/>
      <c r="U41" s="163"/>
      <c r="V41" s="163"/>
      <c r="W41" s="163"/>
      <c r="X41" s="154"/>
      <c r="Y41" s="154"/>
      <c r="Z41" s="154"/>
      <c r="AA41" s="154"/>
      <c r="AB41" s="154"/>
      <c r="AC41" s="154"/>
      <c r="AD41" s="154"/>
      <c r="AE41" s="154"/>
      <c r="AF41" s="154"/>
      <c r="AG41" s="154" t="s">
        <v>156</v>
      </c>
      <c r="AH41" s="154">
        <v>0</v>
      </c>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row>
    <row r="42" spans="1:60" outlineLevel="1">
      <c r="A42" s="173">
        <v>6</v>
      </c>
      <c r="B42" s="174" t="s">
        <v>636</v>
      </c>
      <c r="C42" s="190" t="s">
        <v>637</v>
      </c>
      <c r="D42" s="175" t="s">
        <v>188</v>
      </c>
      <c r="E42" s="176">
        <v>11.355499999999999</v>
      </c>
      <c r="F42" s="177">
        <v>550</v>
      </c>
      <c r="G42" s="178">
        <f>ROUND(E42*F42,2)</f>
        <v>6245.53</v>
      </c>
      <c r="H42" s="177"/>
      <c r="I42" s="178">
        <f>ROUND(E42*H42,2)</f>
        <v>0</v>
      </c>
      <c r="J42" s="177"/>
      <c r="K42" s="178">
        <f>ROUND(E42*J42,2)</f>
        <v>0</v>
      </c>
      <c r="L42" s="178">
        <v>15</v>
      </c>
      <c r="M42" s="178">
        <f>G42*(1+L42/100)</f>
        <v>7182.3594999999996</v>
      </c>
      <c r="N42" s="178">
        <v>0</v>
      </c>
      <c r="O42" s="178">
        <f>ROUND(E42*N42,2)</f>
        <v>0</v>
      </c>
      <c r="P42" s="178">
        <v>0</v>
      </c>
      <c r="Q42" s="178">
        <f>ROUND(E42*P42,2)</f>
        <v>0</v>
      </c>
      <c r="R42" s="178"/>
      <c r="S42" s="178" t="s">
        <v>147</v>
      </c>
      <c r="T42" s="179" t="s">
        <v>143</v>
      </c>
      <c r="U42" s="163">
        <v>0</v>
      </c>
      <c r="V42" s="163">
        <f>ROUND(E42*U42,2)</f>
        <v>0</v>
      </c>
      <c r="W42" s="163"/>
      <c r="X42" s="154"/>
      <c r="Y42" s="154"/>
      <c r="Z42" s="154"/>
      <c r="AA42" s="154"/>
      <c r="AB42" s="154"/>
      <c r="AC42" s="154"/>
      <c r="AD42" s="154"/>
      <c r="AE42" s="154"/>
      <c r="AF42" s="154"/>
      <c r="AG42" s="154" t="s">
        <v>364</v>
      </c>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row>
    <row r="43" spans="1:60" outlineLevel="1">
      <c r="A43" s="161"/>
      <c r="B43" s="162"/>
      <c r="C43" s="191" t="s">
        <v>638</v>
      </c>
      <c r="D43" s="164"/>
      <c r="E43" s="165">
        <v>11.355499999999999</v>
      </c>
      <c r="F43" s="163"/>
      <c r="G43" s="163"/>
      <c r="H43" s="163"/>
      <c r="I43" s="163"/>
      <c r="J43" s="163"/>
      <c r="K43" s="163"/>
      <c r="L43" s="163"/>
      <c r="M43" s="163"/>
      <c r="N43" s="163"/>
      <c r="O43" s="163"/>
      <c r="P43" s="163"/>
      <c r="Q43" s="163"/>
      <c r="R43" s="163"/>
      <c r="S43" s="163"/>
      <c r="T43" s="163"/>
      <c r="U43" s="163"/>
      <c r="V43" s="163"/>
      <c r="W43" s="163"/>
      <c r="X43" s="154"/>
      <c r="Y43" s="154"/>
      <c r="Z43" s="154"/>
      <c r="AA43" s="154"/>
      <c r="AB43" s="154"/>
      <c r="AC43" s="154"/>
      <c r="AD43" s="154"/>
      <c r="AE43" s="154"/>
      <c r="AF43" s="154"/>
      <c r="AG43" s="154" t="s">
        <v>156</v>
      </c>
      <c r="AH43" s="154">
        <v>0</v>
      </c>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row>
    <row r="44" spans="1:60">
      <c r="A44" s="167" t="s">
        <v>137</v>
      </c>
      <c r="B44" s="168" t="s">
        <v>79</v>
      </c>
      <c r="C44" s="188" t="s">
        <v>80</v>
      </c>
      <c r="D44" s="169"/>
      <c r="E44" s="170"/>
      <c r="F44" s="171"/>
      <c r="G44" s="171">
        <f>SUMIF(AG45:AG61,"&lt;&gt;NOR",G45:G61)</f>
        <v>1934.19</v>
      </c>
      <c r="H44" s="171"/>
      <c r="I44" s="171">
        <f>SUM(I45:I61)</f>
        <v>0</v>
      </c>
      <c r="J44" s="171"/>
      <c r="K44" s="171">
        <f>SUM(K45:K61)</f>
        <v>0</v>
      </c>
      <c r="L44" s="171"/>
      <c r="M44" s="171">
        <f>SUM(M45:M61)</f>
        <v>2224.3184999999999</v>
      </c>
      <c r="N44" s="171"/>
      <c r="O44" s="171">
        <f>SUM(O45:O61)</f>
        <v>0</v>
      </c>
      <c r="P44" s="171"/>
      <c r="Q44" s="171">
        <f>SUM(Q45:Q61)</f>
        <v>0</v>
      </c>
      <c r="R44" s="171"/>
      <c r="S44" s="171"/>
      <c r="T44" s="172"/>
      <c r="U44" s="166"/>
      <c r="V44" s="166">
        <f>SUM(V45:V61)</f>
        <v>8.26</v>
      </c>
      <c r="W44" s="166"/>
      <c r="AG44" t="s">
        <v>138</v>
      </c>
    </row>
    <row r="45" spans="1:60" outlineLevel="1">
      <c r="A45" s="173">
        <v>7</v>
      </c>
      <c r="B45" s="174" t="s">
        <v>639</v>
      </c>
      <c r="C45" s="190" t="s">
        <v>640</v>
      </c>
      <c r="D45" s="175" t="s">
        <v>182</v>
      </c>
      <c r="E45" s="176">
        <v>22</v>
      </c>
      <c r="F45" s="177">
        <v>7</v>
      </c>
      <c r="G45" s="178">
        <f>ROUND(E45*F45,2)</f>
        <v>154</v>
      </c>
      <c r="H45" s="177"/>
      <c r="I45" s="178">
        <f>ROUND(E45*H45,2)</f>
        <v>0</v>
      </c>
      <c r="J45" s="177"/>
      <c r="K45" s="178">
        <f>ROUND(E45*J45,2)</f>
        <v>0</v>
      </c>
      <c r="L45" s="178">
        <v>15</v>
      </c>
      <c r="M45" s="178">
        <f>G45*(1+L45/100)</f>
        <v>177.1</v>
      </c>
      <c r="N45" s="178">
        <v>0</v>
      </c>
      <c r="O45" s="178">
        <f>ROUND(E45*N45,2)</f>
        <v>0</v>
      </c>
      <c r="P45" s="178">
        <v>0</v>
      </c>
      <c r="Q45" s="178">
        <f>ROUND(E45*P45,2)</f>
        <v>0</v>
      </c>
      <c r="R45" s="178" t="s">
        <v>405</v>
      </c>
      <c r="S45" s="178" t="s">
        <v>142</v>
      </c>
      <c r="T45" s="179" t="s">
        <v>142</v>
      </c>
      <c r="U45" s="163">
        <v>0.03</v>
      </c>
      <c r="V45" s="163">
        <f>ROUND(E45*U45,2)</f>
        <v>0.66</v>
      </c>
      <c r="W45" s="163"/>
      <c r="X45" s="154"/>
      <c r="Y45" s="154"/>
      <c r="Z45" s="154"/>
      <c r="AA45" s="154"/>
      <c r="AB45" s="154"/>
      <c r="AC45" s="154"/>
      <c r="AD45" s="154"/>
      <c r="AE45" s="154"/>
      <c r="AF45" s="154"/>
      <c r="AG45" s="154" t="s">
        <v>165</v>
      </c>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row>
    <row r="46" spans="1:60" outlineLevel="1">
      <c r="A46" s="161"/>
      <c r="B46" s="162"/>
      <c r="C46" s="250" t="s">
        <v>641</v>
      </c>
      <c r="D46" s="251"/>
      <c r="E46" s="251"/>
      <c r="F46" s="251"/>
      <c r="G46" s="251"/>
      <c r="H46" s="163"/>
      <c r="I46" s="163"/>
      <c r="J46" s="163"/>
      <c r="K46" s="163"/>
      <c r="L46" s="163"/>
      <c r="M46" s="163"/>
      <c r="N46" s="163"/>
      <c r="O46" s="163"/>
      <c r="P46" s="163"/>
      <c r="Q46" s="163"/>
      <c r="R46" s="163"/>
      <c r="S46" s="163"/>
      <c r="T46" s="163"/>
      <c r="U46" s="163"/>
      <c r="V46" s="163"/>
      <c r="W46" s="163"/>
      <c r="X46" s="154"/>
      <c r="Y46" s="154"/>
      <c r="Z46" s="154"/>
      <c r="AA46" s="154"/>
      <c r="AB46" s="154"/>
      <c r="AC46" s="154"/>
      <c r="AD46" s="154"/>
      <c r="AE46" s="154"/>
      <c r="AF46" s="154"/>
      <c r="AG46" s="154" t="s">
        <v>167</v>
      </c>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row>
    <row r="47" spans="1:60" outlineLevel="1">
      <c r="A47" s="161"/>
      <c r="B47" s="162"/>
      <c r="C47" s="191" t="s">
        <v>642</v>
      </c>
      <c r="D47" s="164"/>
      <c r="E47" s="165">
        <v>11</v>
      </c>
      <c r="F47" s="163"/>
      <c r="G47" s="163"/>
      <c r="H47" s="163"/>
      <c r="I47" s="163"/>
      <c r="J47" s="163"/>
      <c r="K47" s="163"/>
      <c r="L47" s="163"/>
      <c r="M47" s="163"/>
      <c r="N47" s="163"/>
      <c r="O47" s="163"/>
      <c r="P47" s="163"/>
      <c r="Q47" s="163"/>
      <c r="R47" s="163"/>
      <c r="S47" s="163"/>
      <c r="T47" s="163"/>
      <c r="U47" s="163"/>
      <c r="V47" s="163"/>
      <c r="W47" s="163"/>
      <c r="X47" s="154"/>
      <c r="Y47" s="154"/>
      <c r="Z47" s="154"/>
      <c r="AA47" s="154"/>
      <c r="AB47" s="154"/>
      <c r="AC47" s="154"/>
      <c r="AD47" s="154"/>
      <c r="AE47" s="154"/>
      <c r="AF47" s="154"/>
      <c r="AG47" s="154" t="s">
        <v>156</v>
      </c>
      <c r="AH47" s="154">
        <v>0</v>
      </c>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row>
    <row r="48" spans="1:60" outlineLevel="1">
      <c r="A48" s="161"/>
      <c r="B48" s="162"/>
      <c r="C48" s="191" t="s">
        <v>643</v>
      </c>
      <c r="D48" s="164"/>
      <c r="E48" s="165">
        <v>7</v>
      </c>
      <c r="F48" s="163"/>
      <c r="G48" s="163"/>
      <c r="H48" s="163"/>
      <c r="I48" s="163"/>
      <c r="J48" s="163"/>
      <c r="K48" s="163"/>
      <c r="L48" s="163"/>
      <c r="M48" s="163"/>
      <c r="N48" s="163"/>
      <c r="O48" s="163"/>
      <c r="P48" s="163"/>
      <c r="Q48" s="163"/>
      <c r="R48" s="163"/>
      <c r="S48" s="163"/>
      <c r="T48" s="163"/>
      <c r="U48" s="163"/>
      <c r="V48" s="163"/>
      <c r="W48" s="163"/>
      <c r="X48" s="154"/>
      <c r="Y48" s="154"/>
      <c r="Z48" s="154"/>
      <c r="AA48" s="154"/>
      <c r="AB48" s="154"/>
      <c r="AC48" s="154"/>
      <c r="AD48" s="154"/>
      <c r="AE48" s="154"/>
      <c r="AF48" s="154"/>
      <c r="AG48" s="154" t="s">
        <v>156</v>
      </c>
      <c r="AH48" s="154">
        <v>0</v>
      </c>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row>
    <row r="49" spans="1:60" outlineLevel="1">
      <c r="A49" s="161"/>
      <c r="B49" s="162"/>
      <c r="C49" s="191" t="s">
        <v>644</v>
      </c>
      <c r="D49" s="164"/>
      <c r="E49" s="165">
        <v>1</v>
      </c>
      <c r="F49" s="163"/>
      <c r="G49" s="163"/>
      <c r="H49" s="163"/>
      <c r="I49" s="163"/>
      <c r="J49" s="163"/>
      <c r="K49" s="163"/>
      <c r="L49" s="163"/>
      <c r="M49" s="163"/>
      <c r="N49" s="163"/>
      <c r="O49" s="163"/>
      <c r="P49" s="163"/>
      <c r="Q49" s="163"/>
      <c r="R49" s="163"/>
      <c r="S49" s="163"/>
      <c r="T49" s="163"/>
      <c r="U49" s="163"/>
      <c r="V49" s="163"/>
      <c r="W49" s="163"/>
      <c r="X49" s="154"/>
      <c r="Y49" s="154"/>
      <c r="Z49" s="154"/>
      <c r="AA49" s="154"/>
      <c r="AB49" s="154"/>
      <c r="AC49" s="154"/>
      <c r="AD49" s="154"/>
      <c r="AE49" s="154"/>
      <c r="AF49" s="154"/>
      <c r="AG49" s="154" t="s">
        <v>156</v>
      </c>
      <c r="AH49" s="154">
        <v>0</v>
      </c>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row>
    <row r="50" spans="1:60" outlineLevel="1">
      <c r="A50" s="161"/>
      <c r="B50" s="162"/>
      <c r="C50" s="191" t="s">
        <v>645</v>
      </c>
      <c r="D50" s="164"/>
      <c r="E50" s="165">
        <v>3</v>
      </c>
      <c r="F50" s="163"/>
      <c r="G50" s="163"/>
      <c r="H50" s="163"/>
      <c r="I50" s="163"/>
      <c r="J50" s="163"/>
      <c r="K50" s="163"/>
      <c r="L50" s="163"/>
      <c r="M50" s="163"/>
      <c r="N50" s="163"/>
      <c r="O50" s="163"/>
      <c r="P50" s="163"/>
      <c r="Q50" s="163"/>
      <c r="R50" s="163"/>
      <c r="S50" s="163"/>
      <c r="T50" s="163"/>
      <c r="U50" s="163"/>
      <c r="V50" s="163"/>
      <c r="W50" s="163"/>
      <c r="X50" s="154"/>
      <c r="Y50" s="154"/>
      <c r="Z50" s="154"/>
      <c r="AA50" s="154"/>
      <c r="AB50" s="154"/>
      <c r="AC50" s="154"/>
      <c r="AD50" s="154"/>
      <c r="AE50" s="154"/>
      <c r="AF50" s="154"/>
      <c r="AG50" s="154" t="s">
        <v>156</v>
      </c>
      <c r="AH50" s="154">
        <v>0</v>
      </c>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row>
    <row r="51" spans="1:60" outlineLevel="1">
      <c r="A51" s="173">
        <v>8</v>
      </c>
      <c r="B51" s="174" t="s">
        <v>646</v>
      </c>
      <c r="C51" s="190" t="s">
        <v>647</v>
      </c>
      <c r="D51" s="175" t="s">
        <v>188</v>
      </c>
      <c r="E51" s="176">
        <v>9.5824999999999996</v>
      </c>
      <c r="F51" s="177">
        <v>144</v>
      </c>
      <c r="G51" s="178">
        <f>ROUND(E51*F51,2)</f>
        <v>1379.88</v>
      </c>
      <c r="H51" s="177"/>
      <c r="I51" s="178">
        <f>ROUND(E51*H51,2)</f>
        <v>0</v>
      </c>
      <c r="J51" s="177"/>
      <c r="K51" s="178">
        <f>ROUND(E51*J51,2)</f>
        <v>0</v>
      </c>
      <c r="L51" s="178">
        <v>15</v>
      </c>
      <c r="M51" s="178">
        <f>G51*(1+L51/100)</f>
        <v>1586.8620000000001</v>
      </c>
      <c r="N51" s="178">
        <v>0</v>
      </c>
      <c r="O51" s="178">
        <f>ROUND(E51*N51,2)</f>
        <v>0</v>
      </c>
      <c r="P51" s="178">
        <v>0</v>
      </c>
      <c r="Q51" s="178">
        <f>ROUND(E51*P51,2)</f>
        <v>0</v>
      </c>
      <c r="R51" s="178" t="s">
        <v>405</v>
      </c>
      <c r="S51" s="178" t="s">
        <v>142</v>
      </c>
      <c r="T51" s="179" t="s">
        <v>142</v>
      </c>
      <c r="U51" s="163">
        <v>0.61199999999999999</v>
      </c>
      <c r="V51" s="163">
        <f>ROUND(E51*U51,2)</f>
        <v>5.86</v>
      </c>
      <c r="W51" s="163"/>
      <c r="X51" s="154"/>
      <c r="Y51" s="154"/>
      <c r="Z51" s="154"/>
      <c r="AA51" s="154"/>
      <c r="AB51" s="154"/>
      <c r="AC51" s="154"/>
      <c r="AD51" s="154"/>
      <c r="AE51" s="154"/>
      <c r="AF51" s="154"/>
      <c r="AG51" s="154" t="s">
        <v>165</v>
      </c>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row>
    <row r="52" spans="1:60" outlineLevel="1">
      <c r="A52" s="161"/>
      <c r="B52" s="162"/>
      <c r="C52" s="250" t="s">
        <v>648</v>
      </c>
      <c r="D52" s="251"/>
      <c r="E52" s="251"/>
      <c r="F52" s="251"/>
      <c r="G52" s="251"/>
      <c r="H52" s="163"/>
      <c r="I52" s="163"/>
      <c r="J52" s="163"/>
      <c r="K52" s="163"/>
      <c r="L52" s="163"/>
      <c r="M52" s="163"/>
      <c r="N52" s="163"/>
      <c r="O52" s="163"/>
      <c r="P52" s="163"/>
      <c r="Q52" s="163"/>
      <c r="R52" s="163"/>
      <c r="S52" s="163"/>
      <c r="T52" s="163"/>
      <c r="U52" s="163"/>
      <c r="V52" s="163"/>
      <c r="W52" s="163"/>
      <c r="X52" s="154"/>
      <c r="Y52" s="154"/>
      <c r="Z52" s="154"/>
      <c r="AA52" s="154"/>
      <c r="AB52" s="154"/>
      <c r="AC52" s="154"/>
      <c r="AD52" s="154"/>
      <c r="AE52" s="154"/>
      <c r="AF52" s="154"/>
      <c r="AG52" s="154" t="s">
        <v>167</v>
      </c>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row>
    <row r="53" spans="1:60" outlineLevel="1">
      <c r="A53" s="161"/>
      <c r="B53" s="162"/>
      <c r="C53" s="191" t="s">
        <v>247</v>
      </c>
      <c r="D53" s="164"/>
      <c r="E53" s="165">
        <v>5.1425000000000001</v>
      </c>
      <c r="F53" s="163"/>
      <c r="G53" s="163"/>
      <c r="H53" s="163"/>
      <c r="I53" s="163"/>
      <c r="J53" s="163"/>
      <c r="K53" s="163"/>
      <c r="L53" s="163"/>
      <c r="M53" s="163"/>
      <c r="N53" s="163"/>
      <c r="O53" s="163"/>
      <c r="P53" s="163"/>
      <c r="Q53" s="163"/>
      <c r="R53" s="163"/>
      <c r="S53" s="163"/>
      <c r="T53" s="163"/>
      <c r="U53" s="163"/>
      <c r="V53" s="163"/>
      <c r="W53" s="163"/>
      <c r="X53" s="154"/>
      <c r="Y53" s="154"/>
      <c r="Z53" s="154"/>
      <c r="AA53" s="154"/>
      <c r="AB53" s="154"/>
      <c r="AC53" s="154"/>
      <c r="AD53" s="154"/>
      <c r="AE53" s="154"/>
      <c r="AF53" s="154"/>
      <c r="AG53" s="154" t="s">
        <v>156</v>
      </c>
      <c r="AH53" s="154">
        <v>0</v>
      </c>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row>
    <row r="54" spans="1:60" outlineLevel="1">
      <c r="A54" s="161"/>
      <c r="B54" s="162"/>
      <c r="C54" s="191" t="s">
        <v>248</v>
      </c>
      <c r="D54" s="164"/>
      <c r="E54" s="165">
        <v>2.52</v>
      </c>
      <c r="F54" s="163"/>
      <c r="G54" s="163"/>
      <c r="H54" s="163"/>
      <c r="I54" s="163"/>
      <c r="J54" s="163"/>
      <c r="K54" s="163"/>
      <c r="L54" s="163"/>
      <c r="M54" s="163"/>
      <c r="N54" s="163"/>
      <c r="O54" s="163"/>
      <c r="P54" s="163"/>
      <c r="Q54" s="163"/>
      <c r="R54" s="163"/>
      <c r="S54" s="163"/>
      <c r="T54" s="163"/>
      <c r="U54" s="163"/>
      <c r="V54" s="163"/>
      <c r="W54" s="163"/>
      <c r="X54" s="154"/>
      <c r="Y54" s="154"/>
      <c r="Z54" s="154"/>
      <c r="AA54" s="154"/>
      <c r="AB54" s="154"/>
      <c r="AC54" s="154"/>
      <c r="AD54" s="154"/>
      <c r="AE54" s="154"/>
      <c r="AF54" s="154"/>
      <c r="AG54" s="154" t="s">
        <v>156</v>
      </c>
      <c r="AH54" s="154">
        <v>0</v>
      </c>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row>
    <row r="55" spans="1:60" outlineLevel="1">
      <c r="A55" s="161"/>
      <c r="B55" s="162"/>
      <c r="C55" s="191" t="s">
        <v>249</v>
      </c>
      <c r="D55" s="164"/>
      <c r="E55" s="165">
        <v>0.48</v>
      </c>
      <c r="F55" s="163"/>
      <c r="G55" s="163"/>
      <c r="H55" s="163"/>
      <c r="I55" s="163"/>
      <c r="J55" s="163"/>
      <c r="K55" s="163"/>
      <c r="L55" s="163"/>
      <c r="M55" s="163"/>
      <c r="N55" s="163"/>
      <c r="O55" s="163"/>
      <c r="P55" s="163"/>
      <c r="Q55" s="163"/>
      <c r="R55" s="163"/>
      <c r="S55" s="163"/>
      <c r="T55" s="163"/>
      <c r="U55" s="163"/>
      <c r="V55" s="163"/>
      <c r="W55" s="163"/>
      <c r="X55" s="154"/>
      <c r="Y55" s="154"/>
      <c r="Z55" s="154"/>
      <c r="AA55" s="154"/>
      <c r="AB55" s="154"/>
      <c r="AC55" s="154"/>
      <c r="AD55" s="154"/>
      <c r="AE55" s="154"/>
      <c r="AF55" s="154"/>
      <c r="AG55" s="154" t="s">
        <v>156</v>
      </c>
      <c r="AH55" s="154">
        <v>0</v>
      </c>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row>
    <row r="56" spans="1:60" outlineLevel="1">
      <c r="A56" s="161"/>
      <c r="B56" s="162"/>
      <c r="C56" s="191" t="s">
        <v>250</v>
      </c>
      <c r="D56" s="164"/>
      <c r="E56" s="165">
        <v>1.44</v>
      </c>
      <c r="F56" s="163"/>
      <c r="G56" s="163"/>
      <c r="H56" s="163"/>
      <c r="I56" s="163"/>
      <c r="J56" s="163"/>
      <c r="K56" s="163"/>
      <c r="L56" s="163"/>
      <c r="M56" s="163"/>
      <c r="N56" s="163"/>
      <c r="O56" s="163"/>
      <c r="P56" s="163"/>
      <c r="Q56" s="163"/>
      <c r="R56" s="163"/>
      <c r="S56" s="163"/>
      <c r="T56" s="163"/>
      <c r="U56" s="163"/>
      <c r="V56" s="163"/>
      <c r="W56" s="163"/>
      <c r="X56" s="154"/>
      <c r="Y56" s="154"/>
      <c r="Z56" s="154"/>
      <c r="AA56" s="154"/>
      <c r="AB56" s="154"/>
      <c r="AC56" s="154"/>
      <c r="AD56" s="154"/>
      <c r="AE56" s="154"/>
      <c r="AF56" s="154"/>
      <c r="AG56" s="154" t="s">
        <v>156</v>
      </c>
      <c r="AH56" s="154">
        <v>0</v>
      </c>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row>
    <row r="57" spans="1:60" outlineLevel="1">
      <c r="A57" s="173">
        <v>9</v>
      </c>
      <c r="B57" s="174" t="s">
        <v>649</v>
      </c>
      <c r="C57" s="190" t="s">
        <v>650</v>
      </c>
      <c r="D57" s="175" t="s">
        <v>182</v>
      </c>
      <c r="E57" s="176">
        <v>1</v>
      </c>
      <c r="F57" s="177">
        <v>20</v>
      </c>
      <c r="G57" s="178">
        <f>ROUND(E57*F57,2)</f>
        <v>20</v>
      </c>
      <c r="H57" s="177"/>
      <c r="I57" s="178">
        <f>ROUND(E57*H57,2)</f>
        <v>0</v>
      </c>
      <c r="J57" s="177"/>
      <c r="K57" s="178">
        <f>ROUND(E57*J57,2)</f>
        <v>0</v>
      </c>
      <c r="L57" s="178">
        <v>15</v>
      </c>
      <c r="M57" s="178">
        <f>G57*(1+L57/100)</f>
        <v>23</v>
      </c>
      <c r="N57" s="178">
        <v>0</v>
      </c>
      <c r="O57" s="178">
        <f>ROUND(E57*N57,2)</f>
        <v>0</v>
      </c>
      <c r="P57" s="178">
        <v>0</v>
      </c>
      <c r="Q57" s="178">
        <f>ROUND(E57*P57,2)</f>
        <v>0</v>
      </c>
      <c r="R57" s="178" t="s">
        <v>405</v>
      </c>
      <c r="S57" s="178" t="s">
        <v>142</v>
      </c>
      <c r="T57" s="179" t="s">
        <v>142</v>
      </c>
      <c r="U57" s="163">
        <v>0.08</v>
      </c>
      <c r="V57" s="163">
        <f>ROUND(E57*U57,2)</f>
        <v>0.08</v>
      </c>
      <c r="W57" s="163"/>
      <c r="X57" s="154"/>
      <c r="Y57" s="154"/>
      <c r="Z57" s="154"/>
      <c r="AA57" s="154"/>
      <c r="AB57" s="154"/>
      <c r="AC57" s="154"/>
      <c r="AD57" s="154"/>
      <c r="AE57" s="154"/>
      <c r="AF57" s="154"/>
      <c r="AG57" s="154" t="s">
        <v>165</v>
      </c>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row>
    <row r="58" spans="1:60" outlineLevel="1">
      <c r="A58" s="161"/>
      <c r="B58" s="162"/>
      <c r="C58" s="250" t="s">
        <v>651</v>
      </c>
      <c r="D58" s="251"/>
      <c r="E58" s="251"/>
      <c r="F58" s="251"/>
      <c r="G58" s="251"/>
      <c r="H58" s="163"/>
      <c r="I58" s="163"/>
      <c r="J58" s="163"/>
      <c r="K58" s="163"/>
      <c r="L58" s="163"/>
      <c r="M58" s="163"/>
      <c r="N58" s="163"/>
      <c r="O58" s="163"/>
      <c r="P58" s="163"/>
      <c r="Q58" s="163"/>
      <c r="R58" s="163"/>
      <c r="S58" s="163"/>
      <c r="T58" s="163"/>
      <c r="U58" s="163"/>
      <c r="V58" s="163"/>
      <c r="W58" s="163"/>
      <c r="X58" s="154"/>
      <c r="Y58" s="154"/>
      <c r="Z58" s="154"/>
      <c r="AA58" s="154"/>
      <c r="AB58" s="154"/>
      <c r="AC58" s="154"/>
      <c r="AD58" s="154"/>
      <c r="AE58" s="154"/>
      <c r="AF58" s="154"/>
      <c r="AG58" s="154" t="s">
        <v>167</v>
      </c>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row>
    <row r="59" spans="1:60" outlineLevel="1">
      <c r="A59" s="161"/>
      <c r="B59" s="162"/>
      <c r="C59" s="191" t="s">
        <v>652</v>
      </c>
      <c r="D59" s="164"/>
      <c r="E59" s="165">
        <v>1</v>
      </c>
      <c r="F59" s="163"/>
      <c r="G59" s="163"/>
      <c r="H59" s="163"/>
      <c r="I59" s="163"/>
      <c r="J59" s="163"/>
      <c r="K59" s="163"/>
      <c r="L59" s="163"/>
      <c r="M59" s="163"/>
      <c r="N59" s="163"/>
      <c r="O59" s="163"/>
      <c r="P59" s="163"/>
      <c r="Q59" s="163"/>
      <c r="R59" s="163"/>
      <c r="S59" s="163"/>
      <c r="T59" s="163"/>
      <c r="U59" s="163"/>
      <c r="V59" s="163"/>
      <c r="W59" s="163"/>
      <c r="X59" s="154"/>
      <c r="Y59" s="154"/>
      <c r="Z59" s="154"/>
      <c r="AA59" s="154"/>
      <c r="AB59" s="154"/>
      <c r="AC59" s="154"/>
      <c r="AD59" s="154"/>
      <c r="AE59" s="154"/>
      <c r="AF59" s="154"/>
      <c r="AG59" s="154" t="s">
        <v>156</v>
      </c>
      <c r="AH59" s="154">
        <v>0</v>
      </c>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row>
    <row r="60" spans="1:60" ht="33.75" outlineLevel="1">
      <c r="A60" s="173">
        <v>10</v>
      </c>
      <c r="B60" s="174" t="s">
        <v>653</v>
      </c>
      <c r="C60" s="190" t="s">
        <v>654</v>
      </c>
      <c r="D60" s="175" t="s">
        <v>188</v>
      </c>
      <c r="E60" s="176">
        <v>1.7729999999999999</v>
      </c>
      <c r="F60" s="177">
        <v>214.5</v>
      </c>
      <c r="G60" s="178">
        <f>ROUND(E60*F60,2)</f>
        <v>380.31</v>
      </c>
      <c r="H60" s="177"/>
      <c r="I60" s="178">
        <f>ROUND(E60*H60,2)</f>
        <v>0</v>
      </c>
      <c r="J60" s="177"/>
      <c r="K60" s="178">
        <f>ROUND(E60*J60,2)</f>
        <v>0</v>
      </c>
      <c r="L60" s="178">
        <v>15</v>
      </c>
      <c r="M60" s="178">
        <f>G60*(1+L60/100)</f>
        <v>437.35649999999998</v>
      </c>
      <c r="N60" s="178">
        <v>0</v>
      </c>
      <c r="O60" s="178">
        <f>ROUND(E60*N60,2)</f>
        <v>0</v>
      </c>
      <c r="P60" s="178">
        <v>0</v>
      </c>
      <c r="Q60" s="178">
        <f>ROUND(E60*P60,2)</f>
        <v>0</v>
      </c>
      <c r="R60" s="178" t="s">
        <v>405</v>
      </c>
      <c r="S60" s="178" t="s">
        <v>142</v>
      </c>
      <c r="T60" s="179" t="s">
        <v>142</v>
      </c>
      <c r="U60" s="163">
        <v>0.93899999999999995</v>
      </c>
      <c r="V60" s="163">
        <f>ROUND(E60*U60,2)</f>
        <v>1.66</v>
      </c>
      <c r="W60" s="163"/>
      <c r="X60" s="154"/>
      <c r="Y60" s="154"/>
      <c r="Z60" s="154"/>
      <c r="AA60" s="154"/>
      <c r="AB60" s="154"/>
      <c r="AC60" s="154"/>
      <c r="AD60" s="154"/>
      <c r="AE60" s="154"/>
      <c r="AF60" s="154"/>
      <c r="AG60" s="154" t="s">
        <v>165</v>
      </c>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row>
    <row r="61" spans="1:60" outlineLevel="1">
      <c r="A61" s="161"/>
      <c r="B61" s="162"/>
      <c r="C61" s="191" t="s">
        <v>251</v>
      </c>
      <c r="D61" s="164"/>
      <c r="E61" s="165">
        <v>1.7729999999999999</v>
      </c>
      <c r="F61" s="163"/>
      <c r="G61" s="163"/>
      <c r="H61" s="163"/>
      <c r="I61" s="163"/>
      <c r="J61" s="163"/>
      <c r="K61" s="163"/>
      <c r="L61" s="163"/>
      <c r="M61" s="163"/>
      <c r="N61" s="163"/>
      <c r="O61" s="163"/>
      <c r="P61" s="163"/>
      <c r="Q61" s="163"/>
      <c r="R61" s="163"/>
      <c r="S61" s="163"/>
      <c r="T61" s="163"/>
      <c r="U61" s="163"/>
      <c r="V61" s="163"/>
      <c r="W61" s="163"/>
      <c r="X61" s="154"/>
      <c r="Y61" s="154"/>
      <c r="Z61" s="154"/>
      <c r="AA61" s="154"/>
      <c r="AB61" s="154"/>
      <c r="AC61" s="154"/>
      <c r="AD61" s="154"/>
      <c r="AE61" s="154"/>
      <c r="AF61" s="154"/>
      <c r="AG61" s="154" t="s">
        <v>156</v>
      </c>
      <c r="AH61" s="154">
        <v>0</v>
      </c>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row>
    <row r="62" spans="1:60">
      <c r="A62" s="167" t="s">
        <v>137</v>
      </c>
      <c r="B62" s="168" t="s">
        <v>81</v>
      </c>
      <c r="C62" s="188" t="s">
        <v>82</v>
      </c>
      <c r="D62" s="169"/>
      <c r="E62" s="170"/>
      <c r="F62" s="171"/>
      <c r="G62" s="171">
        <f>SUMIF(AG63:AG64,"&lt;&gt;NOR",G63:G64)</f>
        <v>329.4</v>
      </c>
      <c r="H62" s="171"/>
      <c r="I62" s="171">
        <f>SUM(I63:I64)</f>
        <v>0</v>
      </c>
      <c r="J62" s="171"/>
      <c r="K62" s="171">
        <f>SUM(K63:K64)</f>
        <v>0</v>
      </c>
      <c r="L62" s="171"/>
      <c r="M62" s="171">
        <f>SUM(M63:M64)</f>
        <v>378.80999999999995</v>
      </c>
      <c r="N62" s="171"/>
      <c r="O62" s="171">
        <f>SUM(O63:O64)</f>
        <v>0</v>
      </c>
      <c r="P62" s="171"/>
      <c r="Q62" s="171">
        <f>SUM(Q63:Q64)</f>
        <v>0</v>
      </c>
      <c r="R62" s="171"/>
      <c r="S62" s="171"/>
      <c r="T62" s="172"/>
      <c r="U62" s="166"/>
      <c r="V62" s="166">
        <f>SUM(V63:V64)</f>
        <v>1.55</v>
      </c>
      <c r="W62" s="166"/>
      <c r="AG62" t="s">
        <v>138</v>
      </c>
    </row>
    <row r="63" spans="1:60" ht="45" outlineLevel="1">
      <c r="A63" s="173">
        <v>11</v>
      </c>
      <c r="B63" s="174" t="s">
        <v>655</v>
      </c>
      <c r="C63" s="190" t="s">
        <v>656</v>
      </c>
      <c r="D63" s="175" t="s">
        <v>417</v>
      </c>
      <c r="E63" s="176">
        <v>0.83013000000000003</v>
      </c>
      <c r="F63" s="177">
        <v>396.8</v>
      </c>
      <c r="G63" s="178">
        <f>ROUND(E63*F63,2)</f>
        <v>329.4</v>
      </c>
      <c r="H63" s="177"/>
      <c r="I63" s="178">
        <f>ROUND(E63*H63,2)</f>
        <v>0</v>
      </c>
      <c r="J63" s="177"/>
      <c r="K63" s="178">
        <f>ROUND(E63*J63,2)</f>
        <v>0</v>
      </c>
      <c r="L63" s="178">
        <v>15</v>
      </c>
      <c r="M63" s="178">
        <f>G63*(1+L63/100)</f>
        <v>378.80999999999995</v>
      </c>
      <c r="N63" s="178">
        <v>0</v>
      </c>
      <c r="O63" s="178">
        <f>ROUND(E63*N63,2)</f>
        <v>0</v>
      </c>
      <c r="P63" s="178">
        <v>0</v>
      </c>
      <c r="Q63" s="178">
        <f>ROUND(E63*P63,2)</f>
        <v>0</v>
      </c>
      <c r="R63" s="178" t="s">
        <v>208</v>
      </c>
      <c r="S63" s="178" t="s">
        <v>142</v>
      </c>
      <c r="T63" s="179" t="s">
        <v>142</v>
      </c>
      <c r="U63" s="163">
        <v>1.8720000000000001</v>
      </c>
      <c r="V63" s="163">
        <f>ROUND(E63*U63,2)</f>
        <v>1.55</v>
      </c>
      <c r="W63" s="163"/>
      <c r="X63" s="154"/>
      <c r="Y63" s="154"/>
      <c r="Z63" s="154"/>
      <c r="AA63" s="154"/>
      <c r="AB63" s="154"/>
      <c r="AC63" s="154"/>
      <c r="AD63" s="154"/>
      <c r="AE63" s="154"/>
      <c r="AF63" s="154"/>
      <c r="AG63" s="154" t="s">
        <v>357</v>
      </c>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row>
    <row r="64" spans="1:60" outlineLevel="1">
      <c r="A64" s="161"/>
      <c r="B64" s="162"/>
      <c r="C64" s="250" t="s">
        <v>418</v>
      </c>
      <c r="D64" s="251"/>
      <c r="E64" s="251"/>
      <c r="F64" s="251"/>
      <c r="G64" s="251"/>
      <c r="H64" s="163"/>
      <c r="I64" s="163"/>
      <c r="J64" s="163"/>
      <c r="K64" s="163"/>
      <c r="L64" s="163"/>
      <c r="M64" s="163"/>
      <c r="N64" s="163"/>
      <c r="O64" s="163"/>
      <c r="P64" s="163"/>
      <c r="Q64" s="163"/>
      <c r="R64" s="163"/>
      <c r="S64" s="163"/>
      <c r="T64" s="163"/>
      <c r="U64" s="163"/>
      <c r="V64" s="163"/>
      <c r="W64" s="163"/>
      <c r="X64" s="154"/>
      <c r="Y64" s="154"/>
      <c r="Z64" s="154"/>
      <c r="AA64" s="154"/>
      <c r="AB64" s="154"/>
      <c r="AC64" s="154"/>
      <c r="AD64" s="154"/>
      <c r="AE64" s="154"/>
      <c r="AF64" s="154"/>
      <c r="AG64" s="154" t="s">
        <v>167</v>
      </c>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row>
    <row r="65" spans="1:33">
      <c r="A65" s="5"/>
      <c r="B65" s="6"/>
      <c r="C65" s="192"/>
      <c r="D65" s="8"/>
      <c r="E65" s="5"/>
      <c r="F65" s="5"/>
      <c r="G65" s="5"/>
      <c r="H65" s="5"/>
      <c r="I65" s="5"/>
      <c r="J65" s="5"/>
      <c r="K65" s="5"/>
      <c r="L65" s="5"/>
      <c r="M65" s="5"/>
      <c r="N65" s="5"/>
      <c r="O65" s="5"/>
      <c r="P65" s="5"/>
      <c r="Q65" s="5"/>
      <c r="R65" s="5"/>
      <c r="S65" s="5"/>
      <c r="T65" s="5"/>
      <c r="U65" s="5"/>
      <c r="V65" s="5"/>
      <c r="W65" s="5"/>
      <c r="AE65">
        <v>15</v>
      </c>
      <c r="AF65">
        <v>21</v>
      </c>
    </row>
    <row r="66" spans="1:33">
      <c r="A66" s="157"/>
      <c r="B66" s="158" t="s">
        <v>29</v>
      </c>
      <c r="C66" s="193"/>
      <c r="D66" s="159"/>
      <c r="E66" s="160"/>
      <c r="F66" s="160"/>
      <c r="G66" s="187">
        <f>G8+G15+G29+G44+G62</f>
        <v>134071.44</v>
      </c>
      <c r="H66" s="5"/>
      <c r="I66" s="5"/>
      <c r="J66" s="5"/>
      <c r="K66" s="5"/>
      <c r="L66" s="5"/>
      <c r="M66" s="5"/>
      <c r="N66" s="5"/>
      <c r="O66" s="5"/>
      <c r="P66" s="5"/>
      <c r="Q66" s="5"/>
      <c r="R66" s="5"/>
      <c r="S66" s="5"/>
      <c r="T66" s="5"/>
      <c r="U66" s="5"/>
      <c r="V66" s="5"/>
      <c r="W66" s="5"/>
      <c r="AE66">
        <f>SUMIF(L7:L64,AE65,G7:G64)</f>
        <v>134071.44</v>
      </c>
      <c r="AF66">
        <f>SUMIF(L7:L64,AF65,G7:G64)</f>
        <v>0</v>
      </c>
      <c r="AG66" t="s">
        <v>159</v>
      </c>
    </row>
    <row r="67" spans="1:33">
      <c r="C67" s="194"/>
      <c r="D67" s="145"/>
      <c r="AG67" t="s">
        <v>160</v>
      </c>
    </row>
    <row r="68" spans="1:33">
      <c r="D68" s="145"/>
    </row>
    <row r="69" spans="1:33">
      <c r="D69" s="145"/>
    </row>
    <row r="70" spans="1:33">
      <c r="D70" s="145"/>
    </row>
    <row r="71" spans="1:33">
      <c r="D71" s="145"/>
    </row>
    <row r="72" spans="1:33">
      <c r="D72" s="145"/>
    </row>
    <row r="73" spans="1:33">
      <c r="D73" s="145"/>
    </row>
    <row r="74" spans="1:33">
      <c r="D74" s="145"/>
    </row>
    <row r="75" spans="1:33">
      <c r="D75" s="145"/>
    </row>
    <row r="76" spans="1:33">
      <c r="D76" s="145"/>
    </row>
    <row r="77" spans="1:33">
      <c r="D77" s="145"/>
    </row>
    <row r="78" spans="1:33">
      <c r="D78" s="145"/>
    </row>
    <row r="79" spans="1:33">
      <c r="D79" s="145"/>
    </row>
    <row r="80" spans="1:33">
      <c r="D80" s="145"/>
    </row>
    <row r="81" spans="4:4">
      <c r="D81" s="145"/>
    </row>
    <row r="82" spans="4:4">
      <c r="D82" s="145"/>
    </row>
    <row r="83" spans="4:4">
      <c r="D83" s="145"/>
    </row>
    <row r="84" spans="4:4">
      <c r="D84" s="145"/>
    </row>
    <row r="85" spans="4:4">
      <c r="D85" s="145"/>
    </row>
    <row r="86" spans="4:4">
      <c r="D86" s="145"/>
    </row>
    <row r="87" spans="4:4">
      <c r="D87" s="145"/>
    </row>
    <row r="88" spans="4:4">
      <c r="D88" s="145"/>
    </row>
    <row r="89" spans="4:4">
      <c r="D89" s="145"/>
    </row>
    <row r="90" spans="4:4">
      <c r="D90" s="145"/>
    </row>
    <row r="91" spans="4:4">
      <c r="D91" s="145"/>
    </row>
    <row r="92" spans="4:4">
      <c r="D92" s="145"/>
    </row>
    <row r="93" spans="4:4">
      <c r="D93" s="145"/>
    </row>
    <row r="94" spans="4:4">
      <c r="D94" s="145"/>
    </row>
    <row r="95" spans="4:4">
      <c r="D95" s="145"/>
    </row>
    <row r="96" spans="4:4">
      <c r="D96" s="145"/>
    </row>
    <row r="97" spans="4:4">
      <c r="D97" s="145"/>
    </row>
    <row r="98" spans="4:4">
      <c r="D98" s="145"/>
    </row>
    <row r="99" spans="4:4">
      <c r="D99" s="145"/>
    </row>
    <row r="100" spans="4:4">
      <c r="D100" s="145"/>
    </row>
    <row r="101" spans="4:4">
      <c r="D101" s="145"/>
    </row>
    <row r="102" spans="4:4">
      <c r="D102" s="145"/>
    </row>
    <row r="103" spans="4:4">
      <c r="D103" s="145"/>
    </row>
    <row r="104" spans="4:4">
      <c r="D104" s="145"/>
    </row>
    <row r="105" spans="4:4">
      <c r="D105" s="145"/>
    </row>
    <row r="106" spans="4:4">
      <c r="D106" s="145"/>
    </row>
    <row r="107" spans="4:4">
      <c r="D107" s="145"/>
    </row>
    <row r="108" spans="4:4">
      <c r="D108" s="145"/>
    </row>
    <row r="109" spans="4:4">
      <c r="D109" s="145"/>
    </row>
    <row r="110" spans="4:4">
      <c r="D110" s="145"/>
    </row>
    <row r="111" spans="4:4">
      <c r="D111" s="145"/>
    </row>
    <row r="112" spans="4:4">
      <c r="D112" s="145"/>
    </row>
    <row r="113" spans="4:4">
      <c r="D113" s="145"/>
    </row>
    <row r="114" spans="4:4">
      <c r="D114" s="145"/>
    </row>
    <row r="115" spans="4:4">
      <c r="D115" s="145"/>
    </row>
    <row r="116" spans="4:4">
      <c r="D116" s="145"/>
    </row>
    <row r="117" spans="4:4">
      <c r="D117" s="145"/>
    </row>
    <row r="118" spans="4:4">
      <c r="D118" s="145"/>
    </row>
    <row r="119" spans="4:4">
      <c r="D119" s="145"/>
    </row>
    <row r="120" spans="4:4">
      <c r="D120" s="145"/>
    </row>
    <row r="121" spans="4:4">
      <c r="D121" s="145"/>
    </row>
    <row r="122" spans="4:4">
      <c r="D122" s="145"/>
    </row>
    <row r="123" spans="4:4">
      <c r="D123" s="145"/>
    </row>
    <row r="124" spans="4:4">
      <c r="D124" s="145"/>
    </row>
    <row r="125" spans="4:4">
      <c r="D125" s="145"/>
    </row>
    <row r="126" spans="4:4">
      <c r="D126" s="145"/>
    </row>
    <row r="127" spans="4:4">
      <c r="D127" s="145"/>
    </row>
    <row r="128" spans="4:4">
      <c r="D128" s="145"/>
    </row>
    <row r="129" spans="4:4">
      <c r="D129" s="145"/>
    </row>
    <row r="130" spans="4:4">
      <c r="D130" s="145"/>
    </row>
    <row r="131" spans="4:4">
      <c r="D131" s="145"/>
    </row>
    <row r="132" spans="4:4">
      <c r="D132" s="145"/>
    </row>
    <row r="133" spans="4:4">
      <c r="D133" s="145"/>
    </row>
    <row r="134" spans="4:4">
      <c r="D134" s="145"/>
    </row>
    <row r="135" spans="4:4">
      <c r="D135" s="145"/>
    </row>
    <row r="136" spans="4:4">
      <c r="D136" s="145"/>
    </row>
    <row r="137" spans="4:4">
      <c r="D137" s="145"/>
    </row>
    <row r="138" spans="4:4">
      <c r="D138" s="145"/>
    </row>
    <row r="139" spans="4:4">
      <c r="D139" s="145"/>
    </row>
    <row r="140" spans="4:4">
      <c r="D140" s="145"/>
    </row>
    <row r="141" spans="4:4">
      <c r="D141" s="145"/>
    </row>
    <row r="142" spans="4:4">
      <c r="D142" s="145"/>
    </row>
    <row r="143" spans="4:4">
      <c r="D143" s="145"/>
    </row>
    <row r="144" spans="4:4">
      <c r="D144" s="145"/>
    </row>
    <row r="145" spans="4:4">
      <c r="D145" s="145"/>
    </row>
    <row r="146" spans="4:4">
      <c r="D146" s="145"/>
    </row>
    <row r="147" spans="4:4">
      <c r="D147" s="145"/>
    </row>
    <row r="148" spans="4:4">
      <c r="D148" s="145"/>
    </row>
    <row r="149" spans="4:4">
      <c r="D149" s="145"/>
    </row>
    <row r="150" spans="4:4">
      <c r="D150" s="145"/>
    </row>
    <row r="151" spans="4:4">
      <c r="D151" s="145"/>
    </row>
    <row r="152" spans="4:4">
      <c r="D152" s="145"/>
    </row>
    <row r="153" spans="4:4">
      <c r="D153" s="145"/>
    </row>
    <row r="154" spans="4:4">
      <c r="D154" s="145"/>
    </row>
    <row r="155" spans="4:4">
      <c r="D155" s="145"/>
    </row>
    <row r="156" spans="4:4">
      <c r="D156" s="145"/>
    </row>
    <row r="157" spans="4:4">
      <c r="D157" s="145"/>
    </row>
    <row r="158" spans="4:4">
      <c r="D158" s="145"/>
    </row>
    <row r="159" spans="4:4">
      <c r="D159" s="145"/>
    </row>
    <row r="160" spans="4:4">
      <c r="D160" s="145"/>
    </row>
    <row r="161" spans="4:4">
      <c r="D161" s="145"/>
    </row>
    <row r="162" spans="4:4">
      <c r="D162" s="145"/>
    </row>
    <row r="163" spans="4:4">
      <c r="D163" s="145"/>
    </row>
    <row r="164" spans="4:4">
      <c r="D164" s="145"/>
    </row>
    <row r="165" spans="4:4">
      <c r="D165" s="145"/>
    </row>
    <row r="166" spans="4:4">
      <c r="D166" s="145"/>
    </row>
    <row r="167" spans="4:4">
      <c r="D167" s="145"/>
    </row>
    <row r="168" spans="4:4">
      <c r="D168" s="145"/>
    </row>
    <row r="169" spans="4:4">
      <c r="D169" s="145"/>
    </row>
    <row r="170" spans="4:4">
      <c r="D170" s="145"/>
    </row>
    <row r="171" spans="4:4">
      <c r="D171" s="145"/>
    </row>
    <row r="172" spans="4:4">
      <c r="D172" s="145"/>
    </row>
    <row r="173" spans="4:4">
      <c r="D173" s="145"/>
    </row>
    <row r="174" spans="4:4">
      <c r="D174" s="145"/>
    </row>
    <row r="175" spans="4:4">
      <c r="D175" s="145"/>
    </row>
    <row r="176" spans="4:4">
      <c r="D176" s="145"/>
    </row>
    <row r="177" spans="4:4">
      <c r="D177" s="145"/>
    </row>
    <row r="178" spans="4:4">
      <c r="D178" s="145"/>
    </row>
    <row r="179" spans="4:4">
      <c r="D179" s="145"/>
    </row>
    <row r="180" spans="4:4">
      <c r="D180" s="145"/>
    </row>
    <row r="181" spans="4:4">
      <c r="D181" s="145"/>
    </row>
    <row r="182" spans="4:4">
      <c r="D182" s="145"/>
    </row>
    <row r="183" spans="4:4">
      <c r="D183" s="145"/>
    </row>
    <row r="184" spans="4:4">
      <c r="D184" s="145"/>
    </row>
    <row r="185" spans="4:4">
      <c r="D185" s="145"/>
    </row>
    <row r="186" spans="4:4">
      <c r="D186" s="145"/>
    </row>
    <row r="187" spans="4:4">
      <c r="D187" s="145"/>
    </row>
    <row r="188" spans="4:4">
      <c r="D188" s="145"/>
    </row>
    <row r="189" spans="4:4">
      <c r="D189" s="145"/>
    </row>
    <row r="190" spans="4:4">
      <c r="D190" s="145"/>
    </row>
    <row r="191" spans="4:4">
      <c r="D191" s="145"/>
    </row>
    <row r="192" spans="4:4">
      <c r="D192" s="145"/>
    </row>
    <row r="193" spans="4:4">
      <c r="D193" s="145"/>
    </row>
    <row r="194" spans="4:4">
      <c r="D194" s="145"/>
    </row>
    <row r="195" spans="4:4">
      <c r="D195" s="145"/>
    </row>
    <row r="196" spans="4:4">
      <c r="D196" s="145"/>
    </row>
    <row r="197" spans="4:4">
      <c r="D197" s="145"/>
    </row>
    <row r="198" spans="4:4">
      <c r="D198" s="145"/>
    </row>
    <row r="199" spans="4:4">
      <c r="D199" s="145"/>
    </row>
    <row r="200" spans="4:4">
      <c r="D200" s="145"/>
    </row>
    <row r="201" spans="4:4">
      <c r="D201" s="145"/>
    </row>
    <row r="202" spans="4:4">
      <c r="D202" s="145"/>
    </row>
    <row r="203" spans="4:4">
      <c r="D203" s="145"/>
    </row>
    <row r="204" spans="4:4">
      <c r="D204" s="145"/>
    </row>
    <row r="205" spans="4:4">
      <c r="D205" s="145"/>
    </row>
    <row r="206" spans="4:4">
      <c r="D206" s="145"/>
    </row>
    <row r="207" spans="4:4">
      <c r="D207" s="145"/>
    </row>
    <row r="208" spans="4:4">
      <c r="D208" s="145"/>
    </row>
    <row r="209" spans="4:4">
      <c r="D209" s="145"/>
    </row>
    <row r="210" spans="4:4">
      <c r="D210" s="145"/>
    </row>
    <row r="211" spans="4:4">
      <c r="D211" s="145"/>
    </row>
    <row r="212" spans="4:4">
      <c r="D212" s="145"/>
    </row>
    <row r="213" spans="4:4">
      <c r="D213" s="145"/>
    </row>
    <row r="214" spans="4:4">
      <c r="D214" s="145"/>
    </row>
    <row r="215" spans="4:4">
      <c r="D215" s="145"/>
    </row>
    <row r="216" spans="4:4">
      <c r="D216" s="145"/>
    </row>
    <row r="217" spans="4:4">
      <c r="D217" s="145"/>
    </row>
    <row r="218" spans="4:4">
      <c r="D218" s="145"/>
    </row>
    <row r="219" spans="4:4">
      <c r="D219" s="145"/>
    </row>
    <row r="220" spans="4:4">
      <c r="D220" s="145"/>
    </row>
    <row r="221" spans="4:4">
      <c r="D221" s="145"/>
    </row>
    <row r="222" spans="4:4">
      <c r="D222" s="145"/>
    </row>
    <row r="223" spans="4:4">
      <c r="D223" s="145"/>
    </row>
    <row r="224" spans="4:4">
      <c r="D224" s="145"/>
    </row>
    <row r="225" spans="4:4">
      <c r="D225" s="145"/>
    </row>
    <row r="226" spans="4:4">
      <c r="D226" s="145"/>
    </row>
    <row r="227" spans="4:4">
      <c r="D227" s="145"/>
    </row>
    <row r="228" spans="4:4">
      <c r="D228" s="145"/>
    </row>
    <row r="229" spans="4:4">
      <c r="D229" s="145"/>
    </row>
    <row r="230" spans="4:4">
      <c r="D230" s="145"/>
    </row>
    <row r="231" spans="4:4">
      <c r="D231" s="145"/>
    </row>
    <row r="232" spans="4:4">
      <c r="D232" s="145"/>
    </row>
    <row r="233" spans="4:4">
      <c r="D233" s="145"/>
    </row>
    <row r="234" spans="4:4">
      <c r="D234" s="145"/>
    </row>
    <row r="235" spans="4:4">
      <c r="D235" s="145"/>
    </row>
    <row r="236" spans="4:4">
      <c r="D236" s="145"/>
    </row>
    <row r="237" spans="4:4">
      <c r="D237" s="145"/>
    </row>
    <row r="238" spans="4:4">
      <c r="D238" s="145"/>
    </row>
    <row r="239" spans="4:4">
      <c r="D239" s="145"/>
    </row>
    <row r="240" spans="4:4">
      <c r="D240" s="145"/>
    </row>
    <row r="241" spans="4:4">
      <c r="D241" s="145"/>
    </row>
    <row r="242" spans="4:4">
      <c r="D242" s="145"/>
    </row>
    <row r="243" spans="4:4">
      <c r="D243" s="145"/>
    </row>
    <row r="244" spans="4:4">
      <c r="D244" s="145"/>
    </row>
    <row r="245" spans="4:4">
      <c r="D245" s="145"/>
    </row>
    <row r="246" spans="4:4">
      <c r="D246" s="145"/>
    </row>
    <row r="247" spans="4:4">
      <c r="D247" s="145"/>
    </row>
    <row r="248" spans="4:4">
      <c r="D248" s="145"/>
    </row>
    <row r="249" spans="4:4">
      <c r="D249" s="145"/>
    </row>
    <row r="250" spans="4:4">
      <c r="D250" s="145"/>
    </row>
    <row r="251" spans="4:4">
      <c r="D251" s="145"/>
    </row>
    <row r="252" spans="4:4">
      <c r="D252" s="145"/>
    </row>
    <row r="253" spans="4:4">
      <c r="D253" s="145"/>
    </row>
    <row r="254" spans="4:4">
      <c r="D254" s="145"/>
    </row>
    <row r="255" spans="4:4">
      <c r="D255" s="145"/>
    </row>
    <row r="256" spans="4:4">
      <c r="D256" s="145"/>
    </row>
    <row r="257" spans="4:4">
      <c r="D257" s="145"/>
    </row>
    <row r="258" spans="4:4">
      <c r="D258" s="145"/>
    </row>
    <row r="259" spans="4:4">
      <c r="D259" s="145"/>
    </row>
    <row r="260" spans="4:4">
      <c r="D260" s="145"/>
    </row>
    <row r="261" spans="4:4">
      <c r="D261" s="145"/>
    </row>
    <row r="262" spans="4:4">
      <c r="D262" s="145"/>
    </row>
    <row r="263" spans="4:4">
      <c r="D263" s="145"/>
    </row>
    <row r="264" spans="4:4">
      <c r="D264" s="145"/>
    </row>
    <row r="265" spans="4:4">
      <c r="D265" s="145"/>
    </row>
    <row r="266" spans="4:4">
      <c r="D266" s="145"/>
    </row>
    <row r="267" spans="4:4">
      <c r="D267" s="145"/>
    </row>
    <row r="268" spans="4:4">
      <c r="D268" s="145"/>
    </row>
    <row r="269" spans="4:4">
      <c r="D269" s="145"/>
    </row>
    <row r="270" spans="4:4">
      <c r="D270" s="145"/>
    </row>
    <row r="271" spans="4:4">
      <c r="D271" s="145"/>
    </row>
    <row r="272" spans="4:4">
      <c r="D272" s="145"/>
    </row>
    <row r="273" spans="4:4">
      <c r="D273" s="145"/>
    </row>
    <row r="274" spans="4:4">
      <c r="D274" s="145"/>
    </row>
    <row r="275" spans="4:4">
      <c r="D275" s="145"/>
    </row>
    <row r="276" spans="4:4">
      <c r="D276" s="145"/>
    </row>
    <row r="277" spans="4:4">
      <c r="D277" s="145"/>
    </row>
    <row r="278" spans="4:4">
      <c r="D278" s="145"/>
    </row>
    <row r="279" spans="4:4">
      <c r="D279" s="145"/>
    </row>
    <row r="280" spans="4:4">
      <c r="D280" s="145"/>
    </row>
    <row r="281" spans="4:4">
      <c r="D281" s="145"/>
    </row>
    <row r="282" spans="4:4">
      <c r="D282" s="145"/>
    </row>
    <row r="283" spans="4:4">
      <c r="D283" s="145"/>
    </row>
    <row r="284" spans="4:4">
      <c r="D284" s="145"/>
    </row>
    <row r="285" spans="4:4">
      <c r="D285" s="145"/>
    </row>
    <row r="286" spans="4:4">
      <c r="D286" s="145"/>
    </row>
    <row r="287" spans="4:4">
      <c r="D287" s="145"/>
    </row>
    <row r="288" spans="4:4">
      <c r="D288" s="145"/>
    </row>
    <row r="289" spans="4:4">
      <c r="D289" s="145"/>
    </row>
    <row r="290" spans="4:4">
      <c r="D290" s="145"/>
    </row>
    <row r="291" spans="4:4">
      <c r="D291" s="145"/>
    </row>
    <row r="292" spans="4:4">
      <c r="D292" s="145"/>
    </row>
    <row r="293" spans="4:4">
      <c r="D293" s="145"/>
    </row>
    <row r="294" spans="4:4">
      <c r="D294" s="145"/>
    </row>
    <row r="295" spans="4:4">
      <c r="D295" s="145"/>
    </row>
    <row r="296" spans="4:4">
      <c r="D296" s="145"/>
    </row>
    <row r="297" spans="4:4">
      <c r="D297" s="145"/>
    </row>
    <row r="298" spans="4:4">
      <c r="D298" s="145"/>
    </row>
    <row r="299" spans="4:4">
      <c r="D299" s="145"/>
    </row>
    <row r="300" spans="4:4">
      <c r="D300" s="145"/>
    </row>
    <row r="301" spans="4:4">
      <c r="D301" s="145"/>
    </row>
    <row r="302" spans="4:4">
      <c r="D302" s="145"/>
    </row>
    <row r="303" spans="4:4">
      <c r="D303" s="145"/>
    </row>
    <row r="304" spans="4:4">
      <c r="D304" s="145"/>
    </row>
    <row r="305" spans="4:4">
      <c r="D305" s="145"/>
    </row>
    <row r="306" spans="4:4">
      <c r="D306" s="145"/>
    </row>
    <row r="307" spans="4:4">
      <c r="D307" s="145"/>
    </row>
    <row r="308" spans="4:4">
      <c r="D308" s="145"/>
    </row>
    <row r="309" spans="4:4">
      <c r="D309" s="145"/>
    </row>
    <row r="310" spans="4:4">
      <c r="D310" s="145"/>
    </row>
    <row r="311" spans="4:4">
      <c r="D311" s="145"/>
    </row>
    <row r="312" spans="4:4">
      <c r="D312" s="145"/>
    </row>
    <row r="313" spans="4:4">
      <c r="D313" s="145"/>
    </row>
    <row r="314" spans="4:4">
      <c r="D314" s="145"/>
    </row>
    <row r="315" spans="4:4">
      <c r="D315" s="145"/>
    </row>
    <row r="316" spans="4:4">
      <c r="D316" s="145"/>
    </row>
    <row r="317" spans="4:4">
      <c r="D317" s="145"/>
    </row>
    <row r="318" spans="4:4">
      <c r="D318" s="145"/>
    </row>
    <row r="319" spans="4:4">
      <c r="D319" s="145"/>
    </row>
    <row r="320" spans="4:4">
      <c r="D320" s="145"/>
    </row>
    <row r="321" spans="4:4">
      <c r="D321" s="145"/>
    </row>
    <row r="322" spans="4:4">
      <c r="D322" s="145"/>
    </row>
    <row r="323" spans="4:4">
      <c r="D323" s="145"/>
    </row>
    <row r="324" spans="4:4">
      <c r="D324" s="145"/>
    </row>
    <row r="325" spans="4:4">
      <c r="D325" s="145"/>
    </row>
    <row r="326" spans="4:4">
      <c r="D326" s="145"/>
    </row>
    <row r="327" spans="4:4">
      <c r="D327" s="145"/>
    </row>
    <row r="328" spans="4:4">
      <c r="D328" s="145"/>
    </row>
    <row r="329" spans="4:4">
      <c r="D329" s="145"/>
    </row>
    <row r="330" spans="4:4">
      <c r="D330" s="145"/>
    </row>
    <row r="331" spans="4:4">
      <c r="D331" s="145"/>
    </row>
    <row r="332" spans="4:4">
      <c r="D332" s="145"/>
    </row>
    <row r="333" spans="4:4">
      <c r="D333" s="145"/>
    </row>
    <row r="334" spans="4:4">
      <c r="D334" s="145"/>
    </row>
    <row r="335" spans="4:4">
      <c r="D335" s="145"/>
    </row>
    <row r="336" spans="4:4">
      <c r="D336" s="145"/>
    </row>
    <row r="337" spans="4:4">
      <c r="D337" s="145"/>
    </row>
    <row r="338" spans="4:4">
      <c r="D338" s="145"/>
    </row>
    <row r="339" spans="4:4">
      <c r="D339" s="145"/>
    </row>
    <row r="340" spans="4:4">
      <c r="D340" s="145"/>
    </row>
    <row r="341" spans="4:4">
      <c r="D341" s="145"/>
    </row>
    <row r="342" spans="4:4">
      <c r="D342" s="145"/>
    </row>
    <row r="343" spans="4:4">
      <c r="D343" s="145"/>
    </row>
    <row r="344" spans="4:4">
      <c r="D344" s="145"/>
    </row>
    <row r="345" spans="4:4">
      <c r="D345" s="145"/>
    </row>
    <row r="346" spans="4:4">
      <c r="D346" s="145"/>
    </row>
    <row r="347" spans="4:4">
      <c r="D347" s="145"/>
    </row>
    <row r="348" spans="4:4">
      <c r="D348" s="145"/>
    </row>
    <row r="349" spans="4:4">
      <c r="D349" s="145"/>
    </row>
    <row r="350" spans="4:4">
      <c r="D350" s="145"/>
    </row>
    <row r="351" spans="4:4">
      <c r="D351" s="145"/>
    </row>
    <row r="352" spans="4:4">
      <c r="D352" s="145"/>
    </row>
    <row r="353" spans="4:4">
      <c r="D353" s="145"/>
    </row>
    <row r="354" spans="4:4">
      <c r="D354" s="145"/>
    </row>
    <row r="355" spans="4:4">
      <c r="D355" s="145"/>
    </row>
    <row r="356" spans="4:4">
      <c r="D356" s="145"/>
    </row>
    <row r="357" spans="4:4">
      <c r="D357" s="145"/>
    </row>
    <row r="358" spans="4:4">
      <c r="D358" s="145"/>
    </row>
    <row r="359" spans="4:4">
      <c r="D359" s="145"/>
    </row>
    <row r="360" spans="4:4">
      <c r="D360" s="145"/>
    </row>
    <row r="361" spans="4:4">
      <c r="D361" s="145"/>
    </row>
    <row r="362" spans="4:4">
      <c r="D362" s="145"/>
    </row>
    <row r="363" spans="4:4">
      <c r="D363" s="145"/>
    </row>
    <row r="364" spans="4:4">
      <c r="D364" s="145"/>
    </row>
    <row r="365" spans="4:4">
      <c r="D365" s="145"/>
    </row>
    <row r="366" spans="4:4">
      <c r="D366" s="145"/>
    </row>
    <row r="367" spans="4:4">
      <c r="D367" s="145"/>
    </row>
    <row r="368" spans="4:4">
      <c r="D368" s="145"/>
    </row>
    <row r="369" spans="4:4">
      <c r="D369" s="145"/>
    </row>
    <row r="370" spans="4:4">
      <c r="D370" s="145"/>
    </row>
    <row r="371" spans="4:4">
      <c r="D371" s="145"/>
    </row>
    <row r="372" spans="4:4">
      <c r="D372" s="145"/>
    </row>
    <row r="373" spans="4:4">
      <c r="D373" s="145"/>
    </row>
    <row r="374" spans="4:4">
      <c r="D374" s="145"/>
    </row>
    <row r="375" spans="4:4">
      <c r="D375" s="145"/>
    </row>
    <row r="376" spans="4:4">
      <c r="D376" s="145"/>
    </row>
    <row r="377" spans="4:4">
      <c r="D377" s="145"/>
    </row>
    <row r="378" spans="4:4">
      <c r="D378" s="145"/>
    </row>
    <row r="379" spans="4:4">
      <c r="D379" s="145"/>
    </row>
    <row r="380" spans="4:4">
      <c r="D380" s="145"/>
    </row>
    <row r="381" spans="4:4">
      <c r="D381" s="145"/>
    </row>
    <row r="382" spans="4:4">
      <c r="D382" s="145"/>
    </row>
    <row r="383" spans="4:4">
      <c r="D383" s="145"/>
    </row>
    <row r="384" spans="4:4">
      <c r="D384" s="145"/>
    </row>
    <row r="385" spans="4:4">
      <c r="D385" s="145"/>
    </row>
    <row r="386" spans="4:4">
      <c r="D386" s="145"/>
    </row>
    <row r="387" spans="4:4">
      <c r="D387" s="145"/>
    </row>
    <row r="388" spans="4:4">
      <c r="D388" s="145"/>
    </row>
    <row r="389" spans="4:4">
      <c r="D389" s="145"/>
    </row>
    <row r="390" spans="4:4">
      <c r="D390" s="145"/>
    </row>
    <row r="391" spans="4:4">
      <c r="D391" s="145"/>
    </row>
    <row r="392" spans="4:4">
      <c r="D392" s="145"/>
    </row>
    <row r="393" spans="4:4">
      <c r="D393" s="145"/>
    </row>
    <row r="394" spans="4:4">
      <c r="D394" s="145"/>
    </row>
    <row r="395" spans="4:4">
      <c r="D395" s="145"/>
    </row>
    <row r="396" spans="4:4">
      <c r="D396" s="145"/>
    </row>
    <row r="397" spans="4:4">
      <c r="D397" s="145"/>
    </row>
    <row r="398" spans="4:4">
      <c r="D398" s="145"/>
    </row>
    <row r="399" spans="4:4">
      <c r="D399" s="145"/>
    </row>
    <row r="400" spans="4:4">
      <c r="D400" s="145"/>
    </row>
    <row r="401" spans="4:4">
      <c r="D401" s="145"/>
    </row>
    <row r="402" spans="4:4">
      <c r="D402" s="145"/>
    </row>
    <row r="403" spans="4:4">
      <c r="D403" s="145"/>
    </row>
    <row r="404" spans="4:4">
      <c r="D404" s="145"/>
    </row>
    <row r="405" spans="4:4">
      <c r="D405" s="145"/>
    </row>
    <row r="406" spans="4:4">
      <c r="D406" s="145"/>
    </row>
    <row r="407" spans="4:4">
      <c r="D407" s="145"/>
    </row>
    <row r="408" spans="4:4">
      <c r="D408" s="145"/>
    </row>
    <row r="409" spans="4:4">
      <c r="D409" s="145"/>
    </row>
    <row r="410" spans="4:4">
      <c r="D410" s="145"/>
    </row>
    <row r="411" spans="4:4">
      <c r="D411" s="145"/>
    </row>
    <row r="412" spans="4:4">
      <c r="D412" s="145"/>
    </row>
    <row r="413" spans="4:4">
      <c r="D413" s="145"/>
    </row>
    <row r="414" spans="4:4">
      <c r="D414" s="145"/>
    </row>
    <row r="415" spans="4:4">
      <c r="D415" s="145"/>
    </row>
    <row r="416" spans="4:4">
      <c r="D416" s="145"/>
    </row>
    <row r="417" spans="4:4">
      <c r="D417" s="145"/>
    </row>
    <row r="418" spans="4:4">
      <c r="D418" s="145"/>
    </row>
    <row r="419" spans="4:4">
      <c r="D419" s="145"/>
    </row>
    <row r="420" spans="4:4">
      <c r="D420" s="145"/>
    </row>
    <row r="421" spans="4:4">
      <c r="D421" s="145"/>
    </row>
    <row r="422" spans="4:4">
      <c r="D422" s="145"/>
    </row>
    <row r="423" spans="4:4">
      <c r="D423" s="145"/>
    </row>
    <row r="424" spans="4:4">
      <c r="D424" s="145"/>
    </row>
    <row r="425" spans="4:4">
      <c r="D425" s="145"/>
    </row>
    <row r="426" spans="4:4">
      <c r="D426" s="145"/>
    </row>
    <row r="427" spans="4:4">
      <c r="D427" s="145"/>
    </row>
    <row r="428" spans="4:4">
      <c r="D428" s="145"/>
    </row>
    <row r="429" spans="4:4">
      <c r="D429" s="145"/>
    </row>
    <row r="430" spans="4:4">
      <c r="D430" s="145"/>
    </row>
    <row r="431" spans="4:4">
      <c r="D431" s="145"/>
    </row>
    <row r="432" spans="4:4">
      <c r="D432" s="145"/>
    </row>
    <row r="433" spans="4:4">
      <c r="D433" s="145"/>
    </row>
    <row r="434" spans="4:4">
      <c r="D434" s="145"/>
    </row>
    <row r="435" spans="4:4">
      <c r="D435" s="145"/>
    </row>
    <row r="436" spans="4:4">
      <c r="D436" s="145"/>
    </row>
    <row r="437" spans="4:4">
      <c r="D437" s="145"/>
    </row>
    <row r="438" spans="4:4">
      <c r="D438" s="145"/>
    </row>
    <row r="439" spans="4:4">
      <c r="D439" s="145"/>
    </row>
    <row r="440" spans="4:4">
      <c r="D440" s="145"/>
    </row>
    <row r="441" spans="4:4">
      <c r="D441" s="145"/>
    </row>
    <row r="442" spans="4:4">
      <c r="D442" s="145"/>
    </row>
    <row r="443" spans="4:4">
      <c r="D443" s="145"/>
    </row>
    <row r="444" spans="4:4">
      <c r="D444" s="145"/>
    </row>
    <row r="445" spans="4:4">
      <c r="D445" s="145"/>
    </row>
    <row r="446" spans="4:4">
      <c r="D446" s="145"/>
    </row>
    <row r="447" spans="4:4">
      <c r="D447" s="145"/>
    </row>
    <row r="448" spans="4:4">
      <c r="D448" s="145"/>
    </row>
    <row r="449" spans="4:4">
      <c r="D449" s="145"/>
    </row>
    <row r="450" spans="4:4">
      <c r="D450" s="145"/>
    </row>
    <row r="451" spans="4:4">
      <c r="D451" s="145"/>
    </row>
    <row r="452" spans="4:4">
      <c r="D452" s="145"/>
    </row>
    <row r="453" spans="4:4">
      <c r="D453" s="145"/>
    </row>
    <row r="454" spans="4:4">
      <c r="D454" s="145"/>
    </row>
    <row r="455" spans="4:4">
      <c r="D455" s="145"/>
    </row>
    <row r="456" spans="4:4">
      <c r="D456" s="145"/>
    </row>
    <row r="457" spans="4:4">
      <c r="D457" s="145"/>
    </row>
    <row r="458" spans="4:4">
      <c r="D458" s="145"/>
    </row>
    <row r="459" spans="4:4">
      <c r="D459" s="145"/>
    </row>
    <row r="460" spans="4:4">
      <c r="D460" s="145"/>
    </row>
    <row r="461" spans="4:4">
      <c r="D461" s="145"/>
    </row>
    <row r="462" spans="4:4">
      <c r="D462" s="145"/>
    </row>
    <row r="463" spans="4:4">
      <c r="D463" s="145"/>
    </row>
    <row r="464" spans="4:4">
      <c r="D464" s="145"/>
    </row>
    <row r="465" spans="4:4">
      <c r="D465" s="145"/>
    </row>
    <row r="466" spans="4:4">
      <c r="D466" s="145"/>
    </row>
    <row r="467" spans="4:4">
      <c r="D467" s="145"/>
    </row>
    <row r="468" spans="4:4">
      <c r="D468" s="145"/>
    </row>
    <row r="469" spans="4:4">
      <c r="D469" s="145"/>
    </row>
    <row r="470" spans="4:4">
      <c r="D470" s="145"/>
    </row>
    <row r="471" spans="4:4">
      <c r="D471" s="145"/>
    </row>
    <row r="472" spans="4:4">
      <c r="D472" s="145"/>
    </row>
    <row r="473" spans="4:4">
      <c r="D473" s="145"/>
    </row>
    <row r="474" spans="4:4">
      <c r="D474" s="145"/>
    </row>
    <row r="475" spans="4:4">
      <c r="D475" s="145"/>
    </row>
    <row r="476" spans="4:4">
      <c r="D476" s="145"/>
    </row>
    <row r="477" spans="4:4">
      <c r="D477" s="145"/>
    </row>
    <row r="478" spans="4:4">
      <c r="D478" s="145"/>
    </row>
    <row r="479" spans="4:4">
      <c r="D479" s="145"/>
    </row>
    <row r="480" spans="4:4">
      <c r="D480" s="145"/>
    </row>
    <row r="481" spans="4:4">
      <c r="D481" s="145"/>
    </row>
    <row r="482" spans="4:4">
      <c r="D482" s="145"/>
    </row>
    <row r="483" spans="4:4">
      <c r="D483" s="145"/>
    </row>
    <row r="484" spans="4:4">
      <c r="D484" s="145"/>
    </row>
    <row r="485" spans="4:4">
      <c r="D485" s="145"/>
    </row>
    <row r="486" spans="4:4">
      <c r="D486" s="145"/>
    </row>
    <row r="487" spans="4:4">
      <c r="D487" s="145"/>
    </row>
    <row r="488" spans="4:4">
      <c r="D488" s="145"/>
    </row>
    <row r="489" spans="4:4">
      <c r="D489" s="145"/>
    </row>
    <row r="490" spans="4:4">
      <c r="D490" s="145"/>
    </row>
    <row r="491" spans="4:4">
      <c r="D491" s="145"/>
    </row>
    <row r="492" spans="4:4">
      <c r="D492" s="145"/>
    </row>
    <row r="493" spans="4:4">
      <c r="D493" s="145"/>
    </row>
    <row r="494" spans="4:4">
      <c r="D494" s="145"/>
    </row>
    <row r="495" spans="4:4">
      <c r="D495" s="145"/>
    </row>
    <row r="496" spans="4:4">
      <c r="D496" s="145"/>
    </row>
    <row r="497" spans="4:4">
      <c r="D497" s="145"/>
    </row>
    <row r="498" spans="4:4">
      <c r="D498" s="145"/>
    </row>
    <row r="499" spans="4:4">
      <c r="D499" s="145"/>
    </row>
    <row r="500" spans="4:4">
      <c r="D500" s="145"/>
    </row>
    <row r="501" spans="4:4">
      <c r="D501" s="145"/>
    </row>
    <row r="502" spans="4:4">
      <c r="D502" s="145"/>
    </row>
    <row r="503" spans="4:4">
      <c r="D503" s="145"/>
    </row>
    <row r="504" spans="4:4">
      <c r="D504" s="145"/>
    </row>
    <row r="505" spans="4:4">
      <c r="D505" s="145"/>
    </row>
    <row r="506" spans="4:4">
      <c r="D506" s="145"/>
    </row>
    <row r="507" spans="4:4">
      <c r="D507" s="145"/>
    </row>
    <row r="508" spans="4:4">
      <c r="D508" s="145"/>
    </row>
    <row r="509" spans="4:4">
      <c r="D509" s="145"/>
    </row>
    <row r="510" spans="4:4">
      <c r="D510" s="145"/>
    </row>
    <row r="511" spans="4:4">
      <c r="D511" s="145"/>
    </row>
    <row r="512" spans="4:4">
      <c r="D512" s="145"/>
    </row>
    <row r="513" spans="4:4">
      <c r="D513" s="145"/>
    </row>
    <row r="514" spans="4:4">
      <c r="D514" s="145"/>
    </row>
    <row r="515" spans="4:4">
      <c r="D515" s="145"/>
    </row>
    <row r="516" spans="4:4">
      <c r="D516" s="145"/>
    </row>
    <row r="517" spans="4:4">
      <c r="D517" s="145"/>
    </row>
    <row r="518" spans="4:4">
      <c r="D518" s="145"/>
    </row>
    <row r="519" spans="4:4">
      <c r="D519" s="145"/>
    </row>
    <row r="520" spans="4:4">
      <c r="D520" s="145"/>
    </row>
    <row r="521" spans="4:4">
      <c r="D521" s="145"/>
    </row>
    <row r="522" spans="4:4">
      <c r="D522" s="145"/>
    </row>
    <row r="523" spans="4:4">
      <c r="D523" s="145"/>
    </row>
    <row r="524" spans="4:4">
      <c r="D524" s="145"/>
    </row>
    <row r="525" spans="4:4">
      <c r="D525" s="145"/>
    </row>
    <row r="526" spans="4:4">
      <c r="D526" s="145"/>
    </row>
    <row r="527" spans="4:4">
      <c r="D527" s="145"/>
    </row>
    <row r="528" spans="4:4">
      <c r="D528" s="145"/>
    </row>
    <row r="529" spans="4:4">
      <c r="D529" s="145"/>
    </row>
    <row r="530" spans="4:4">
      <c r="D530" s="145"/>
    </row>
    <row r="531" spans="4:4">
      <c r="D531" s="145"/>
    </row>
    <row r="532" spans="4:4">
      <c r="D532" s="145"/>
    </row>
    <row r="533" spans="4:4">
      <c r="D533" s="145"/>
    </row>
    <row r="534" spans="4:4">
      <c r="D534" s="145"/>
    </row>
    <row r="535" spans="4:4">
      <c r="D535" s="145"/>
    </row>
    <row r="536" spans="4:4">
      <c r="D536" s="145"/>
    </row>
    <row r="537" spans="4:4">
      <c r="D537" s="145"/>
    </row>
    <row r="538" spans="4:4">
      <c r="D538" s="145"/>
    </row>
    <row r="539" spans="4:4">
      <c r="D539" s="145"/>
    </row>
    <row r="540" spans="4:4">
      <c r="D540" s="145"/>
    </row>
    <row r="541" spans="4:4">
      <c r="D541" s="145"/>
    </row>
    <row r="542" spans="4:4">
      <c r="D542" s="145"/>
    </row>
    <row r="543" spans="4:4">
      <c r="D543" s="145"/>
    </row>
    <row r="544" spans="4:4">
      <c r="D544" s="145"/>
    </row>
    <row r="545" spans="4:4">
      <c r="D545" s="145"/>
    </row>
    <row r="546" spans="4:4">
      <c r="D546" s="145"/>
    </row>
    <row r="547" spans="4:4">
      <c r="D547" s="145"/>
    </row>
    <row r="548" spans="4:4">
      <c r="D548" s="145"/>
    </row>
    <row r="549" spans="4:4">
      <c r="D549" s="145"/>
    </row>
    <row r="550" spans="4:4">
      <c r="D550" s="145"/>
    </row>
    <row r="551" spans="4:4">
      <c r="D551" s="145"/>
    </row>
    <row r="552" spans="4:4">
      <c r="D552" s="145"/>
    </row>
    <row r="553" spans="4:4">
      <c r="D553" s="145"/>
    </row>
    <row r="554" spans="4:4">
      <c r="D554" s="145"/>
    </row>
    <row r="555" spans="4:4">
      <c r="D555" s="145"/>
    </row>
    <row r="556" spans="4:4">
      <c r="D556" s="145"/>
    </row>
    <row r="557" spans="4:4">
      <c r="D557" s="145"/>
    </row>
    <row r="558" spans="4:4">
      <c r="D558" s="145"/>
    </row>
    <row r="559" spans="4:4">
      <c r="D559" s="145"/>
    </row>
    <row r="560" spans="4:4">
      <c r="D560" s="145"/>
    </row>
    <row r="561" spans="4:4">
      <c r="D561" s="145"/>
    </row>
    <row r="562" spans="4:4">
      <c r="D562" s="145"/>
    </row>
    <row r="563" spans="4:4">
      <c r="D563" s="145"/>
    </row>
    <row r="564" spans="4:4">
      <c r="D564" s="145"/>
    </row>
    <row r="565" spans="4:4">
      <c r="D565" s="145"/>
    </row>
    <row r="566" spans="4:4">
      <c r="D566" s="145"/>
    </row>
    <row r="567" spans="4:4">
      <c r="D567" s="145"/>
    </row>
    <row r="568" spans="4:4">
      <c r="D568" s="145"/>
    </row>
    <row r="569" spans="4:4">
      <c r="D569" s="145"/>
    </row>
    <row r="570" spans="4:4">
      <c r="D570" s="145"/>
    </row>
    <row r="571" spans="4:4">
      <c r="D571" s="145"/>
    </row>
    <row r="572" spans="4:4">
      <c r="D572" s="145"/>
    </row>
    <row r="573" spans="4:4">
      <c r="D573" s="145"/>
    </row>
    <row r="574" spans="4:4">
      <c r="D574" s="145"/>
    </row>
    <row r="575" spans="4:4">
      <c r="D575" s="145"/>
    </row>
    <row r="576" spans="4:4">
      <c r="D576" s="145"/>
    </row>
    <row r="577" spans="4:4">
      <c r="D577" s="145"/>
    </row>
    <row r="578" spans="4:4">
      <c r="D578" s="145"/>
    </row>
    <row r="579" spans="4:4">
      <c r="D579" s="145"/>
    </row>
    <row r="580" spans="4:4">
      <c r="D580" s="145"/>
    </row>
    <row r="581" spans="4:4">
      <c r="D581" s="145"/>
    </row>
    <row r="582" spans="4:4">
      <c r="D582" s="145"/>
    </row>
    <row r="583" spans="4:4">
      <c r="D583" s="145"/>
    </row>
    <row r="584" spans="4:4">
      <c r="D584" s="145"/>
    </row>
    <row r="585" spans="4:4">
      <c r="D585" s="145"/>
    </row>
    <row r="586" spans="4:4">
      <c r="D586" s="145"/>
    </row>
    <row r="587" spans="4:4">
      <c r="D587" s="145"/>
    </row>
    <row r="588" spans="4:4">
      <c r="D588" s="145"/>
    </row>
    <row r="589" spans="4:4">
      <c r="D589" s="145"/>
    </row>
    <row r="590" spans="4:4">
      <c r="D590" s="145"/>
    </row>
    <row r="591" spans="4:4">
      <c r="D591" s="145"/>
    </row>
    <row r="592" spans="4:4">
      <c r="D592" s="145"/>
    </row>
    <row r="593" spans="4:4">
      <c r="D593" s="145"/>
    </row>
    <row r="594" spans="4:4">
      <c r="D594" s="145"/>
    </row>
    <row r="595" spans="4:4">
      <c r="D595" s="145"/>
    </row>
    <row r="596" spans="4:4">
      <c r="D596" s="145"/>
    </row>
    <row r="597" spans="4:4">
      <c r="D597" s="145"/>
    </row>
    <row r="598" spans="4:4">
      <c r="D598" s="145"/>
    </row>
    <row r="599" spans="4:4">
      <c r="D599" s="145"/>
    </row>
    <row r="600" spans="4:4">
      <c r="D600" s="145"/>
    </row>
    <row r="601" spans="4:4">
      <c r="D601" s="145"/>
    </row>
    <row r="602" spans="4:4">
      <c r="D602" s="145"/>
    </row>
    <row r="603" spans="4:4">
      <c r="D603" s="145"/>
    </row>
    <row r="604" spans="4:4">
      <c r="D604" s="145"/>
    </row>
    <row r="605" spans="4:4">
      <c r="D605" s="145"/>
    </row>
    <row r="606" spans="4:4">
      <c r="D606" s="145"/>
    </row>
    <row r="607" spans="4:4">
      <c r="D607" s="145"/>
    </row>
    <row r="608" spans="4:4">
      <c r="D608" s="145"/>
    </row>
    <row r="609" spans="4:4">
      <c r="D609" s="145"/>
    </row>
    <row r="610" spans="4:4">
      <c r="D610" s="145"/>
    </row>
    <row r="611" spans="4:4">
      <c r="D611" s="145"/>
    </row>
    <row r="612" spans="4:4">
      <c r="D612" s="145"/>
    </row>
    <row r="613" spans="4:4">
      <c r="D613" s="145"/>
    </row>
    <row r="614" spans="4:4">
      <c r="D614" s="145"/>
    </row>
    <row r="615" spans="4:4">
      <c r="D615" s="145"/>
    </row>
    <row r="616" spans="4:4">
      <c r="D616" s="145"/>
    </row>
    <row r="617" spans="4:4">
      <c r="D617" s="145"/>
    </row>
    <row r="618" spans="4:4">
      <c r="D618" s="145"/>
    </row>
    <row r="619" spans="4:4">
      <c r="D619" s="145"/>
    </row>
    <row r="620" spans="4:4">
      <c r="D620" s="145"/>
    </row>
    <row r="621" spans="4:4">
      <c r="D621" s="145"/>
    </row>
    <row r="622" spans="4:4">
      <c r="D622" s="145"/>
    </row>
    <row r="623" spans="4:4">
      <c r="D623" s="145"/>
    </row>
    <row r="624" spans="4:4">
      <c r="D624" s="145"/>
    </row>
    <row r="625" spans="4:4">
      <c r="D625" s="145"/>
    </row>
    <row r="626" spans="4:4">
      <c r="D626" s="145"/>
    </row>
    <row r="627" spans="4:4">
      <c r="D627" s="145"/>
    </row>
    <row r="628" spans="4:4">
      <c r="D628" s="145"/>
    </row>
    <row r="629" spans="4:4">
      <c r="D629" s="145"/>
    </row>
    <row r="630" spans="4:4">
      <c r="D630" s="145"/>
    </row>
    <row r="631" spans="4:4">
      <c r="D631" s="145"/>
    </row>
    <row r="632" spans="4:4">
      <c r="D632" s="145"/>
    </row>
    <row r="633" spans="4:4">
      <c r="D633" s="145"/>
    </row>
    <row r="634" spans="4:4">
      <c r="D634" s="145"/>
    </row>
    <row r="635" spans="4:4">
      <c r="D635" s="145"/>
    </row>
    <row r="636" spans="4:4">
      <c r="D636" s="145"/>
    </row>
    <row r="637" spans="4:4">
      <c r="D637" s="145"/>
    </row>
    <row r="638" spans="4:4">
      <c r="D638" s="145"/>
    </row>
    <row r="639" spans="4:4">
      <c r="D639" s="145"/>
    </row>
    <row r="640" spans="4:4">
      <c r="D640" s="145"/>
    </row>
    <row r="641" spans="4:4">
      <c r="D641" s="145"/>
    </row>
    <row r="642" spans="4:4">
      <c r="D642" s="145"/>
    </row>
    <row r="643" spans="4:4">
      <c r="D643" s="145"/>
    </row>
    <row r="644" spans="4:4">
      <c r="D644" s="145"/>
    </row>
    <row r="645" spans="4:4">
      <c r="D645" s="145"/>
    </row>
    <row r="646" spans="4:4">
      <c r="D646" s="145"/>
    </row>
    <row r="647" spans="4:4">
      <c r="D647" s="145"/>
    </row>
    <row r="648" spans="4:4">
      <c r="D648" s="145"/>
    </row>
    <row r="649" spans="4:4">
      <c r="D649" s="145"/>
    </row>
    <row r="650" spans="4:4">
      <c r="D650" s="145"/>
    </row>
    <row r="651" spans="4:4">
      <c r="D651" s="145"/>
    </row>
    <row r="652" spans="4:4">
      <c r="D652" s="145"/>
    </row>
    <row r="653" spans="4:4">
      <c r="D653" s="145"/>
    </row>
    <row r="654" spans="4:4">
      <c r="D654" s="145"/>
    </row>
    <row r="655" spans="4:4">
      <c r="D655" s="145"/>
    </row>
    <row r="656" spans="4:4">
      <c r="D656" s="145"/>
    </row>
    <row r="657" spans="4:4">
      <c r="D657" s="145"/>
    </row>
    <row r="658" spans="4:4">
      <c r="D658" s="145"/>
    </row>
    <row r="659" spans="4:4">
      <c r="D659" s="145"/>
    </row>
    <row r="660" spans="4:4">
      <c r="D660" s="145"/>
    </row>
    <row r="661" spans="4:4">
      <c r="D661" s="145"/>
    </row>
    <row r="662" spans="4:4">
      <c r="D662" s="145"/>
    </row>
    <row r="663" spans="4:4">
      <c r="D663" s="145"/>
    </row>
    <row r="664" spans="4:4">
      <c r="D664" s="145"/>
    </row>
    <row r="665" spans="4:4">
      <c r="D665" s="145"/>
    </row>
    <row r="666" spans="4:4">
      <c r="D666" s="145"/>
    </row>
    <row r="667" spans="4:4">
      <c r="D667" s="145"/>
    </row>
    <row r="668" spans="4:4">
      <c r="D668" s="145"/>
    </row>
    <row r="669" spans="4:4">
      <c r="D669" s="145"/>
    </row>
    <row r="670" spans="4:4">
      <c r="D670" s="145"/>
    </row>
    <row r="671" spans="4:4">
      <c r="D671" s="145"/>
    </row>
    <row r="672" spans="4:4">
      <c r="D672" s="145"/>
    </row>
    <row r="673" spans="4:4">
      <c r="D673" s="145"/>
    </row>
    <row r="674" spans="4:4">
      <c r="D674" s="145"/>
    </row>
    <row r="675" spans="4:4">
      <c r="D675" s="145"/>
    </row>
    <row r="676" spans="4:4">
      <c r="D676" s="145"/>
    </row>
    <row r="677" spans="4:4">
      <c r="D677" s="145"/>
    </row>
    <row r="678" spans="4:4">
      <c r="D678" s="145"/>
    </row>
    <row r="679" spans="4:4">
      <c r="D679" s="145"/>
    </row>
    <row r="680" spans="4:4">
      <c r="D680" s="145"/>
    </row>
    <row r="681" spans="4:4">
      <c r="D681" s="145"/>
    </row>
    <row r="682" spans="4:4">
      <c r="D682" s="145"/>
    </row>
    <row r="683" spans="4:4">
      <c r="D683" s="145"/>
    </row>
    <row r="684" spans="4:4">
      <c r="D684" s="145"/>
    </row>
    <row r="685" spans="4:4">
      <c r="D685" s="145"/>
    </row>
    <row r="686" spans="4:4">
      <c r="D686" s="145"/>
    </row>
    <row r="687" spans="4:4">
      <c r="D687" s="145"/>
    </row>
    <row r="688" spans="4:4">
      <c r="D688" s="145"/>
    </row>
    <row r="689" spans="4:4">
      <c r="D689" s="145"/>
    </row>
    <row r="690" spans="4:4">
      <c r="D690" s="145"/>
    </row>
    <row r="691" spans="4:4">
      <c r="D691" s="145"/>
    </row>
    <row r="692" spans="4:4">
      <c r="D692" s="145"/>
    </row>
    <row r="693" spans="4:4">
      <c r="D693" s="145"/>
    </row>
    <row r="694" spans="4:4">
      <c r="D694" s="145"/>
    </row>
    <row r="695" spans="4:4">
      <c r="D695" s="145"/>
    </row>
    <row r="696" spans="4:4">
      <c r="D696" s="145"/>
    </row>
    <row r="697" spans="4:4">
      <c r="D697" s="145"/>
    </row>
    <row r="698" spans="4:4">
      <c r="D698" s="145"/>
    </row>
    <row r="699" spans="4:4">
      <c r="D699" s="145"/>
    </row>
    <row r="700" spans="4:4">
      <c r="D700" s="145"/>
    </row>
    <row r="701" spans="4:4">
      <c r="D701" s="145"/>
    </row>
    <row r="702" spans="4:4">
      <c r="D702" s="145"/>
    </row>
    <row r="703" spans="4:4">
      <c r="D703" s="145"/>
    </row>
    <row r="704" spans="4:4">
      <c r="D704" s="145"/>
    </row>
    <row r="705" spans="4:4">
      <c r="D705" s="145"/>
    </row>
    <row r="706" spans="4:4">
      <c r="D706" s="145"/>
    </row>
    <row r="707" spans="4:4">
      <c r="D707" s="145"/>
    </row>
    <row r="708" spans="4:4">
      <c r="D708" s="145"/>
    </row>
    <row r="709" spans="4:4">
      <c r="D709" s="145"/>
    </row>
    <row r="710" spans="4:4">
      <c r="D710" s="145"/>
    </row>
    <row r="711" spans="4:4">
      <c r="D711" s="145"/>
    </row>
    <row r="712" spans="4:4">
      <c r="D712" s="145"/>
    </row>
    <row r="713" spans="4:4">
      <c r="D713" s="145"/>
    </row>
    <row r="714" spans="4:4">
      <c r="D714" s="145"/>
    </row>
    <row r="715" spans="4:4">
      <c r="D715" s="145"/>
    </row>
    <row r="716" spans="4:4">
      <c r="D716" s="145"/>
    </row>
    <row r="717" spans="4:4">
      <c r="D717" s="145"/>
    </row>
    <row r="718" spans="4:4">
      <c r="D718" s="145"/>
    </row>
    <row r="719" spans="4:4">
      <c r="D719" s="145"/>
    </row>
    <row r="720" spans="4:4">
      <c r="D720" s="145"/>
    </row>
    <row r="721" spans="4:4">
      <c r="D721" s="145"/>
    </row>
    <row r="722" spans="4:4">
      <c r="D722" s="145"/>
    </row>
    <row r="723" spans="4:4">
      <c r="D723" s="145"/>
    </row>
    <row r="724" spans="4:4">
      <c r="D724" s="145"/>
    </row>
    <row r="725" spans="4:4">
      <c r="D725" s="145"/>
    </row>
    <row r="726" spans="4:4">
      <c r="D726" s="145"/>
    </row>
    <row r="727" spans="4:4">
      <c r="D727" s="145"/>
    </row>
    <row r="728" spans="4:4">
      <c r="D728" s="145"/>
    </row>
    <row r="729" spans="4:4">
      <c r="D729" s="145"/>
    </row>
    <row r="730" spans="4:4">
      <c r="D730" s="145"/>
    </row>
    <row r="731" spans="4:4">
      <c r="D731" s="145"/>
    </row>
    <row r="732" spans="4:4">
      <c r="D732" s="145"/>
    </row>
    <row r="733" spans="4:4">
      <c r="D733" s="145"/>
    </row>
    <row r="734" spans="4:4">
      <c r="D734" s="145"/>
    </row>
    <row r="735" spans="4:4">
      <c r="D735" s="145"/>
    </row>
    <row r="736" spans="4:4">
      <c r="D736" s="145"/>
    </row>
    <row r="737" spans="4:4">
      <c r="D737" s="145"/>
    </row>
    <row r="738" spans="4:4">
      <c r="D738" s="145"/>
    </row>
    <row r="739" spans="4:4">
      <c r="D739" s="145"/>
    </row>
    <row r="740" spans="4:4">
      <c r="D740" s="145"/>
    </row>
    <row r="741" spans="4:4">
      <c r="D741" s="145"/>
    </row>
    <row r="742" spans="4:4">
      <c r="D742" s="145"/>
    </row>
    <row r="743" spans="4:4">
      <c r="D743" s="145"/>
    </row>
    <row r="744" spans="4:4">
      <c r="D744" s="145"/>
    </row>
    <row r="745" spans="4:4">
      <c r="D745" s="145"/>
    </row>
    <row r="746" spans="4:4">
      <c r="D746" s="145"/>
    </row>
    <row r="747" spans="4:4">
      <c r="D747" s="145"/>
    </row>
    <row r="748" spans="4:4">
      <c r="D748" s="145"/>
    </row>
    <row r="749" spans="4:4">
      <c r="D749" s="145"/>
    </row>
    <row r="750" spans="4:4">
      <c r="D750" s="145"/>
    </row>
    <row r="751" spans="4:4">
      <c r="D751" s="145"/>
    </row>
    <row r="752" spans="4:4">
      <c r="D752" s="145"/>
    </row>
    <row r="753" spans="4:4">
      <c r="D753" s="145"/>
    </row>
    <row r="754" spans="4:4">
      <c r="D754" s="145"/>
    </row>
    <row r="755" spans="4:4">
      <c r="D755" s="145"/>
    </row>
    <row r="756" spans="4:4">
      <c r="D756" s="145"/>
    </row>
    <row r="757" spans="4:4">
      <c r="D757" s="145"/>
    </row>
    <row r="758" spans="4:4">
      <c r="D758" s="145"/>
    </row>
    <row r="759" spans="4:4">
      <c r="D759" s="145"/>
    </row>
    <row r="760" spans="4:4">
      <c r="D760" s="145"/>
    </row>
    <row r="761" spans="4:4">
      <c r="D761" s="145"/>
    </row>
    <row r="762" spans="4:4">
      <c r="D762" s="145"/>
    </row>
    <row r="763" spans="4:4">
      <c r="D763" s="145"/>
    </row>
    <row r="764" spans="4:4">
      <c r="D764" s="145"/>
    </row>
    <row r="765" spans="4:4">
      <c r="D765" s="145"/>
    </row>
    <row r="766" spans="4:4">
      <c r="D766" s="145"/>
    </row>
    <row r="767" spans="4:4">
      <c r="D767" s="145"/>
    </row>
    <row r="768" spans="4:4">
      <c r="D768" s="145"/>
    </row>
    <row r="769" spans="4:4">
      <c r="D769" s="145"/>
    </row>
    <row r="770" spans="4:4">
      <c r="D770" s="145"/>
    </row>
    <row r="771" spans="4:4">
      <c r="D771" s="145"/>
    </row>
    <row r="772" spans="4:4">
      <c r="D772" s="145"/>
    </row>
    <row r="773" spans="4:4">
      <c r="D773" s="145"/>
    </row>
    <row r="774" spans="4:4">
      <c r="D774" s="145"/>
    </row>
    <row r="775" spans="4:4">
      <c r="D775" s="145"/>
    </row>
    <row r="776" spans="4:4">
      <c r="D776" s="145"/>
    </row>
    <row r="777" spans="4:4">
      <c r="D777" s="145"/>
    </row>
    <row r="778" spans="4:4">
      <c r="D778" s="145"/>
    </row>
    <row r="779" spans="4:4">
      <c r="D779" s="145"/>
    </row>
    <row r="780" spans="4:4">
      <c r="D780" s="145"/>
    </row>
    <row r="781" spans="4:4">
      <c r="D781" s="145"/>
    </row>
    <row r="782" spans="4:4">
      <c r="D782" s="145"/>
    </row>
    <row r="783" spans="4:4">
      <c r="D783" s="145"/>
    </row>
    <row r="784" spans="4:4">
      <c r="D784" s="145"/>
    </row>
    <row r="785" spans="4:4">
      <c r="D785" s="145"/>
    </row>
    <row r="786" spans="4:4">
      <c r="D786" s="145"/>
    </row>
    <row r="787" spans="4:4">
      <c r="D787" s="145"/>
    </row>
    <row r="788" spans="4:4">
      <c r="D788" s="145"/>
    </row>
    <row r="789" spans="4:4">
      <c r="D789" s="145"/>
    </row>
    <row r="790" spans="4:4">
      <c r="D790" s="145"/>
    </row>
    <row r="791" spans="4:4">
      <c r="D791" s="145"/>
    </row>
    <row r="792" spans="4:4">
      <c r="D792" s="145"/>
    </row>
    <row r="793" spans="4:4">
      <c r="D793" s="145"/>
    </row>
    <row r="794" spans="4:4">
      <c r="D794" s="145"/>
    </row>
    <row r="795" spans="4:4">
      <c r="D795" s="145"/>
    </row>
    <row r="796" spans="4:4">
      <c r="D796" s="145"/>
    </row>
    <row r="797" spans="4:4">
      <c r="D797" s="145"/>
    </row>
    <row r="798" spans="4:4">
      <c r="D798" s="145"/>
    </row>
    <row r="799" spans="4:4">
      <c r="D799" s="145"/>
    </row>
    <row r="800" spans="4:4">
      <c r="D800" s="145"/>
    </row>
    <row r="801" spans="4:4">
      <c r="D801" s="145"/>
    </row>
    <row r="802" spans="4:4">
      <c r="D802" s="145"/>
    </row>
    <row r="803" spans="4:4">
      <c r="D803" s="145"/>
    </row>
    <row r="804" spans="4:4">
      <c r="D804" s="145"/>
    </row>
    <row r="805" spans="4:4">
      <c r="D805" s="145"/>
    </row>
    <row r="806" spans="4:4">
      <c r="D806" s="145"/>
    </row>
    <row r="807" spans="4:4">
      <c r="D807" s="145"/>
    </row>
    <row r="808" spans="4:4">
      <c r="D808" s="145"/>
    </row>
    <row r="809" spans="4:4">
      <c r="D809" s="145"/>
    </row>
    <row r="810" spans="4:4">
      <c r="D810" s="145"/>
    </row>
    <row r="811" spans="4:4">
      <c r="D811" s="145"/>
    </row>
    <row r="812" spans="4:4">
      <c r="D812" s="145"/>
    </row>
    <row r="813" spans="4:4">
      <c r="D813" s="145"/>
    </row>
    <row r="814" spans="4:4">
      <c r="D814" s="145"/>
    </row>
    <row r="815" spans="4:4">
      <c r="D815" s="145"/>
    </row>
    <row r="816" spans="4:4">
      <c r="D816" s="145"/>
    </row>
    <row r="817" spans="4:4">
      <c r="D817" s="145"/>
    </row>
    <row r="818" spans="4:4">
      <c r="D818" s="145"/>
    </row>
    <row r="819" spans="4:4">
      <c r="D819" s="145"/>
    </row>
    <row r="820" spans="4:4">
      <c r="D820" s="145"/>
    </row>
    <row r="821" spans="4:4">
      <c r="D821" s="145"/>
    </row>
    <row r="822" spans="4:4">
      <c r="D822" s="145"/>
    </row>
    <row r="823" spans="4:4">
      <c r="D823" s="145"/>
    </row>
    <row r="824" spans="4:4">
      <c r="D824" s="145"/>
    </row>
    <row r="825" spans="4:4">
      <c r="D825" s="145"/>
    </row>
    <row r="826" spans="4:4">
      <c r="D826" s="145"/>
    </row>
    <row r="827" spans="4:4">
      <c r="D827" s="145"/>
    </row>
    <row r="828" spans="4:4">
      <c r="D828" s="145"/>
    </row>
    <row r="829" spans="4:4">
      <c r="D829" s="145"/>
    </row>
    <row r="830" spans="4:4">
      <c r="D830" s="145"/>
    </row>
    <row r="831" spans="4:4">
      <c r="D831" s="145"/>
    </row>
    <row r="832" spans="4:4">
      <c r="D832" s="145"/>
    </row>
    <row r="833" spans="4:4">
      <c r="D833" s="145"/>
    </row>
    <row r="834" spans="4:4">
      <c r="D834" s="145"/>
    </row>
    <row r="835" spans="4:4">
      <c r="D835" s="145"/>
    </row>
    <row r="836" spans="4:4">
      <c r="D836" s="145"/>
    </row>
    <row r="837" spans="4:4">
      <c r="D837" s="145"/>
    </row>
    <row r="838" spans="4:4">
      <c r="D838" s="145"/>
    </row>
    <row r="839" spans="4:4">
      <c r="D839" s="145"/>
    </row>
    <row r="840" spans="4:4">
      <c r="D840" s="145"/>
    </row>
    <row r="841" spans="4:4">
      <c r="D841" s="145"/>
    </row>
    <row r="842" spans="4:4">
      <c r="D842" s="145"/>
    </row>
    <row r="843" spans="4:4">
      <c r="D843" s="145"/>
    </row>
    <row r="844" spans="4:4">
      <c r="D844" s="145"/>
    </row>
    <row r="845" spans="4:4">
      <c r="D845" s="145"/>
    </row>
    <row r="846" spans="4:4">
      <c r="D846" s="145"/>
    </row>
    <row r="847" spans="4:4">
      <c r="D847" s="145"/>
    </row>
    <row r="848" spans="4:4">
      <c r="D848" s="145"/>
    </row>
    <row r="849" spans="4:4">
      <c r="D849" s="145"/>
    </row>
    <row r="850" spans="4:4">
      <c r="D850" s="145"/>
    </row>
    <row r="851" spans="4:4">
      <c r="D851" s="145"/>
    </row>
    <row r="852" spans="4:4">
      <c r="D852" s="145"/>
    </row>
    <row r="853" spans="4:4">
      <c r="D853" s="145"/>
    </row>
    <row r="854" spans="4:4">
      <c r="D854" s="145"/>
    </row>
    <row r="855" spans="4:4">
      <c r="D855" s="145"/>
    </row>
    <row r="856" spans="4:4">
      <c r="D856" s="145"/>
    </row>
    <row r="857" spans="4:4">
      <c r="D857" s="145"/>
    </row>
    <row r="858" spans="4:4">
      <c r="D858" s="145"/>
    </row>
    <row r="859" spans="4:4">
      <c r="D859" s="145"/>
    </row>
    <row r="860" spans="4:4">
      <c r="D860" s="145"/>
    </row>
    <row r="861" spans="4:4">
      <c r="D861" s="145"/>
    </row>
    <row r="862" spans="4:4">
      <c r="D862" s="145"/>
    </row>
    <row r="863" spans="4:4">
      <c r="D863" s="145"/>
    </row>
    <row r="864" spans="4:4">
      <c r="D864" s="145"/>
    </row>
    <row r="865" spans="4:4">
      <c r="D865" s="145"/>
    </row>
    <row r="866" spans="4:4">
      <c r="D866" s="145"/>
    </row>
    <row r="867" spans="4:4">
      <c r="D867" s="145"/>
    </row>
    <row r="868" spans="4:4">
      <c r="D868" s="145"/>
    </row>
    <row r="869" spans="4:4">
      <c r="D869" s="145"/>
    </row>
    <row r="870" spans="4:4">
      <c r="D870" s="145"/>
    </row>
    <row r="871" spans="4:4">
      <c r="D871" s="145"/>
    </row>
    <row r="872" spans="4:4">
      <c r="D872" s="145"/>
    </row>
    <row r="873" spans="4:4">
      <c r="D873" s="145"/>
    </row>
    <row r="874" spans="4:4">
      <c r="D874" s="145"/>
    </row>
    <row r="875" spans="4:4">
      <c r="D875" s="145"/>
    </row>
    <row r="876" spans="4:4">
      <c r="D876" s="145"/>
    </row>
    <row r="877" spans="4:4">
      <c r="D877" s="145"/>
    </row>
    <row r="878" spans="4:4">
      <c r="D878" s="145"/>
    </row>
    <row r="879" spans="4:4">
      <c r="D879" s="145"/>
    </row>
    <row r="880" spans="4:4">
      <c r="D880" s="145"/>
    </row>
    <row r="881" spans="4:4">
      <c r="D881" s="145"/>
    </row>
    <row r="882" spans="4:4">
      <c r="D882" s="145"/>
    </row>
    <row r="883" spans="4:4">
      <c r="D883" s="145"/>
    </row>
    <row r="884" spans="4:4">
      <c r="D884" s="145"/>
    </row>
    <row r="885" spans="4:4">
      <c r="D885" s="145"/>
    </row>
    <row r="886" spans="4:4">
      <c r="D886" s="145"/>
    </row>
    <row r="887" spans="4:4">
      <c r="D887" s="145"/>
    </row>
    <row r="888" spans="4:4">
      <c r="D888" s="145"/>
    </row>
    <row r="889" spans="4:4">
      <c r="D889" s="145"/>
    </row>
    <row r="890" spans="4:4">
      <c r="D890" s="145"/>
    </row>
    <row r="891" spans="4:4">
      <c r="D891" s="145"/>
    </row>
    <row r="892" spans="4:4">
      <c r="D892" s="145"/>
    </row>
    <row r="893" spans="4:4">
      <c r="D893" s="145"/>
    </row>
    <row r="894" spans="4:4">
      <c r="D894" s="145"/>
    </row>
    <row r="895" spans="4:4">
      <c r="D895" s="145"/>
    </row>
    <row r="896" spans="4:4">
      <c r="D896" s="145"/>
    </row>
    <row r="897" spans="4:4">
      <c r="D897" s="145"/>
    </row>
    <row r="898" spans="4:4">
      <c r="D898" s="145"/>
    </row>
    <row r="899" spans="4:4">
      <c r="D899" s="145"/>
    </row>
    <row r="900" spans="4:4">
      <c r="D900" s="145"/>
    </row>
    <row r="901" spans="4:4">
      <c r="D901" s="145"/>
    </row>
    <row r="902" spans="4:4">
      <c r="D902" s="145"/>
    </row>
    <row r="903" spans="4:4">
      <c r="D903" s="145"/>
    </row>
    <row r="904" spans="4:4">
      <c r="D904" s="145"/>
    </row>
    <row r="905" spans="4:4">
      <c r="D905" s="145"/>
    </row>
    <row r="906" spans="4:4">
      <c r="D906" s="145"/>
    </row>
    <row r="907" spans="4:4">
      <c r="D907" s="145"/>
    </row>
    <row r="908" spans="4:4">
      <c r="D908" s="145"/>
    </row>
    <row r="909" spans="4:4">
      <c r="D909" s="145"/>
    </row>
    <row r="910" spans="4:4">
      <c r="D910" s="145"/>
    </row>
    <row r="911" spans="4:4">
      <c r="D911" s="145"/>
    </row>
    <row r="912" spans="4:4">
      <c r="D912" s="145"/>
    </row>
    <row r="913" spans="4:4">
      <c r="D913" s="145"/>
    </row>
    <row r="914" spans="4:4">
      <c r="D914" s="145"/>
    </row>
    <row r="915" spans="4:4">
      <c r="D915" s="145"/>
    </row>
    <row r="916" spans="4:4">
      <c r="D916" s="145"/>
    </row>
    <row r="917" spans="4:4">
      <c r="D917" s="145"/>
    </row>
    <row r="918" spans="4:4">
      <c r="D918" s="145"/>
    </row>
    <row r="919" spans="4:4">
      <c r="D919" s="145"/>
    </row>
    <row r="920" spans="4:4">
      <c r="D920" s="145"/>
    </row>
    <row r="921" spans="4:4">
      <c r="D921" s="145"/>
    </row>
    <row r="922" spans="4:4">
      <c r="D922" s="145"/>
    </row>
    <row r="923" spans="4:4">
      <c r="D923" s="145"/>
    </row>
    <row r="924" spans="4:4">
      <c r="D924" s="145"/>
    </row>
    <row r="925" spans="4:4">
      <c r="D925" s="145"/>
    </row>
    <row r="926" spans="4:4">
      <c r="D926" s="145"/>
    </row>
    <row r="927" spans="4:4">
      <c r="D927" s="145"/>
    </row>
    <row r="928" spans="4:4">
      <c r="D928" s="145"/>
    </row>
    <row r="929" spans="4:4">
      <c r="D929" s="145"/>
    </row>
    <row r="930" spans="4:4">
      <c r="D930" s="145"/>
    </row>
    <row r="931" spans="4:4">
      <c r="D931" s="145"/>
    </row>
    <row r="932" spans="4:4">
      <c r="D932" s="145"/>
    </row>
    <row r="933" spans="4:4">
      <c r="D933" s="145"/>
    </row>
    <row r="934" spans="4:4">
      <c r="D934" s="145"/>
    </row>
    <row r="935" spans="4:4">
      <c r="D935" s="145"/>
    </row>
    <row r="936" spans="4:4">
      <c r="D936" s="145"/>
    </row>
    <row r="937" spans="4:4">
      <c r="D937" s="145"/>
    </row>
    <row r="938" spans="4:4">
      <c r="D938" s="145"/>
    </row>
    <row r="939" spans="4:4">
      <c r="D939" s="145"/>
    </row>
    <row r="940" spans="4:4">
      <c r="D940" s="145"/>
    </row>
    <row r="941" spans="4:4">
      <c r="D941" s="145"/>
    </row>
    <row r="942" spans="4:4">
      <c r="D942" s="145"/>
    </row>
    <row r="943" spans="4:4">
      <c r="D943" s="145"/>
    </row>
    <row r="944" spans="4:4">
      <c r="D944" s="145"/>
    </row>
    <row r="945" spans="4:4">
      <c r="D945" s="145"/>
    </row>
    <row r="946" spans="4:4">
      <c r="D946" s="145"/>
    </row>
    <row r="947" spans="4:4">
      <c r="D947" s="145"/>
    </row>
    <row r="948" spans="4:4">
      <c r="D948" s="145"/>
    </row>
    <row r="949" spans="4:4">
      <c r="D949" s="145"/>
    </row>
    <row r="950" spans="4:4">
      <c r="D950" s="145"/>
    </row>
    <row r="951" spans="4:4">
      <c r="D951" s="145"/>
    </row>
    <row r="952" spans="4:4">
      <c r="D952" s="145"/>
    </row>
    <row r="953" spans="4:4">
      <c r="D953" s="145"/>
    </row>
    <row r="954" spans="4:4">
      <c r="D954" s="145"/>
    </row>
    <row r="955" spans="4:4">
      <c r="D955" s="145"/>
    </row>
    <row r="956" spans="4:4">
      <c r="D956" s="145"/>
    </row>
    <row r="957" spans="4:4">
      <c r="D957" s="145"/>
    </row>
    <row r="958" spans="4:4">
      <c r="D958" s="145"/>
    </row>
    <row r="959" spans="4:4">
      <c r="D959" s="145"/>
    </row>
    <row r="960" spans="4:4">
      <c r="D960" s="145"/>
    </row>
    <row r="961" spans="4:4">
      <c r="D961" s="145"/>
    </row>
    <row r="962" spans="4:4">
      <c r="D962" s="145"/>
    </row>
    <row r="963" spans="4:4">
      <c r="D963" s="145"/>
    </row>
    <row r="964" spans="4:4">
      <c r="D964" s="145"/>
    </row>
    <row r="965" spans="4:4">
      <c r="D965" s="145"/>
    </row>
    <row r="966" spans="4:4">
      <c r="D966" s="145"/>
    </row>
    <row r="967" spans="4:4">
      <c r="D967" s="145"/>
    </row>
    <row r="968" spans="4:4">
      <c r="D968" s="145"/>
    </row>
    <row r="969" spans="4:4">
      <c r="D969" s="145"/>
    </row>
    <row r="970" spans="4:4">
      <c r="D970" s="145"/>
    </row>
    <row r="971" spans="4:4">
      <c r="D971" s="145"/>
    </row>
    <row r="972" spans="4:4">
      <c r="D972" s="145"/>
    </row>
    <row r="973" spans="4:4">
      <c r="D973" s="145"/>
    </row>
    <row r="974" spans="4:4">
      <c r="D974" s="145"/>
    </row>
    <row r="975" spans="4:4">
      <c r="D975" s="145"/>
    </row>
    <row r="976" spans="4:4">
      <c r="D976" s="145"/>
    </row>
    <row r="977" spans="4:4">
      <c r="D977" s="145"/>
    </row>
    <row r="978" spans="4:4">
      <c r="D978" s="145"/>
    </row>
    <row r="979" spans="4:4">
      <c r="D979" s="145"/>
    </row>
    <row r="980" spans="4:4">
      <c r="D980" s="145"/>
    </row>
    <row r="981" spans="4:4">
      <c r="D981" s="145"/>
    </row>
    <row r="982" spans="4:4">
      <c r="D982" s="145"/>
    </row>
    <row r="983" spans="4:4">
      <c r="D983" s="145"/>
    </row>
    <row r="984" spans="4:4">
      <c r="D984" s="145"/>
    </row>
    <row r="985" spans="4:4">
      <c r="D985" s="145"/>
    </row>
    <row r="986" spans="4:4">
      <c r="D986" s="145"/>
    </row>
    <row r="987" spans="4:4">
      <c r="D987" s="145"/>
    </row>
    <row r="988" spans="4:4">
      <c r="D988" s="145"/>
    </row>
    <row r="989" spans="4:4">
      <c r="D989" s="145"/>
    </row>
    <row r="990" spans="4:4">
      <c r="D990" s="145"/>
    </row>
    <row r="991" spans="4:4">
      <c r="D991" s="145"/>
    </row>
    <row r="992" spans="4:4">
      <c r="D992" s="145"/>
    </row>
    <row r="993" spans="4:4">
      <c r="D993" s="145"/>
    </row>
    <row r="994" spans="4:4">
      <c r="D994" s="145"/>
    </row>
    <row r="995" spans="4:4">
      <c r="D995" s="145"/>
    </row>
    <row r="996" spans="4:4">
      <c r="D996" s="145"/>
    </row>
    <row r="997" spans="4:4">
      <c r="D997" s="145"/>
    </row>
    <row r="998" spans="4:4">
      <c r="D998" s="145"/>
    </row>
    <row r="999" spans="4:4">
      <c r="D999" s="145"/>
    </row>
    <row r="1000" spans="4:4">
      <c r="D1000" s="145"/>
    </row>
    <row r="1001" spans="4:4">
      <c r="D1001" s="145"/>
    </row>
    <row r="1002" spans="4:4">
      <c r="D1002" s="145"/>
    </row>
    <row r="1003" spans="4:4">
      <c r="D1003" s="145"/>
    </row>
    <row r="1004" spans="4:4">
      <c r="D1004" s="145"/>
    </row>
    <row r="1005" spans="4:4">
      <c r="D1005" s="145"/>
    </row>
    <row r="1006" spans="4:4">
      <c r="D1006" s="145"/>
    </row>
    <row r="1007" spans="4:4">
      <c r="D1007" s="145"/>
    </row>
    <row r="1008" spans="4:4">
      <c r="D1008" s="145"/>
    </row>
    <row r="1009" spans="4:4">
      <c r="D1009" s="145"/>
    </row>
    <row r="1010" spans="4:4">
      <c r="D1010" s="145"/>
    </row>
    <row r="1011" spans="4:4">
      <c r="D1011" s="145"/>
    </row>
    <row r="1012" spans="4:4">
      <c r="D1012" s="145"/>
    </row>
    <row r="1013" spans="4:4">
      <c r="D1013" s="145"/>
    </row>
    <row r="1014" spans="4:4">
      <c r="D1014" s="145"/>
    </row>
    <row r="1015" spans="4:4">
      <c r="D1015" s="145"/>
    </row>
    <row r="1016" spans="4:4">
      <c r="D1016" s="145"/>
    </row>
    <row r="1017" spans="4:4">
      <c r="D1017" s="145"/>
    </row>
    <row r="1018" spans="4:4">
      <c r="D1018" s="145"/>
    </row>
    <row r="1019" spans="4:4">
      <c r="D1019" s="145"/>
    </row>
    <row r="1020" spans="4:4">
      <c r="D1020" s="145"/>
    </row>
    <row r="1021" spans="4:4">
      <c r="D1021" s="145"/>
    </row>
    <row r="1022" spans="4:4">
      <c r="D1022" s="145"/>
    </row>
    <row r="1023" spans="4:4">
      <c r="D1023" s="145"/>
    </row>
    <row r="1024" spans="4:4">
      <c r="D1024" s="145"/>
    </row>
    <row r="1025" spans="4:4">
      <c r="D1025" s="145"/>
    </row>
    <row r="1026" spans="4:4">
      <c r="D1026" s="145"/>
    </row>
    <row r="1027" spans="4:4">
      <c r="D1027" s="145"/>
    </row>
    <row r="1028" spans="4:4">
      <c r="D1028" s="145"/>
    </row>
    <row r="1029" spans="4:4">
      <c r="D1029" s="145"/>
    </row>
    <row r="1030" spans="4:4">
      <c r="D1030" s="145"/>
    </row>
    <row r="1031" spans="4:4">
      <c r="D1031" s="145"/>
    </row>
    <row r="1032" spans="4:4">
      <c r="D1032" s="145"/>
    </row>
    <row r="1033" spans="4:4">
      <c r="D1033" s="145"/>
    </row>
    <row r="1034" spans="4:4">
      <c r="D1034" s="145"/>
    </row>
    <row r="1035" spans="4:4">
      <c r="D1035" s="145"/>
    </row>
    <row r="1036" spans="4:4">
      <c r="D1036" s="145"/>
    </row>
    <row r="1037" spans="4:4">
      <c r="D1037" s="145"/>
    </row>
    <row r="1038" spans="4:4">
      <c r="D1038" s="145"/>
    </row>
    <row r="1039" spans="4:4">
      <c r="D1039" s="145"/>
    </row>
    <row r="1040" spans="4:4">
      <c r="D1040" s="145"/>
    </row>
    <row r="1041" spans="4:4">
      <c r="D1041" s="145"/>
    </row>
    <row r="1042" spans="4:4">
      <c r="D1042" s="145"/>
    </row>
    <row r="1043" spans="4:4">
      <c r="D1043" s="145"/>
    </row>
    <row r="1044" spans="4:4">
      <c r="D1044" s="145"/>
    </row>
    <row r="1045" spans="4:4">
      <c r="D1045" s="145"/>
    </row>
    <row r="1046" spans="4:4">
      <c r="D1046" s="145"/>
    </row>
    <row r="1047" spans="4:4">
      <c r="D1047" s="145"/>
    </row>
    <row r="1048" spans="4:4">
      <c r="D1048" s="145"/>
    </row>
    <row r="1049" spans="4:4">
      <c r="D1049" s="145"/>
    </row>
    <row r="1050" spans="4:4">
      <c r="D1050" s="145"/>
    </row>
    <row r="1051" spans="4:4">
      <c r="D1051" s="145"/>
    </row>
    <row r="1052" spans="4:4">
      <c r="D1052" s="145"/>
    </row>
    <row r="1053" spans="4:4">
      <c r="D1053" s="145"/>
    </row>
    <row r="1054" spans="4:4">
      <c r="D1054" s="145"/>
    </row>
    <row r="1055" spans="4:4">
      <c r="D1055" s="145"/>
    </row>
    <row r="1056" spans="4:4">
      <c r="D1056" s="145"/>
    </row>
    <row r="1057" spans="4:4">
      <c r="D1057" s="145"/>
    </row>
    <row r="1058" spans="4:4">
      <c r="D1058" s="145"/>
    </row>
    <row r="1059" spans="4:4">
      <c r="D1059" s="145"/>
    </row>
    <row r="1060" spans="4:4">
      <c r="D1060" s="145"/>
    </row>
    <row r="1061" spans="4:4">
      <c r="D1061" s="145"/>
    </row>
    <row r="1062" spans="4:4">
      <c r="D1062" s="145"/>
    </row>
    <row r="1063" spans="4:4">
      <c r="D1063" s="145"/>
    </row>
    <row r="1064" spans="4:4">
      <c r="D1064" s="145"/>
    </row>
    <row r="1065" spans="4:4">
      <c r="D1065" s="145"/>
    </row>
    <row r="1066" spans="4:4">
      <c r="D1066" s="145"/>
    </row>
    <row r="1067" spans="4:4">
      <c r="D1067" s="145"/>
    </row>
    <row r="1068" spans="4:4">
      <c r="D1068" s="145"/>
    </row>
    <row r="1069" spans="4:4">
      <c r="D1069" s="145"/>
    </row>
    <row r="1070" spans="4:4">
      <c r="D1070" s="145"/>
    </row>
    <row r="1071" spans="4:4">
      <c r="D1071" s="145"/>
    </row>
    <row r="1072" spans="4:4">
      <c r="D1072" s="145"/>
    </row>
    <row r="1073" spans="4:4">
      <c r="D1073" s="145"/>
    </row>
    <row r="1074" spans="4:4">
      <c r="D1074" s="145"/>
    </row>
    <row r="1075" spans="4:4">
      <c r="D1075" s="145"/>
    </row>
    <row r="1076" spans="4:4">
      <c r="D1076" s="145"/>
    </row>
    <row r="1077" spans="4:4">
      <c r="D1077" s="145"/>
    </row>
    <row r="1078" spans="4:4">
      <c r="D1078" s="145"/>
    </row>
    <row r="1079" spans="4:4">
      <c r="D1079" s="145"/>
    </row>
    <row r="1080" spans="4:4">
      <c r="D1080" s="145"/>
    </row>
    <row r="1081" spans="4:4">
      <c r="D1081" s="145"/>
    </row>
    <row r="1082" spans="4:4">
      <c r="D1082" s="145"/>
    </row>
    <row r="1083" spans="4:4">
      <c r="D1083" s="145"/>
    </row>
    <row r="1084" spans="4:4">
      <c r="D1084" s="145"/>
    </row>
    <row r="1085" spans="4:4">
      <c r="D1085" s="145"/>
    </row>
    <row r="1086" spans="4:4">
      <c r="D1086" s="145"/>
    </row>
    <row r="1087" spans="4:4">
      <c r="D1087" s="145"/>
    </row>
    <row r="1088" spans="4:4">
      <c r="D1088" s="145"/>
    </row>
    <row r="1089" spans="4:4">
      <c r="D1089" s="145"/>
    </row>
    <row r="1090" spans="4:4">
      <c r="D1090" s="145"/>
    </row>
    <row r="1091" spans="4:4">
      <c r="D1091" s="145"/>
    </row>
    <row r="1092" spans="4:4">
      <c r="D1092" s="145"/>
    </row>
    <row r="1093" spans="4:4">
      <c r="D1093" s="145"/>
    </row>
    <row r="1094" spans="4:4">
      <c r="D1094" s="145"/>
    </row>
    <row r="1095" spans="4:4">
      <c r="D1095" s="145"/>
    </row>
    <row r="1096" spans="4:4">
      <c r="D1096" s="145"/>
    </row>
    <row r="1097" spans="4:4">
      <c r="D1097" s="145"/>
    </row>
    <row r="1098" spans="4:4">
      <c r="D1098" s="145"/>
    </row>
    <row r="1099" spans="4:4">
      <c r="D1099" s="145"/>
    </row>
    <row r="1100" spans="4:4">
      <c r="D1100" s="145"/>
    </row>
    <row r="1101" spans="4:4">
      <c r="D1101" s="145"/>
    </row>
    <row r="1102" spans="4:4">
      <c r="D1102" s="145"/>
    </row>
    <row r="1103" spans="4:4">
      <c r="D1103" s="145"/>
    </row>
    <row r="1104" spans="4:4">
      <c r="D1104" s="145"/>
    </row>
    <row r="1105" spans="4:4">
      <c r="D1105" s="145"/>
    </row>
    <row r="1106" spans="4:4">
      <c r="D1106" s="145"/>
    </row>
    <row r="1107" spans="4:4">
      <c r="D1107" s="145"/>
    </row>
    <row r="1108" spans="4:4">
      <c r="D1108" s="145"/>
    </row>
    <row r="1109" spans="4:4">
      <c r="D1109" s="145"/>
    </row>
    <row r="1110" spans="4:4">
      <c r="D1110" s="145"/>
    </row>
    <row r="1111" spans="4:4">
      <c r="D1111" s="145"/>
    </row>
    <row r="1112" spans="4:4">
      <c r="D1112" s="145"/>
    </row>
    <row r="1113" spans="4:4">
      <c r="D1113" s="145"/>
    </row>
    <row r="1114" spans="4:4">
      <c r="D1114" s="145"/>
    </row>
    <row r="1115" spans="4:4">
      <c r="D1115" s="145"/>
    </row>
    <row r="1116" spans="4:4">
      <c r="D1116" s="145"/>
    </row>
    <row r="1117" spans="4:4">
      <c r="D1117" s="145"/>
    </row>
    <row r="1118" spans="4:4">
      <c r="D1118" s="145"/>
    </row>
    <row r="1119" spans="4:4">
      <c r="D1119" s="145"/>
    </row>
    <row r="1120" spans="4:4">
      <c r="D1120" s="145"/>
    </row>
    <row r="1121" spans="4:4">
      <c r="D1121" s="145"/>
    </row>
    <row r="1122" spans="4:4">
      <c r="D1122" s="145"/>
    </row>
    <row r="1123" spans="4:4">
      <c r="D1123" s="145"/>
    </row>
    <row r="1124" spans="4:4">
      <c r="D1124" s="145"/>
    </row>
    <row r="1125" spans="4:4">
      <c r="D1125" s="145"/>
    </row>
    <row r="1126" spans="4:4">
      <c r="D1126" s="145"/>
    </row>
    <row r="1127" spans="4:4">
      <c r="D1127" s="145"/>
    </row>
    <row r="1128" spans="4:4">
      <c r="D1128" s="145"/>
    </row>
    <row r="1129" spans="4:4">
      <c r="D1129" s="145"/>
    </row>
    <row r="1130" spans="4:4">
      <c r="D1130" s="145"/>
    </row>
    <row r="1131" spans="4:4">
      <c r="D1131" s="145"/>
    </row>
    <row r="1132" spans="4:4">
      <c r="D1132" s="145"/>
    </row>
    <row r="1133" spans="4:4">
      <c r="D1133" s="145"/>
    </row>
    <row r="1134" spans="4:4">
      <c r="D1134" s="145"/>
    </row>
    <row r="1135" spans="4:4">
      <c r="D1135" s="145"/>
    </row>
    <row r="1136" spans="4:4">
      <c r="D1136" s="145"/>
    </row>
    <row r="1137" spans="4:4">
      <c r="D1137" s="145"/>
    </row>
    <row r="1138" spans="4:4">
      <c r="D1138" s="145"/>
    </row>
    <row r="1139" spans="4:4">
      <c r="D1139" s="145"/>
    </row>
    <row r="1140" spans="4:4">
      <c r="D1140" s="145"/>
    </row>
    <row r="1141" spans="4:4">
      <c r="D1141" s="145"/>
    </row>
    <row r="1142" spans="4:4">
      <c r="D1142" s="145"/>
    </row>
    <row r="1143" spans="4:4">
      <c r="D1143" s="145"/>
    </row>
    <row r="1144" spans="4:4">
      <c r="D1144" s="145"/>
    </row>
    <row r="1145" spans="4:4">
      <c r="D1145" s="145"/>
    </row>
    <row r="1146" spans="4:4">
      <c r="D1146" s="145"/>
    </row>
    <row r="1147" spans="4:4">
      <c r="D1147" s="145"/>
    </row>
    <row r="1148" spans="4:4">
      <c r="D1148" s="145"/>
    </row>
    <row r="1149" spans="4:4">
      <c r="D1149" s="145"/>
    </row>
    <row r="1150" spans="4:4">
      <c r="D1150" s="145"/>
    </row>
    <row r="1151" spans="4:4">
      <c r="D1151" s="145"/>
    </row>
    <row r="1152" spans="4:4">
      <c r="D1152" s="145"/>
    </row>
    <row r="1153" spans="4:4">
      <c r="D1153" s="145"/>
    </row>
    <row r="1154" spans="4:4">
      <c r="D1154" s="145"/>
    </row>
    <row r="1155" spans="4:4">
      <c r="D1155" s="145"/>
    </row>
    <row r="1156" spans="4:4">
      <c r="D1156" s="145"/>
    </row>
    <row r="1157" spans="4:4">
      <c r="D1157" s="145"/>
    </row>
    <row r="1158" spans="4:4">
      <c r="D1158" s="145"/>
    </row>
    <row r="1159" spans="4:4">
      <c r="D1159" s="145"/>
    </row>
    <row r="1160" spans="4:4">
      <c r="D1160" s="145"/>
    </row>
    <row r="1161" spans="4:4">
      <c r="D1161" s="145"/>
    </row>
    <row r="1162" spans="4:4">
      <c r="D1162" s="145"/>
    </row>
    <row r="1163" spans="4:4">
      <c r="D1163" s="145"/>
    </row>
    <row r="1164" spans="4:4">
      <c r="D1164" s="145"/>
    </row>
    <row r="1165" spans="4:4">
      <c r="D1165" s="145"/>
    </row>
    <row r="1166" spans="4:4">
      <c r="D1166" s="145"/>
    </row>
    <row r="1167" spans="4:4">
      <c r="D1167" s="145"/>
    </row>
    <row r="1168" spans="4:4">
      <c r="D1168" s="145"/>
    </row>
    <row r="1169" spans="4:4">
      <c r="D1169" s="145"/>
    </row>
    <row r="1170" spans="4:4">
      <c r="D1170" s="145"/>
    </row>
    <row r="1171" spans="4:4">
      <c r="D1171" s="145"/>
    </row>
    <row r="1172" spans="4:4">
      <c r="D1172" s="145"/>
    </row>
    <row r="1173" spans="4:4">
      <c r="D1173" s="145"/>
    </row>
    <row r="1174" spans="4:4">
      <c r="D1174" s="145"/>
    </row>
    <row r="1175" spans="4:4">
      <c r="D1175" s="145"/>
    </row>
    <row r="1176" spans="4:4">
      <c r="D1176" s="145"/>
    </row>
    <row r="1177" spans="4:4">
      <c r="D1177" s="145"/>
    </row>
    <row r="1178" spans="4:4">
      <c r="D1178" s="145"/>
    </row>
    <row r="1179" spans="4:4">
      <c r="D1179" s="145"/>
    </row>
    <row r="1180" spans="4:4">
      <c r="D1180" s="145"/>
    </row>
    <row r="1181" spans="4:4">
      <c r="D1181" s="145"/>
    </row>
    <row r="1182" spans="4:4">
      <c r="D1182" s="145"/>
    </row>
    <row r="1183" spans="4:4">
      <c r="D1183" s="145"/>
    </row>
    <row r="1184" spans="4:4">
      <c r="D1184" s="145"/>
    </row>
    <row r="1185" spans="4:4">
      <c r="D1185" s="145"/>
    </row>
    <row r="1186" spans="4:4">
      <c r="D1186" s="145"/>
    </row>
    <row r="1187" spans="4:4">
      <c r="D1187" s="145"/>
    </row>
    <row r="1188" spans="4:4">
      <c r="D1188" s="145"/>
    </row>
    <row r="1189" spans="4:4">
      <c r="D1189" s="145"/>
    </row>
    <row r="1190" spans="4:4">
      <c r="D1190" s="145"/>
    </row>
    <row r="1191" spans="4:4">
      <c r="D1191" s="145"/>
    </row>
    <row r="1192" spans="4:4">
      <c r="D1192" s="145"/>
    </row>
    <row r="1193" spans="4:4">
      <c r="D1193" s="145"/>
    </row>
    <row r="1194" spans="4:4">
      <c r="D1194" s="145"/>
    </row>
    <row r="1195" spans="4:4">
      <c r="D1195" s="145"/>
    </row>
    <row r="1196" spans="4:4">
      <c r="D1196" s="145"/>
    </row>
    <row r="1197" spans="4:4">
      <c r="D1197" s="145"/>
    </row>
    <row r="1198" spans="4:4">
      <c r="D1198" s="145"/>
    </row>
    <row r="1199" spans="4:4">
      <c r="D1199" s="145"/>
    </row>
    <row r="1200" spans="4:4">
      <c r="D1200" s="145"/>
    </row>
    <row r="1201" spans="4:4">
      <c r="D1201" s="145"/>
    </row>
    <row r="1202" spans="4:4">
      <c r="D1202" s="145"/>
    </row>
    <row r="1203" spans="4:4">
      <c r="D1203" s="145"/>
    </row>
    <row r="1204" spans="4:4">
      <c r="D1204" s="145"/>
    </row>
    <row r="1205" spans="4:4">
      <c r="D1205" s="145"/>
    </row>
    <row r="1206" spans="4:4">
      <c r="D1206" s="145"/>
    </row>
    <row r="1207" spans="4:4">
      <c r="D1207" s="145"/>
    </row>
    <row r="1208" spans="4:4">
      <c r="D1208" s="145"/>
    </row>
    <row r="1209" spans="4:4">
      <c r="D1209" s="145"/>
    </row>
    <row r="1210" spans="4:4">
      <c r="D1210" s="145"/>
    </row>
    <row r="1211" spans="4:4">
      <c r="D1211" s="145"/>
    </row>
    <row r="1212" spans="4:4">
      <c r="D1212" s="145"/>
    </row>
    <row r="1213" spans="4:4">
      <c r="D1213" s="145"/>
    </row>
    <row r="1214" spans="4:4">
      <c r="D1214" s="145"/>
    </row>
    <row r="1215" spans="4:4">
      <c r="D1215" s="145"/>
    </row>
    <row r="1216" spans="4:4">
      <c r="D1216" s="145"/>
    </row>
    <row r="1217" spans="4:4">
      <c r="D1217" s="145"/>
    </row>
    <row r="1218" spans="4:4">
      <c r="D1218" s="145"/>
    </row>
    <row r="1219" spans="4:4">
      <c r="D1219" s="145"/>
    </row>
    <row r="1220" spans="4:4">
      <c r="D1220" s="145"/>
    </row>
    <row r="1221" spans="4:4">
      <c r="D1221" s="145"/>
    </row>
    <row r="1222" spans="4:4">
      <c r="D1222" s="145"/>
    </row>
    <row r="1223" spans="4:4">
      <c r="D1223" s="145"/>
    </row>
    <row r="1224" spans="4:4">
      <c r="D1224" s="145"/>
    </row>
    <row r="1225" spans="4:4">
      <c r="D1225" s="145"/>
    </row>
    <row r="1226" spans="4:4">
      <c r="D1226" s="145"/>
    </row>
    <row r="1227" spans="4:4">
      <c r="D1227" s="145"/>
    </row>
    <row r="1228" spans="4:4">
      <c r="D1228" s="145"/>
    </row>
    <row r="1229" spans="4:4">
      <c r="D1229" s="145"/>
    </row>
    <row r="1230" spans="4:4">
      <c r="D1230" s="145"/>
    </row>
    <row r="1231" spans="4:4">
      <c r="D1231" s="145"/>
    </row>
    <row r="1232" spans="4:4">
      <c r="D1232" s="145"/>
    </row>
    <row r="1233" spans="4:4">
      <c r="D1233" s="145"/>
    </row>
    <row r="1234" spans="4:4">
      <c r="D1234" s="145"/>
    </row>
    <row r="1235" spans="4:4">
      <c r="D1235" s="145"/>
    </row>
    <row r="1236" spans="4:4">
      <c r="D1236" s="145"/>
    </row>
    <row r="1237" spans="4:4">
      <c r="D1237" s="145"/>
    </row>
    <row r="1238" spans="4:4">
      <c r="D1238" s="145"/>
    </row>
    <row r="1239" spans="4:4">
      <c r="D1239" s="145"/>
    </row>
    <row r="1240" spans="4:4">
      <c r="D1240" s="145"/>
    </row>
    <row r="1241" spans="4:4">
      <c r="D1241" s="145"/>
    </row>
    <row r="1242" spans="4:4">
      <c r="D1242" s="145"/>
    </row>
    <row r="1243" spans="4:4">
      <c r="D1243" s="145"/>
    </row>
    <row r="1244" spans="4:4">
      <c r="D1244" s="145"/>
    </row>
    <row r="1245" spans="4:4">
      <c r="D1245" s="145"/>
    </row>
    <row r="1246" spans="4:4">
      <c r="D1246" s="145"/>
    </row>
    <row r="1247" spans="4:4">
      <c r="D1247" s="145"/>
    </row>
    <row r="1248" spans="4:4">
      <c r="D1248" s="145"/>
    </row>
    <row r="1249" spans="4:4">
      <c r="D1249" s="145"/>
    </row>
    <row r="1250" spans="4:4">
      <c r="D1250" s="145"/>
    </row>
    <row r="1251" spans="4:4">
      <c r="D1251" s="145"/>
    </row>
    <row r="1252" spans="4:4">
      <c r="D1252" s="145"/>
    </row>
    <row r="1253" spans="4:4">
      <c r="D1253" s="145"/>
    </row>
    <row r="1254" spans="4:4">
      <c r="D1254" s="145"/>
    </row>
    <row r="1255" spans="4:4">
      <c r="D1255" s="145"/>
    </row>
    <row r="1256" spans="4:4">
      <c r="D1256" s="145"/>
    </row>
    <row r="1257" spans="4:4">
      <c r="D1257" s="145"/>
    </row>
    <row r="1258" spans="4:4">
      <c r="D1258" s="145"/>
    </row>
    <row r="1259" spans="4:4">
      <c r="D1259" s="145"/>
    </row>
    <row r="1260" spans="4:4">
      <c r="D1260" s="145"/>
    </row>
    <row r="1261" spans="4:4">
      <c r="D1261" s="145"/>
    </row>
    <row r="1262" spans="4:4">
      <c r="D1262" s="145"/>
    </row>
    <row r="1263" spans="4:4">
      <c r="D1263" s="145"/>
    </row>
    <row r="1264" spans="4:4">
      <c r="D1264" s="145"/>
    </row>
    <row r="1265" spans="4:4">
      <c r="D1265" s="145"/>
    </row>
    <row r="1266" spans="4:4">
      <c r="D1266" s="145"/>
    </row>
    <row r="1267" spans="4:4">
      <c r="D1267" s="145"/>
    </row>
    <row r="1268" spans="4:4">
      <c r="D1268" s="145"/>
    </row>
    <row r="1269" spans="4:4">
      <c r="D1269" s="145"/>
    </row>
    <row r="1270" spans="4:4">
      <c r="D1270" s="145"/>
    </row>
    <row r="1271" spans="4:4">
      <c r="D1271" s="145"/>
    </row>
    <row r="1272" spans="4:4">
      <c r="D1272" s="145"/>
    </row>
    <row r="1273" spans="4:4">
      <c r="D1273" s="145"/>
    </row>
    <row r="1274" spans="4:4">
      <c r="D1274" s="145"/>
    </row>
    <row r="1275" spans="4:4">
      <c r="D1275" s="145"/>
    </row>
    <row r="1276" spans="4:4">
      <c r="D1276" s="145"/>
    </row>
    <row r="1277" spans="4:4">
      <c r="D1277" s="145"/>
    </row>
    <row r="1278" spans="4:4">
      <c r="D1278" s="145"/>
    </row>
    <row r="1279" spans="4:4">
      <c r="D1279" s="145"/>
    </row>
    <row r="1280" spans="4:4">
      <c r="D1280" s="145"/>
    </row>
    <row r="1281" spans="4:4">
      <c r="D1281" s="145"/>
    </row>
    <row r="1282" spans="4:4">
      <c r="D1282" s="145"/>
    </row>
    <row r="1283" spans="4:4">
      <c r="D1283" s="145"/>
    </row>
    <row r="1284" spans="4:4">
      <c r="D1284" s="145"/>
    </row>
    <row r="1285" spans="4:4">
      <c r="D1285" s="145"/>
    </row>
    <row r="1286" spans="4:4">
      <c r="D1286" s="145"/>
    </row>
    <row r="1287" spans="4:4">
      <c r="D1287" s="145"/>
    </row>
    <row r="1288" spans="4:4">
      <c r="D1288" s="145"/>
    </row>
    <row r="1289" spans="4:4">
      <c r="D1289" s="145"/>
    </row>
    <row r="1290" spans="4:4">
      <c r="D1290" s="145"/>
    </row>
    <row r="1291" spans="4:4">
      <c r="D1291" s="145"/>
    </row>
    <row r="1292" spans="4:4">
      <c r="D1292" s="145"/>
    </row>
    <row r="1293" spans="4:4">
      <c r="D1293" s="145"/>
    </row>
    <row r="1294" spans="4:4">
      <c r="D1294" s="145"/>
    </row>
    <row r="1295" spans="4:4">
      <c r="D1295" s="145"/>
    </row>
    <row r="1296" spans="4:4">
      <c r="D1296" s="145"/>
    </row>
    <row r="1297" spans="4:4">
      <c r="D1297" s="145"/>
    </row>
    <row r="1298" spans="4:4">
      <c r="D1298" s="145"/>
    </row>
    <row r="1299" spans="4:4">
      <c r="D1299" s="145"/>
    </row>
    <row r="1300" spans="4:4">
      <c r="D1300" s="145"/>
    </row>
    <row r="1301" spans="4:4">
      <c r="D1301" s="145"/>
    </row>
    <row r="1302" spans="4:4">
      <c r="D1302" s="145"/>
    </row>
    <row r="1303" spans="4:4">
      <c r="D1303" s="145"/>
    </row>
    <row r="1304" spans="4:4">
      <c r="D1304" s="145"/>
    </row>
    <row r="1305" spans="4:4">
      <c r="D1305" s="145"/>
    </row>
    <row r="1306" spans="4:4">
      <c r="D1306" s="145"/>
    </row>
    <row r="1307" spans="4:4">
      <c r="D1307" s="145"/>
    </row>
    <row r="1308" spans="4:4">
      <c r="D1308" s="145"/>
    </row>
    <row r="1309" spans="4:4">
      <c r="D1309" s="145"/>
    </row>
    <row r="1310" spans="4:4">
      <c r="D1310" s="145"/>
    </row>
    <row r="1311" spans="4:4">
      <c r="D1311" s="145"/>
    </row>
    <row r="1312" spans="4:4">
      <c r="D1312" s="145"/>
    </row>
    <row r="1313" spans="4:4">
      <c r="D1313" s="145"/>
    </row>
    <row r="1314" spans="4:4">
      <c r="D1314" s="145"/>
    </row>
    <row r="1315" spans="4:4">
      <c r="D1315" s="145"/>
    </row>
    <row r="1316" spans="4:4">
      <c r="D1316" s="145"/>
    </row>
    <row r="1317" spans="4:4">
      <c r="D1317" s="145"/>
    </row>
    <row r="1318" spans="4:4">
      <c r="D1318" s="145"/>
    </row>
    <row r="1319" spans="4:4">
      <c r="D1319" s="145"/>
    </row>
    <row r="1320" spans="4:4">
      <c r="D1320" s="145"/>
    </row>
    <row r="1321" spans="4:4">
      <c r="D1321" s="145"/>
    </row>
    <row r="1322" spans="4:4">
      <c r="D1322" s="145"/>
    </row>
    <row r="1323" spans="4:4">
      <c r="D1323" s="145"/>
    </row>
    <row r="1324" spans="4:4">
      <c r="D1324" s="145"/>
    </row>
    <row r="1325" spans="4:4">
      <c r="D1325" s="145"/>
    </row>
    <row r="1326" spans="4:4">
      <c r="D1326" s="145"/>
    </row>
    <row r="1327" spans="4:4">
      <c r="D1327" s="145"/>
    </row>
    <row r="1328" spans="4:4">
      <c r="D1328" s="145"/>
    </row>
    <row r="1329" spans="4:4">
      <c r="D1329" s="145"/>
    </row>
    <row r="1330" spans="4:4">
      <c r="D1330" s="145"/>
    </row>
    <row r="1331" spans="4:4">
      <c r="D1331" s="145"/>
    </row>
    <row r="1332" spans="4:4">
      <c r="D1332" s="145"/>
    </row>
    <row r="1333" spans="4:4">
      <c r="D1333" s="145"/>
    </row>
    <row r="1334" spans="4:4">
      <c r="D1334" s="145"/>
    </row>
    <row r="1335" spans="4:4">
      <c r="D1335" s="145"/>
    </row>
    <row r="1336" spans="4:4">
      <c r="D1336" s="145"/>
    </row>
    <row r="1337" spans="4:4">
      <c r="D1337" s="145"/>
    </row>
    <row r="1338" spans="4:4">
      <c r="D1338" s="145"/>
    </row>
    <row r="1339" spans="4:4">
      <c r="D1339" s="145"/>
    </row>
    <row r="1340" spans="4:4">
      <c r="D1340" s="145"/>
    </row>
    <row r="1341" spans="4:4">
      <c r="D1341" s="145"/>
    </row>
    <row r="1342" spans="4:4">
      <c r="D1342" s="145"/>
    </row>
    <row r="1343" spans="4:4">
      <c r="D1343" s="145"/>
    </row>
    <row r="1344" spans="4:4">
      <c r="D1344" s="145"/>
    </row>
    <row r="1345" spans="4:4">
      <c r="D1345" s="145"/>
    </row>
    <row r="1346" spans="4:4">
      <c r="D1346" s="145"/>
    </row>
    <row r="1347" spans="4:4">
      <c r="D1347" s="145"/>
    </row>
    <row r="1348" spans="4:4">
      <c r="D1348" s="145"/>
    </row>
    <row r="1349" spans="4:4">
      <c r="D1349" s="145"/>
    </row>
    <row r="1350" spans="4:4">
      <c r="D1350" s="145"/>
    </row>
    <row r="1351" spans="4:4">
      <c r="D1351" s="145"/>
    </row>
    <row r="1352" spans="4:4">
      <c r="D1352" s="145"/>
    </row>
    <row r="1353" spans="4:4">
      <c r="D1353" s="145"/>
    </row>
    <row r="1354" spans="4:4">
      <c r="D1354" s="145"/>
    </row>
    <row r="1355" spans="4:4">
      <c r="D1355" s="145"/>
    </row>
    <row r="1356" spans="4:4">
      <c r="D1356" s="145"/>
    </row>
    <row r="1357" spans="4:4">
      <c r="D1357" s="145"/>
    </row>
    <row r="1358" spans="4:4">
      <c r="D1358" s="145"/>
    </row>
    <row r="1359" spans="4:4">
      <c r="D1359" s="145"/>
    </row>
    <row r="1360" spans="4:4">
      <c r="D1360" s="145"/>
    </row>
    <row r="1361" spans="4:4">
      <c r="D1361" s="145"/>
    </row>
    <row r="1362" spans="4:4">
      <c r="D1362" s="145"/>
    </row>
    <row r="1363" spans="4:4">
      <c r="D1363" s="145"/>
    </row>
    <row r="1364" spans="4:4">
      <c r="D1364" s="145"/>
    </row>
    <row r="1365" spans="4:4">
      <c r="D1365" s="145"/>
    </row>
    <row r="1366" spans="4:4">
      <c r="D1366" s="145"/>
    </row>
    <row r="1367" spans="4:4">
      <c r="D1367" s="145"/>
    </row>
    <row r="1368" spans="4:4">
      <c r="D1368" s="145"/>
    </row>
    <row r="1369" spans="4:4">
      <c r="D1369" s="145"/>
    </row>
    <row r="1370" spans="4:4">
      <c r="D1370" s="145"/>
    </row>
    <row r="1371" spans="4:4">
      <c r="D1371" s="145"/>
    </row>
    <row r="1372" spans="4:4">
      <c r="D1372" s="145"/>
    </row>
    <row r="1373" spans="4:4">
      <c r="D1373" s="145"/>
    </row>
    <row r="1374" spans="4:4">
      <c r="D1374" s="145"/>
    </row>
    <row r="1375" spans="4:4">
      <c r="D1375" s="145"/>
    </row>
    <row r="1376" spans="4:4">
      <c r="D1376" s="145"/>
    </row>
    <row r="1377" spans="4:4">
      <c r="D1377" s="145"/>
    </row>
    <row r="1378" spans="4:4">
      <c r="D1378" s="145"/>
    </row>
    <row r="1379" spans="4:4">
      <c r="D1379" s="145"/>
    </row>
    <row r="1380" spans="4:4">
      <c r="D1380" s="145"/>
    </row>
    <row r="1381" spans="4:4">
      <c r="D1381" s="145"/>
    </row>
    <row r="1382" spans="4:4">
      <c r="D1382" s="145"/>
    </row>
    <row r="1383" spans="4:4">
      <c r="D1383" s="145"/>
    </row>
    <row r="1384" spans="4:4">
      <c r="D1384" s="145"/>
    </row>
    <row r="1385" spans="4:4">
      <c r="D1385" s="145"/>
    </row>
    <row r="1386" spans="4:4">
      <c r="D1386" s="145"/>
    </row>
    <row r="1387" spans="4:4">
      <c r="D1387" s="145"/>
    </row>
    <row r="1388" spans="4:4">
      <c r="D1388" s="145"/>
    </row>
    <row r="1389" spans="4:4">
      <c r="D1389" s="145"/>
    </row>
    <row r="1390" spans="4:4">
      <c r="D1390" s="145"/>
    </row>
    <row r="1391" spans="4:4">
      <c r="D1391" s="145"/>
    </row>
    <row r="1392" spans="4:4">
      <c r="D1392" s="145"/>
    </row>
    <row r="1393" spans="4:4">
      <c r="D1393" s="145"/>
    </row>
    <row r="1394" spans="4:4">
      <c r="D1394" s="145"/>
    </row>
    <row r="1395" spans="4:4">
      <c r="D1395" s="145"/>
    </row>
    <row r="1396" spans="4:4">
      <c r="D1396" s="145"/>
    </row>
    <row r="1397" spans="4:4">
      <c r="D1397" s="145"/>
    </row>
    <row r="1398" spans="4:4">
      <c r="D1398" s="145"/>
    </row>
    <row r="1399" spans="4:4">
      <c r="D1399" s="145"/>
    </row>
    <row r="1400" spans="4:4">
      <c r="D1400" s="145"/>
    </row>
    <row r="1401" spans="4:4">
      <c r="D1401" s="145"/>
    </row>
    <row r="1402" spans="4:4">
      <c r="D1402" s="145"/>
    </row>
    <row r="1403" spans="4:4">
      <c r="D1403" s="145"/>
    </row>
    <row r="1404" spans="4:4">
      <c r="D1404" s="145"/>
    </row>
    <row r="1405" spans="4:4">
      <c r="D1405" s="145"/>
    </row>
    <row r="1406" spans="4:4">
      <c r="D1406" s="145"/>
    </row>
    <row r="1407" spans="4:4">
      <c r="D1407" s="145"/>
    </row>
    <row r="1408" spans="4:4">
      <c r="D1408" s="145"/>
    </row>
    <row r="1409" spans="4:4">
      <c r="D1409" s="145"/>
    </row>
    <row r="1410" spans="4:4">
      <c r="D1410" s="145"/>
    </row>
    <row r="1411" spans="4:4">
      <c r="D1411" s="145"/>
    </row>
    <row r="1412" spans="4:4">
      <c r="D1412" s="145"/>
    </row>
    <row r="1413" spans="4:4">
      <c r="D1413" s="145"/>
    </row>
    <row r="1414" spans="4:4">
      <c r="D1414" s="145"/>
    </row>
    <row r="1415" spans="4:4">
      <c r="D1415" s="145"/>
    </row>
    <row r="1416" spans="4:4">
      <c r="D1416" s="145"/>
    </row>
    <row r="1417" spans="4:4">
      <c r="D1417" s="145"/>
    </row>
    <row r="1418" spans="4:4">
      <c r="D1418" s="145"/>
    </row>
    <row r="1419" spans="4:4">
      <c r="D1419" s="145"/>
    </row>
    <row r="1420" spans="4:4">
      <c r="D1420" s="145"/>
    </row>
    <row r="1421" spans="4:4">
      <c r="D1421" s="145"/>
    </row>
    <row r="1422" spans="4:4">
      <c r="D1422" s="145"/>
    </row>
    <row r="1423" spans="4:4">
      <c r="D1423" s="145"/>
    </row>
    <row r="1424" spans="4:4">
      <c r="D1424" s="145"/>
    </row>
    <row r="1425" spans="4:4">
      <c r="D1425" s="145"/>
    </row>
    <row r="1426" spans="4:4">
      <c r="D1426" s="145"/>
    </row>
    <row r="1427" spans="4:4">
      <c r="D1427" s="145"/>
    </row>
    <row r="1428" spans="4:4">
      <c r="D1428" s="145"/>
    </row>
    <row r="1429" spans="4:4">
      <c r="D1429" s="145"/>
    </row>
    <row r="1430" spans="4:4">
      <c r="D1430" s="145"/>
    </row>
    <row r="1431" spans="4:4">
      <c r="D1431" s="145"/>
    </row>
    <row r="1432" spans="4:4">
      <c r="D1432" s="145"/>
    </row>
    <row r="1433" spans="4:4">
      <c r="D1433" s="145"/>
    </row>
    <row r="1434" spans="4:4">
      <c r="D1434" s="145"/>
    </row>
    <row r="1435" spans="4:4">
      <c r="D1435" s="145"/>
    </row>
    <row r="1436" spans="4:4">
      <c r="D1436" s="145"/>
    </row>
    <row r="1437" spans="4:4">
      <c r="D1437" s="145"/>
    </row>
    <row r="1438" spans="4:4">
      <c r="D1438" s="145"/>
    </row>
    <row r="1439" spans="4:4">
      <c r="D1439" s="145"/>
    </row>
    <row r="1440" spans="4:4">
      <c r="D1440" s="145"/>
    </row>
    <row r="1441" spans="4:4">
      <c r="D1441" s="145"/>
    </row>
    <row r="1442" spans="4:4">
      <c r="D1442" s="145"/>
    </row>
    <row r="1443" spans="4:4">
      <c r="D1443" s="145"/>
    </row>
    <row r="1444" spans="4:4">
      <c r="D1444" s="145"/>
    </row>
    <row r="1445" spans="4:4">
      <c r="D1445" s="145"/>
    </row>
    <row r="1446" spans="4:4">
      <c r="D1446" s="145"/>
    </row>
    <row r="1447" spans="4:4">
      <c r="D1447" s="145"/>
    </row>
    <row r="1448" spans="4:4">
      <c r="D1448" s="145"/>
    </row>
    <row r="1449" spans="4:4">
      <c r="D1449" s="145"/>
    </row>
    <row r="1450" spans="4:4">
      <c r="D1450" s="145"/>
    </row>
    <row r="1451" spans="4:4">
      <c r="D1451" s="145"/>
    </row>
    <row r="1452" spans="4:4">
      <c r="D1452" s="145"/>
    </row>
    <row r="1453" spans="4:4">
      <c r="D1453" s="145"/>
    </row>
    <row r="1454" spans="4:4">
      <c r="D1454" s="145"/>
    </row>
    <row r="1455" spans="4:4">
      <c r="D1455" s="145"/>
    </row>
    <row r="1456" spans="4:4">
      <c r="D1456" s="145"/>
    </row>
    <row r="1457" spans="4:4">
      <c r="D1457" s="145"/>
    </row>
    <row r="1458" spans="4:4">
      <c r="D1458" s="145"/>
    </row>
    <row r="1459" spans="4:4">
      <c r="D1459" s="145"/>
    </row>
    <row r="1460" spans="4:4">
      <c r="D1460" s="145"/>
    </row>
    <row r="1461" spans="4:4">
      <c r="D1461" s="145"/>
    </row>
    <row r="1462" spans="4:4">
      <c r="D1462" s="145"/>
    </row>
    <row r="1463" spans="4:4">
      <c r="D1463" s="145"/>
    </row>
    <row r="1464" spans="4:4">
      <c r="D1464" s="145"/>
    </row>
    <row r="1465" spans="4:4">
      <c r="D1465" s="145"/>
    </row>
    <row r="1466" spans="4:4">
      <c r="D1466" s="145"/>
    </row>
    <row r="1467" spans="4:4">
      <c r="D1467" s="145"/>
    </row>
    <row r="1468" spans="4:4">
      <c r="D1468" s="145"/>
    </row>
    <row r="1469" spans="4:4">
      <c r="D1469" s="145"/>
    </row>
    <row r="1470" spans="4:4">
      <c r="D1470" s="145"/>
    </row>
    <row r="1471" spans="4:4">
      <c r="D1471" s="145"/>
    </row>
    <row r="1472" spans="4:4">
      <c r="D1472" s="145"/>
    </row>
    <row r="1473" spans="4:4">
      <c r="D1473" s="145"/>
    </row>
    <row r="1474" spans="4:4">
      <c r="D1474" s="145"/>
    </row>
    <row r="1475" spans="4:4">
      <c r="D1475" s="145"/>
    </row>
    <row r="1476" spans="4:4">
      <c r="D1476" s="145"/>
    </row>
    <row r="1477" spans="4:4">
      <c r="D1477" s="145"/>
    </row>
    <row r="1478" spans="4:4">
      <c r="D1478" s="145"/>
    </row>
    <row r="1479" spans="4:4">
      <c r="D1479" s="145"/>
    </row>
    <row r="1480" spans="4:4">
      <c r="D1480" s="145"/>
    </row>
    <row r="1481" spans="4:4">
      <c r="D1481" s="145"/>
    </row>
    <row r="1482" spans="4:4">
      <c r="D1482" s="145"/>
    </row>
    <row r="1483" spans="4:4">
      <c r="D1483" s="145"/>
    </row>
    <row r="1484" spans="4:4">
      <c r="D1484" s="145"/>
    </row>
    <row r="1485" spans="4:4">
      <c r="D1485" s="145"/>
    </row>
    <row r="1486" spans="4:4">
      <c r="D1486" s="145"/>
    </row>
    <row r="1487" spans="4:4">
      <c r="D1487" s="145"/>
    </row>
    <row r="1488" spans="4:4">
      <c r="D1488" s="145"/>
    </row>
    <row r="1489" spans="4:4">
      <c r="D1489" s="145"/>
    </row>
    <row r="1490" spans="4:4">
      <c r="D1490" s="145"/>
    </row>
    <row r="1491" spans="4:4">
      <c r="D1491" s="145"/>
    </row>
    <row r="1492" spans="4:4">
      <c r="D1492" s="145"/>
    </row>
    <row r="1493" spans="4:4">
      <c r="D1493" s="145"/>
    </row>
    <row r="1494" spans="4:4">
      <c r="D1494" s="145"/>
    </row>
    <row r="1495" spans="4:4">
      <c r="D1495" s="145"/>
    </row>
    <row r="1496" spans="4:4">
      <c r="D1496" s="145"/>
    </row>
    <row r="1497" spans="4:4">
      <c r="D1497" s="145"/>
    </row>
    <row r="1498" spans="4:4">
      <c r="D1498" s="145"/>
    </row>
    <row r="1499" spans="4:4">
      <c r="D1499" s="145"/>
    </row>
    <row r="1500" spans="4:4">
      <c r="D1500" s="145"/>
    </row>
    <row r="1501" spans="4:4">
      <c r="D1501" s="145"/>
    </row>
    <row r="1502" spans="4:4">
      <c r="D1502" s="145"/>
    </row>
    <row r="1503" spans="4:4">
      <c r="D1503" s="145"/>
    </row>
    <row r="1504" spans="4:4">
      <c r="D1504" s="145"/>
    </row>
    <row r="1505" spans="4:4">
      <c r="D1505" s="145"/>
    </row>
    <row r="1506" spans="4:4">
      <c r="D1506" s="145"/>
    </row>
    <row r="1507" spans="4:4">
      <c r="D1507" s="145"/>
    </row>
    <row r="1508" spans="4:4">
      <c r="D1508" s="145"/>
    </row>
    <row r="1509" spans="4:4">
      <c r="D1509" s="145"/>
    </row>
    <row r="1510" spans="4:4">
      <c r="D1510" s="145"/>
    </row>
    <row r="1511" spans="4:4">
      <c r="D1511" s="145"/>
    </row>
    <row r="1512" spans="4:4">
      <c r="D1512" s="145"/>
    </row>
    <row r="1513" spans="4:4">
      <c r="D1513" s="145"/>
    </row>
    <row r="1514" spans="4:4">
      <c r="D1514" s="145"/>
    </row>
    <row r="1515" spans="4:4">
      <c r="D1515" s="145"/>
    </row>
    <row r="1516" spans="4:4">
      <c r="D1516" s="145"/>
    </row>
    <row r="1517" spans="4:4">
      <c r="D1517" s="145"/>
    </row>
    <row r="1518" spans="4:4">
      <c r="D1518" s="145"/>
    </row>
    <row r="1519" spans="4:4">
      <c r="D1519" s="145"/>
    </row>
    <row r="1520" spans="4:4">
      <c r="D1520" s="145"/>
    </row>
    <row r="1521" spans="4:4">
      <c r="D1521" s="145"/>
    </row>
    <row r="1522" spans="4:4">
      <c r="D1522" s="145"/>
    </row>
    <row r="1523" spans="4:4">
      <c r="D1523" s="145"/>
    </row>
    <row r="1524" spans="4:4">
      <c r="D1524" s="145"/>
    </row>
    <row r="1525" spans="4:4">
      <c r="D1525" s="145"/>
    </row>
    <row r="1526" spans="4:4">
      <c r="D1526" s="145"/>
    </row>
    <row r="1527" spans="4:4">
      <c r="D1527" s="145"/>
    </row>
    <row r="1528" spans="4:4">
      <c r="D1528" s="145"/>
    </row>
    <row r="1529" spans="4:4">
      <c r="D1529" s="145"/>
    </row>
    <row r="1530" spans="4:4">
      <c r="D1530" s="145"/>
    </row>
    <row r="1531" spans="4:4">
      <c r="D1531" s="145"/>
    </row>
    <row r="1532" spans="4:4">
      <c r="D1532" s="145"/>
    </row>
    <row r="1533" spans="4:4">
      <c r="D1533" s="145"/>
    </row>
    <row r="1534" spans="4:4">
      <c r="D1534" s="145"/>
    </row>
    <row r="1535" spans="4:4">
      <c r="D1535" s="145"/>
    </row>
    <row r="1536" spans="4:4">
      <c r="D1536" s="145"/>
    </row>
    <row r="1537" spans="4:4">
      <c r="D1537" s="145"/>
    </row>
    <row r="1538" spans="4:4">
      <c r="D1538" s="145"/>
    </row>
    <row r="1539" spans="4:4">
      <c r="D1539" s="145"/>
    </row>
    <row r="1540" spans="4:4">
      <c r="D1540" s="145"/>
    </row>
    <row r="1541" spans="4:4">
      <c r="D1541" s="145"/>
    </row>
    <row r="1542" spans="4:4">
      <c r="D1542" s="145"/>
    </row>
    <row r="1543" spans="4:4">
      <c r="D1543" s="145"/>
    </row>
    <row r="1544" spans="4:4">
      <c r="D1544" s="145"/>
    </row>
    <row r="1545" spans="4:4">
      <c r="D1545" s="145"/>
    </row>
    <row r="1546" spans="4:4">
      <c r="D1546" s="145"/>
    </row>
    <row r="1547" spans="4:4">
      <c r="D1547" s="145"/>
    </row>
    <row r="1548" spans="4:4">
      <c r="D1548" s="145"/>
    </row>
    <row r="1549" spans="4:4">
      <c r="D1549" s="145"/>
    </row>
    <row r="1550" spans="4:4">
      <c r="D1550" s="145"/>
    </row>
    <row r="1551" spans="4:4">
      <c r="D1551" s="145"/>
    </row>
    <row r="1552" spans="4:4">
      <c r="D1552" s="145"/>
    </row>
    <row r="1553" spans="4:4">
      <c r="D1553" s="145"/>
    </row>
    <row r="1554" spans="4:4">
      <c r="D1554" s="145"/>
    </row>
    <row r="1555" spans="4:4">
      <c r="D1555" s="145"/>
    </row>
    <row r="1556" spans="4:4">
      <c r="D1556" s="145"/>
    </row>
    <row r="1557" spans="4:4">
      <c r="D1557" s="145"/>
    </row>
    <row r="1558" spans="4:4">
      <c r="D1558" s="145"/>
    </row>
    <row r="1559" spans="4:4">
      <c r="D1559" s="145"/>
    </row>
    <row r="1560" spans="4:4">
      <c r="D1560" s="145"/>
    </row>
    <row r="1561" spans="4:4">
      <c r="D1561" s="145"/>
    </row>
    <row r="1562" spans="4:4">
      <c r="D1562" s="145"/>
    </row>
    <row r="1563" spans="4:4">
      <c r="D1563" s="145"/>
    </row>
    <row r="1564" spans="4:4">
      <c r="D1564" s="145"/>
    </row>
    <row r="1565" spans="4:4">
      <c r="D1565" s="145"/>
    </row>
    <row r="1566" spans="4:4">
      <c r="D1566" s="145"/>
    </row>
    <row r="1567" spans="4:4">
      <c r="D1567" s="145"/>
    </row>
    <row r="1568" spans="4:4">
      <c r="D1568" s="145"/>
    </row>
    <row r="1569" spans="4:4">
      <c r="D1569" s="145"/>
    </row>
    <row r="1570" spans="4:4">
      <c r="D1570" s="145"/>
    </row>
    <row r="1571" spans="4:4">
      <c r="D1571" s="145"/>
    </row>
    <row r="1572" spans="4:4">
      <c r="D1572" s="145"/>
    </row>
    <row r="1573" spans="4:4">
      <c r="D1573" s="145"/>
    </row>
    <row r="1574" spans="4:4">
      <c r="D1574" s="145"/>
    </row>
    <row r="1575" spans="4:4">
      <c r="D1575" s="145"/>
    </row>
    <row r="1576" spans="4:4">
      <c r="D1576" s="145"/>
    </row>
    <row r="1577" spans="4:4">
      <c r="D1577" s="145"/>
    </row>
    <row r="1578" spans="4:4">
      <c r="D1578" s="145"/>
    </row>
    <row r="1579" spans="4:4">
      <c r="D1579" s="145"/>
    </row>
    <row r="1580" spans="4:4">
      <c r="D1580" s="145"/>
    </row>
    <row r="1581" spans="4:4">
      <c r="D1581" s="145"/>
    </row>
    <row r="1582" spans="4:4">
      <c r="D1582" s="145"/>
    </row>
    <row r="1583" spans="4:4">
      <c r="D1583" s="145"/>
    </row>
    <row r="1584" spans="4:4">
      <c r="D1584" s="145"/>
    </row>
    <row r="1585" spans="4:4">
      <c r="D1585" s="145"/>
    </row>
    <row r="1586" spans="4:4">
      <c r="D1586" s="145"/>
    </row>
    <row r="1587" spans="4:4">
      <c r="D1587" s="145"/>
    </row>
    <row r="1588" spans="4:4">
      <c r="D1588" s="145"/>
    </row>
    <row r="1589" spans="4:4">
      <c r="D1589" s="145"/>
    </row>
    <row r="1590" spans="4:4">
      <c r="D1590" s="145"/>
    </row>
    <row r="1591" spans="4:4">
      <c r="D1591" s="145"/>
    </row>
    <row r="1592" spans="4:4">
      <c r="D1592" s="145"/>
    </row>
    <row r="1593" spans="4:4">
      <c r="D1593" s="145"/>
    </row>
    <row r="1594" spans="4:4">
      <c r="D1594" s="145"/>
    </row>
    <row r="1595" spans="4:4">
      <c r="D1595" s="145"/>
    </row>
    <row r="1596" spans="4:4">
      <c r="D1596" s="145"/>
    </row>
    <row r="1597" spans="4:4">
      <c r="D1597" s="145"/>
    </row>
    <row r="1598" spans="4:4">
      <c r="D1598" s="145"/>
    </row>
    <row r="1599" spans="4:4">
      <c r="D1599" s="145"/>
    </row>
    <row r="1600" spans="4:4">
      <c r="D1600" s="145"/>
    </row>
    <row r="1601" spans="4:4">
      <c r="D1601" s="145"/>
    </row>
    <row r="1602" spans="4:4">
      <c r="D1602" s="145"/>
    </row>
    <row r="1603" spans="4:4">
      <c r="D1603" s="145"/>
    </row>
    <row r="1604" spans="4:4">
      <c r="D1604" s="145"/>
    </row>
    <row r="1605" spans="4:4">
      <c r="D1605" s="145"/>
    </row>
    <row r="1606" spans="4:4">
      <c r="D1606" s="145"/>
    </row>
    <row r="1607" spans="4:4">
      <c r="D1607" s="145"/>
    </row>
    <row r="1608" spans="4:4">
      <c r="D1608" s="145"/>
    </row>
    <row r="1609" spans="4:4">
      <c r="D1609" s="145"/>
    </row>
    <row r="1610" spans="4:4">
      <c r="D1610" s="145"/>
    </row>
    <row r="1611" spans="4:4">
      <c r="D1611" s="145"/>
    </row>
    <row r="1612" spans="4:4">
      <c r="D1612" s="145"/>
    </row>
    <row r="1613" spans="4:4">
      <c r="D1613" s="145"/>
    </row>
    <row r="1614" spans="4:4">
      <c r="D1614" s="145"/>
    </row>
    <row r="1615" spans="4:4">
      <c r="D1615" s="145"/>
    </row>
    <row r="1616" spans="4:4">
      <c r="D1616" s="145"/>
    </row>
    <row r="1617" spans="4:4">
      <c r="D1617" s="145"/>
    </row>
    <row r="1618" spans="4:4">
      <c r="D1618" s="145"/>
    </row>
    <row r="1619" spans="4:4">
      <c r="D1619" s="145"/>
    </row>
    <row r="1620" spans="4:4">
      <c r="D1620" s="145"/>
    </row>
    <row r="1621" spans="4:4">
      <c r="D1621" s="145"/>
    </row>
    <row r="1622" spans="4:4">
      <c r="D1622" s="145"/>
    </row>
    <row r="1623" spans="4:4">
      <c r="D1623" s="145"/>
    </row>
    <row r="1624" spans="4:4">
      <c r="D1624" s="145"/>
    </row>
    <row r="1625" spans="4:4">
      <c r="D1625" s="145"/>
    </row>
    <row r="1626" spans="4:4">
      <c r="D1626" s="145"/>
    </row>
    <row r="1627" spans="4:4">
      <c r="D1627" s="145"/>
    </row>
    <row r="1628" spans="4:4">
      <c r="D1628" s="145"/>
    </row>
    <row r="1629" spans="4:4">
      <c r="D1629" s="145"/>
    </row>
    <row r="1630" spans="4:4">
      <c r="D1630" s="145"/>
    </row>
    <row r="1631" spans="4:4">
      <c r="D1631" s="145"/>
    </row>
    <row r="1632" spans="4:4">
      <c r="D1632" s="145"/>
    </row>
    <row r="1633" spans="4:4">
      <c r="D1633" s="145"/>
    </row>
    <row r="1634" spans="4:4">
      <c r="D1634" s="145"/>
    </row>
    <row r="1635" spans="4:4">
      <c r="D1635" s="145"/>
    </row>
    <row r="1636" spans="4:4">
      <c r="D1636" s="145"/>
    </row>
    <row r="1637" spans="4:4">
      <c r="D1637" s="145"/>
    </row>
    <row r="1638" spans="4:4">
      <c r="D1638" s="145"/>
    </row>
    <row r="1639" spans="4:4">
      <c r="D1639" s="145"/>
    </row>
    <row r="1640" spans="4:4">
      <c r="D1640" s="145"/>
    </row>
    <row r="1641" spans="4:4">
      <c r="D1641" s="145"/>
    </row>
    <row r="1642" spans="4:4">
      <c r="D1642" s="145"/>
    </row>
    <row r="1643" spans="4:4">
      <c r="D1643" s="145"/>
    </row>
    <row r="1644" spans="4:4">
      <c r="D1644" s="145"/>
    </row>
    <row r="1645" spans="4:4">
      <c r="D1645" s="145"/>
    </row>
    <row r="1646" spans="4:4">
      <c r="D1646" s="145"/>
    </row>
    <row r="1647" spans="4:4">
      <c r="D1647" s="145"/>
    </row>
    <row r="1648" spans="4:4">
      <c r="D1648" s="145"/>
    </row>
    <row r="1649" spans="4:4">
      <c r="D1649" s="145"/>
    </row>
    <row r="1650" spans="4:4">
      <c r="D1650" s="145"/>
    </row>
    <row r="1651" spans="4:4">
      <c r="D1651" s="145"/>
    </row>
    <row r="1652" spans="4:4">
      <c r="D1652" s="145"/>
    </row>
    <row r="1653" spans="4:4">
      <c r="D1653" s="145"/>
    </row>
    <row r="1654" spans="4:4">
      <c r="D1654" s="145"/>
    </row>
    <row r="1655" spans="4:4">
      <c r="D1655" s="145"/>
    </row>
    <row r="1656" spans="4:4">
      <c r="D1656" s="145"/>
    </row>
    <row r="1657" spans="4:4">
      <c r="D1657" s="145"/>
    </row>
    <row r="1658" spans="4:4">
      <c r="D1658" s="145"/>
    </row>
    <row r="1659" spans="4:4">
      <c r="D1659" s="145"/>
    </row>
    <row r="1660" spans="4:4">
      <c r="D1660" s="145"/>
    </row>
    <row r="1661" spans="4:4">
      <c r="D1661" s="145"/>
    </row>
    <row r="1662" spans="4:4">
      <c r="D1662" s="145"/>
    </row>
    <row r="1663" spans="4:4">
      <c r="D1663" s="145"/>
    </row>
    <row r="1664" spans="4:4">
      <c r="D1664" s="145"/>
    </row>
    <row r="1665" spans="4:4">
      <c r="D1665" s="145"/>
    </row>
    <row r="1666" spans="4:4">
      <c r="D1666" s="145"/>
    </row>
    <row r="1667" spans="4:4">
      <c r="D1667" s="145"/>
    </row>
    <row r="1668" spans="4:4">
      <c r="D1668" s="145"/>
    </row>
    <row r="1669" spans="4:4">
      <c r="D1669" s="145"/>
    </row>
    <row r="1670" spans="4:4">
      <c r="D1670" s="145"/>
    </row>
    <row r="1671" spans="4:4">
      <c r="D1671" s="145"/>
    </row>
    <row r="1672" spans="4:4">
      <c r="D1672" s="145"/>
    </row>
    <row r="1673" spans="4:4">
      <c r="D1673" s="145"/>
    </row>
    <row r="1674" spans="4:4">
      <c r="D1674" s="145"/>
    </row>
    <row r="1675" spans="4:4">
      <c r="D1675" s="145"/>
    </row>
    <row r="1676" spans="4:4">
      <c r="D1676" s="145"/>
    </row>
    <row r="1677" spans="4:4">
      <c r="D1677" s="145"/>
    </row>
    <row r="1678" spans="4:4">
      <c r="D1678" s="145"/>
    </row>
    <row r="1679" spans="4:4">
      <c r="D1679" s="145"/>
    </row>
    <row r="1680" spans="4:4">
      <c r="D1680" s="145"/>
    </row>
    <row r="1681" spans="4:4">
      <c r="D1681" s="145"/>
    </row>
    <row r="1682" spans="4:4">
      <c r="D1682" s="145"/>
    </row>
    <row r="1683" spans="4:4">
      <c r="D1683" s="145"/>
    </row>
    <row r="1684" spans="4:4">
      <c r="D1684" s="145"/>
    </row>
    <row r="1685" spans="4:4">
      <c r="D1685" s="145"/>
    </row>
    <row r="1686" spans="4:4">
      <c r="D1686" s="145"/>
    </row>
    <row r="1687" spans="4:4">
      <c r="D1687" s="145"/>
    </row>
    <row r="1688" spans="4:4">
      <c r="D1688" s="145"/>
    </row>
    <row r="1689" spans="4:4">
      <c r="D1689" s="145"/>
    </row>
    <row r="1690" spans="4:4">
      <c r="D1690" s="145"/>
    </row>
    <row r="1691" spans="4:4">
      <c r="D1691" s="145"/>
    </row>
    <row r="1692" spans="4:4">
      <c r="D1692" s="145"/>
    </row>
    <row r="1693" spans="4:4">
      <c r="D1693" s="145"/>
    </row>
    <row r="1694" spans="4:4">
      <c r="D1694" s="145"/>
    </row>
    <row r="1695" spans="4:4">
      <c r="D1695" s="145"/>
    </row>
    <row r="1696" spans="4:4">
      <c r="D1696" s="145"/>
    </row>
    <row r="1697" spans="4:4">
      <c r="D1697" s="145"/>
    </row>
    <row r="1698" spans="4:4">
      <c r="D1698" s="145"/>
    </row>
    <row r="1699" spans="4:4">
      <c r="D1699" s="145"/>
    </row>
    <row r="1700" spans="4:4">
      <c r="D1700" s="145"/>
    </row>
    <row r="1701" spans="4:4">
      <c r="D1701" s="145"/>
    </row>
    <row r="1702" spans="4:4">
      <c r="D1702" s="145"/>
    </row>
    <row r="1703" spans="4:4">
      <c r="D1703" s="145"/>
    </row>
    <row r="1704" spans="4:4">
      <c r="D1704" s="145"/>
    </row>
    <row r="1705" spans="4:4">
      <c r="D1705" s="145"/>
    </row>
    <row r="1706" spans="4:4">
      <c r="D1706" s="145"/>
    </row>
    <row r="1707" spans="4:4">
      <c r="D1707" s="145"/>
    </row>
    <row r="1708" spans="4:4">
      <c r="D1708" s="145"/>
    </row>
    <row r="1709" spans="4:4">
      <c r="D1709" s="145"/>
    </row>
    <row r="1710" spans="4:4">
      <c r="D1710" s="145"/>
    </row>
    <row r="1711" spans="4:4">
      <c r="D1711" s="145"/>
    </row>
    <row r="1712" spans="4:4">
      <c r="D1712" s="145"/>
    </row>
    <row r="1713" spans="4:4">
      <c r="D1713" s="145"/>
    </row>
    <row r="1714" spans="4:4">
      <c r="D1714" s="145"/>
    </row>
    <row r="1715" spans="4:4">
      <c r="D1715" s="145"/>
    </row>
    <row r="1716" spans="4:4">
      <c r="D1716" s="145"/>
    </row>
    <row r="1717" spans="4:4">
      <c r="D1717" s="145"/>
    </row>
    <row r="1718" spans="4:4">
      <c r="D1718" s="145"/>
    </row>
    <row r="1719" spans="4:4">
      <c r="D1719" s="145"/>
    </row>
    <row r="1720" spans="4:4">
      <c r="D1720" s="145"/>
    </row>
    <row r="1721" spans="4:4">
      <c r="D1721" s="145"/>
    </row>
    <row r="1722" spans="4:4">
      <c r="D1722" s="145"/>
    </row>
    <row r="1723" spans="4:4">
      <c r="D1723" s="145"/>
    </row>
    <row r="1724" spans="4:4">
      <c r="D1724" s="145"/>
    </row>
    <row r="1725" spans="4:4">
      <c r="D1725" s="145"/>
    </row>
    <row r="1726" spans="4:4">
      <c r="D1726" s="145"/>
    </row>
    <row r="1727" spans="4:4">
      <c r="D1727" s="145"/>
    </row>
    <row r="1728" spans="4:4">
      <c r="D1728" s="145"/>
    </row>
    <row r="1729" spans="4:4">
      <c r="D1729" s="145"/>
    </row>
    <row r="1730" spans="4:4">
      <c r="D1730" s="145"/>
    </row>
    <row r="1731" spans="4:4">
      <c r="D1731" s="145"/>
    </row>
    <row r="1732" spans="4:4">
      <c r="D1732" s="145"/>
    </row>
    <row r="1733" spans="4:4">
      <c r="D1733" s="145"/>
    </row>
    <row r="1734" spans="4:4">
      <c r="D1734" s="145"/>
    </row>
    <row r="1735" spans="4:4">
      <c r="D1735" s="145"/>
    </row>
    <row r="1736" spans="4:4">
      <c r="D1736" s="145"/>
    </row>
    <row r="1737" spans="4:4">
      <c r="D1737" s="145"/>
    </row>
    <row r="1738" spans="4:4">
      <c r="D1738" s="145"/>
    </row>
    <row r="1739" spans="4:4">
      <c r="D1739" s="145"/>
    </row>
    <row r="1740" spans="4:4">
      <c r="D1740" s="145"/>
    </row>
    <row r="1741" spans="4:4">
      <c r="D1741" s="145"/>
    </row>
    <row r="1742" spans="4:4">
      <c r="D1742" s="145"/>
    </row>
    <row r="1743" spans="4:4">
      <c r="D1743" s="145"/>
    </row>
    <row r="1744" spans="4:4">
      <c r="D1744" s="145"/>
    </row>
    <row r="1745" spans="4:4">
      <c r="D1745" s="145"/>
    </row>
    <row r="1746" spans="4:4">
      <c r="D1746" s="145"/>
    </row>
    <row r="1747" spans="4:4">
      <c r="D1747" s="145"/>
    </row>
    <row r="1748" spans="4:4">
      <c r="D1748" s="145"/>
    </row>
    <row r="1749" spans="4:4">
      <c r="D1749" s="145"/>
    </row>
    <row r="1750" spans="4:4">
      <c r="D1750" s="145"/>
    </row>
    <row r="1751" spans="4:4">
      <c r="D1751" s="145"/>
    </row>
    <row r="1752" spans="4:4">
      <c r="D1752" s="145"/>
    </row>
    <row r="1753" spans="4:4">
      <c r="D1753" s="145"/>
    </row>
    <row r="1754" spans="4:4">
      <c r="D1754" s="145"/>
    </row>
    <row r="1755" spans="4:4">
      <c r="D1755" s="145"/>
    </row>
    <row r="1756" spans="4:4">
      <c r="D1756" s="145"/>
    </row>
    <row r="1757" spans="4:4">
      <c r="D1757" s="145"/>
    </row>
    <row r="1758" spans="4:4">
      <c r="D1758" s="145"/>
    </row>
    <row r="1759" spans="4:4">
      <c r="D1759" s="145"/>
    </row>
    <row r="1760" spans="4:4">
      <c r="D1760" s="145"/>
    </row>
    <row r="1761" spans="4:4">
      <c r="D1761" s="145"/>
    </row>
    <row r="1762" spans="4:4">
      <c r="D1762" s="145"/>
    </row>
    <row r="1763" spans="4:4">
      <c r="D1763" s="145"/>
    </row>
    <row r="1764" spans="4:4">
      <c r="D1764" s="145"/>
    </row>
    <row r="1765" spans="4:4">
      <c r="D1765" s="145"/>
    </row>
    <row r="1766" spans="4:4">
      <c r="D1766" s="145"/>
    </row>
    <row r="1767" spans="4:4">
      <c r="D1767" s="145"/>
    </row>
    <row r="1768" spans="4:4">
      <c r="D1768" s="145"/>
    </row>
    <row r="1769" spans="4:4">
      <c r="D1769" s="145"/>
    </row>
    <row r="1770" spans="4:4">
      <c r="D1770" s="145"/>
    </row>
    <row r="1771" spans="4:4">
      <c r="D1771" s="145"/>
    </row>
    <row r="1772" spans="4:4">
      <c r="D1772" s="145"/>
    </row>
    <row r="1773" spans="4:4">
      <c r="D1773" s="145"/>
    </row>
    <row r="1774" spans="4:4">
      <c r="D1774" s="145"/>
    </row>
    <row r="1775" spans="4:4">
      <c r="D1775" s="145"/>
    </row>
    <row r="1776" spans="4:4">
      <c r="D1776" s="145"/>
    </row>
    <row r="1777" spans="4:4">
      <c r="D1777" s="145"/>
    </row>
    <row r="1778" spans="4:4">
      <c r="D1778" s="145"/>
    </row>
    <row r="1779" spans="4:4">
      <c r="D1779" s="145"/>
    </row>
    <row r="1780" spans="4:4">
      <c r="D1780" s="145"/>
    </row>
    <row r="1781" spans="4:4">
      <c r="D1781" s="145"/>
    </row>
    <row r="1782" spans="4:4">
      <c r="D1782" s="145"/>
    </row>
    <row r="1783" spans="4:4">
      <c r="D1783" s="145"/>
    </row>
    <row r="1784" spans="4:4">
      <c r="D1784" s="145"/>
    </row>
    <row r="1785" spans="4:4">
      <c r="D1785" s="145"/>
    </row>
    <row r="1786" spans="4:4">
      <c r="D1786" s="145"/>
    </row>
    <row r="1787" spans="4:4">
      <c r="D1787" s="145"/>
    </row>
    <row r="1788" spans="4:4">
      <c r="D1788" s="145"/>
    </row>
    <row r="1789" spans="4:4">
      <c r="D1789" s="145"/>
    </row>
    <row r="1790" spans="4:4">
      <c r="D1790" s="145"/>
    </row>
    <row r="1791" spans="4:4">
      <c r="D1791" s="145"/>
    </row>
    <row r="1792" spans="4:4">
      <c r="D1792" s="145"/>
    </row>
    <row r="1793" spans="4:4">
      <c r="D1793" s="145"/>
    </row>
    <row r="1794" spans="4:4">
      <c r="D1794" s="145"/>
    </row>
    <row r="1795" spans="4:4">
      <c r="D1795" s="145"/>
    </row>
    <row r="1796" spans="4:4">
      <c r="D1796" s="145"/>
    </row>
    <row r="1797" spans="4:4">
      <c r="D1797" s="145"/>
    </row>
    <row r="1798" spans="4:4">
      <c r="D1798" s="145"/>
    </row>
    <row r="1799" spans="4:4">
      <c r="D1799" s="145"/>
    </row>
    <row r="1800" spans="4:4">
      <c r="D1800" s="145"/>
    </row>
    <row r="1801" spans="4:4">
      <c r="D1801" s="145"/>
    </row>
    <row r="1802" spans="4:4">
      <c r="D1802" s="145"/>
    </row>
    <row r="1803" spans="4:4">
      <c r="D1803" s="145"/>
    </row>
    <row r="1804" spans="4:4">
      <c r="D1804" s="145"/>
    </row>
    <row r="1805" spans="4:4">
      <c r="D1805" s="145"/>
    </row>
    <row r="1806" spans="4:4">
      <c r="D1806" s="145"/>
    </row>
    <row r="1807" spans="4:4">
      <c r="D1807" s="145"/>
    </row>
    <row r="1808" spans="4:4">
      <c r="D1808" s="145"/>
    </row>
    <row r="1809" spans="4:4">
      <c r="D1809" s="145"/>
    </row>
    <row r="1810" spans="4:4">
      <c r="D1810" s="145"/>
    </row>
    <row r="1811" spans="4:4">
      <c r="D1811" s="145"/>
    </row>
    <row r="1812" spans="4:4">
      <c r="D1812" s="145"/>
    </row>
    <row r="1813" spans="4:4">
      <c r="D1813" s="145"/>
    </row>
    <row r="1814" spans="4:4">
      <c r="D1814" s="145"/>
    </row>
    <row r="1815" spans="4:4">
      <c r="D1815" s="145"/>
    </row>
    <row r="1816" spans="4:4">
      <c r="D1816" s="145"/>
    </row>
    <row r="1817" spans="4:4">
      <c r="D1817" s="145"/>
    </row>
    <row r="1818" spans="4:4">
      <c r="D1818" s="145"/>
    </row>
    <row r="1819" spans="4:4">
      <c r="D1819" s="145"/>
    </row>
    <row r="1820" spans="4:4">
      <c r="D1820" s="145"/>
    </row>
    <row r="1821" spans="4:4">
      <c r="D1821" s="145"/>
    </row>
    <row r="1822" spans="4:4">
      <c r="D1822" s="145"/>
    </row>
    <row r="1823" spans="4:4">
      <c r="D1823" s="145"/>
    </row>
    <row r="1824" spans="4:4">
      <c r="D1824" s="145"/>
    </row>
    <row r="1825" spans="4:4">
      <c r="D1825" s="145"/>
    </row>
    <row r="1826" spans="4:4">
      <c r="D1826" s="145"/>
    </row>
    <row r="1827" spans="4:4">
      <c r="D1827" s="145"/>
    </row>
    <row r="1828" spans="4:4">
      <c r="D1828" s="145"/>
    </row>
    <row r="1829" spans="4:4">
      <c r="D1829" s="145"/>
    </row>
    <row r="1830" spans="4:4">
      <c r="D1830" s="145"/>
    </row>
    <row r="1831" spans="4:4">
      <c r="D1831" s="145"/>
    </row>
    <row r="1832" spans="4:4">
      <c r="D1832" s="145"/>
    </row>
    <row r="1833" spans="4:4">
      <c r="D1833" s="145"/>
    </row>
    <row r="1834" spans="4:4">
      <c r="D1834" s="145"/>
    </row>
    <row r="1835" spans="4:4">
      <c r="D1835" s="145"/>
    </row>
    <row r="1836" spans="4:4">
      <c r="D1836" s="145"/>
    </row>
    <row r="1837" spans="4:4">
      <c r="D1837" s="145"/>
    </row>
    <row r="1838" spans="4:4">
      <c r="D1838" s="145"/>
    </row>
    <row r="1839" spans="4:4">
      <c r="D1839" s="145"/>
    </row>
    <row r="1840" spans="4:4">
      <c r="D1840" s="145"/>
    </row>
    <row r="1841" spans="4:4">
      <c r="D1841" s="145"/>
    </row>
    <row r="1842" spans="4:4">
      <c r="D1842" s="145"/>
    </row>
    <row r="1843" spans="4:4">
      <c r="D1843" s="145"/>
    </row>
    <row r="1844" spans="4:4">
      <c r="D1844" s="145"/>
    </row>
    <row r="1845" spans="4:4">
      <c r="D1845" s="145"/>
    </row>
    <row r="1846" spans="4:4">
      <c r="D1846" s="145"/>
    </row>
    <row r="1847" spans="4:4">
      <c r="D1847" s="145"/>
    </row>
    <row r="1848" spans="4:4">
      <c r="D1848" s="145"/>
    </row>
    <row r="1849" spans="4:4">
      <c r="D1849" s="145"/>
    </row>
    <row r="1850" spans="4:4">
      <c r="D1850" s="145"/>
    </row>
    <row r="1851" spans="4:4">
      <c r="D1851" s="145"/>
    </row>
    <row r="1852" spans="4:4">
      <c r="D1852" s="145"/>
    </row>
    <row r="1853" spans="4:4">
      <c r="D1853" s="145"/>
    </row>
    <row r="1854" spans="4:4">
      <c r="D1854" s="145"/>
    </row>
    <row r="1855" spans="4:4">
      <c r="D1855" s="145"/>
    </row>
    <row r="1856" spans="4:4">
      <c r="D1856" s="145"/>
    </row>
    <row r="1857" spans="4:4">
      <c r="D1857" s="145"/>
    </row>
    <row r="1858" spans="4:4">
      <c r="D1858" s="145"/>
    </row>
    <row r="1859" spans="4:4">
      <c r="D1859" s="145"/>
    </row>
    <row r="1860" spans="4:4">
      <c r="D1860" s="145"/>
    </row>
    <row r="1861" spans="4:4">
      <c r="D1861" s="145"/>
    </row>
    <row r="1862" spans="4:4">
      <c r="D1862" s="145"/>
    </row>
    <row r="1863" spans="4:4">
      <c r="D1863" s="145"/>
    </row>
    <row r="1864" spans="4:4">
      <c r="D1864" s="145"/>
    </row>
    <row r="1865" spans="4:4">
      <c r="D1865" s="145"/>
    </row>
    <row r="1866" spans="4:4">
      <c r="D1866" s="145"/>
    </row>
    <row r="1867" spans="4:4">
      <c r="D1867" s="145"/>
    </row>
    <row r="1868" spans="4:4">
      <c r="D1868" s="145"/>
    </row>
    <row r="1869" spans="4:4">
      <c r="D1869" s="145"/>
    </row>
    <row r="1870" spans="4:4">
      <c r="D1870" s="145"/>
    </row>
    <row r="1871" spans="4:4">
      <c r="D1871" s="145"/>
    </row>
    <row r="1872" spans="4:4">
      <c r="D1872" s="145"/>
    </row>
    <row r="1873" spans="4:4">
      <c r="D1873" s="145"/>
    </row>
    <row r="1874" spans="4:4">
      <c r="D1874" s="145"/>
    </row>
    <row r="1875" spans="4:4">
      <c r="D1875" s="145"/>
    </row>
    <row r="1876" spans="4:4">
      <c r="D1876" s="145"/>
    </row>
    <row r="1877" spans="4:4">
      <c r="D1877" s="145"/>
    </row>
    <row r="1878" spans="4:4">
      <c r="D1878" s="145"/>
    </row>
    <row r="1879" spans="4:4">
      <c r="D1879" s="145"/>
    </row>
    <row r="1880" spans="4:4">
      <c r="D1880" s="145"/>
    </row>
    <row r="1881" spans="4:4">
      <c r="D1881" s="145"/>
    </row>
    <row r="1882" spans="4:4">
      <c r="D1882" s="145"/>
    </row>
    <row r="1883" spans="4:4">
      <c r="D1883" s="145"/>
    </row>
    <row r="1884" spans="4:4">
      <c r="D1884" s="145"/>
    </row>
    <row r="1885" spans="4:4">
      <c r="D1885" s="145"/>
    </row>
    <row r="1886" spans="4:4">
      <c r="D1886" s="145"/>
    </row>
    <row r="1887" spans="4:4">
      <c r="D1887" s="145"/>
    </row>
    <row r="1888" spans="4:4">
      <c r="D1888" s="145"/>
    </row>
    <row r="1889" spans="4:4">
      <c r="D1889" s="145"/>
    </row>
    <row r="1890" spans="4:4">
      <c r="D1890" s="145"/>
    </row>
    <row r="1891" spans="4:4">
      <c r="D1891" s="145"/>
    </row>
    <row r="1892" spans="4:4">
      <c r="D1892" s="145"/>
    </row>
    <row r="1893" spans="4:4">
      <c r="D1893" s="145"/>
    </row>
    <row r="1894" spans="4:4">
      <c r="D1894" s="145"/>
    </row>
    <row r="1895" spans="4:4">
      <c r="D1895" s="145"/>
    </row>
    <row r="1896" spans="4:4">
      <c r="D1896" s="145"/>
    </row>
    <row r="1897" spans="4:4">
      <c r="D1897" s="145"/>
    </row>
    <row r="1898" spans="4:4">
      <c r="D1898" s="145"/>
    </row>
    <row r="1899" spans="4:4">
      <c r="D1899" s="145"/>
    </row>
    <row r="1900" spans="4:4">
      <c r="D1900" s="145"/>
    </row>
    <row r="1901" spans="4:4">
      <c r="D1901" s="145"/>
    </row>
    <row r="1902" spans="4:4">
      <c r="D1902" s="145"/>
    </row>
    <row r="1903" spans="4:4">
      <c r="D1903" s="145"/>
    </row>
    <row r="1904" spans="4:4">
      <c r="D1904" s="145"/>
    </row>
    <row r="1905" spans="4:4">
      <c r="D1905" s="145"/>
    </row>
    <row r="1906" spans="4:4">
      <c r="D1906" s="145"/>
    </row>
    <row r="1907" spans="4:4">
      <c r="D1907" s="145"/>
    </row>
    <row r="1908" spans="4:4">
      <c r="D1908" s="145"/>
    </row>
    <row r="1909" spans="4:4">
      <c r="D1909" s="145"/>
    </row>
    <row r="1910" spans="4:4">
      <c r="D1910" s="145"/>
    </row>
    <row r="1911" spans="4:4">
      <c r="D1911" s="145"/>
    </row>
    <row r="1912" spans="4:4">
      <c r="D1912" s="145"/>
    </row>
    <row r="1913" spans="4:4">
      <c r="D1913" s="145"/>
    </row>
    <row r="1914" spans="4:4">
      <c r="D1914" s="145"/>
    </row>
    <row r="1915" spans="4:4">
      <c r="D1915" s="145"/>
    </row>
    <row r="1916" spans="4:4">
      <c r="D1916" s="145"/>
    </row>
    <row r="1917" spans="4:4">
      <c r="D1917" s="145"/>
    </row>
    <row r="1918" spans="4:4">
      <c r="D1918" s="145"/>
    </row>
    <row r="1919" spans="4:4">
      <c r="D1919" s="145"/>
    </row>
    <row r="1920" spans="4:4">
      <c r="D1920" s="145"/>
    </row>
    <row r="1921" spans="4:4">
      <c r="D1921" s="145"/>
    </row>
    <row r="1922" spans="4:4">
      <c r="D1922" s="145"/>
    </row>
    <row r="1923" spans="4:4">
      <c r="D1923" s="145"/>
    </row>
    <row r="1924" spans="4:4">
      <c r="D1924" s="145"/>
    </row>
    <row r="1925" spans="4:4">
      <c r="D1925" s="145"/>
    </row>
    <row r="1926" spans="4:4">
      <c r="D1926" s="145"/>
    </row>
    <row r="1927" spans="4:4">
      <c r="D1927" s="145"/>
    </row>
    <row r="1928" spans="4:4">
      <c r="D1928" s="145"/>
    </row>
    <row r="1929" spans="4:4">
      <c r="D1929" s="145"/>
    </row>
    <row r="1930" spans="4:4">
      <c r="D1930" s="145"/>
    </row>
    <row r="1931" spans="4:4">
      <c r="D1931" s="145"/>
    </row>
    <row r="1932" spans="4:4">
      <c r="D1932" s="145"/>
    </row>
    <row r="1933" spans="4:4">
      <c r="D1933" s="145"/>
    </row>
    <row r="1934" spans="4:4">
      <c r="D1934" s="145"/>
    </row>
    <row r="1935" spans="4:4">
      <c r="D1935" s="145"/>
    </row>
    <row r="1936" spans="4:4">
      <c r="D1936" s="145"/>
    </row>
    <row r="1937" spans="4:4">
      <c r="D1937" s="145"/>
    </row>
    <row r="1938" spans="4:4">
      <c r="D1938" s="145"/>
    </row>
    <row r="1939" spans="4:4">
      <c r="D1939" s="145"/>
    </row>
    <row r="1940" spans="4:4">
      <c r="D1940" s="145"/>
    </row>
    <row r="1941" spans="4:4">
      <c r="D1941" s="145"/>
    </row>
    <row r="1942" spans="4:4">
      <c r="D1942" s="145"/>
    </row>
    <row r="1943" spans="4:4">
      <c r="D1943" s="145"/>
    </row>
    <row r="1944" spans="4:4">
      <c r="D1944" s="145"/>
    </row>
    <row r="1945" spans="4:4">
      <c r="D1945" s="145"/>
    </row>
    <row r="1946" spans="4:4">
      <c r="D1946" s="145"/>
    </row>
    <row r="1947" spans="4:4">
      <c r="D1947" s="145"/>
    </row>
    <row r="1948" spans="4:4">
      <c r="D1948" s="145"/>
    </row>
    <row r="1949" spans="4:4">
      <c r="D1949" s="145"/>
    </row>
    <row r="1950" spans="4:4">
      <c r="D1950" s="145"/>
    </row>
    <row r="1951" spans="4:4">
      <c r="D1951" s="145"/>
    </row>
    <row r="1952" spans="4:4">
      <c r="D1952" s="145"/>
    </row>
    <row r="1953" spans="4:4">
      <c r="D1953" s="145"/>
    </row>
    <row r="1954" spans="4:4">
      <c r="D1954" s="145"/>
    </row>
    <row r="1955" spans="4:4">
      <c r="D1955" s="145"/>
    </row>
    <row r="1956" spans="4:4">
      <c r="D1956" s="145"/>
    </row>
    <row r="1957" spans="4:4">
      <c r="D1957" s="145"/>
    </row>
    <row r="1958" spans="4:4">
      <c r="D1958" s="145"/>
    </row>
    <row r="1959" spans="4:4">
      <c r="D1959" s="145"/>
    </row>
    <row r="1960" spans="4:4">
      <c r="D1960" s="145"/>
    </row>
    <row r="1961" spans="4:4">
      <c r="D1961" s="145"/>
    </row>
    <row r="1962" spans="4:4">
      <c r="D1962" s="145"/>
    </row>
    <row r="1963" spans="4:4">
      <c r="D1963" s="145"/>
    </row>
    <row r="1964" spans="4:4">
      <c r="D1964" s="145"/>
    </row>
    <row r="1965" spans="4:4">
      <c r="D1965" s="145"/>
    </row>
    <row r="1966" spans="4:4">
      <c r="D1966" s="145"/>
    </row>
    <row r="1967" spans="4:4">
      <c r="D1967" s="145"/>
    </row>
    <row r="1968" spans="4:4">
      <c r="D1968" s="145"/>
    </row>
    <row r="1969" spans="4:4">
      <c r="D1969" s="145"/>
    </row>
    <row r="1970" spans="4:4">
      <c r="D1970" s="145"/>
    </row>
    <row r="1971" spans="4:4">
      <c r="D1971" s="145"/>
    </row>
    <row r="1972" spans="4:4">
      <c r="D1972" s="145"/>
    </row>
    <row r="1973" spans="4:4">
      <c r="D1973" s="145"/>
    </row>
    <row r="1974" spans="4:4">
      <c r="D1974" s="145"/>
    </row>
    <row r="1975" spans="4:4">
      <c r="D1975" s="145"/>
    </row>
    <row r="1976" spans="4:4">
      <c r="D1976" s="145"/>
    </row>
    <row r="1977" spans="4:4">
      <c r="D1977" s="145"/>
    </row>
    <row r="1978" spans="4:4">
      <c r="D1978" s="145"/>
    </row>
    <row r="1979" spans="4:4">
      <c r="D1979" s="145"/>
    </row>
    <row r="1980" spans="4:4">
      <c r="D1980" s="145"/>
    </row>
    <row r="1981" spans="4:4">
      <c r="D1981" s="145"/>
    </row>
    <row r="1982" spans="4:4">
      <c r="D1982" s="145"/>
    </row>
    <row r="1983" spans="4:4">
      <c r="D1983" s="145"/>
    </row>
    <row r="1984" spans="4:4">
      <c r="D1984" s="145"/>
    </row>
    <row r="1985" spans="4:4">
      <c r="D1985" s="145"/>
    </row>
    <row r="1986" spans="4:4">
      <c r="D1986" s="145"/>
    </row>
    <row r="1987" spans="4:4">
      <c r="D1987" s="145"/>
    </row>
    <row r="1988" spans="4:4">
      <c r="D1988" s="145"/>
    </row>
    <row r="1989" spans="4:4">
      <c r="D1989" s="145"/>
    </row>
    <row r="1990" spans="4:4">
      <c r="D1990" s="145"/>
    </row>
    <row r="1991" spans="4:4">
      <c r="D1991" s="145"/>
    </row>
    <row r="1992" spans="4:4">
      <c r="D1992" s="145"/>
    </row>
    <row r="1993" spans="4:4">
      <c r="D1993" s="145"/>
    </row>
    <row r="1994" spans="4:4">
      <c r="D1994" s="145"/>
    </row>
    <row r="1995" spans="4:4">
      <c r="D1995" s="145"/>
    </row>
    <row r="1996" spans="4:4">
      <c r="D1996" s="145"/>
    </row>
    <row r="1997" spans="4:4">
      <c r="D1997" s="145"/>
    </row>
    <row r="1998" spans="4:4">
      <c r="D1998" s="145"/>
    </row>
    <row r="1999" spans="4:4">
      <c r="D1999" s="145"/>
    </row>
    <row r="2000" spans="4:4">
      <c r="D2000" s="145"/>
    </row>
    <row r="2001" spans="4:4">
      <c r="D2001" s="145"/>
    </row>
    <row r="2002" spans="4:4">
      <c r="D2002" s="145"/>
    </row>
    <row r="2003" spans="4:4">
      <c r="D2003" s="145"/>
    </row>
    <row r="2004" spans="4:4">
      <c r="D2004" s="145"/>
    </row>
    <row r="2005" spans="4:4">
      <c r="D2005" s="145"/>
    </row>
    <row r="2006" spans="4:4">
      <c r="D2006" s="145"/>
    </row>
    <row r="2007" spans="4:4">
      <c r="D2007" s="145"/>
    </row>
    <row r="2008" spans="4:4">
      <c r="D2008" s="145"/>
    </row>
    <row r="2009" spans="4:4">
      <c r="D2009" s="145"/>
    </row>
    <row r="2010" spans="4:4">
      <c r="D2010" s="145"/>
    </row>
    <row r="2011" spans="4:4">
      <c r="D2011" s="145"/>
    </row>
    <row r="2012" spans="4:4">
      <c r="D2012" s="145"/>
    </row>
    <row r="2013" spans="4:4">
      <c r="D2013" s="145"/>
    </row>
    <row r="2014" spans="4:4">
      <c r="D2014" s="145"/>
    </row>
    <row r="2015" spans="4:4">
      <c r="D2015" s="145"/>
    </row>
    <row r="2016" spans="4:4">
      <c r="D2016" s="145"/>
    </row>
    <row r="2017" spans="4:4">
      <c r="D2017" s="145"/>
    </row>
    <row r="2018" spans="4:4">
      <c r="D2018" s="145"/>
    </row>
    <row r="2019" spans="4:4">
      <c r="D2019" s="145"/>
    </row>
    <row r="2020" spans="4:4">
      <c r="D2020" s="145"/>
    </row>
    <row r="2021" spans="4:4">
      <c r="D2021" s="145"/>
    </row>
    <row r="2022" spans="4:4">
      <c r="D2022" s="145"/>
    </row>
    <row r="2023" spans="4:4">
      <c r="D2023" s="145"/>
    </row>
    <row r="2024" spans="4:4">
      <c r="D2024" s="145"/>
    </row>
    <row r="2025" spans="4:4">
      <c r="D2025" s="145"/>
    </row>
    <row r="2026" spans="4:4">
      <c r="D2026" s="145"/>
    </row>
    <row r="2027" spans="4:4">
      <c r="D2027" s="145"/>
    </row>
    <row r="2028" spans="4:4">
      <c r="D2028" s="145"/>
    </row>
    <row r="2029" spans="4:4">
      <c r="D2029" s="145"/>
    </row>
    <row r="2030" spans="4:4">
      <c r="D2030" s="145"/>
    </row>
    <row r="2031" spans="4:4">
      <c r="D2031" s="145"/>
    </row>
    <row r="2032" spans="4:4">
      <c r="D2032" s="145"/>
    </row>
    <row r="2033" spans="4:4">
      <c r="D2033" s="145"/>
    </row>
    <row r="2034" spans="4:4">
      <c r="D2034" s="145"/>
    </row>
    <row r="2035" spans="4:4">
      <c r="D2035" s="145"/>
    </row>
    <row r="2036" spans="4:4">
      <c r="D2036" s="145"/>
    </row>
    <row r="2037" spans="4:4">
      <c r="D2037" s="145"/>
    </row>
    <row r="2038" spans="4:4">
      <c r="D2038" s="145"/>
    </row>
    <row r="2039" spans="4:4">
      <c r="D2039" s="145"/>
    </row>
    <row r="2040" spans="4:4">
      <c r="D2040" s="145"/>
    </row>
    <row r="2041" spans="4:4">
      <c r="D2041" s="145"/>
    </row>
    <row r="2042" spans="4:4">
      <c r="D2042" s="145"/>
    </row>
    <row r="2043" spans="4:4">
      <c r="D2043" s="145"/>
    </row>
    <row r="2044" spans="4:4">
      <c r="D2044" s="145"/>
    </row>
    <row r="2045" spans="4:4">
      <c r="D2045" s="145"/>
    </row>
    <row r="2046" spans="4:4">
      <c r="D2046" s="145"/>
    </row>
    <row r="2047" spans="4:4">
      <c r="D2047" s="145"/>
    </row>
    <row r="2048" spans="4:4">
      <c r="D2048" s="145"/>
    </row>
    <row r="2049" spans="4:4">
      <c r="D2049" s="145"/>
    </row>
    <row r="2050" spans="4:4">
      <c r="D2050" s="145"/>
    </row>
    <row r="2051" spans="4:4">
      <c r="D2051" s="145"/>
    </row>
    <row r="2052" spans="4:4">
      <c r="D2052" s="145"/>
    </row>
    <row r="2053" spans="4:4">
      <c r="D2053" s="145"/>
    </row>
    <row r="2054" spans="4:4">
      <c r="D2054" s="145"/>
    </row>
    <row r="2055" spans="4:4">
      <c r="D2055" s="145"/>
    </row>
    <row r="2056" spans="4:4">
      <c r="D2056" s="145"/>
    </row>
    <row r="2057" spans="4:4">
      <c r="D2057" s="145"/>
    </row>
    <row r="2058" spans="4:4">
      <c r="D2058" s="145"/>
    </row>
    <row r="2059" spans="4:4">
      <c r="D2059" s="145"/>
    </row>
    <row r="2060" spans="4:4">
      <c r="D2060" s="145"/>
    </row>
    <row r="2061" spans="4:4">
      <c r="D2061" s="145"/>
    </row>
    <row r="2062" spans="4:4">
      <c r="D2062" s="145"/>
    </row>
    <row r="2063" spans="4:4">
      <c r="D2063" s="145"/>
    </row>
    <row r="2064" spans="4:4">
      <c r="D2064" s="145"/>
    </row>
    <row r="2065" spans="4:4">
      <c r="D2065" s="145"/>
    </row>
    <row r="2066" spans="4:4">
      <c r="D2066" s="145"/>
    </row>
    <row r="2067" spans="4:4">
      <c r="D2067" s="145"/>
    </row>
    <row r="2068" spans="4:4">
      <c r="D2068" s="145"/>
    </row>
    <row r="2069" spans="4:4">
      <c r="D2069" s="145"/>
    </row>
    <row r="2070" spans="4:4">
      <c r="D2070" s="145"/>
    </row>
    <row r="2071" spans="4:4">
      <c r="D2071" s="145"/>
    </row>
    <row r="2072" spans="4:4">
      <c r="D2072" s="145"/>
    </row>
    <row r="2073" spans="4:4">
      <c r="D2073" s="145"/>
    </row>
    <row r="2074" spans="4:4">
      <c r="D2074" s="145"/>
    </row>
    <row r="2075" spans="4:4">
      <c r="D2075" s="145"/>
    </row>
    <row r="2076" spans="4:4">
      <c r="D2076" s="145"/>
    </row>
    <row r="2077" spans="4:4">
      <c r="D2077" s="145"/>
    </row>
    <row r="2078" spans="4:4">
      <c r="D2078" s="145"/>
    </row>
    <row r="2079" spans="4:4">
      <c r="D2079" s="145"/>
    </row>
    <row r="2080" spans="4:4">
      <c r="D2080" s="145"/>
    </row>
    <row r="2081" spans="4:4">
      <c r="D2081" s="145"/>
    </row>
    <row r="2082" spans="4:4">
      <c r="D2082" s="145"/>
    </row>
    <row r="2083" spans="4:4">
      <c r="D2083" s="145"/>
    </row>
    <row r="2084" spans="4:4">
      <c r="D2084" s="145"/>
    </row>
    <row r="2085" spans="4:4">
      <c r="D2085" s="145"/>
    </row>
    <row r="2086" spans="4:4">
      <c r="D2086" s="145"/>
    </row>
    <row r="2087" spans="4:4">
      <c r="D2087" s="145"/>
    </row>
    <row r="2088" spans="4:4">
      <c r="D2088" s="145"/>
    </row>
    <row r="2089" spans="4:4">
      <c r="D2089" s="145"/>
    </row>
    <row r="2090" spans="4:4">
      <c r="D2090" s="145"/>
    </row>
    <row r="2091" spans="4:4">
      <c r="D2091" s="145"/>
    </row>
    <row r="2092" spans="4:4">
      <c r="D2092" s="145"/>
    </row>
    <row r="2093" spans="4:4">
      <c r="D2093" s="145"/>
    </row>
    <row r="2094" spans="4:4">
      <c r="D2094" s="145"/>
    </row>
    <row r="2095" spans="4:4">
      <c r="D2095" s="145"/>
    </row>
    <row r="2096" spans="4:4">
      <c r="D2096" s="145"/>
    </row>
    <row r="2097" spans="4:4">
      <c r="D2097" s="145"/>
    </row>
    <row r="2098" spans="4:4">
      <c r="D2098" s="145"/>
    </row>
    <row r="2099" spans="4:4">
      <c r="D2099" s="145"/>
    </row>
    <row r="2100" spans="4:4">
      <c r="D2100" s="145"/>
    </row>
    <row r="2101" spans="4:4">
      <c r="D2101" s="145"/>
    </row>
    <row r="2102" spans="4:4">
      <c r="D2102" s="145"/>
    </row>
    <row r="2103" spans="4:4">
      <c r="D2103" s="145"/>
    </row>
    <row r="2104" spans="4:4">
      <c r="D2104" s="145"/>
    </row>
    <row r="2105" spans="4:4">
      <c r="D2105" s="145"/>
    </row>
    <row r="2106" spans="4:4">
      <c r="D2106" s="145"/>
    </row>
    <row r="2107" spans="4:4">
      <c r="D2107" s="145"/>
    </row>
    <row r="2108" spans="4:4">
      <c r="D2108" s="145"/>
    </row>
    <row r="2109" spans="4:4">
      <c r="D2109" s="145"/>
    </row>
    <row r="2110" spans="4:4">
      <c r="D2110" s="145"/>
    </row>
    <row r="2111" spans="4:4">
      <c r="D2111" s="145"/>
    </row>
    <row r="2112" spans="4:4">
      <c r="D2112" s="145"/>
    </row>
    <row r="2113" spans="4:4">
      <c r="D2113" s="145"/>
    </row>
    <row r="2114" spans="4:4">
      <c r="D2114" s="145"/>
    </row>
    <row r="2115" spans="4:4">
      <c r="D2115" s="145"/>
    </row>
    <row r="2116" spans="4:4">
      <c r="D2116" s="145"/>
    </row>
    <row r="2117" spans="4:4">
      <c r="D2117" s="145"/>
    </row>
    <row r="2118" spans="4:4">
      <c r="D2118" s="145"/>
    </row>
    <row r="2119" spans="4:4">
      <c r="D2119" s="145"/>
    </row>
    <row r="2120" spans="4:4">
      <c r="D2120" s="145"/>
    </row>
    <row r="2121" spans="4:4">
      <c r="D2121" s="145"/>
    </row>
    <row r="2122" spans="4:4">
      <c r="D2122" s="145"/>
    </row>
    <row r="2123" spans="4:4">
      <c r="D2123" s="145"/>
    </row>
    <row r="2124" spans="4:4">
      <c r="D2124" s="145"/>
    </row>
    <row r="2125" spans="4:4">
      <c r="D2125" s="145"/>
    </row>
    <row r="2126" spans="4:4">
      <c r="D2126" s="145"/>
    </row>
    <row r="2127" spans="4:4">
      <c r="D2127" s="145"/>
    </row>
    <row r="2128" spans="4:4">
      <c r="D2128" s="145"/>
    </row>
    <row r="2129" spans="4:4">
      <c r="D2129" s="145"/>
    </row>
    <row r="2130" spans="4:4">
      <c r="D2130" s="145"/>
    </row>
    <row r="2131" spans="4:4">
      <c r="D2131" s="145"/>
    </row>
    <row r="2132" spans="4:4">
      <c r="D2132" s="145"/>
    </row>
    <row r="2133" spans="4:4">
      <c r="D2133" s="145"/>
    </row>
    <row r="2134" spans="4:4">
      <c r="D2134" s="145"/>
    </row>
    <row r="2135" spans="4:4">
      <c r="D2135" s="145"/>
    </row>
    <row r="2136" spans="4:4">
      <c r="D2136" s="145"/>
    </row>
    <row r="2137" spans="4:4">
      <c r="D2137" s="145"/>
    </row>
    <row r="2138" spans="4:4">
      <c r="D2138" s="145"/>
    </row>
    <row r="2139" spans="4:4">
      <c r="D2139" s="145"/>
    </row>
    <row r="2140" spans="4:4">
      <c r="D2140" s="145"/>
    </row>
    <row r="2141" spans="4:4">
      <c r="D2141" s="145"/>
    </row>
    <row r="2142" spans="4:4">
      <c r="D2142" s="145"/>
    </row>
    <row r="2143" spans="4:4">
      <c r="D2143" s="145"/>
    </row>
    <row r="2144" spans="4:4">
      <c r="D2144" s="145"/>
    </row>
    <row r="2145" spans="4:4">
      <c r="D2145" s="145"/>
    </row>
    <row r="2146" spans="4:4">
      <c r="D2146" s="145"/>
    </row>
    <row r="2147" spans="4:4">
      <c r="D2147" s="145"/>
    </row>
    <row r="2148" spans="4:4">
      <c r="D2148" s="145"/>
    </row>
    <row r="2149" spans="4:4">
      <c r="D2149" s="145"/>
    </row>
    <row r="2150" spans="4:4">
      <c r="D2150" s="145"/>
    </row>
    <row r="2151" spans="4:4">
      <c r="D2151" s="145"/>
    </row>
    <row r="2152" spans="4:4">
      <c r="D2152" s="145"/>
    </row>
    <row r="2153" spans="4:4">
      <c r="D2153" s="145"/>
    </row>
    <row r="2154" spans="4:4">
      <c r="D2154" s="145"/>
    </row>
    <row r="2155" spans="4:4">
      <c r="D2155" s="145"/>
    </row>
    <row r="2156" spans="4:4">
      <c r="D2156" s="145"/>
    </row>
    <row r="2157" spans="4:4">
      <c r="D2157" s="145"/>
    </row>
    <row r="2158" spans="4:4">
      <c r="D2158" s="145"/>
    </row>
    <row r="2159" spans="4:4">
      <c r="D2159" s="145"/>
    </row>
    <row r="2160" spans="4:4">
      <c r="D2160" s="145"/>
    </row>
    <row r="2161" spans="4:4">
      <c r="D2161" s="145"/>
    </row>
    <row r="2162" spans="4:4">
      <c r="D2162" s="145"/>
    </row>
    <row r="2163" spans="4:4">
      <c r="D2163" s="145"/>
    </row>
    <row r="2164" spans="4:4">
      <c r="D2164" s="145"/>
    </row>
    <row r="2165" spans="4:4">
      <c r="D2165" s="145"/>
    </row>
    <row r="2166" spans="4:4">
      <c r="D2166" s="145"/>
    </row>
    <row r="2167" spans="4:4">
      <c r="D2167" s="145"/>
    </row>
    <row r="2168" spans="4:4">
      <c r="D2168" s="145"/>
    </row>
    <row r="2169" spans="4:4">
      <c r="D2169" s="145"/>
    </row>
    <row r="2170" spans="4:4">
      <c r="D2170" s="145"/>
    </row>
    <row r="2171" spans="4:4">
      <c r="D2171" s="145"/>
    </row>
    <row r="2172" spans="4:4">
      <c r="D2172" s="145"/>
    </row>
    <row r="2173" spans="4:4">
      <c r="D2173" s="145"/>
    </row>
    <row r="2174" spans="4:4">
      <c r="D2174" s="145"/>
    </row>
    <row r="2175" spans="4:4">
      <c r="D2175" s="145"/>
    </row>
    <row r="2176" spans="4:4">
      <c r="D2176" s="145"/>
    </row>
    <row r="2177" spans="4:4">
      <c r="D2177" s="145"/>
    </row>
    <row r="2178" spans="4:4">
      <c r="D2178" s="145"/>
    </row>
    <row r="2179" spans="4:4">
      <c r="D2179" s="145"/>
    </row>
    <row r="2180" spans="4:4">
      <c r="D2180" s="145"/>
    </row>
    <row r="2181" spans="4:4">
      <c r="D2181" s="145"/>
    </row>
    <row r="2182" spans="4:4">
      <c r="D2182" s="145"/>
    </row>
    <row r="2183" spans="4:4">
      <c r="D2183" s="145"/>
    </row>
    <row r="2184" spans="4:4">
      <c r="D2184" s="145"/>
    </row>
    <row r="2185" spans="4:4">
      <c r="D2185" s="145"/>
    </row>
    <row r="2186" spans="4:4">
      <c r="D2186" s="145"/>
    </row>
    <row r="2187" spans="4:4">
      <c r="D2187" s="145"/>
    </row>
    <row r="2188" spans="4:4">
      <c r="D2188" s="145"/>
    </row>
    <row r="2189" spans="4:4">
      <c r="D2189" s="145"/>
    </row>
    <row r="2190" spans="4:4">
      <c r="D2190" s="145"/>
    </row>
    <row r="2191" spans="4:4">
      <c r="D2191" s="145"/>
    </row>
    <row r="2192" spans="4:4">
      <c r="D2192" s="145"/>
    </row>
    <row r="2193" spans="4:4">
      <c r="D2193" s="145"/>
    </row>
    <row r="2194" spans="4:4">
      <c r="D2194" s="145"/>
    </row>
    <row r="2195" spans="4:4">
      <c r="D2195" s="145"/>
    </row>
    <row r="2196" spans="4:4">
      <c r="D2196" s="145"/>
    </row>
    <row r="2197" spans="4:4">
      <c r="D2197" s="145"/>
    </row>
    <row r="2198" spans="4:4">
      <c r="D2198" s="145"/>
    </row>
    <row r="2199" spans="4:4">
      <c r="D2199" s="145"/>
    </row>
    <row r="2200" spans="4:4">
      <c r="D2200" s="145"/>
    </row>
    <row r="2201" spans="4:4">
      <c r="D2201" s="145"/>
    </row>
    <row r="2202" spans="4:4">
      <c r="D2202" s="145"/>
    </row>
    <row r="2203" spans="4:4">
      <c r="D2203" s="145"/>
    </row>
    <row r="2204" spans="4:4">
      <c r="D2204" s="145"/>
    </row>
    <row r="2205" spans="4:4">
      <c r="D2205" s="145"/>
    </row>
    <row r="2206" spans="4:4">
      <c r="D2206" s="145"/>
    </row>
    <row r="2207" spans="4:4">
      <c r="D2207" s="145"/>
    </row>
    <row r="2208" spans="4:4">
      <c r="D2208" s="145"/>
    </row>
    <row r="2209" spans="4:4">
      <c r="D2209" s="145"/>
    </row>
    <row r="2210" spans="4:4">
      <c r="D2210" s="145"/>
    </row>
    <row r="2211" spans="4:4">
      <c r="D2211" s="145"/>
    </row>
    <row r="2212" spans="4:4">
      <c r="D2212" s="145"/>
    </row>
    <row r="2213" spans="4:4">
      <c r="D2213" s="145"/>
    </row>
    <row r="2214" spans="4:4">
      <c r="D2214" s="145"/>
    </row>
    <row r="2215" spans="4:4">
      <c r="D2215" s="145"/>
    </row>
    <row r="2216" spans="4:4">
      <c r="D2216" s="145"/>
    </row>
    <row r="2217" spans="4:4">
      <c r="D2217" s="145"/>
    </row>
    <row r="2218" spans="4:4">
      <c r="D2218" s="145"/>
    </row>
    <row r="2219" spans="4:4">
      <c r="D2219" s="145"/>
    </row>
    <row r="2220" spans="4:4">
      <c r="D2220" s="145"/>
    </row>
    <row r="2221" spans="4:4">
      <c r="D2221" s="145"/>
    </row>
    <row r="2222" spans="4:4">
      <c r="D2222" s="145"/>
    </row>
    <row r="2223" spans="4:4">
      <c r="D2223" s="145"/>
    </row>
    <row r="2224" spans="4:4">
      <c r="D2224" s="145"/>
    </row>
    <row r="2225" spans="4:4">
      <c r="D2225" s="145"/>
    </row>
    <row r="2226" spans="4:4">
      <c r="D2226" s="145"/>
    </row>
    <row r="2227" spans="4:4">
      <c r="D2227" s="145"/>
    </row>
    <row r="2228" spans="4:4">
      <c r="D2228" s="145"/>
    </row>
    <row r="2229" spans="4:4">
      <c r="D2229" s="145"/>
    </row>
    <row r="2230" spans="4:4">
      <c r="D2230" s="145"/>
    </row>
    <row r="2231" spans="4:4">
      <c r="D2231" s="145"/>
    </row>
    <row r="2232" spans="4:4">
      <c r="D2232" s="145"/>
    </row>
    <row r="2233" spans="4:4">
      <c r="D2233" s="145"/>
    </row>
    <row r="2234" spans="4:4">
      <c r="D2234" s="145"/>
    </row>
    <row r="2235" spans="4:4">
      <c r="D2235" s="145"/>
    </row>
    <row r="2236" spans="4:4">
      <c r="D2236" s="145"/>
    </row>
    <row r="2237" spans="4:4">
      <c r="D2237" s="145"/>
    </row>
    <row r="2238" spans="4:4">
      <c r="D2238" s="145"/>
    </row>
    <row r="2239" spans="4:4">
      <c r="D2239" s="145"/>
    </row>
    <row r="2240" spans="4:4">
      <c r="D2240" s="145"/>
    </row>
    <row r="2241" spans="4:4">
      <c r="D2241" s="145"/>
    </row>
    <row r="2242" spans="4:4">
      <c r="D2242" s="145"/>
    </row>
    <row r="2243" spans="4:4">
      <c r="D2243" s="145"/>
    </row>
    <row r="2244" spans="4:4">
      <c r="D2244" s="145"/>
    </row>
    <row r="2245" spans="4:4">
      <c r="D2245" s="145"/>
    </row>
    <row r="2246" spans="4:4">
      <c r="D2246" s="145"/>
    </row>
    <row r="2247" spans="4:4">
      <c r="D2247" s="145"/>
    </row>
    <row r="2248" spans="4:4">
      <c r="D2248" s="145"/>
    </row>
    <row r="2249" spans="4:4">
      <c r="D2249" s="145"/>
    </row>
    <row r="2250" spans="4:4">
      <c r="D2250" s="145"/>
    </row>
    <row r="2251" spans="4:4">
      <c r="D2251" s="145"/>
    </row>
    <row r="2252" spans="4:4">
      <c r="D2252" s="145"/>
    </row>
    <row r="2253" spans="4:4">
      <c r="D2253" s="145"/>
    </row>
    <row r="2254" spans="4:4">
      <c r="D2254" s="145"/>
    </row>
    <row r="2255" spans="4:4">
      <c r="D2255" s="145"/>
    </row>
    <row r="2256" spans="4:4">
      <c r="D2256" s="145"/>
    </row>
    <row r="2257" spans="4:4">
      <c r="D2257" s="145"/>
    </row>
    <row r="2258" spans="4:4">
      <c r="D2258" s="145"/>
    </row>
    <row r="2259" spans="4:4">
      <c r="D2259" s="145"/>
    </row>
    <row r="2260" spans="4:4">
      <c r="D2260" s="145"/>
    </row>
    <row r="2261" spans="4:4">
      <c r="D2261" s="145"/>
    </row>
    <row r="2262" spans="4:4">
      <c r="D2262" s="145"/>
    </row>
    <row r="2263" spans="4:4">
      <c r="D2263" s="145"/>
    </row>
    <row r="2264" spans="4:4">
      <c r="D2264" s="145"/>
    </row>
    <row r="2265" spans="4:4">
      <c r="D2265" s="145"/>
    </row>
    <row r="2266" spans="4:4">
      <c r="D2266" s="145"/>
    </row>
    <row r="2267" spans="4:4">
      <c r="D2267" s="145"/>
    </row>
    <row r="2268" spans="4:4">
      <c r="D2268" s="145"/>
    </row>
    <row r="2269" spans="4:4">
      <c r="D2269" s="145"/>
    </row>
    <row r="2270" spans="4:4">
      <c r="D2270" s="145"/>
    </row>
    <row r="2271" spans="4:4">
      <c r="D2271" s="145"/>
    </row>
    <row r="2272" spans="4:4">
      <c r="D2272" s="145"/>
    </row>
    <row r="2273" spans="4:4">
      <c r="D2273" s="145"/>
    </row>
    <row r="2274" spans="4:4">
      <c r="D2274" s="145"/>
    </row>
    <row r="2275" spans="4:4">
      <c r="D2275" s="145"/>
    </row>
    <row r="2276" spans="4:4">
      <c r="D2276" s="145"/>
    </row>
    <row r="2277" spans="4:4">
      <c r="D2277" s="145"/>
    </row>
    <row r="2278" spans="4:4">
      <c r="D2278" s="145"/>
    </row>
    <row r="2279" spans="4:4">
      <c r="D2279" s="145"/>
    </row>
    <row r="2280" spans="4:4">
      <c r="D2280" s="145"/>
    </row>
    <row r="2281" spans="4:4">
      <c r="D2281" s="145"/>
    </row>
    <row r="2282" spans="4:4">
      <c r="D2282" s="145"/>
    </row>
    <row r="2283" spans="4:4">
      <c r="D2283" s="145"/>
    </row>
    <row r="2284" spans="4:4">
      <c r="D2284" s="145"/>
    </row>
    <row r="2285" spans="4:4">
      <c r="D2285" s="145"/>
    </row>
    <row r="2286" spans="4:4">
      <c r="D2286" s="145"/>
    </row>
    <row r="2287" spans="4:4">
      <c r="D2287" s="145"/>
    </row>
    <row r="2288" spans="4:4">
      <c r="D2288" s="145"/>
    </row>
    <row r="2289" spans="4:4">
      <c r="D2289" s="145"/>
    </row>
    <row r="2290" spans="4:4">
      <c r="D2290" s="145"/>
    </row>
    <row r="2291" spans="4:4">
      <c r="D2291" s="145"/>
    </row>
    <row r="2292" spans="4:4">
      <c r="D2292" s="145"/>
    </row>
    <row r="2293" spans="4:4">
      <c r="D2293" s="145"/>
    </row>
    <row r="2294" spans="4:4">
      <c r="D2294" s="145"/>
    </row>
    <row r="2295" spans="4:4">
      <c r="D2295" s="145"/>
    </row>
    <row r="2296" spans="4:4">
      <c r="D2296" s="145"/>
    </row>
    <row r="2297" spans="4:4">
      <c r="D2297" s="145"/>
    </row>
    <row r="2298" spans="4:4">
      <c r="D2298" s="145"/>
    </row>
    <row r="2299" spans="4:4">
      <c r="D2299" s="145"/>
    </row>
    <row r="2300" spans="4:4">
      <c r="D2300" s="145"/>
    </row>
    <row r="2301" spans="4:4">
      <c r="D2301" s="145"/>
    </row>
    <row r="2302" spans="4:4">
      <c r="D2302" s="145"/>
    </row>
    <row r="2303" spans="4:4">
      <c r="D2303" s="145"/>
    </row>
    <row r="2304" spans="4:4">
      <c r="D2304" s="145"/>
    </row>
    <row r="2305" spans="4:4">
      <c r="D2305" s="145"/>
    </row>
    <row r="2306" spans="4:4">
      <c r="D2306" s="145"/>
    </row>
    <row r="2307" spans="4:4">
      <c r="D2307" s="145"/>
    </row>
    <row r="2308" spans="4:4">
      <c r="D2308" s="145"/>
    </row>
    <row r="2309" spans="4:4">
      <c r="D2309" s="145"/>
    </row>
    <row r="2310" spans="4:4">
      <c r="D2310" s="145"/>
    </row>
    <row r="2311" spans="4:4">
      <c r="D2311" s="145"/>
    </row>
    <row r="2312" spans="4:4">
      <c r="D2312" s="145"/>
    </row>
    <row r="2313" spans="4:4">
      <c r="D2313" s="145"/>
    </row>
    <row r="2314" spans="4:4">
      <c r="D2314" s="145"/>
    </row>
    <row r="2315" spans="4:4">
      <c r="D2315" s="145"/>
    </row>
    <row r="2316" spans="4:4">
      <c r="D2316" s="145"/>
    </row>
    <row r="2317" spans="4:4">
      <c r="D2317" s="145"/>
    </row>
    <row r="2318" spans="4:4">
      <c r="D2318" s="145"/>
    </row>
    <row r="2319" spans="4:4">
      <c r="D2319" s="145"/>
    </row>
    <row r="2320" spans="4:4">
      <c r="D2320" s="145"/>
    </row>
    <row r="2321" spans="4:4">
      <c r="D2321" s="145"/>
    </row>
    <row r="2322" spans="4:4">
      <c r="D2322" s="145"/>
    </row>
    <row r="2323" spans="4:4">
      <c r="D2323" s="145"/>
    </row>
    <row r="2324" spans="4:4">
      <c r="D2324" s="145"/>
    </row>
    <row r="2325" spans="4:4">
      <c r="D2325" s="145"/>
    </row>
    <row r="2326" spans="4:4">
      <c r="D2326" s="145"/>
    </row>
    <row r="2327" spans="4:4">
      <c r="D2327" s="145"/>
    </row>
    <row r="2328" spans="4:4">
      <c r="D2328" s="145"/>
    </row>
    <row r="2329" spans="4:4">
      <c r="D2329" s="145"/>
    </row>
    <row r="2330" spans="4:4">
      <c r="D2330" s="145"/>
    </row>
    <row r="2331" spans="4:4">
      <c r="D2331" s="145"/>
    </row>
    <row r="2332" spans="4:4">
      <c r="D2332" s="145"/>
    </row>
    <row r="2333" spans="4:4">
      <c r="D2333" s="145"/>
    </row>
    <row r="2334" spans="4:4">
      <c r="D2334" s="145"/>
    </row>
    <row r="2335" spans="4:4">
      <c r="D2335" s="145"/>
    </row>
    <row r="2336" spans="4:4">
      <c r="D2336" s="145"/>
    </row>
    <row r="2337" spans="4:4">
      <c r="D2337" s="145"/>
    </row>
    <row r="2338" spans="4:4">
      <c r="D2338" s="145"/>
    </row>
    <row r="2339" spans="4:4">
      <c r="D2339" s="145"/>
    </row>
    <row r="2340" spans="4:4">
      <c r="D2340" s="145"/>
    </row>
    <row r="2341" spans="4:4">
      <c r="D2341" s="145"/>
    </row>
    <row r="2342" spans="4:4">
      <c r="D2342" s="145"/>
    </row>
    <row r="2343" spans="4:4">
      <c r="D2343" s="145"/>
    </row>
    <row r="2344" spans="4:4">
      <c r="D2344" s="145"/>
    </row>
    <row r="2345" spans="4:4">
      <c r="D2345" s="145"/>
    </row>
    <row r="2346" spans="4:4">
      <c r="D2346" s="145"/>
    </row>
    <row r="2347" spans="4:4">
      <c r="D2347" s="145"/>
    </row>
    <row r="2348" spans="4:4">
      <c r="D2348" s="145"/>
    </row>
    <row r="2349" spans="4:4">
      <c r="D2349" s="145"/>
    </row>
    <row r="2350" spans="4:4">
      <c r="D2350" s="145"/>
    </row>
    <row r="2351" spans="4:4">
      <c r="D2351" s="145"/>
    </row>
    <row r="2352" spans="4:4">
      <c r="D2352" s="145"/>
    </row>
    <row r="2353" spans="4:4">
      <c r="D2353" s="145"/>
    </row>
    <row r="2354" spans="4:4">
      <c r="D2354" s="145"/>
    </row>
    <row r="2355" spans="4:4">
      <c r="D2355" s="145"/>
    </row>
    <row r="2356" spans="4:4">
      <c r="D2356" s="145"/>
    </row>
    <row r="2357" spans="4:4">
      <c r="D2357" s="145"/>
    </row>
    <row r="2358" spans="4:4">
      <c r="D2358" s="145"/>
    </row>
    <row r="2359" spans="4:4">
      <c r="D2359" s="145"/>
    </row>
    <row r="2360" spans="4:4">
      <c r="D2360" s="145"/>
    </row>
    <row r="2361" spans="4:4">
      <c r="D2361" s="145"/>
    </row>
    <row r="2362" spans="4:4">
      <c r="D2362" s="145"/>
    </row>
    <row r="2363" spans="4:4">
      <c r="D2363" s="145"/>
    </row>
    <row r="2364" spans="4:4">
      <c r="D2364" s="145"/>
    </row>
    <row r="2365" spans="4:4">
      <c r="D2365" s="145"/>
    </row>
    <row r="2366" spans="4:4">
      <c r="D2366" s="145"/>
    </row>
    <row r="2367" spans="4:4">
      <c r="D2367" s="145"/>
    </row>
    <row r="2368" spans="4:4">
      <c r="D2368" s="145"/>
    </row>
    <row r="2369" spans="4:4">
      <c r="D2369" s="145"/>
    </row>
    <row r="2370" spans="4:4">
      <c r="D2370" s="145"/>
    </row>
    <row r="2371" spans="4:4">
      <c r="D2371" s="145"/>
    </row>
    <row r="2372" spans="4:4">
      <c r="D2372" s="145"/>
    </row>
    <row r="2373" spans="4:4">
      <c r="D2373" s="145"/>
    </row>
    <row r="2374" spans="4:4">
      <c r="D2374" s="145"/>
    </row>
    <row r="2375" spans="4:4">
      <c r="D2375" s="145"/>
    </row>
    <row r="2376" spans="4:4">
      <c r="D2376" s="145"/>
    </row>
    <row r="2377" spans="4:4">
      <c r="D2377" s="145"/>
    </row>
    <row r="2378" spans="4:4">
      <c r="D2378" s="145"/>
    </row>
    <row r="2379" spans="4:4">
      <c r="D2379" s="145"/>
    </row>
    <row r="2380" spans="4:4">
      <c r="D2380" s="145"/>
    </row>
    <row r="2381" spans="4:4">
      <c r="D2381" s="145"/>
    </row>
    <row r="2382" spans="4:4">
      <c r="D2382" s="145"/>
    </row>
    <row r="2383" spans="4:4">
      <c r="D2383" s="145"/>
    </row>
    <row r="2384" spans="4:4">
      <c r="D2384" s="145"/>
    </row>
    <row r="2385" spans="4:4">
      <c r="D2385" s="145"/>
    </row>
    <row r="2386" spans="4:4">
      <c r="D2386" s="145"/>
    </row>
    <row r="2387" spans="4:4">
      <c r="D2387" s="145"/>
    </row>
    <row r="2388" spans="4:4">
      <c r="D2388" s="145"/>
    </row>
    <row r="2389" spans="4:4">
      <c r="D2389" s="145"/>
    </row>
    <row r="2390" spans="4:4">
      <c r="D2390" s="145"/>
    </row>
    <row r="2391" spans="4:4">
      <c r="D2391" s="145"/>
    </row>
    <row r="2392" spans="4:4">
      <c r="D2392" s="145"/>
    </row>
    <row r="2393" spans="4:4">
      <c r="D2393" s="145"/>
    </row>
    <row r="2394" spans="4:4">
      <c r="D2394" s="145"/>
    </row>
    <row r="2395" spans="4:4">
      <c r="D2395" s="145"/>
    </row>
    <row r="2396" spans="4:4">
      <c r="D2396" s="145"/>
    </row>
    <row r="2397" spans="4:4">
      <c r="D2397" s="145"/>
    </row>
    <row r="2398" spans="4:4">
      <c r="D2398" s="145"/>
    </row>
    <row r="2399" spans="4:4">
      <c r="D2399" s="145"/>
    </row>
    <row r="2400" spans="4:4">
      <c r="D2400" s="145"/>
    </row>
    <row r="2401" spans="4:4">
      <c r="D2401" s="145"/>
    </row>
    <row r="2402" spans="4:4">
      <c r="D2402" s="145"/>
    </row>
    <row r="2403" spans="4:4">
      <c r="D2403" s="145"/>
    </row>
    <row r="2404" spans="4:4">
      <c r="D2404" s="145"/>
    </row>
    <row r="2405" spans="4:4">
      <c r="D2405" s="145"/>
    </row>
    <row r="2406" spans="4:4">
      <c r="D2406" s="145"/>
    </row>
    <row r="2407" spans="4:4">
      <c r="D2407" s="145"/>
    </row>
    <row r="2408" spans="4:4">
      <c r="D2408" s="145"/>
    </row>
    <row r="2409" spans="4:4">
      <c r="D2409" s="145"/>
    </row>
    <row r="2410" spans="4:4">
      <c r="D2410" s="145"/>
    </row>
    <row r="2411" spans="4:4">
      <c r="D2411" s="145"/>
    </row>
    <row r="2412" spans="4:4">
      <c r="D2412" s="145"/>
    </row>
    <row r="2413" spans="4:4">
      <c r="D2413" s="145"/>
    </row>
    <row r="2414" spans="4:4">
      <c r="D2414" s="145"/>
    </row>
    <row r="2415" spans="4:4">
      <c r="D2415" s="145"/>
    </row>
    <row r="2416" spans="4:4">
      <c r="D2416" s="145"/>
    </row>
    <row r="2417" spans="4:4">
      <c r="D2417" s="145"/>
    </row>
    <row r="2418" spans="4:4">
      <c r="D2418" s="145"/>
    </row>
    <row r="2419" spans="4:4">
      <c r="D2419" s="145"/>
    </row>
    <row r="2420" spans="4:4">
      <c r="D2420" s="145"/>
    </row>
    <row r="2421" spans="4:4">
      <c r="D2421" s="145"/>
    </row>
    <row r="2422" spans="4:4">
      <c r="D2422" s="145"/>
    </row>
    <row r="2423" spans="4:4">
      <c r="D2423" s="145"/>
    </row>
    <row r="2424" spans="4:4">
      <c r="D2424" s="145"/>
    </row>
    <row r="2425" spans="4:4">
      <c r="D2425" s="145"/>
    </row>
    <row r="2426" spans="4:4">
      <c r="D2426" s="145"/>
    </row>
    <row r="2427" spans="4:4">
      <c r="D2427" s="145"/>
    </row>
    <row r="2428" spans="4:4">
      <c r="D2428" s="145"/>
    </row>
    <row r="2429" spans="4:4">
      <c r="D2429" s="145"/>
    </row>
    <row r="2430" spans="4:4">
      <c r="D2430" s="145"/>
    </row>
    <row r="2431" spans="4:4">
      <c r="D2431" s="145"/>
    </row>
    <row r="2432" spans="4:4">
      <c r="D2432" s="145"/>
    </row>
    <row r="2433" spans="4:4">
      <c r="D2433" s="145"/>
    </row>
    <row r="2434" spans="4:4">
      <c r="D2434" s="145"/>
    </row>
    <row r="2435" spans="4:4">
      <c r="D2435" s="145"/>
    </row>
    <row r="2436" spans="4:4">
      <c r="D2436" s="145"/>
    </row>
    <row r="2437" spans="4:4">
      <c r="D2437" s="145"/>
    </row>
    <row r="2438" spans="4:4">
      <c r="D2438" s="145"/>
    </row>
    <row r="2439" spans="4:4">
      <c r="D2439" s="145"/>
    </row>
    <row r="2440" spans="4:4">
      <c r="D2440" s="145"/>
    </row>
    <row r="2441" spans="4:4">
      <c r="D2441" s="145"/>
    </row>
    <row r="2442" spans="4:4">
      <c r="D2442" s="145"/>
    </row>
    <row r="2443" spans="4:4">
      <c r="D2443" s="145"/>
    </row>
    <row r="2444" spans="4:4">
      <c r="D2444" s="145"/>
    </row>
    <row r="2445" spans="4:4">
      <c r="D2445" s="145"/>
    </row>
    <row r="2446" spans="4:4">
      <c r="D2446" s="145"/>
    </row>
    <row r="2447" spans="4:4">
      <c r="D2447" s="145"/>
    </row>
    <row r="2448" spans="4:4">
      <c r="D2448" s="145"/>
    </row>
    <row r="2449" spans="4:4">
      <c r="D2449" s="145"/>
    </row>
    <row r="2450" spans="4:4">
      <c r="D2450" s="145"/>
    </row>
    <row r="2451" spans="4:4">
      <c r="D2451" s="145"/>
    </row>
    <row r="2452" spans="4:4">
      <c r="D2452" s="145"/>
    </row>
    <row r="2453" spans="4:4">
      <c r="D2453" s="145"/>
    </row>
    <row r="2454" spans="4:4">
      <c r="D2454" s="145"/>
    </row>
    <row r="2455" spans="4:4">
      <c r="D2455" s="145"/>
    </row>
    <row r="2456" spans="4:4">
      <c r="D2456" s="145"/>
    </row>
    <row r="2457" spans="4:4">
      <c r="D2457" s="145"/>
    </row>
    <row r="2458" spans="4:4">
      <c r="D2458" s="145"/>
    </row>
    <row r="2459" spans="4:4">
      <c r="D2459" s="145"/>
    </row>
    <row r="2460" spans="4:4">
      <c r="D2460" s="145"/>
    </row>
    <row r="2461" spans="4:4">
      <c r="D2461" s="145"/>
    </row>
    <row r="2462" spans="4:4">
      <c r="D2462" s="145"/>
    </row>
    <row r="2463" spans="4:4">
      <c r="D2463" s="145"/>
    </row>
    <row r="2464" spans="4:4">
      <c r="D2464" s="145"/>
    </row>
    <row r="2465" spans="4:4">
      <c r="D2465" s="145"/>
    </row>
    <row r="2466" spans="4:4">
      <c r="D2466" s="145"/>
    </row>
    <row r="2467" spans="4:4">
      <c r="D2467" s="145"/>
    </row>
    <row r="2468" spans="4:4">
      <c r="D2468" s="145"/>
    </row>
    <row r="2469" spans="4:4">
      <c r="D2469" s="145"/>
    </row>
    <row r="2470" spans="4:4">
      <c r="D2470" s="145"/>
    </row>
    <row r="2471" spans="4:4">
      <c r="D2471" s="145"/>
    </row>
    <row r="2472" spans="4:4">
      <c r="D2472" s="145"/>
    </row>
    <row r="2473" spans="4:4">
      <c r="D2473" s="145"/>
    </row>
    <row r="2474" spans="4:4">
      <c r="D2474" s="145"/>
    </row>
    <row r="2475" spans="4:4">
      <c r="D2475" s="145"/>
    </row>
    <row r="2476" spans="4:4">
      <c r="D2476" s="145"/>
    </row>
    <row r="2477" spans="4:4">
      <c r="D2477" s="145"/>
    </row>
    <row r="2478" spans="4:4">
      <c r="D2478" s="145"/>
    </row>
    <row r="2479" spans="4:4">
      <c r="D2479" s="145"/>
    </row>
    <row r="2480" spans="4:4">
      <c r="D2480" s="145"/>
    </row>
    <row r="2481" spans="4:4">
      <c r="D2481" s="145"/>
    </row>
    <row r="2482" spans="4:4">
      <c r="D2482" s="145"/>
    </row>
    <row r="2483" spans="4:4">
      <c r="D2483" s="145"/>
    </row>
    <row r="2484" spans="4:4">
      <c r="D2484" s="145"/>
    </row>
    <row r="2485" spans="4:4">
      <c r="D2485" s="145"/>
    </row>
    <row r="2486" spans="4:4">
      <c r="D2486" s="145"/>
    </row>
    <row r="2487" spans="4:4">
      <c r="D2487" s="145"/>
    </row>
    <row r="2488" spans="4:4">
      <c r="D2488" s="145"/>
    </row>
    <row r="2489" spans="4:4">
      <c r="D2489" s="145"/>
    </row>
    <row r="2490" spans="4:4">
      <c r="D2490" s="145"/>
    </row>
    <row r="2491" spans="4:4">
      <c r="D2491" s="145"/>
    </row>
    <row r="2492" spans="4:4">
      <c r="D2492" s="145"/>
    </row>
    <row r="2493" spans="4:4">
      <c r="D2493" s="145"/>
    </row>
    <row r="2494" spans="4:4">
      <c r="D2494" s="145"/>
    </row>
    <row r="2495" spans="4:4">
      <c r="D2495" s="145"/>
    </row>
    <row r="2496" spans="4:4">
      <c r="D2496" s="145"/>
    </row>
    <row r="2497" spans="4:4">
      <c r="D2497" s="145"/>
    </row>
    <row r="2498" spans="4:4">
      <c r="D2498" s="145"/>
    </row>
    <row r="2499" spans="4:4">
      <c r="D2499" s="145"/>
    </row>
    <row r="2500" spans="4:4">
      <c r="D2500" s="145"/>
    </row>
    <row r="2501" spans="4:4">
      <c r="D2501" s="145"/>
    </row>
    <row r="2502" spans="4:4">
      <c r="D2502" s="145"/>
    </row>
    <row r="2503" spans="4:4">
      <c r="D2503" s="145"/>
    </row>
    <row r="2504" spans="4:4">
      <c r="D2504" s="145"/>
    </row>
    <row r="2505" spans="4:4">
      <c r="D2505" s="145"/>
    </row>
    <row r="2506" spans="4:4">
      <c r="D2506" s="145"/>
    </row>
    <row r="2507" spans="4:4">
      <c r="D2507" s="145"/>
    </row>
    <row r="2508" spans="4:4">
      <c r="D2508" s="145"/>
    </row>
    <row r="2509" spans="4:4">
      <c r="D2509" s="145"/>
    </row>
    <row r="2510" spans="4:4">
      <c r="D2510" s="145"/>
    </row>
    <row r="2511" spans="4:4">
      <c r="D2511" s="145"/>
    </row>
    <row r="2512" spans="4:4">
      <c r="D2512" s="145"/>
    </row>
    <row r="2513" spans="4:4">
      <c r="D2513" s="145"/>
    </row>
    <row r="2514" spans="4:4">
      <c r="D2514" s="145"/>
    </row>
    <row r="2515" spans="4:4">
      <c r="D2515" s="145"/>
    </row>
    <row r="2516" spans="4:4">
      <c r="D2516" s="145"/>
    </row>
    <row r="2517" spans="4:4">
      <c r="D2517" s="145"/>
    </row>
    <row r="2518" spans="4:4">
      <c r="D2518" s="145"/>
    </row>
    <row r="2519" spans="4:4">
      <c r="D2519" s="145"/>
    </row>
    <row r="2520" spans="4:4">
      <c r="D2520" s="145"/>
    </row>
    <row r="2521" spans="4:4">
      <c r="D2521" s="145"/>
    </row>
    <row r="2522" spans="4:4">
      <c r="D2522" s="145"/>
    </row>
    <row r="2523" spans="4:4">
      <c r="D2523" s="145"/>
    </row>
    <row r="2524" spans="4:4">
      <c r="D2524" s="145"/>
    </row>
    <row r="2525" spans="4:4">
      <c r="D2525" s="145"/>
    </row>
    <row r="2526" spans="4:4">
      <c r="D2526" s="145"/>
    </row>
    <row r="2527" spans="4:4">
      <c r="D2527" s="145"/>
    </row>
    <row r="2528" spans="4:4">
      <c r="D2528" s="145"/>
    </row>
    <row r="2529" spans="4:4">
      <c r="D2529" s="145"/>
    </row>
    <row r="2530" spans="4:4">
      <c r="D2530" s="145"/>
    </row>
    <row r="2531" spans="4:4">
      <c r="D2531" s="145"/>
    </row>
    <row r="2532" spans="4:4">
      <c r="D2532" s="145"/>
    </row>
    <row r="2533" spans="4:4">
      <c r="D2533" s="145"/>
    </row>
    <row r="2534" spans="4:4">
      <c r="D2534" s="145"/>
    </row>
    <row r="2535" spans="4:4">
      <c r="D2535" s="145"/>
    </row>
    <row r="2536" spans="4:4">
      <c r="D2536" s="145"/>
    </row>
    <row r="2537" spans="4:4">
      <c r="D2537" s="145"/>
    </row>
    <row r="2538" spans="4:4">
      <c r="D2538" s="145"/>
    </row>
    <row r="2539" spans="4:4">
      <c r="D2539" s="145"/>
    </row>
    <row r="2540" spans="4:4">
      <c r="D2540" s="145"/>
    </row>
    <row r="2541" spans="4:4">
      <c r="D2541" s="145"/>
    </row>
    <row r="2542" spans="4:4">
      <c r="D2542" s="145"/>
    </row>
    <row r="2543" spans="4:4">
      <c r="D2543" s="145"/>
    </row>
    <row r="2544" spans="4:4">
      <c r="D2544" s="145"/>
    </row>
    <row r="2545" spans="4:4">
      <c r="D2545" s="145"/>
    </row>
    <row r="2546" spans="4:4">
      <c r="D2546" s="145"/>
    </row>
    <row r="2547" spans="4:4">
      <c r="D2547" s="145"/>
    </row>
    <row r="2548" spans="4:4">
      <c r="D2548" s="145"/>
    </row>
    <row r="2549" spans="4:4">
      <c r="D2549" s="145"/>
    </row>
    <row r="2550" spans="4:4">
      <c r="D2550" s="145"/>
    </row>
    <row r="2551" spans="4:4">
      <c r="D2551" s="145"/>
    </row>
    <row r="2552" spans="4:4">
      <c r="D2552" s="145"/>
    </row>
    <row r="2553" spans="4:4">
      <c r="D2553" s="145"/>
    </row>
    <row r="2554" spans="4:4">
      <c r="D2554" s="145"/>
    </row>
    <row r="2555" spans="4:4">
      <c r="D2555" s="145"/>
    </row>
    <row r="2556" spans="4:4">
      <c r="D2556" s="145"/>
    </row>
    <row r="2557" spans="4:4">
      <c r="D2557" s="145"/>
    </row>
    <row r="2558" spans="4:4">
      <c r="D2558" s="145"/>
    </row>
    <row r="2559" spans="4:4">
      <c r="D2559" s="145"/>
    </row>
    <row r="2560" spans="4:4">
      <c r="D2560" s="145"/>
    </row>
    <row r="2561" spans="4:4">
      <c r="D2561" s="145"/>
    </row>
    <row r="2562" spans="4:4">
      <c r="D2562" s="145"/>
    </row>
    <row r="2563" spans="4:4">
      <c r="D2563" s="145"/>
    </row>
    <row r="2564" spans="4:4">
      <c r="D2564" s="145"/>
    </row>
    <row r="2565" spans="4:4">
      <c r="D2565" s="145"/>
    </row>
    <row r="2566" spans="4:4">
      <c r="D2566" s="145"/>
    </row>
    <row r="2567" spans="4:4">
      <c r="D2567" s="145"/>
    </row>
    <row r="2568" spans="4:4">
      <c r="D2568" s="145"/>
    </row>
    <row r="2569" spans="4:4">
      <c r="D2569" s="145"/>
    </row>
    <row r="2570" spans="4:4">
      <c r="D2570" s="145"/>
    </row>
    <row r="2571" spans="4:4">
      <c r="D2571" s="145"/>
    </row>
    <row r="2572" spans="4:4">
      <c r="D2572" s="145"/>
    </row>
    <row r="2573" spans="4:4">
      <c r="D2573" s="145"/>
    </row>
    <row r="2574" spans="4:4">
      <c r="D2574" s="145"/>
    </row>
    <row r="2575" spans="4:4">
      <c r="D2575" s="145"/>
    </row>
    <row r="2576" spans="4:4">
      <c r="D2576" s="145"/>
    </row>
    <row r="2577" spans="4:4">
      <c r="D2577" s="145"/>
    </row>
    <row r="2578" spans="4:4">
      <c r="D2578" s="145"/>
    </row>
    <row r="2579" spans="4:4">
      <c r="D2579" s="145"/>
    </row>
    <row r="2580" spans="4:4">
      <c r="D2580" s="145"/>
    </row>
    <row r="2581" spans="4:4">
      <c r="D2581" s="145"/>
    </row>
    <row r="2582" spans="4:4">
      <c r="D2582" s="145"/>
    </row>
    <row r="2583" spans="4:4">
      <c r="D2583" s="145"/>
    </row>
    <row r="2584" spans="4:4">
      <c r="D2584" s="145"/>
    </row>
    <row r="2585" spans="4:4">
      <c r="D2585" s="145"/>
    </row>
    <row r="2586" spans="4:4">
      <c r="D2586" s="145"/>
    </row>
    <row r="2587" spans="4:4">
      <c r="D2587" s="145"/>
    </row>
    <row r="2588" spans="4:4">
      <c r="D2588" s="145"/>
    </row>
    <row r="2589" spans="4:4">
      <c r="D2589" s="145"/>
    </row>
    <row r="2590" spans="4:4">
      <c r="D2590" s="145"/>
    </row>
    <row r="2591" spans="4:4">
      <c r="D2591" s="145"/>
    </row>
    <row r="2592" spans="4:4">
      <c r="D2592" s="145"/>
    </row>
    <row r="2593" spans="4:4">
      <c r="D2593" s="145"/>
    </row>
    <row r="2594" spans="4:4">
      <c r="D2594" s="145"/>
    </row>
    <row r="2595" spans="4:4">
      <c r="D2595" s="145"/>
    </row>
    <row r="2596" spans="4:4">
      <c r="D2596" s="145"/>
    </row>
    <row r="2597" spans="4:4">
      <c r="D2597" s="145"/>
    </row>
    <row r="2598" spans="4:4">
      <c r="D2598" s="145"/>
    </row>
    <row r="2599" spans="4:4">
      <c r="D2599" s="145"/>
    </row>
    <row r="2600" spans="4:4">
      <c r="D2600" s="145"/>
    </row>
    <row r="2601" spans="4:4">
      <c r="D2601" s="145"/>
    </row>
    <row r="2602" spans="4:4">
      <c r="D2602" s="145"/>
    </row>
    <row r="2603" spans="4:4">
      <c r="D2603" s="145"/>
    </row>
    <row r="2604" spans="4:4">
      <c r="D2604" s="145"/>
    </row>
    <row r="2605" spans="4:4">
      <c r="D2605" s="145"/>
    </row>
    <row r="2606" spans="4:4">
      <c r="D2606" s="145"/>
    </row>
    <row r="2607" spans="4:4">
      <c r="D2607" s="145"/>
    </row>
    <row r="2608" spans="4:4">
      <c r="D2608" s="145"/>
    </row>
    <row r="2609" spans="4:4">
      <c r="D2609" s="145"/>
    </row>
    <row r="2610" spans="4:4">
      <c r="D2610" s="145"/>
    </row>
    <row r="2611" spans="4:4">
      <c r="D2611" s="145"/>
    </row>
    <row r="2612" spans="4:4">
      <c r="D2612" s="145"/>
    </row>
    <row r="2613" spans="4:4">
      <c r="D2613" s="145"/>
    </row>
    <row r="2614" spans="4:4">
      <c r="D2614" s="145"/>
    </row>
    <row r="2615" spans="4:4">
      <c r="D2615" s="145"/>
    </row>
    <row r="2616" spans="4:4">
      <c r="D2616" s="145"/>
    </row>
    <row r="2617" spans="4:4">
      <c r="D2617" s="145"/>
    </row>
    <row r="2618" spans="4:4">
      <c r="D2618" s="145"/>
    </row>
    <row r="2619" spans="4:4">
      <c r="D2619" s="145"/>
    </row>
    <row r="2620" spans="4:4">
      <c r="D2620" s="145"/>
    </row>
    <row r="2621" spans="4:4">
      <c r="D2621" s="145"/>
    </row>
    <row r="2622" spans="4:4">
      <c r="D2622" s="145"/>
    </row>
    <row r="2623" spans="4:4">
      <c r="D2623" s="145"/>
    </row>
    <row r="2624" spans="4:4">
      <c r="D2624" s="145"/>
    </row>
    <row r="2625" spans="4:4">
      <c r="D2625" s="145"/>
    </row>
    <row r="2626" spans="4:4">
      <c r="D2626" s="145"/>
    </row>
    <row r="2627" spans="4:4">
      <c r="D2627" s="145"/>
    </row>
    <row r="2628" spans="4:4">
      <c r="D2628" s="145"/>
    </row>
    <row r="2629" spans="4:4">
      <c r="D2629" s="145"/>
    </row>
    <row r="2630" spans="4:4">
      <c r="D2630" s="145"/>
    </row>
    <row r="2631" spans="4:4">
      <c r="D2631" s="145"/>
    </row>
    <row r="2632" spans="4:4">
      <c r="D2632" s="145"/>
    </row>
    <row r="2633" spans="4:4">
      <c r="D2633" s="145"/>
    </row>
    <row r="2634" spans="4:4">
      <c r="D2634" s="145"/>
    </row>
    <row r="2635" spans="4:4">
      <c r="D2635" s="145"/>
    </row>
    <row r="2636" spans="4:4">
      <c r="D2636" s="145"/>
    </row>
    <row r="2637" spans="4:4">
      <c r="D2637" s="145"/>
    </row>
    <row r="2638" spans="4:4">
      <c r="D2638" s="145"/>
    </row>
    <row r="2639" spans="4:4">
      <c r="D2639" s="145"/>
    </row>
    <row r="2640" spans="4:4">
      <c r="D2640" s="145"/>
    </row>
    <row r="2641" spans="4:4">
      <c r="D2641" s="145"/>
    </row>
    <row r="2642" spans="4:4">
      <c r="D2642" s="145"/>
    </row>
    <row r="2643" spans="4:4">
      <c r="D2643" s="145"/>
    </row>
    <row r="2644" spans="4:4">
      <c r="D2644" s="145"/>
    </row>
    <row r="2645" spans="4:4">
      <c r="D2645" s="145"/>
    </row>
    <row r="2646" spans="4:4">
      <c r="D2646" s="145"/>
    </row>
    <row r="2647" spans="4:4">
      <c r="D2647" s="145"/>
    </row>
    <row r="2648" spans="4:4">
      <c r="D2648" s="145"/>
    </row>
    <row r="2649" spans="4:4">
      <c r="D2649" s="145"/>
    </row>
    <row r="2650" spans="4:4">
      <c r="D2650" s="145"/>
    </row>
    <row r="2651" spans="4:4">
      <c r="D2651" s="145"/>
    </row>
    <row r="2652" spans="4:4">
      <c r="D2652" s="145"/>
    </row>
    <row r="2653" spans="4:4">
      <c r="D2653" s="145"/>
    </row>
    <row r="2654" spans="4:4">
      <c r="D2654" s="145"/>
    </row>
    <row r="2655" spans="4:4">
      <c r="D2655" s="145"/>
    </row>
    <row r="2656" spans="4:4">
      <c r="D2656" s="145"/>
    </row>
    <row r="2657" spans="4:4">
      <c r="D2657" s="145"/>
    </row>
    <row r="2658" spans="4:4">
      <c r="D2658" s="145"/>
    </row>
    <row r="2659" spans="4:4">
      <c r="D2659" s="145"/>
    </row>
    <row r="2660" spans="4:4">
      <c r="D2660" s="145"/>
    </row>
    <row r="2661" spans="4:4">
      <c r="D2661" s="145"/>
    </row>
    <row r="2662" spans="4:4">
      <c r="D2662" s="145"/>
    </row>
    <row r="2663" spans="4:4">
      <c r="D2663" s="145"/>
    </row>
    <row r="2664" spans="4:4">
      <c r="D2664" s="145"/>
    </row>
    <row r="2665" spans="4:4">
      <c r="D2665" s="145"/>
    </row>
    <row r="2666" spans="4:4">
      <c r="D2666" s="145"/>
    </row>
    <row r="2667" spans="4:4">
      <c r="D2667" s="145"/>
    </row>
    <row r="2668" spans="4:4">
      <c r="D2668" s="145"/>
    </row>
    <row r="2669" spans="4:4">
      <c r="D2669" s="145"/>
    </row>
    <row r="2670" spans="4:4">
      <c r="D2670" s="145"/>
    </row>
    <row r="2671" spans="4:4">
      <c r="D2671" s="145"/>
    </row>
    <row r="2672" spans="4:4">
      <c r="D2672" s="145"/>
    </row>
    <row r="2673" spans="4:4">
      <c r="D2673" s="145"/>
    </row>
    <row r="2674" spans="4:4">
      <c r="D2674" s="145"/>
    </row>
    <row r="2675" spans="4:4">
      <c r="D2675" s="145"/>
    </row>
    <row r="2676" spans="4:4">
      <c r="D2676" s="145"/>
    </row>
    <row r="2677" spans="4:4">
      <c r="D2677" s="145"/>
    </row>
    <row r="2678" spans="4:4">
      <c r="D2678" s="145"/>
    </row>
    <row r="2679" spans="4:4">
      <c r="D2679" s="145"/>
    </row>
    <row r="2680" spans="4:4">
      <c r="D2680" s="145"/>
    </row>
    <row r="2681" spans="4:4">
      <c r="D2681" s="145"/>
    </row>
    <row r="2682" spans="4:4">
      <c r="D2682" s="145"/>
    </row>
    <row r="2683" spans="4:4">
      <c r="D2683" s="145"/>
    </row>
    <row r="2684" spans="4:4">
      <c r="D2684" s="145"/>
    </row>
    <row r="2685" spans="4:4">
      <c r="D2685" s="145"/>
    </row>
    <row r="2686" spans="4:4">
      <c r="D2686" s="145"/>
    </row>
    <row r="2687" spans="4:4">
      <c r="D2687" s="145"/>
    </row>
    <row r="2688" spans="4:4">
      <c r="D2688" s="145"/>
    </row>
    <row r="2689" spans="4:4">
      <c r="D2689" s="145"/>
    </row>
    <row r="2690" spans="4:4">
      <c r="D2690" s="145"/>
    </row>
    <row r="2691" spans="4:4">
      <c r="D2691" s="145"/>
    </row>
    <row r="2692" spans="4:4">
      <c r="D2692" s="145"/>
    </row>
    <row r="2693" spans="4:4">
      <c r="D2693" s="145"/>
    </row>
    <row r="2694" spans="4:4">
      <c r="D2694" s="145"/>
    </row>
    <row r="2695" spans="4:4">
      <c r="D2695" s="145"/>
    </row>
    <row r="2696" spans="4:4">
      <c r="D2696" s="145"/>
    </row>
    <row r="2697" spans="4:4">
      <c r="D2697" s="145"/>
    </row>
    <row r="2698" spans="4:4">
      <c r="D2698" s="145"/>
    </row>
    <row r="2699" spans="4:4">
      <c r="D2699" s="145"/>
    </row>
    <row r="2700" spans="4:4">
      <c r="D2700" s="145"/>
    </row>
    <row r="2701" spans="4:4">
      <c r="D2701" s="145"/>
    </row>
    <row r="2702" spans="4:4">
      <c r="D2702" s="145"/>
    </row>
    <row r="2703" spans="4:4">
      <c r="D2703" s="145"/>
    </row>
    <row r="2704" spans="4:4">
      <c r="D2704" s="145"/>
    </row>
    <row r="2705" spans="4:4">
      <c r="D2705" s="145"/>
    </row>
    <row r="2706" spans="4:4">
      <c r="D2706" s="145"/>
    </row>
    <row r="2707" spans="4:4">
      <c r="D2707" s="145"/>
    </row>
    <row r="2708" spans="4:4">
      <c r="D2708" s="145"/>
    </row>
    <row r="2709" spans="4:4">
      <c r="D2709" s="145"/>
    </row>
    <row r="2710" spans="4:4">
      <c r="D2710" s="145"/>
    </row>
    <row r="2711" spans="4:4">
      <c r="D2711" s="145"/>
    </row>
    <row r="2712" spans="4:4">
      <c r="D2712" s="145"/>
    </row>
    <row r="2713" spans="4:4">
      <c r="D2713" s="145"/>
    </row>
    <row r="2714" spans="4:4">
      <c r="D2714" s="145"/>
    </row>
    <row r="2715" spans="4:4">
      <c r="D2715" s="145"/>
    </row>
    <row r="2716" spans="4:4">
      <c r="D2716" s="145"/>
    </row>
    <row r="2717" spans="4:4">
      <c r="D2717" s="145"/>
    </row>
    <row r="2718" spans="4:4">
      <c r="D2718" s="145"/>
    </row>
    <row r="2719" spans="4:4">
      <c r="D2719" s="145"/>
    </row>
    <row r="2720" spans="4:4">
      <c r="D2720" s="145"/>
    </row>
    <row r="2721" spans="4:4">
      <c r="D2721" s="145"/>
    </row>
    <row r="2722" spans="4:4">
      <c r="D2722" s="145"/>
    </row>
    <row r="2723" spans="4:4">
      <c r="D2723" s="145"/>
    </row>
    <row r="2724" spans="4:4">
      <c r="D2724" s="145"/>
    </row>
    <row r="2725" spans="4:4">
      <c r="D2725" s="145"/>
    </row>
    <row r="2726" spans="4:4">
      <c r="D2726" s="145"/>
    </row>
    <row r="2727" spans="4:4">
      <c r="D2727" s="145"/>
    </row>
    <row r="2728" spans="4:4">
      <c r="D2728" s="145"/>
    </row>
    <row r="2729" spans="4:4">
      <c r="D2729" s="145"/>
    </row>
    <row r="2730" spans="4:4">
      <c r="D2730" s="145"/>
    </row>
    <row r="2731" spans="4:4">
      <c r="D2731" s="145"/>
    </row>
    <row r="2732" spans="4:4">
      <c r="D2732" s="145"/>
    </row>
    <row r="2733" spans="4:4">
      <c r="D2733" s="145"/>
    </row>
    <row r="2734" spans="4:4">
      <c r="D2734" s="145"/>
    </row>
    <row r="2735" spans="4:4">
      <c r="D2735" s="145"/>
    </row>
    <row r="2736" spans="4:4">
      <c r="D2736" s="145"/>
    </row>
    <row r="2737" spans="4:4">
      <c r="D2737" s="145"/>
    </row>
    <row r="2738" spans="4:4">
      <c r="D2738" s="145"/>
    </row>
    <row r="2739" spans="4:4">
      <c r="D2739" s="145"/>
    </row>
    <row r="2740" spans="4:4">
      <c r="D2740" s="145"/>
    </row>
    <row r="2741" spans="4:4">
      <c r="D2741" s="145"/>
    </row>
    <row r="2742" spans="4:4">
      <c r="D2742" s="145"/>
    </row>
    <row r="2743" spans="4:4">
      <c r="D2743" s="145"/>
    </row>
    <row r="2744" spans="4:4">
      <c r="D2744" s="145"/>
    </row>
    <row r="2745" spans="4:4">
      <c r="D2745" s="145"/>
    </row>
    <row r="2746" spans="4:4">
      <c r="D2746" s="145"/>
    </row>
    <row r="2747" spans="4:4">
      <c r="D2747" s="145"/>
    </row>
    <row r="2748" spans="4:4">
      <c r="D2748" s="145"/>
    </row>
    <row r="2749" spans="4:4">
      <c r="D2749" s="145"/>
    </row>
    <row r="2750" spans="4:4">
      <c r="D2750" s="145"/>
    </row>
    <row r="2751" spans="4:4">
      <c r="D2751" s="145"/>
    </row>
    <row r="2752" spans="4:4">
      <c r="D2752" s="145"/>
    </row>
    <row r="2753" spans="4:4">
      <c r="D2753" s="145"/>
    </row>
    <row r="2754" spans="4:4">
      <c r="D2754" s="145"/>
    </row>
    <row r="2755" spans="4:4">
      <c r="D2755" s="145"/>
    </row>
    <row r="2756" spans="4:4">
      <c r="D2756" s="145"/>
    </row>
    <row r="2757" spans="4:4">
      <c r="D2757" s="145"/>
    </row>
    <row r="2758" spans="4:4">
      <c r="D2758" s="145"/>
    </row>
    <row r="2759" spans="4:4">
      <c r="D2759" s="145"/>
    </row>
    <row r="2760" spans="4:4">
      <c r="D2760" s="145"/>
    </row>
    <row r="2761" spans="4:4">
      <c r="D2761" s="145"/>
    </row>
    <row r="2762" spans="4:4">
      <c r="D2762" s="145"/>
    </row>
    <row r="2763" spans="4:4">
      <c r="D2763" s="145"/>
    </row>
    <row r="2764" spans="4:4">
      <c r="D2764" s="145"/>
    </row>
    <row r="2765" spans="4:4">
      <c r="D2765" s="145"/>
    </row>
    <row r="2766" spans="4:4">
      <c r="D2766" s="145"/>
    </row>
    <row r="2767" spans="4:4">
      <c r="D2767" s="145"/>
    </row>
    <row r="2768" spans="4:4">
      <c r="D2768" s="145"/>
    </row>
    <row r="2769" spans="4:4">
      <c r="D2769" s="145"/>
    </row>
    <row r="2770" spans="4:4">
      <c r="D2770" s="145"/>
    </row>
    <row r="2771" spans="4:4">
      <c r="D2771" s="145"/>
    </row>
    <row r="2772" spans="4:4">
      <c r="D2772" s="145"/>
    </row>
    <row r="2773" spans="4:4">
      <c r="D2773" s="145"/>
    </row>
    <row r="2774" spans="4:4">
      <c r="D2774" s="145"/>
    </row>
    <row r="2775" spans="4:4">
      <c r="D2775" s="145"/>
    </row>
    <row r="2776" spans="4:4">
      <c r="D2776" s="145"/>
    </row>
    <row r="2777" spans="4:4">
      <c r="D2777" s="145"/>
    </row>
    <row r="2778" spans="4:4">
      <c r="D2778" s="145"/>
    </row>
    <row r="2779" spans="4:4">
      <c r="D2779" s="145"/>
    </row>
    <row r="2780" spans="4:4">
      <c r="D2780" s="145"/>
    </row>
    <row r="2781" spans="4:4">
      <c r="D2781" s="145"/>
    </row>
    <row r="2782" spans="4:4">
      <c r="D2782" s="145"/>
    </row>
    <row r="2783" spans="4:4">
      <c r="D2783" s="145"/>
    </row>
    <row r="2784" spans="4:4">
      <c r="D2784" s="145"/>
    </row>
    <row r="2785" spans="4:4">
      <c r="D2785" s="145"/>
    </row>
    <row r="2786" spans="4:4">
      <c r="D2786" s="145"/>
    </row>
    <row r="2787" spans="4:4">
      <c r="D2787" s="145"/>
    </row>
    <row r="2788" spans="4:4">
      <c r="D2788" s="145"/>
    </row>
    <row r="2789" spans="4:4">
      <c r="D2789" s="145"/>
    </row>
    <row r="2790" spans="4:4">
      <c r="D2790" s="145"/>
    </row>
    <row r="2791" spans="4:4">
      <c r="D2791" s="145"/>
    </row>
    <row r="2792" spans="4:4">
      <c r="D2792" s="145"/>
    </row>
    <row r="2793" spans="4:4">
      <c r="D2793" s="145"/>
    </row>
    <row r="2794" spans="4:4">
      <c r="D2794" s="145"/>
    </row>
    <row r="2795" spans="4:4">
      <c r="D2795" s="145"/>
    </row>
    <row r="2796" spans="4:4">
      <c r="D2796" s="145"/>
    </row>
    <row r="2797" spans="4:4">
      <c r="D2797" s="145"/>
    </row>
    <row r="2798" spans="4:4">
      <c r="D2798" s="145"/>
    </row>
    <row r="2799" spans="4:4">
      <c r="D2799" s="145"/>
    </row>
    <row r="2800" spans="4:4">
      <c r="D2800" s="145"/>
    </row>
    <row r="2801" spans="4:4">
      <c r="D2801" s="145"/>
    </row>
    <row r="2802" spans="4:4">
      <c r="D2802" s="145"/>
    </row>
    <row r="2803" spans="4:4">
      <c r="D2803" s="145"/>
    </row>
    <row r="2804" spans="4:4">
      <c r="D2804" s="145"/>
    </row>
    <row r="2805" spans="4:4">
      <c r="D2805" s="145"/>
    </row>
    <row r="2806" spans="4:4">
      <c r="D2806" s="145"/>
    </row>
    <row r="2807" spans="4:4">
      <c r="D2807" s="145"/>
    </row>
    <row r="2808" spans="4:4">
      <c r="D2808" s="145"/>
    </row>
    <row r="2809" spans="4:4">
      <c r="D2809" s="145"/>
    </row>
    <row r="2810" spans="4:4">
      <c r="D2810" s="145"/>
    </row>
    <row r="2811" spans="4:4">
      <c r="D2811" s="145"/>
    </row>
    <row r="2812" spans="4:4">
      <c r="D2812" s="145"/>
    </row>
    <row r="2813" spans="4:4">
      <c r="D2813" s="145"/>
    </row>
    <row r="2814" spans="4:4">
      <c r="D2814" s="145"/>
    </row>
    <row r="2815" spans="4:4">
      <c r="D2815" s="145"/>
    </row>
    <row r="2816" spans="4:4">
      <c r="D2816" s="145"/>
    </row>
    <row r="2817" spans="4:4">
      <c r="D2817" s="145"/>
    </row>
    <row r="2818" spans="4:4">
      <c r="D2818" s="145"/>
    </row>
    <row r="2819" spans="4:4">
      <c r="D2819" s="145"/>
    </row>
    <row r="2820" spans="4:4">
      <c r="D2820" s="145"/>
    </row>
    <row r="2821" spans="4:4">
      <c r="D2821" s="145"/>
    </row>
    <row r="2822" spans="4:4">
      <c r="D2822" s="145"/>
    </row>
    <row r="2823" spans="4:4">
      <c r="D2823" s="145"/>
    </row>
    <row r="2824" spans="4:4">
      <c r="D2824" s="145"/>
    </row>
    <row r="2825" spans="4:4">
      <c r="D2825" s="145"/>
    </row>
    <row r="2826" spans="4:4">
      <c r="D2826" s="145"/>
    </row>
    <row r="2827" spans="4:4">
      <c r="D2827" s="145"/>
    </row>
    <row r="2828" spans="4:4">
      <c r="D2828" s="145"/>
    </row>
    <row r="2829" spans="4:4">
      <c r="D2829" s="145"/>
    </row>
    <row r="2830" spans="4:4">
      <c r="D2830" s="145"/>
    </row>
    <row r="2831" spans="4:4">
      <c r="D2831" s="145"/>
    </row>
    <row r="2832" spans="4:4">
      <c r="D2832" s="145"/>
    </row>
    <row r="2833" spans="4:4">
      <c r="D2833" s="145"/>
    </row>
    <row r="2834" spans="4:4">
      <c r="D2834" s="145"/>
    </row>
    <row r="2835" spans="4:4">
      <c r="D2835" s="145"/>
    </row>
    <row r="2836" spans="4:4">
      <c r="D2836" s="145"/>
    </row>
    <row r="2837" spans="4:4">
      <c r="D2837" s="145"/>
    </row>
    <row r="2838" spans="4:4">
      <c r="D2838" s="145"/>
    </row>
    <row r="2839" spans="4:4">
      <c r="D2839" s="145"/>
    </row>
    <row r="2840" spans="4:4">
      <c r="D2840" s="145"/>
    </row>
    <row r="2841" spans="4:4">
      <c r="D2841" s="145"/>
    </row>
    <row r="2842" spans="4:4">
      <c r="D2842" s="145"/>
    </row>
    <row r="2843" spans="4:4">
      <c r="D2843" s="145"/>
    </row>
    <row r="2844" spans="4:4">
      <c r="D2844" s="145"/>
    </row>
    <row r="2845" spans="4:4">
      <c r="D2845" s="145"/>
    </row>
    <row r="2846" spans="4:4">
      <c r="D2846" s="145"/>
    </row>
    <row r="2847" spans="4:4">
      <c r="D2847" s="145"/>
    </row>
    <row r="2848" spans="4:4">
      <c r="D2848" s="145"/>
    </row>
    <row r="2849" spans="4:4">
      <c r="D2849" s="145"/>
    </row>
    <row r="2850" spans="4:4">
      <c r="D2850" s="145"/>
    </row>
    <row r="2851" spans="4:4">
      <c r="D2851" s="145"/>
    </row>
    <row r="2852" spans="4:4">
      <c r="D2852" s="145"/>
    </row>
    <row r="2853" spans="4:4">
      <c r="D2853" s="145"/>
    </row>
    <row r="2854" spans="4:4">
      <c r="D2854" s="145"/>
    </row>
    <row r="2855" spans="4:4">
      <c r="D2855" s="145"/>
    </row>
    <row r="2856" spans="4:4">
      <c r="D2856" s="145"/>
    </row>
    <row r="2857" spans="4:4">
      <c r="D2857" s="145"/>
    </row>
    <row r="2858" spans="4:4">
      <c r="D2858" s="145"/>
    </row>
    <row r="2859" spans="4:4">
      <c r="D2859" s="145"/>
    </row>
    <row r="2860" spans="4:4">
      <c r="D2860" s="145"/>
    </row>
    <row r="2861" spans="4:4">
      <c r="D2861" s="145"/>
    </row>
    <row r="2862" spans="4:4">
      <c r="D2862" s="145"/>
    </row>
    <row r="2863" spans="4:4">
      <c r="D2863" s="145"/>
    </row>
    <row r="2864" spans="4:4">
      <c r="D2864" s="145"/>
    </row>
    <row r="2865" spans="4:4">
      <c r="D2865" s="145"/>
    </row>
    <row r="2866" spans="4:4">
      <c r="D2866" s="145"/>
    </row>
    <row r="2867" spans="4:4">
      <c r="D2867" s="145"/>
    </row>
    <row r="2868" spans="4:4">
      <c r="D2868" s="145"/>
    </row>
    <row r="2869" spans="4:4">
      <c r="D2869" s="145"/>
    </row>
    <row r="2870" spans="4:4">
      <c r="D2870" s="145"/>
    </row>
    <row r="2871" spans="4:4">
      <c r="D2871" s="145"/>
    </row>
    <row r="2872" spans="4:4">
      <c r="D2872" s="145"/>
    </row>
    <row r="2873" spans="4:4">
      <c r="D2873" s="145"/>
    </row>
    <row r="2874" spans="4:4">
      <c r="D2874" s="145"/>
    </row>
    <row r="2875" spans="4:4">
      <c r="D2875" s="145"/>
    </row>
    <row r="2876" spans="4:4">
      <c r="D2876" s="145"/>
    </row>
    <row r="2877" spans="4:4">
      <c r="D2877" s="145"/>
    </row>
    <row r="2878" spans="4:4">
      <c r="D2878" s="145"/>
    </row>
    <row r="2879" spans="4:4">
      <c r="D2879" s="145"/>
    </row>
    <row r="2880" spans="4:4">
      <c r="D2880" s="145"/>
    </row>
    <row r="2881" spans="4:4">
      <c r="D2881" s="145"/>
    </row>
    <row r="2882" spans="4:4">
      <c r="D2882" s="145"/>
    </row>
    <row r="2883" spans="4:4">
      <c r="D2883" s="145"/>
    </row>
    <row r="2884" spans="4:4">
      <c r="D2884" s="145"/>
    </row>
    <row r="2885" spans="4:4">
      <c r="D2885" s="145"/>
    </row>
    <row r="2886" spans="4:4">
      <c r="D2886" s="145"/>
    </row>
    <row r="2887" spans="4:4">
      <c r="D2887" s="145"/>
    </row>
    <row r="2888" spans="4:4">
      <c r="D2888" s="145"/>
    </row>
    <row r="2889" spans="4:4">
      <c r="D2889" s="145"/>
    </row>
    <row r="2890" spans="4:4">
      <c r="D2890" s="145"/>
    </row>
    <row r="2891" spans="4:4">
      <c r="D2891" s="145"/>
    </row>
    <row r="2892" spans="4:4">
      <c r="D2892" s="145"/>
    </row>
    <row r="2893" spans="4:4">
      <c r="D2893" s="145"/>
    </row>
    <row r="2894" spans="4:4">
      <c r="D2894" s="145"/>
    </row>
    <row r="2895" spans="4:4">
      <c r="D2895" s="145"/>
    </row>
    <row r="2896" spans="4:4">
      <c r="D2896" s="145"/>
    </row>
    <row r="2897" spans="4:4">
      <c r="D2897" s="145"/>
    </row>
    <row r="2898" spans="4:4">
      <c r="D2898" s="145"/>
    </row>
    <row r="2899" spans="4:4">
      <c r="D2899" s="145"/>
    </row>
    <row r="2900" spans="4:4">
      <c r="D2900" s="145"/>
    </row>
    <row r="2901" spans="4:4">
      <c r="D2901" s="145"/>
    </row>
    <row r="2902" spans="4:4">
      <c r="D2902" s="145"/>
    </row>
    <row r="2903" spans="4:4">
      <c r="D2903" s="145"/>
    </row>
    <row r="2904" spans="4:4">
      <c r="D2904" s="145"/>
    </row>
    <row r="2905" spans="4:4">
      <c r="D2905" s="145"/>
    </row>
    <row r="2906" spans="4:4">
      <c r="D2906" s="145"/>
    </row>
    <row r="2907" spans="4:4">
      <c r="D2907" s="145"/>
    </row>
    <row r="2908" spans="4:4">
      <c r="D2908" s="145"/>
    </row>
    <row r="2909" spans="4:4">
      <c r="D2909" s="145"/>
    </row>
    <row r="2910" spans="4:4">
      <c r="D2910" s="145"/>
    </row>
    <row r="2911" spans="4:4">
      <c r="D2911" s="145"/>
    </row>
    <row r="2912" spans="4:4">
      <c r="D2912" s="145"/>
    </row>
    <row r="2913" spans="4:4">
      <c r="D2913" s="145"/>
    </row>
    <row r="2914" spans="4:4">
      <c r="D2914" s="145"/>
    </row>
    <row r="2915" spans="4:4">
      <c r="D2915" s="145"/>
    </row>
    <row r="2916" spans="4:4">
      <c r="D2916" s="145"/>
    </row>
    <row r="2917" spans="4:4">
      <c r="D2917" s="145"/>
    </row>
    <row r="2918" spans="4:4">
      <c r="D2918" s="145"/>
    </row>
    <row r="2919" spans="4:4">
      <c r="D2919" s="145"/>
    </row>
    <row r="2920" spans="4:4">
      <c r="D2920" s="145"/>
    </row>
    <row r="2921" spans="4:4">
      <c r="D2921" s="145"/>
    </row>
    <row r="2922" spans="4:4">
      <c r="D2922" s="145"/>
    </row>
    <row r="2923" spans="4:4">
      <c r="D2923" s="145"/>
    </row>
    <row r="2924" spans="4:4">
      <c r="D2924" s="145"/>
    </row>
    <row r="2925" spans="4:4">
      <c r="D2925" s="145"/>
    </row>
    <row r="2926" spans="4:4">
      <c r="D2926" s="145"/>
    </row>
    <row r="2927" spans="4:4">
      <c r="D2927" s="145"/>
    </row>
    <row r="2928" spans="4:4">
      <c r="D2928" s="145"/>
    </row>
    <row r="2929" spans="4:4">
      <c r="D2929" s="145"/>
    </row>
    <row r="2930" spans="4:4">
      <c r="D2930" s="145"/>
    </row>
    <row r="2931" spans="4:4">
      <c r="D2931" s="145"/>
    </row>
    <row r="2932" spans="4:4">
      <c r="D2932" s="145"/>
    </row>
    <row r="2933" spans="4:4">
      <c r="D2933" s="145"/>
    </row>
    <row r="2934" spans="4:4">
      <c r="D2934" s="145"/>
    </row>
    <row r="2935" spans="4:4">
      <c r="D2935" s="145"/>
    </row>
    <row r="2936" spans="4:4">
      <c r="D2936" s="145"/>
    </row>
    <row r="2937" spans="4:4">
      <c r="D2937" s="145"/>
    </row>
    <row r="2938" spans="4:4">
      <c r="D2938" s="145"/>
    </row>
    <row r="2939" spans="4:4">
      <c r="D2939" s="145"/>
    </row>
    <row r="2940" spans="4:4">
      <c r="D2940" s="145"/>
    </row>
    <row r="2941" spans="4:4">
      <c r="D2941" s="145"/>
    </row>
    <row r="2942" spans="4:4">
      <c r="D2942" s="145"/>
    </row>
    <row r="2943" spans="4:4">
      <c r="D2943" s="145"/>
    </row>
    <row r="2944" spans="4:4">
      <c r="D2944" s="145"/>
    </row>
    <row r="2945" spans="4:4">
      <c r="D2945" s="145"/>
    </row>
    <row r="2946" spans="4:4">
      <c r="D2946" s="145"/>
    </row>
    <row r="2947" spans="4:4">
      <c r="D2947" s="145"/>
    </row>
    <row r="2948" spans="4:4">
      <c r="D2948" s="145"/>
    </row>
    <row r="2949" spans="4:4">
      <c r="D2949" s="145"/>
    </row>
    <row r="2950" spans="4:4">
      <c r="D2950" s="145"/>
    </row>
    <row r="2951" spans="4:4">
      <c r="D2951" s="145"/>
    </row>
    <row r="2952" spans="4:4">
      <c r="D2952" s="145"/>
    </row>
    <row r="2953" spans="4:4">
      <c r="D2953" s="145"/>
    </row>
    <row r="2954" spans="4:4">
      <c r="D2954" s="145"/>
    </row>
    <row r="2955" spans="4:4">
      <c r="D2955" s="145"/>
    </row>
    <row r="2956" spans="4:4">
      <c r="D2956" s="145"/>
    </row>
    <row r="2957" spans="4:4">
      <c r="D2957" s="145"/>
    </row>
    <row r="2958" spans="4:4">
      <c r="D2958" s="145"/>
    </row>
    <row r="2959" spans="4:4">
      <c r="D2959" s="145"/>
    </row>
    <row r="2960" spans="4:4">
      <c r="D2960" s="145"/>
    </row>
    <row r="2961" spans="4:4">
      <c r="D2961" s="145"/>
    </row>
    <row r="2962" spans="4:4">
      <c r="D2962" s="145"/>
    </row>
    <row r="2963" spans="4:4">
      <c r="D2963" s="145"/>
    </row>
    <row r="2964" spans="4:4">
      <c r="D2964" s="145"/>
    </row>
    <row r="2965" spans="4:4">
      <c r="D2965" s="145"/>
    </row>
    <row r="2966" spans="4:4">
      <c r="D2966" s="145"/>
    </row>
    <row r="2967" spans="4:4">
      <c r="D2967" s="145"/>
    </row>
    <row r="2968" spans="4:4">
      <c r="D2968" s="145"/>
    </row>
    <row r="2969" spans="4:4">
      <c r="D2969" s="145"/>
    </row>
    <row r="2970" spans="4:4">
      <c r="D2970" s="145"/>
    </row>
    <row r="2971" spans="4:4">
      <c r="D2971" s="145"/>
    </row>
    <row r="2972" spans="4:4">
      <c r="D2972" s="145"/>
    </row>
    <row r="2973" spans="4:4">
      <c r="D2973" s="145"/>
    </row>
    <row r="2974" spans="4:4">
      <c r="D2974" s="145"/>
    </row>
    <row r="2975" spans="4:4">
      <c r="D2975" s="145"/>
    </row>
    <row r="2976" spans="4:4">
      <c r="D2976" s="145"/>
    </row>
    <row r="2977" spans="4:4">
      <c r="D2977" s="145"/>
    </row>
    <row r="2978" spans="4:4">
      <c r="D2978" s="145"/>
    </row>
    <row r="2979" spans="4:4">
      <c r="D2979" s="145"/>
    </row>
    <row r="2980" spans="4:4">
      <c r="D2980" s="145"/>
    </row>
    <row r="2981" spans="4:4">
      <c r="D2981" s="145"/>
    </row>
    <row r="2982" spans="4:4">
      <c r="D2982" s="145"/>
    </row>
    <row r="2983" spans="4:4">
      <c r="D2983" s="145"/>
    </row>
    <row r="2984" spans="4:4">
      <c r="D2984" s="145"/>
    </row>
    <row r="2985" spans="4:4">
      <c r="D2985" s="145"/>
    </row>
    <row r="2986" spans="4:4">
      <c r="D2986" s="145"/>
    </row>
    <row r="2987" spans="4:4">
      <c r="D2987" s="145"/>
    </row>
    <row r="2988" spans="4:4">
      <c r="D2988" s="145"/>
    </row>
    <row r="2989" spans="4:4">
      <c r="D2989" s="145"/>
    </row>
    <row r="2990" spans="4:4">
      <c r="D2990" s="145"/>
    </row>
    <row r="2991" spans="4:4">
      <c r="D2991" s="145"/>
    </row>
    <row r="2992" spans="4:4">
      <c r="D2992" s="145"/>
    </row>
    <row r="2993" spans="4:4">
      <c r="D2993" s="145"/>
    </row>
    <row r="2994" spans="4:4">
      <c r="D2994" s="145"/>
    </row>
    <row r="2995" spans="4:4">
      <c r="D2995" s="145"/>
    </row>
    <row r="2996" spans="4:4">
      <c r="D2996" s="145"/>
    </row>
    <row r="2997" spans="4:4">
      <c r="D2997" s="145"/>
    </row>
    <row r="2998" spans="4:4">
      <c r="D2998" s="145"/>
    </row>
    <row r="2999" spans="4:4">
      <c r="D2999" s="145"/>
    </row>
    <row r="3000" spans="4:4">
      <c r="D3000" s="145"/>
    </row>
    <row r="3001" spans="4:4">
      <c r="D3001" s="145"/>
    </row>
    <row r="3002" spans="4:4">
      <c r="D3002" s="145"/>
    </row>
    <row r="3003" spans="4:4">
      <c r="D3003" s="145"/>
    </row>
    <row r="3004" spans="4:4">
      <c r="D3004" s="145"/>
    </row>
    <row r="3005" spans="4:4">
      <c r="D3005" s="145"/>
    </row>
    <row r="3006" spans="4:4">
      <c r="D3006" s="145"/>
    </row>
    <row r="3007" spans="4:4">
      <c r="D3007" s="145"/>
    </row>
    <row r="3008" spans="4:4">
      <c r="D3008" s="145"/>
    </row>
    <row r="3009" spans="4:4">
      <c r="D3009" s="145"/>
    </row>
    <row r="3010" spans="4:4">
      <c r="D3010" s="145"/>
    </row>
    <row r="3011" spans="4:4">
      <c r="D3011" s="145"/>
    </row>
    <row r="3012" spans="4:4">
      <c r="D3012" s="145"/>
    </row>
    <row r="3013" spans="4:4">
      <c r="D3013" s="145"/>
    </row>
    <row r="3014" spans="4:4">
      <c r="D3014" s="145"/>
    </row>
    <row r="3015" spans="4:4">
      <c r="D3015" s="145"/>
    </row>
    <row r="3016" spans="4:4">
      <c r="D3016" s="145"/>
    </row>
    <row r="3017" spans="4:4">
      <c r="D3017" s="145"/>
    </row>
    <row r="3018" spans="4:4">
      <c r="D3018" s="145"/>
    </row>
    <row r="3019" spans="4:4">
      <c r="D3019" s="145"/>
    </row>
    <row r="3020" spans="4:4">
      <c r="D3020" s="145"/>
    </row>
    <row r="3021" spans="4:4">
      <c r="D3021" s="145"/>
    </row>
    <row r="3022" spans="4:4">
      <c r="D3022" s="145"/>
    </row>
    <row r="3023" spans="4:4">
      <c r="D3023" s="145"/>
    </row>
    <row r="3024" spans="4:4">
      <c r="D3024" s="145"/>
    </row>
    <row r="3025" spans="4:4">
      <c r="D3025" s="145"/>
    </row>
    <row r="3026" spans="4:4">
      <c r="D3026" s="145"/>
    </row>
    <row r="3027" spans="4:4">
      <c r="D3027" s="145"/>
    </row>
    <row r="3028" spans="4:4">
      <c r="D3028" s="145"/>
    </row>
    <row r="3029" spans="4:4">
      <c r="D3029" s="145"/>
    </row>
    <row r="3030" spans="4:4">
      <c r="D3030" s="145"/>
    </row>
    <row r="3031" spans="4:4">
      <c r="D3031" s="145"/>
    </row>
    <row r="3032" spans="4:4">
      <c r="D3032" s="145"/>
    </row>
    <row r="3033" spans="4:4">
      <c r="D3033" s="145"/>
    </row>
    <row r="3034" spans="4:4">
      <c r="D3034" s="145"/>
    </row>
    <row r="3035" spans="4:4">
      <c r="D3035" s="145"/>
    </row>
    <row r="3036" spans="4:4">
      <c r="D3036" s="145"/>
    </row>
    <row r="3037" spans="4:4">
      <c r="D3037" s="145"/>
    </row>
    <row r="3038" spans="4:4">
      <c r="D3038" s="145"/>
    </row>
    <row r="3039" spans="4:4">
      <c r="D3039" s="145"/>
    </row>
    <row r="3040" spans="4:4">
      <c r="D3040" s="145"/>
    </row>
    <row r="3041" spans="4:4">
      <c r="D3041" s="145"/>
    </row>
    <row r="3042" spans="4:4">
      <c r="D3042" s="145"/>
    </row>
    <row r="3043" spans="4:4">
      <c r="D3043" s="145"/>
    </row>
    <row r="3044" spans="4:4">
      <c r="D3044" s="145"/>
    </row>
    <row r="3045" spans="4:4">
      <c r="D3045" s="145"/>
    </row>
    <row r="3046" spans="4:4">
      <c r="D3046" s="145"/>
    </row>
    <row r="3047" spans="4:4">
      <c r="D3047" s="145"/>
    </row>
    <row r="3048" spans="4:4">
      <c r="D3048" s="145"/>
    </row>
    <row r="3049" spans="4:4">
      <c r="D3049" s="145"/>
    </row>
    <row r="3050" spans="4:4">
      <c r="D3050" s="145"/>
    </row>
    <row r="3051" spans="4:4">
      <c r="D3051" s="145"/>
    </row>
    <row r="3052" spans="4:4">
      <c r="D3052" s="145"/>
    </row>
    <row r="3053" spans="4:4">
      <c r="D3053" s="145"/>
    </row>
    <row r="3054" spans="4:4">
      <c r="D3054" s="145"/>
    </row>
    <row r="3055" spans="4:4">
      <c r="D3055" s="145"/>
    </row>
    <row r="3056" spans="4:4">
      <c r="D3056" s="145"/>
    </row>
    <row r="3057" spans="4:4">
      <c r="D3057" s="145"/>
    </row>
    <row r="3058" spans="4:4">
      <c r="D3058" s="145"/>
    </row>
    <row r="3059" spans="4:4">
      <c r="D3059" s="145"/>
    </row>
    <row r="3060" spans="4:4">
      <c r="D3060" s="145"/>
    </row>
    <row r="3061" spans="4:4">
      <c r="D3061" s="145"/>
    </row>
    <row r="3062" spans="4:4">
      <c r="D3062" s="145"/>
    </row>
    <row r="3063" spans="4:4">
      <c r="D3063" s="145"/>
    </row>
    <row r="3064" spans="4:4">
      <c r="D3064" s="145"/>
    </row>
    <row r="3065" spans="4:4">
      <c r="D3065" s="145"/>
    </row>
    <row r="3066" spans="4:4">
      <c r="D3066" s="145"/>
    </row>
    <row r="3067" spans="4:4">
      <c r="D3067" s="145"/>
    </row>
    <row r="3068" spans="4:4">
      <c r="D3068" s="145"/>
    </row>
    <row r="3069" spans="4:4">
      <c r="D3069" s="145"/>
    </row>
    <row r="3070" spans="4:4">
      <c r="D3070" s="145"/>
    </row>
    <row r="3071" spans="4:4">
      <c r="D3071" s="145"/>
    </row>
    <row r="3072" spans="4:4">
      <c r="D3072" s="145"/>
    </row>
    <row r="3073" spans="4:4">
      <c r="D3073" s="145"/>
    </row>
    <row r="3074" spans="4:4">
      <c r="D3074" s="145"/>
    </row>
    <row r="3075" spans="4:4">
      <c r="D3075" s="145"/>
    </row>
    <row r="3076" spans="4:4">
      <c r="D3076" s="145"/>
    </row>
    <row r="3077" spans="4:4">
      <c r="D3077" s="145"/>
    </row>
    <row r="3078" spans="4:4">
      <c r="D3078" s="145"/>
    </row>
    <row r="3079" spans="4:4">
      <c r="D3079" s="145"/>
    </row>
    <row r="3080" spans="4:4">
      <c r="D3080" s="145"/>
    </row>
    <row r="3081" spans="4:4">
      <c r="D3081" s="145"/>
    </row>
    <row r="3082" spans="4:4">
      <c r="D3082" s="145"/>
    </row>
    <row r="3083" spans="4:4">
      <c r="D3083" s="145"/>
    </row>
    <row r="3084" spans="4:4">
      <c r="D3084" s="145"/>
    </row>
    <row r="3085" spans="4:4">
      <c r="D3085" s="145"/>
    </row>
    <row r="3086" spans="4:4">
      <c r="D3086" s="145"/>
    </row>
    <row r="3087" spans="4:4">
      <c r="D3087" s="145"/>
    </row>
    <row r="3088" spans="4:4">
      <c r="D3088" s="145"/>
    </row>
    <row r="3089" spans="4:4">
      <c r="D3089" s="145"/>
    </row>
    <row r="3090" spans="4:4">
      <c r="D3090" s="145"/>
    </row>
    <row r="3091" spans="4:4">
      <c r="D3091" s="145"/>
    </row>
    <row r="3092" spans="4:4">
      <c r="D3092" s="145"/>
    </row>
    <row r="3093" spans="4:4">
      <c r="D3093" s="145"/>
    </row>
    <row r="3094" spans="4:4">
      <c r="D3094" s="145"/>
    </row>
    <row r="3095" spans="4:4">
      <c r="D3095" s="145"/>
    </row>
    <row r="3096" spans="4:4">
      <c r="D3096" s="145"/>
    </row>
    <row r="3097" spans="4:4">
      <c r="D3097" s="145"/>
    </row>
    <row r="3098" spans="4:4">
      <c r="D3098" s="145"/>
    </row>
    <row r="3099" spans="4:4">
      <c r="D3099" s="145"/>
    </row>
    <row r="3100" spans="4:4">
      <c r="D3100" s="145"/>
    </row>
    <row r="3101" spans="4:4">
      <c r="D3101" s="145"/>
    </row>
    <row r="3102" spans="4:4">
      <c r="D3102" s="145"/>
    </row>
    <row r="3103" spans="4:4">
      <c r="D3103" s="145"/>
    </row>
    <row r="3104" spans="4:4">
      <c r="D3104" s="145"/>
    </row>
    <row r="3105" spans="4:4">
      <c r="D3105" s="145"/>
    </row>
    <row r="3106" spans="4:4">
      <c r="D3106" s="145"/>
    </row>
    <row r="3107" spans="4:4">
      <c r="D3107" s="145"/>
    </row>
    <row r="3108" spans="4:4">
      <c r="D3108" s="145"/>
    </row>
    <row r="3109" spans="4:4">
      <c r="D3109" s="145"/>
    </row>
    <row r="3110" spans="4:4">
      <c r="D3110" s="145"/>
    </row>
    <row r="3111" spans="4:4">
      <c r="D3111" s="145"/>
    </row>
    <row r="3112" spans="4:4">
      <c r="D3112" s="145"/>
    </row>
    <row r="3113" spans="4:4">
      <c r="D3113" s="145"/>
    </row>
    <row r="3114" spans="4:4">
      <c r="D3114" s="145"/>
    </row>
    <row r="3115" spans="4:4">
      <c r="D3115" s="145"/>
    </row>
    <row r="3116" spans="4:4">
      <c r="D3116" s="145"/>
    </row>
    <row r="3117" spans="4:4">
      <c r="D3117" s="145"/>
    </row>
    <row r="3118" spans="4:4">
      <c r="D3118" s="145"/>
    </row>
    <row r="3119" spans="4:4">
      <c r="D3119" s="145"/>
    </row>
    <row r="3120" spans="4:4">
      <c r="D3120" s="145"/>
    </row>
    <row r="3121" spans="4:4">
      <c r="D3121" s="145"/>
    </row>
    <row r="3122" spans="4:4">
      <c r="D3122" s="145"/>
    </row>
    <row r="3123" spans="4:4">
      <c r="D3123" s="145"/>
    </row>
    <row r="3124" spans="4:4">
      <c r="D3124" s="145"/>
    </row>
    <row r="3125" spans="4:4">
      <c r="D3125" s="145"/>
    </row>
    <row r="3126" spans="4:4">
      <c r="D3126" s="145"/>
    </row>
    <row r="3127" spans="4:4">
      <c r="D3127" s="145"/>
    </row>
    <row r="3128" spans="4:4">
      <c r="D3128" s="145"/>
    </row>
    <row r="3129" spans="4:4">
      <c r="D3129" s="145"/>
    </row>
    <row r="3130" spans="4:4">
      <c r="D3130" s="145"/>
    </row>
    <row r="3131" spans="4:4">
      <c r="D3131" s="145"/>
    </row>
    <row r="3132" spans="4:4">
      <c r="D3132" s="145"/>
    </row>
    <row r="3133" spans="4:4">
      <c r="D3133" s="145"/>
    </row>
    <row r="3134" spans="4:4">
      <c r="D3134" s="145"/>
    </row>
    <row r="3135" spans="4:4">
      <c r="D3135" s="145"/>
    </row>
    <row r="3136" spans="4:4">
      <c r="D3136" s="145"/>
    </row>
    <row r="3137" spans="4:4">
      <c r="D3137" s="145"/>
    </row>
    <row r="3138" spans="4:4">
      <c r="D3138" s="145"/>
    </row>
    <row r="3139" spans="4:4">
      <c r="D3139" s="145"/>
    </row>
    <row r="3140" spans="4:4">
      <c r="D3140" s="145"/>
    </row>
    <row r="3141" spans="4:4">
      <c r="D3141" s="145"/>
    </row>
    <row r="3142" spans="4:4">
      <c r="D3142" s="145"/>
    </row>
    <row r="3143" spans="4:4">
      <c r="D3143" s="145"/>
    </row>
    <row r="3144" spans="4:4">
      <c r="D3144" s="145"/>
    </row>
    <row r="3145" spans="4:4">
      <c r="D3145" s="145"/>
    </row>
    <row r="3146" spans="4:4">
      <c r="D3146" s="145"/>
    </row>
    <row r="3147" spans="4:4">
      <c r="D3147" s="145"/>
    </row>
    <row r="3148" spans="4:4">
      <c r="D3148" s="145"/>
    </row>
    <row r="3149" spans="4:4">
      <c r="D3149" s="145"/>
    </row>
    <row r="3150" spans="4:4">
      <c r="D3150" s="145"/>
    </row>
    <row r="3151" spans="4:4">
      <c r="D3151" s="145"/>
    </row>
    <row r="3152" spans="4:4">
      <c r="D3152" s="145"/>
    </row>
    <row r="3153" spans="4:4">
      <c r="D3153" s="145"/>
    </row>
    <row r="3154" spans="4:4">
      <c r="D3154" s="145"/>
    </row>
    <row r="3155" spans="4:4">
      <c r="D3155" s="145"/>
    </row>
    <row r="3156" spans="4:4">
      <c r="D3156" s="145"/>
    </row>
    <row r="3157" spans="4:4">
      <c r="D3157" s="145"/>
    </row>
    <row r="3158" spans="4:4">
      <c r="D3158" s="145"/>
    </row>
    <row r="3159" spans="4:4">
      <c r="D3159" s="145"/>
    </row>
    <row r="3160" spans="4:4">
      <c r="D3160" s="145"/>
    </row>
    <row r="3161" spans="4:4">
      <c r="D3161" s="145"/>
    </row>
    <row r="3162" spans="4:4">
      <c r="D3162" s="145"/>
    </row>
    <row r="3163" spans="4:4">
      <c r="D3163" s="145"/>
    </row>
    <row r="3164" spans="4:4">
      <c r="D3164" s="145"/>
    </row>
    <row r="3165" spans="4:4">
      <c r="D3165" s="145"/>
    </row>
    <row r="3166" spans="4:4">
      <c r="D3166" s="145"/>
    </row>
    <row r="3167" spans="4:4">
      <c r="D3167" s="145"/>
    </row>
    <row r="3168" spans="4:4">
      <c r="D3168" s="145"/>
    </row>
    <row r="3169" spans="4:4">
      <c r="D3169" s="145"/>
    </row>
    <row r="3170" spans="4:4">
      <c r="D3170" s="145"/>
    </row>
    <row r="3171" spans="4:4">
      <c r="D3171" s="145"/>
    </row>
    <row r="3172" spans="4:4">
      <c r="D3172" s="145"/>
    </row>
    <row r="3173" spans="4:4">
      <c r="D3173" s="145"/>
    </row>
    <row r="3174" spans="4:4">
      <c r="D3174" s="145"/>
    </row>
    <row r="3175" spans="4:4">
      <c r="D3175" s="145"/>
    </row>
    <row r="3176" spans="4:4">
      <c r="D3176" s="145"/>
    </row>
    <row r="3177" spans="4:4">
      <c r="D3177" s="145"/>
    </row>
    <row r="3178" spans="4:4">
      <c r="D3178" s="145"/>
    </row>
    <row r="3179" spans="4:4">
      <c r="D3179" s="145"/>
    </row>
    <row r="3180" spans="4:4">
      <c r="D3180" s="145"/>
    </row>
    <row r="3181" spans="4:4">
      <c r="D3181" s="145"/>
    </row>
    <row r="3182" spans="4:4">
      <c r="D3182" s="145"/>
    </row>
    <row r="3183" spans="4:4">
      <c r="D3183" s="145"/>
    </row>
    <row r="3184" spans="4:4">
      <c r="D3184" s="145"/>
    </row>
    <row r="3185" spans="4:4">
      <c r="D3185" s="145"/>
    </row>
    <row r="3186" spans="4:4">
      <c r="D3186" s="145"/>
    </row>
    <row r="3187" spans="4:4">
      <c r="D3187" s="145"/>
    </row>
    <row r="3188" spans="4:4">
      <c r="D3188" s="145"/>
    </row>
    <row r="3189" spans="4:4">
      <c r="D3189" s="145"/>
    </row>
    <row r="3190" spans="4:4">
      <c r="D3190" s="145"/>
    </row>
    <row r="3191" spans="4:4">
      <c r="D3191" s="145"/>
    </row>
    <row r="3192" spans="4:4">
      <c r="D3192" s="145"/>
    </row>
    <row r="3193" spans="4:4">
      <c r="D3193" s="145"/>
    </row>
    <row r="3194" spans="4:4">
      <c r="D3194" s="145"/>
    </row>
    <row r="3195" spans="4:4">
      <c r="D3195" s="145"/>
    </row>
    <row r="3196" spans="4:4">
      <c r="D3196" s="145"/>
    </row>
    <row r="3197" spans="4:4">
      <c r="D3197" s="145"/>
    </row>
    <row r="3198" spans="4:4">
      <c r="D3198" s="145"/>
    </row>
    <row r="3199" spans="4:4">
      <c r="D3199" s="145"/>
    </row>
    <row r="3200" spans="4:4">
      <c r="D3200" s="145"/>
    </row>
    <row r="3201" spans="4:4">
      <c r="D3201" s="145"/>
    </row>
    <row r="3202" spans="4:4">
      <c r="D3202" s="145"/>
    </row>
    <row r="3203" spans="4:4">
      <c r="D3203" s="145"/>
    </row>
    <row r="3204" spans="4:4">
      <c r="D3204" s="145"/>
    </row>
    <row r="3205" spans="4:4">
      <c r="D3205" s="145"/>
    </row>
    <row r="3206" spans="4:4">
      <c r="D3206" s="145"/>
    </row>
    <row r="3207" spans="4:4">
      <c r="D3207" s="145"/>
    </row>
    <row r="3208" spans="4:4">
      <c r="D3208" s="145"/>
    </row>
    <row r="3209" spans="4:4">
      <c r="D3209" s="145"/>
    </row>
    <row r="3210" spans="4:4">
      <c r="D3210" s="145"/>
    </row>
    <row r="3211" spans="4:4">
      <c r="D3211" s="145"/>
    </row>
    <row r="3212" spans="4:4">
      <c r="D3212" s="145"/>
    </row>
    <row r="3213" spans="4:4">
      <c r="D3213" s="145"/>
    </row>
    <row r="3214" spans="4:4">
      <c r="D3214" s="145"/>
    </row>
    <row r="3215" spans="4:4">
      <c r="D3215" s="145"/>
    </row>
    <row r="3216" spans="4:4">
      <c r="D3216" s="145"/>
    </row>
    <row r="3217" spans="4:4">
      <c r="D3217" s="145"/>
    </row>
    <row r="3218" spans="4:4">
      <c r="D3218" s="145"/>
    </row>
    <row r="3219" spans="4:4">
      <c r="D3219" s="145"/>
    </row>
    <row r="3220" spans="4:4">
      <c r="D3220" s="145"/>
    </row>
    <row r="3221" spans="4:4">
      <c r="D3221" s="145"/>
    </row>
    <row r="3222" spans="4:4">
      <c r="D3222" s="145"/>
    </row>
    <row r="3223" spans="4:4">
      <c r="D3223" s="145"/>
    </row>
    <row r="3224" spans="4:4">
      <c r="D3224" s="145"/>
    </row>
    <row r="3225" spans="4:4">
      <c r="D3225" s="145"/>
    </row>
    <row r="3226" spans="4:4">
      <c r="D3226" s="145"/>
    </row>
    <row r="3227" spans="4:4">
      <c r="D3227" s="145"/>
    </row>
    <row r="3228" spans="4:4">
      <c r="D3228" s="145"/>
    </row>
    <row r="3229" spans="4:4">
      <c r="D3229" s="145"/>
    </row>
    <row r="3230" spans="4:4">
      <c r="D3230" s="145"/>
    </row>
    <row r="3231" spans="4:4">
      <c r="D3231" s="145"/>
    </row>
    <row r="3232" spans="4:4">
      <c r="D3232" s="145"/>
    </row>
    <row r="3233" spans="4:4">
      <c r="D3233" s="145"/>
    </row>
    <row r="3234" spans="4:4">
      <c r="D3234" s="145"/>
    </row>
    <row r="3235" spans="4:4">
      <c r="D3235" s="145"/>
    </row>
    <row r="3236" spans="4:4">
      <c r="D3236" s="145"/>
    </row>
    <row r="3237" spans="4:4">
      <c r="D3237" s="145"/>
    </row>
    <row r="3238" spans="4:4">
      <c r="D3238" s="145"/>
    </row>
    <row r="3239" spans="4:4">
      <c r="D3239" s="145"/>
    </row>
    <row r="3240" spans="4:4">
      <c r="D3240" s="145"/>
    </row>
    <row r="3241" spans="4:4">
      <c r="D3241" s="145"/>
    </row>
    <row r="3242" spans="4:4">
      <c r="D3242" s="145"/>
    </row>
    <row r="3243" spans="4:4">
      <c r="D3243" s="145"/>
    </row>
    <row r="3244" spans="4:4">
      <c r="D3244" s="145"/>
    </row>
    <row r="3245" spans="4:4">
      <c r="D3245" s="145"/>
    </row>
    <row r="3246" spans="4:4">
      <c r="D3246" s="145"/>
    </row>
    <row r="3247" spans="4:4">
      <c r="D3247" s="145"/>
    </row>
    <row r="3248" spans="4:4">
      <c r="D3248" s="145"/>
    </row>
    <row r="3249" spans="4:4">
      <c r="D3249" s="145"/>
    </row>
    <row r="3250" spans="4:4">
      <c r="D3250" s="145"/>
    </row>
    <row r="3251" spans="4:4">
      <c r="D3251" s="145"/>
    </row>
    <row r="3252" spans="4:4">
      <c r="D3252" s="145"/>
    </row>
    <row r="3253" spans="4:4">
      <c r="D3253" s="145"/>
    </row>
    <row r="3254" spans="4:4">
      <c r="D3254" s="145"/>
    </row>
    <row r="3255" spans="4:4">
      <c r="D3255" s="145"/>
    </row>
    <row r="3256" spans="4:4">
      <c r="D3256" s="145"/>
    </row>
    <row r="3257" spans="4:4">
      <c r="D3257" s="145"/>
    </row>
    <row r="3258" spans="4:4">
      <c r="D3258" s="145"/>
    </row>
    <row r="3259" spans="4:4">
      <c r="D3259" s="145"/>
    </row>
    <row r="3260" spans="4:4">
      <c r="D3260" s="145"/>
    </row>
    <row r="3261" spans="4:4">
      <c r="D3261" s="145"/>
    </row>
    <row r="3262" spans="4:4">
      <c r="D3262" s="145"/>
    </row>
    <row r="3263" spans="4:4">
      <c r="D3263" s="145"/>
    </row>
    <row r="3264" spans="4:4">
      <c r="D3264" s="145"/>
    </row>
    <row r="3265" spans="4:4">
      <c r="D3265" s="145"/>
    </row>
    <row r="3266" spans="4:4">
      <c r="D3266" s="145"/>
    </row>
    <row r="3267" spans="4:4">
      <c r="D3267" s="145"/>
    </row>
    <row r="3268" spans="4:4">
      <c r="D3268" s="145"/>
    </row>
    <row r="3269" spans="4:4">
      <c r="D3269" s="145"/>
    </row>
    <row r="3270" spans="4:4">
      <c r="D3270" s="145"/>
    </row>
    <row r="3271" spans="4:4">
      <c r="D3271" s="145"/>
    </row>
    <row r="3272" spans="4:4">
      <c r="D3272" s="145"/>
    </row>
    <row r="3273" spans="4:4">
      <c r="D3273" s="145"/>
    </row>
    <row r="3274" spans="4:4">
      <c r="D3274" s="145"/>
    </row>
    <row r="3275" spans="4:4">
      <c r="D3275" s="145"/>
    </row>
    <row r="3276" spans="4:4">
      <c r="D3276" s="145"/>
    </row>
    <row r="3277" spans="4:4">
      <c r="D3277" s="145"/>
    </row>
    <row r="3278" spans="4:4">
      <c r="D3278" s="145"/>
    </row>
    <row r="3279" spans="4:4">
      <c r="D3279" s="145"/>
    </row>
    <row r="3280" spans="4:4">
      <c r="D3280" s="145"/>
    </row>
    <row r="3281" spans="4:4">
      <c r="D3281" s="145"/>
    </row>
    <row r="3282" spans="4:4">
      <c r="D3282" s="145"/>
    </row>
    <row r="3283" spans="4:4">
      <c r="D3283" s="145"/>
    </row>
    <row r="3284" spans="4:4">
      <c r="D3284" s="145"/>
    </row>
    <row r="3285" spans="4:4">
      <c r="D3285" s="145"/>
    </row>
    <row r="3286" spans="4:4">
      <c r="D3286" s="145"/>
    </row>
    <row r="3287" spans="4:4">
      <c r="D3287" s="145"/>
    </row>
    <row r="3288" spans="4:4">
      <c r="D3288" s="145"/>
    </row>
    <row r="3289" spans="4:4">
      <c r="D3289" s="145"/>
    </row>
    <row r="3290" spans="4:4">
      <c r="D3290" s="145"/>
    </row>
    <row r="3291" spans="4:4">
      <c r="D3291" s="145"/>
    </row>
    <row r="3292" spans="4:4">
      <c r="D3292" s="145"/>
    </row>
    <row r="3293" spans="4:4">
      <c r="D3293" s="145"/>
    </row>
    <row r="3294" spans="4:4">
      <c r="D3294" s="145"/>
    </row>
    <row r="3295" spans="4:4">
      <c r="D3295" s="145"/>
    </row>
    <row r="3296" spans="4:4">
      <c r="D3296" s="145"/>
    </row>
    <row r="3297" spans="4:4">
      <c r="D3297" s="145"/>
    </row>
    <row r="3298" spans="4:4">
      <c r="D3298" s="145"/>
    </row>
    <row r="3299" spans="4:4">
      <c r="D3299" s="145"/>
    </row>
    <row r="3300" spans="4:4">
      <c r="D3300" s="145"/>
    </row>
    <row r="3301" spans="4:4">
      <c r="D3301" s="145"/>
    </row>
    <row r="3302" spans="4:4">
      <c r="D3302" s="145"/>
    </row>
    <row r="3303" spans="4:4">
      <c r="D3303" s="145"/>
    </row>
    <row r="3304" spans="4:4">
      <c r="D3304" s="145"/>
    </row>
    <row r="3305" spans="4:4">
      <c r="D3305" s="145"/>
    </row>
    <row r="3306" spans="4:4">
      <c r="D3306" s="145"/>
    </row>
    <row r="3307" spans="4:4">
      <c r="D3307" s="145"/>
    </row>
    <row r="3308" spans="4:4">
      <c r="D3308" s="145"/>
    </row>
    <row r="3309" spans="4:4">
      <c r="D3309" s="145"/>
    </row>
    <row r="3310" spans="4:4">
      <c r="D3310" s="145"/>
    </row>
    <row r="3311" spans="4:4">
      <c r="D3311" s="145"/>
    </row>
    <row r="3312" spans="4:4">
      <c r="D3312" s="145"/>
    </row>
    <row r="3313" spans="4:4">
      <c r="D3313" s="145"/>
    </row>
    <row r="3314" spans="4:4">
      <c r="D3314" s="145"/>
    </row>
    <row r="3315" spans="4:4">
      <c r="D3315" s="145"/>
    </row>
    <row r="3316" spans="4:4">
      <c r="D3316" s="145"/>
    </row>
    <row r="3317" spans="4:4">
      <c r="D3317" s="145"/>
    </row>
    <row r="3318" spans="4:4">
      <c r="D3318" s="145"/>
    </row>
    <row r="3319" spans="4:4">
      <c r="D3319" s="145"/>
    </row>
    <row r="3320" spans="4:4">
      <c r="D3320" s="145"/>
    </row>
    <row r="3321" spans="4:4">
      <c r="D3321" s="145"/>
    </row>
    <row r="3322" spans="4:4">
      <c r="D3322" s="145"/>
    </row>
    <row r="3323" spans="4:4">
      <c r="D3323" s="145"/>
    </row>
    <row r="3324" spans="4:4">
      <c r="D3324" s="145"/>
    </row>
    <row r="3325" spans="4:4">
      <c r="D3325" s="145"/>
    </row>
    <row r="3326" spans="4:4">
      <c r="D3326" s="145"/>
    </row>
    <row r="3327" spans="4:4">
      <c r="D3327" s="145"/>
    </row>
    <row r="3328" spans="4:4">
      <c r="D3328" s="145"/>
    </row>
    <row r="3329" spans="4:4">
      <c r="D3329" s="145"/>
    </row>
    <row r="3330" spans="4:4">
      <c r="D3330" s="145"/>
    </row>
    <row r="3331" spans="4:4">
      <c r="D3331" s="145"/>
    </row>
    <row r="3332" spans="4:4">
      <c r="D3332" s="145"/>
    </row>
    <row r="3333" spans="4:4">
      <c r="D3333" s="145"/>
    </row>
    <row r="3334" spans="4:4">
      <c r="D3334" s="145"/>
    </row>
    <row r="3335" spans="4:4">
      <c r="D3335" s="145"/>
    </row>
    <row r="3336" spans="4:4">
      <c r="D3336" s="145"/>
    </row>
    <row r="3337" spans="4:4">
      <c r="D3337" s="145"/>
    </row>
    <row r="3338" spans="4:4">
      <c r="D3338" s="145"/>
    </row>
    <row r="3339" spans="4:4">
      <c r="D3339" s="145"/>
    </row>
    <row r="3340" spans="4:4">
      <c r="D3340" s="145"/>
    </row>
    <row r="3341" spans="4:4">
      <c r="D3341" s="145"/>
    </row>
    <row r="3342" spans="4:4">
      <c r="D3342" s="145"/>
    </row>
    <row r="3343" spans="4:4">
      <c r="D3343" s="145"/>
    </row>
    <row r="3344" spans="4:4">
      <c r="D3344" s="145"/>
    </row>
    <row r="3345" spans="4:4">
      <c r="D3345" s="145"/>
    </row>
    <row r="3346" spans="4:4">
      <c r="D3346" s="145"/>
    </row>
    <row r="3347" spans="4:4">
      <c r="D3347" s="145"/>
    </row>
    <row r="3348" spans="4:4">
      <c r="D3348" s="145"/>
    </row>
    <row r="3349" spans="4:4">
      <c r="D3349" s="145"/>
    </row>
    <row r="3350" spans="4:4">
      <c r="D3350" s="145"/>
    </row>
    <row r="3351" spans="4:4">
      <c r="D3351" s="145"/>
    </row>
    <row r="3352" spans="4:4">
      <c r="D3352" s="145"/>
    </row>
    <row r="3353" spans="4:4">
      <c r="D3353" s="145"/>
    </row>
    <row r="3354" spans="4:4">
      <c r="D3354" s="145"/>
    </row>
    <row r="3355" spans="4:4">
      <c r="D3355" s="145"/>
    </row>
    <row r="3356" spans="4:4">
      <c r="D3356" s="145"/>
    </row>
    <row r="3357" spans="4:4">
      <c r="D3357" s="145"/>
    </row>
    <row r="3358" spans="4:4">
      <c r="D3358" s="145"/>
    </row>
    <row r="3359" spans="4:4">
      <c r="D3359" s="145"/>
    </row>
    <row r="3360" spans="4:4">
      <c r="D3360" s="145"/>
    </row>
    <row r="3361" spans="4:4">
      <c r="D3361" s="145"/>
    </row>
    <row r="3362" spans="4:4">
      <c r="D3362" s="145"/>
    </row>
    <row r="3363" spans="4:4">
      <c r="D3363" s="145"/>
    </row>
    <row r="3364" spans="4:4">
      <c r="D3364" s="145"/>
    </row>
    <row r="3365" spans="4:4">
      <c r="D3365" s="145"/>
    </row>
    <row r="3366" spans="4:4">
      <c r="D3366" s="145"/>
    </row>
    <row r="3367" spans="4:4">
      <c r="D3367" s="145"/>
    </row>
    <row r="3368" spans="4:4">
      <c r="D3368" s="145"/>
    </row>
    <row r="3369" spans="4:4">
      <c r="D3369" s="145"/>
    </row>
    <row r="3370" spans="4:4">
      <c r="D3370" s="145"/>
    </row>
    <row r="3371" spans="4:4">
      <c r="D3371" s="145"/>
    </row>
    <row r="3372" spans="4:4">
      <c r="D3372" s="145"/>
    </row>
    <row r="3373" spans="4:4">
      <c r="D3373" s="145"/>
    </row>
    <row r="3374" spans="4:4">
      <c r="D3374" s="145"/>
    </row>
    <row r="3375" spans="4:4">
      <c r="D3375" s="145"/>
    </row>
    <row r="3376" spans="4:4">
      <c r="D3376" s="145"/>
    </row>
    <row r="3377" spans="4:4">
      <c r="D3377" s="145"/>
    </row>
    <row r="3378" spans="4:4">
      <c r="D3378" s="145"/>
    </row>
    <row r="3379" spans="4:4">
      <c r="D3379" s="145"/>
    </row>
    <row r="3380" spans="4:4">
      <c r="D3380" s="145"/>
    </row>
    <row r="3381" spans="4:4">
      <c r="D3381" s="145"/>
    </row>
    <row r="3382" spans="4:4">
      <c r="D3382" s="145"/>
    </row>
    <row r="3383" spans="4:4">
      <c r="D3383" s="145"/>
    </row>
    <row r="3384" spans="4:4">
      <c r="D3384" s="145"/>
    </row>
    <row r="3385" spans="4:4">
      <c r="D3385" s="145"/>
    </row>
    <row r="3386" spans="4:4">
      <c r="D3386" s="145"/>
    </row>
    <row r="3387" spans="4:4">
      <c r="D3387" s="145"/>
    </row>
    <row r="3388" spans="4:4">
      <c r="D3388" s="145"/>
    </row>
    <row r="3389" spans="4:4">
      <c r="D3389" s="145"/>
    </row>
    <row r="3390" spans="4:4">
      <c r="D3390" s="145"/>
    </row>
    <row r="3391" spans="4:4">
      <c r="D3391" s="145"/>
    </row>
    <row r="3392" spans="4:4">
      <c r="D3392" s="145"/>
    </row>
    <row r="3393" spans="4:4">
      <c r="D3393" s="145"/>
    </row>
    <row r="3394" spans="4:4">
      <c r="D3394" s="145"/>
    </row>
    <row r="3395" spans="4:4">
      <c r="D3395" s="145"/>
    </row>
    <row r="3396" spans="4:4">
      <c r="D3396" s="145"/>
    </row>
    <row r="3397" spans="4:4">
      <c r="D3397" s="145"/>
    </row>
    <row r="3398" spans="4:4">
      <c r="D3398" s="145"/>
    </row>
    <row r="3399" spans="4:4">
      <c r="D3399" s="145"/>
    </row>
    <row r="3400" spans="4:4">
      <c r="D3400" s="145"/>
    </row>
    <row r="3401" spans="4:4">
      <c r="D3401" s="145"/>
    </row>
    <row r="3402" spans="4:4">
      <c r="D3402" s="145"/>
    </row>
    <row r="3403" spans="4:4">
      <c r="D3403" s="145"/>
    </row>
    <row r="3404" spans="4:4">
      <c r="D3404" s="145"/>
    </row>
    <row r="3405" spans="4:4">
      <c r="D3405" s="145"/>
    </row>
    <row r="3406" spans="4:4">
      <c r="D3406" s="145"/>
    </row>
    <row r="3407" spans="4:4">
      <c r="D3407" s="145"/>
    </row>
    <row r="3408" spans="4:4">
      <c r="D3408" s="145"/>
    </row>
    <row r="3409" spans="4:4">
      <c r="D3409" s="145"/>
    </row>
    <row r="3410" spans="4:4">
      <c r="D3410" s="145"/>
    </row>
    <row r="3411" spans="4:4">
      <c r="D3411" s="145"/>
    </row>
    <row r="3412" spans="4:4">
      <c r="D3412" s="145"/>
    </row>
    <row r="3413" spans="4:4">
      <c r="D3413" s="145"/>
    </row>
    <row r="3414" spans="4:4">
      <c r="D3414" s="145"/>
    </row>
    <row r="3415" spans="4:4">
      <c r="D3415" s="145"/>
    </row>
    <row r="3416" spans="4:4">
      <c r="D3416" s="145"/>
    </row>
    <row r="3417" spans="4:4">
      <c r="D3417" s="145"/>
    </row>
    <row r="3418" spans="4:4">
      <c r="D3418" s="145"/>
    </row>
    <row r="3419" spans="4:4">
      <c r="D3419" s="145"/>
    </row>
    <row r="3420" spans="4:4">
      <c r="D3420" s="145"/>
    </row>
    <row r="3421" spans="4:4">
      <c r="D3421" s="145"/>
    </row>
    <row r="3422" spans="4:4">
      <c r="D3422" s="145"/>
    </row>
    <row r="3423" spans="4:4">
      <c r="D3423" s="145"/>
    </row>
    <row r="3424" spans="4:4">
      <c r="D3424" s="145"/>
    </row>
    <row r="3425" spans="4:4">
      <c r="D3425" s="145"/>
    </row>
    <row r="3426" spans="4:4">
      <c r="D3426" s="145"/>
    </row>
    <row r="3427" spans="4:4">
      <c r="D3427" s="145"/>
    </row>
    <row r="3428" spans="4:4">
      <c r="D3428" s="145"/>
    </row>
    <row r="3429" spans="4:4">
      <c r="D3429" s="145"/>
    </row>
    <row r="3430" spans="4:4">
      <c r="D3430" s="145"/>
    </row>
    <row r="3431" spans="4:4">
      <c r="D3431" s="145"/>
    </row>
    <row r="3432" spans="4:4">
      <c r="D3432" s="145"/>
    </row>
    <row r="3433" spans="4:4">
      <c r="D3433" s="145"/>
    </row>
    <row r="3434" spans="4:4">
      <c r="D3434" s="145"/>
    </row>
    <row r="3435" spans="4:4">
      <c r="D3435" s="145"/>
    </row>
    <row r="3436" spans="4:4">
      <c r="D3436" s="145"/>
    </row>
    <row r="3437" spans="4:4">
      <c r="D3437" s="145"/>
    </row>
    <row r="3438" spans="4:4">
      <c r="D3438" s="145"/>
    </row>
    <row r="3439" spans="4:4">
      <c r="D3439" s="145"/>
    </row>
    <row r="3440" spans="4:4">
      <c r="D3440" s="145"/>
    </row>
    <row r="3441" spans="4:4">
      <c r="D3441" s="145"/>
    </row>
    <row r="3442" spans="4:4">
      <c r="D3442" s="145"/>
    </row>
    <row r="3443" spans="4:4">
      <c r="D3443" s="145"/>
    </row>
    <row r="3444" spans="4:4">
      <c r="D3444" s="145"/>
    </row>
    <row r="3445" spans="4:4">
      <c r="D3445" s="145"/>
    </row>
    <row r="3446" spans="4:4">
      <c r="D3446" s="145"/>
    </row>
    <row r="3447" spans="4:4">
      <c r="D3447" s="145"/>
    </row>
    <row r="3448" spans="4:4">
      <c r="D3448" s="145"/>
    </row>
    <row r="3449" spans="4:4">
      <c r="D3449" s="145"/>
    </row>
    <row r="3450" spans="4:4">
      <c r="D3450" s="145"/>
    </row>
    <row r="3451" spans="4:4">
      <c r="D3451" s="145"/>
    </row>
    <row r="3452" spans="4:4">
      <c r="D3452" s="145"/>
    </row>
    <row r="3453" spans="4:4">
      <c r="D3453" s="145"/>
    </row>
    <row r="3454" spans="4:4">
      <c r="D3454" s="145"/>
    </row>
    <row r="3455" spans="4:4">
      <c r="D3455" s="145"/>
    </row>
    <row r="3456" spans="4:4">
      <c r="D3456" s="145"/>
    </row>
    <row r="3457" spans="4:4">
      <c r="D3457" s="145"/>
    </row>
    <row r="3458" spans="4:4">
      <c r="D3458" s="145"/>
    </row>
    <row r="3459" spans="4:4">
      <c r="D3459" s="145"/>
    </row>
    <row r="3460" spans="4:4">
      <c r="D3460" s="145"/>
    </row>
    <row r="3461" spans="4:4">
      <c r="D3461" s="145"/>
    </row>
    <row r="3462" spans="4:4">
      <c r="D3462" s="145"/>
    </row>
    <row r="3463" spans="4:4">
      <c r="D3463" s="145"/>
    </row>
    <row r="3464" spans="4:4">
      <c r="D3464" s="145"/>
    </row>
    <row r="3465" spans="4:4">
      <c r="D3465" s="145"/>
    </row>
    <row r="3466" spans="4:4">
      <c r="D3466" s="145"/>
    </row>
    <row r="3467" spans="4:4">
      <c r="D3467" s="145"/>
    </row>
    <row r="3468" spans="4:4">
      <c r="D3468" s="145"/>
    </row>
    <row r="3469" spans="4:4">
      <c r="D3469" s="145"/>
    </row>
    <row r="3470" spans="4:4">
      <c r="D3470" s="145"/>
    </row>
    <row r="3471" spans="4:4">
      <c r="D3471" s="145"/>
    </row>
    <row r="3472" spans="4:4">
      <c r="D3472" s="145"/>
    </row>
    <row r="3473" spans="4:4">
      <c r="D3473" s="145"/>
    </row>
    <row r="3474" spans="4:4">
      <c r="D3474" s="145"/>
    </row>
    <row r="3475" spans="4:4">
      <c r="D3475" s="145"/>
    </row>
    <row r="3476" spans="4:4">
      <c r="D3476" s="145"/>
    </row>
    <row r="3477" spans="4:4">
      <c r="D3477" s="145"/>
    </row>
    <row r="3478" spans="4:4">
      <c r="D3478" s="145"/>
    </row>
    <row r="3479" spans="4:4">
      <c r="D3479" s="145"/>
    </row>
    <row r="3480" spans="4:4">
      <c r="D3480" s="145"/>
    </row>
    <row r="3481" spans="4:4">
      <c r="D3481" s="145"/>
    </row>
    <row r="3482" spans="4:4">
      <c r="D3482" s="145"/>
    </row>
    <row r="3483" spans="4:4">
      <c r="D3483" s="145"/>
    </row>
    <row r="3484" spans="4:4">
      <c r="D3484" s="145"/>
    </row>
    <row r="3485" spans="4:4">
      <c r="D3485" s="145"/>
    </row>
    <row r="3486" spans="4:4">
      <c r="D3486" s="145"/>
    </row>
    <row r="3487" spans="4:4">
      <c r="D3487" s="145"/>
    </row>
    <row r="3488" spans="4:4">
      <c r="D3488" s="145"/>
    </row>
    <row r="3489" spans="4:4">
      <c r="D3489" s="145"/>
    </row>
    <row r="3490" spans="4:4">
      <c r="D3490" s="145"/>
    </row>
    <row r="3491" spans="4:4">
      <c r="D3491" s="145"/>
    </row>
    <row r="3492" spans="4:4">
      <c r="D3492" s="145"/>
    </row>
    <row r="3493" spans="4:4">
      <c r="D3493" s="145"/>
    </row>
    <row r="3494" spans="4:4">
      <c r="D3494" s="145"/>
    </row>
    <row r="3495" spans="4:4">
      <c r="D3495" s="145"/>
    </row>
    <row r="3496" spans="4:4">
      <c r="D3496" s="145"/>
    </row>
    <row r="3497" spans="4:4">
      <c r="D3497" s="145"/>
    </row>
    <row r="3498" spans="4:4">
      <c r="D3498" s="145"/>
    </row>
    <row r="3499" spans="4:4">
      <c r="D3499" s="145"/>
    </row>
    <row r="3500" spans="4:4">
      <c r="D3500" s="145"/>
    </row>
    <row r="3501" spans="4:4">
      <c r="D3501" s="145"/>
    </row>
    <row r="3502" spans="4:4">
      <c r="D3502" s="145"/>
    </row>
    <row r="3503" spans="4:4">
      <c r="D3503" s="145"/>
    </row>
    <row r="3504" spans="4:4">
      <c r="D3504" s="145"/>
    </row>
    <row r="3505" spans="4:4">
      <c r="D3505" s="145"/>
    </row>
    <row r="3506" spans="4:4">
      <c r="D3506" s="145"/>
    </row>
    <row r="3507" spans="4:4">
      <c r="D3507" s="145"/>
    </row>
    <row r="3508" spans="4:4">
      <c r="D3508" s="145"/>
    </row>
    <row r="3509" spans="4:4">
      <c r="D3509" s="145"/>
    </row>
    <row r="3510" spans="4:4">
      <c r="D3510" s="145"/>
    </row>
    <row r="3511" spans="4:4">
      <c r="D3511" s="145"/>
    </row>
    <row r="3512" spans="4:4">
      <c r="D3512" s="145"/>
    </row>
    <row r="3513" spans="4:4">
      <c r="D3513" s="145"/>
    </row>
    <row r="3514" spans="4:4">
      <c r="D3514" s="145"/>
    </row>
    <row r="3515" spans="4:4">
      <c r="D3515" s="145"/>
    </row>
    <row r="3516" spans="4:4">
      <c r="D3516" s="145"/>
    </row>
    <row r="3517" spans="4:4">
      <c r="D3517" s="145"/>
    </row>
    <row r="3518" spans="4:4">
      <c r="D3518" s="145"/>
    </row>
    <row r="3519" spans="4:4">
      <c r="D3519" s="145"/>
    </row>
    <row r="3520" spans="4:4">
      <c r="D3520" s="145"/>
    </row>
    <row r="3521" spans="4:4">
      <c r="D3521" s="145"/>
    </row>
    <row r="3522" spans="4:4">
      <c r="D3522" s="145"/>
    </row>
    <row r="3523" spans="4:4">
      <c r="D3523" s="145"/>
    </row>
    <row r="3524" spans="4:4">
      <c r="D3524" s="145"/>
    </row>
    <row r="3525" spans="4:4">
      <c r="D3525" s="145"/>
    </row>
    <row r="3526" spans="4:4">
      <c r="D3526" s="145"/>
    </row>
    <row r="3527" spans="4:4">
      <c r="D3527" s="145"/>
    </row>
    <row r="3528" spans="4:4">
      <c r="D3528" s="145"/>
    </row>
    <row r="3529" spans="4:4">
      <c r="D3529" s="145"/>
    </row>
    <row r="3530" spans="4:4">
      <c r="D3530" s="145"/>
    </row>
    <row r="3531" spans="4:4">
      <c r="D3531" s="145"/>
    </row>
    <row r="3532" spans="4:4">
      <c r="D3532" s="145"/>
    </row>
    <row r="3533" spans="4:4">
      <c r="D3533" s="145"/>
    </row>
    <row r="3534" spans="4:4">
      <c r="D3534" s="145"/>
    </row>
    <row r="3535" spans="4:4">
      <c r="D3535" s="145"/>
    </row>
    <row r="3536" spans="4:4">
      <c r="D3536" s="145"/>
    </row>
    <row r="3537" spans="4:4">
      <c r="D3537" s="145"/>
    </row>
    <row r="3538" spans="4:4">
      <c r="D3538" s="145"/>
    </row>
    <row r="3539" spans="4:4">
      <c r="D3539" s="145"/>
    </row>
    <row r="3540" spans="4:4">
      <c r="D3540" s="145"/>
    </row>
    <row r="3541" spans="4:4">
      <c r="D3541" s="145"/>
    </row>
    <row r="3542" spans="4:4">
      <c r="D3542" s="145"/>
    </row>
    <row r="3543" spans="4:4">
      <c r="D3543" s="145"/>
    </row>
    <row r="3544" spans="4:4">
      <c r="D3544" s="145"/>
    </row>
    <row r="3545" spans="4:4">
      <c r="D3545" s="145"/>
    </row>
    <row r="3546" spans="4:4">
      <c r="D3546" s="145"/>
    </row>
    <row r="3547" spans="4:4">
      <c r="D3547" s="145"/>
    </row>
    <row r="3548" spans="4:4">
      <c r="D3548" s="145"/>
    </row>
    <row r="3549" spans="4:4">
      <c r="D3549" s="145"/>
    </row>
    <row r="3550" spans="4:4">
      <c r="D3550" s="145"/>
    </row>
    <row r="3551" spans="4:4">
      <c r="D3551" s="145"/>
    </row>
    <row r="3552" spans="4:4">
      <c r="D3552" s="145"/>
    </row>
    <row r="3553" spans="4:4">
      <c r="D3553" s="145"/>
    </row>
    <row r="3554" spans="4:4">
      <c r="D3554" s="145"/>
    </row>
    <row r="3555" spans="4:4">
      <c r="D3555" s="145"/>
    </row>
    <row r="3556" spans="4:4">
      <c r="D3556" s="145"/>
    </row>
    <row r="3557" spans="4:4">
      <c r="D3557" s="145"/>
    </row>
    <row r="3558" spans="4:4">
      <c r="D3558" s="145"/>
    </row>
    <row r="3559" spans="4:4">
      <c r="D3559" s="145"/>
    </row>
    <row r="3560" spans="4:4">
      <c r="D3560" s="145"/>
    </row>
    <row r="3561" spans="4:4">
      <c r="D3561" s="145"/>
    </row>
    <row r="3562" spans="4:4">
      <c r="D3562" s="145"/>
    </row>
    <row r="3563" spans="4:4">
      <c r="D3563" s="145"/>
    </row>
    <row r="3564" spans="4:4">
      <c r="D3564" s="145"/>
    </row>
    <row r="3565" spans="4:4">
      <c r="D3565" s="145"/>
    </row>
    <row r="3566" spans="4:4">
      <c r="D3566" s="145"/>
    </row>
    <row r="3567" spans="4:4">
      <c r="D3567" s="145"/>
    </row>
    <row r="3568" spans="4:4">
      <c r="D3568" s="145"/>
    </row>
    <row r="3569" spans="4:4">
      <c r="D3569" s="145"/>
    </row>
    <row r="3570" spans="4:4">
      <c r="D3570" s="145"/>
    </row>
    <row r="3571" spans="4:4">
      <c r="D3571" s="145"/>
    </row>
    <row r="3572" spans="4:4">
      <c r="D3572" s="145"/>
    </row>
    <row r="3573" spans="4:4">
      <c r="D3573" s="145"/>
    </row>
    <row r="3574" spans="4:4">
      <c r="D3574" s="145"/>
    </row>
    <row r="3575" spans="4:4">
      <c r="D3575" s="145"/>
    </row>
    <row r="3576" spans="4:4">
      <c r="D3576" s="145"/>
    </row>
    <row r="3577" spans="4:4">
      <c r="D3577" s="145"/>
    </row>
    <row r="3578" spans="4:4">
      <c r="D3578" s="145"/>
    </row>
    <row r="3579" spans="4:4">
      <c r="D3579" s="145"/>
    </row>
    <row r="3580" spans="4:4">
      <c r="D3580" s="145"/>
    </row>
    <row r="3581" spans="4:4">
      <c r="D3581" s="145"/>
    </row>
    <row r="3582" spans="4:4">
      <c r="D3582" s="145"/>
    </row>
    <row r="3583" spans="4:4">
      <c r="D3583" s="145"/>
    </row>
    <row r="3584" spans="4:4">
      <c r="D3584" s="145"/>
    </row>
    <row r="3585" spans="4:4">
      <c r="D3585" s="145"/>
    </row>
    <row r="3586" spans="4:4">
      <c r="D3586" s="145"/>
    </row>
    <row r="3587" spans="4:4">
      <c r="D3587" s="145"/>
    </row>
    <row r="3588" spans="4:4">
      <c r="D3588" s="145"/>
    </row>
    <row r="3589" spans="4:4">
      <c r="D3589" s="145"/>
    </row>
    <row r="3590" spans="4:4">
      <c r="D3590" s="145"/>
    </row>
    <row r="3591" spans="4:4">
      <c r="D3591" s="145"/>
    </row>
    <row r="3592" spans="4:4">
      <c r="D3592" s="145"/>
    </row>
    <row r="3593" spans="4:4">
      <c r="D3593" s="145"/>
    </row>
    <row r="3594" spans="4:4">
      <c r="D3594" s="145"/>
    </row>
    <row r="3595" spans="4:4">
      <c r="D3595" s="145"/>
    </row>
    <row r="3596" spans="4:4">
      <c r="D3596" s="145"/>
    </row>
    <row r="3597" spans="4:4">
      <c r="D3597" s="145"/>
    </row>
    <row r="3598" spans="4:4">
      <c r="D3598" s="145"/>
    </row>
    <row r="3599" spans="4:4">
      <c r="D3599" s="145"/>
    </row>
    <row r="3600" spans="4:4">
      <c r="D3600" s="145"/>
    </row>
    <row r="3601" spans="4:4">
      <c r="D3601" s="145"/>
    </row>
    <row r="3602" spans="4:4">
      <c r="D3602" s="145"/>
    </row>
    <row r="3603" spans="4:4">
      <c r="D3603" s="145"/>
    </row>
    <row r="3604" spans="4:4">
      <c r="D3604" s="145"/>
    </row>
    <row r="3605" spans="4:4">
      <c r="D3605" s="145"/>
    </row>
    <row r="3606" spans="4:4">
      <c r="D3606" s="145"/>
    </row>
    <row r="3607" spans="4:4">
      <c r="D3607" s="145"/>
    </row>
    <row r="3608" spans="4:4">
      <c r="D3608" s="145"/>
    </row>
    <row r="3609" spans="4:4">
      <c r="D3609" s="145"/>
    </row>
    <row r="3610" spans="4:4">
      <c r="D3610" s="145"/>
    </row>
    <row r="3611" spans="4:4">
      <c r="D3611" s="145"/>
    </row>
    <row r="3612" spans="4:4">
      <c r="D3612" s="145"/>
    </row>
    <row r="3613" spans="4:4">
      <c r="D3613" s="145"/>
    </row>
    <row r="3614" spans="4:4">
      <c r="D3614" s="145"/>
    </row>
    <row r="3615" spans="4:4">
      <c r="D3615" s="145"/>
    </row>
    <row r="3616" spans="4:4">
      <c r="D3616" s="145"/>
    </row>
    <row r="3617" spans="4:4">
      <c r="D3617" s="145"/>
    </row>
    <row r="3618" spans="4:4">
      <c r="D3618" s="145"/>
    </row>
    <row r="3619" spans="4:4">
      <c r="D3619" s="145"/>
    </row>
    <row r="3620" spans="4:4">
      <c r="D3620" s="145"/>
    </row>
    <row r="3621" spans="4:4">
      <c r="D3621" s="145"/>
    </row>
    <row r="3622" spans="4:4">
      <c r="D3622" s="145"/>
    </row>
    <row r="3623" spans="4:4">
      <c r="D3623" s="145"/>
    </row>
    <row r="3624" spans="4:4">
      <c r="D3624" s="145"/>
    </row>
    <row r="3625" spans="4:4">
      <c r="D3625" s="145"/>
    </row>
    <row r="3626" spans="4:4">
      <c r="D3626" s="145"/>
    </row>
    <row r="3627" spans="4:4">
      <c r="D3627" s="145"/>
    </row>
    <row r="3628" spans="4:4">
      <c r="D3628" s="145"/>
    </row>
    <row r="3629" spans="4:4">
      <c r="D3629" s="145"/>
    </row>
    <row r="3630" spans="4:4">
      <c r="D3630" s="145"/>
    </row>
    <row r="3631" spans="4:4">
      <c r="D3631" s="145"/>
    </row>
    <row r="3632" spans="4:4">
      <c r="D3632" s="145"/>
    </row>
    <row r="3633" spans="4:4">
      <c r="D3633" s="145"/>
    </row>
    <row r="3634" spans="4:4">
      <c r="D3634" s="145"/>
    </row>
    <row r="3635" spans="4:4">
      <c r="D3635" s="145"/>
    </row>
    <row r="3636" spans="4:4">
      <c r="D3636" s="145"/>
    </row>
    <row r="3637" spans="4:4">
      <c r="D3637" s="145"/>
    </row>
    <row r="3638" spans="4:4">
      <c r="D3638" s="145"/>
    </row>
    <row r="3639" spans="4:4">
      <c r="D3639" s="145"/>
    </row>
    <row r="3640" spans="4:4">
      <c r="D3640" s="145"/>
    </row>
    <row r="3641" spans="4:4">
      <c r="D3641" s="145"/>
    </row>
    <row r="3642" spans="4:4">
      <c r="D3642" s="145"/>
    </row>
    <row r="3643" spans="4:4">
      <c r="D3643" s="145"/>
    </row>
    <row r="3644" spans="4:4">
      <c r="D3644" s="145"/>
    </row>
    <row r="3645" spans="4:4">
      <c r="D3645" s="145"/>
    </row>
    <row r="3646" spans="4:4">
      <c r="D3646" s="145"/>
    </row>
    <row r="3647" spans="4:4">
      <c r="D3647" s="145"/>
    </row>
    <row r="3648" spans="4:4">
      <c r="D3648" s="145"/>
    </row>
    <row r="3649" spans="4:4">
      <c r="D3649" s="145"/>
    </row>
    <row r="3650" spans="4:4">
      <c r="D3650" s="145"/>
    </row>
    <row r="3651" spans="4:4">
      <c r="D3651" s="145"/>
    </row>
    <row r="3652" spans="4:4">
      <c r="D3652" s="145"/>
    </row>
    <row r="3653" spans="4:4">
      <c r="D3653" s="145"/>
    </row>
    <row r="3654" spans="4:4">
      <c r="D3654" s="145"/>
    </row>
    <row r="3655" spans="4:4">
      <c r="D3655" s="145"/>
    </row>
    <row r="3656" spans="4:4">
      <c r="D3656" s="145"/>
    </row>
    <row r="3657" spans="4:4">
      <c r="D3657" s="145"/>
    </row>
    <row r="3658" spans="4:4">
      <c r="D3658" s="145"/>
    </row>
    <row r="3659" spans="4:4">
      <c r="D3659" s="145"/>
    </row>
    <row r="3660" spans="4:4">
      <c r="D3660" s="145"/>
    </row>
    <row r="3661" spans="4:4">
      <c r="D3661" s="145"/>
    </row>
    <row r="3662" spans="4:4">
      <c r="D3662" s="145"/>
    </row>
    <row r="3663" spans="4:4">
      <c r="D3663" s="145"/>
    </row>
    <row r="3664" spans="4:4">
      <c r="D3664" s="145"/>
    </row>
    <row r="3665" spans="4:4">
      <c r="D3665" s="145"/>
    </row>
    <row r="3666" spans="4:4">
      <c r="D3666" s="145"/>
    </row>
    <row r="3667" spans="4:4">
      <c r="D3667" s="145"/>
    </row>
    <row r="3668" spans="4:4">
      <c r="D3668" s="145"/>
    </row>
    <row r="3669" spans="4:4">
      <c r="D3669" s="145"/>
    </row>
    <row r="3670" spans="4:4">
      <c r="D3670" s="145"/>
    </row>
    <row r="3671" spans="4:4">
      <c r="D3671" s="145"/>
    </row>
    <row r="3672" spans="4:4">
      <c r="D3672" s="145"/>
    </row>
    <row r="3673" spans="4:4">
      <c r="D3673" s="145"/>
    </row>
    <row r="3674" spans="4:4">
      <c r="D3674" s="145"/>
    </row>
    <row r="3675" spans="4:4">
      <c r="D3675" s="145"/>
    </row>
    <row r="3676" spans="4:4">
      <c r="D3676" s="145"/>
    </row>
    <row r="3677" spans="4:4">
      <c r="D3677" s="145"/>
    </row>
    <row r="3678" spans="4:4">
      <c r="D3678" s="145"/>
    </row>
    <row r="3679" spans="4:4">
      <c r="D3679" s="145"/>
    </row>
    <row r="3680" spans="4:4">
      <c r="D3680" s="145"/>
    </row>
    <row r="3681" spans="4:4">
      <c r="D3681" s="145"/>
    </row>
    <row r="3682" spans="4:4">
      <c r="D3682" s="145"/>
    </row>
    <row r="3683" spans="4:4">
      <c r="D3683" s="145"/>
    </row>
    <row r="3684" spans="4:4">
      <c r="D3684" s="145"/>
    </row>
    <row r="3685" spans="4:4">
      <c r="D3685" s="145"/>
    </row>
    <row r="3686" spans="4:4">
      <c r="D3686" s="145"/>
    </row>
    <row r="3687" spans="4:4">
      <c r="D3687" s="145"/>
    </row>
    <row r="3688" spans="4:4">
      <c r="D3688" s="145"/>
    </row>
    <row r="3689" spans="4:4">
      <c r="D3689" s="145"/>
    </row>
    <row r="3690" spans="4:4">
      <c r="D3690" s="145"/>
    </row>
    <row r="3691" spans="4:4">
      <c r="D3691" s="145"/>
    </row>
    <row r="3692" spans="4:4">
      <c r="D3692" s="145"/>
    </row>
    <row r="3693" spans="4:4">
      <c r="D3693" s="145"/>
    </row>
    <row r="3694" spans="4:4">
      <c r="D3694" s="145"/>
    </row>
    <row r="3695" spans="4:4">
      <c r="D3695" s="145"/>
    </row>
    <row r="3696" spans="4:4">
      <c r="D3696" s="145"/>
    </row>
    <row r="3697" spans="4:4">
      <c r="D3697" s="145"/>
    </row>
    <row r="3698" spans="4:4">
      <c r="D3698" s="145"/>
    </row>
    <row r="3699" spans="4:4">
      <c r="D3699" s="145"/>
    </row>
    <row r="3700" spans="4:4">
      <c r="D3700" s="145"/>
    </row>
    <row r="3701" spans="4:4">
      <c r="D3701" s="145"/>
    </row>
    <row r="3702" spans="4:4">
      <c r="D3702" s="145"/>
    </row>
    <row r="3703" spans="4:4">
      <c r="D3703" s="145"/>
    </row>
    <row r="3704" spans="4:4">
      <c r="D3704" s="145"/>
    </row>
    <row r="3705" spans="4:4">
      <c r="D3705" s="145"/>
    </row>
    <row r="3706" spans="4:4">
      <c r="D3706" s="145"/>
    </row>
    <row r="3707" spans="4:4">
      <c r="D3707" s="145"/>
    </row>
    <row r="3708" spans="4:4">
      <c r="D3708" s="145"/>
    </row>
    <row r="3709" spans="4:4">
      <c r="D3709" s="145"/>
    </row>
    <row r="3710" spans="4:4">
      <c r="D3710" s="145"/>
    </row>
    <row r="3711" spans="4:4">
      <c r="D3711" s="145"/>
    </row>
    <row r="3712" spans="4:4">
      <c r="D3712" s="145"/>
    </row>
    <row r="3713" spans="4:4">
      <c r="D3713" s="145"/>
    </row>
    <row r="3714" spans="4:4">
      <c r="D3714" s="145"/>
    </row>
    <row r="3715" spans="4:4">
      <c r="D3715" s="145"/>
    </row>
    <row r="3716" spans="4:4">
      <c r="D3716" s="145"/>
    </row>
    <row r="3717" spans="4:4">
      <c r="D3717" s="145"/>
    </row>
    <row r="3718" spans="4:4">
      <c r="D3718" s="145"/>
    </row>
    <row r="3719" spans="4:4">
      <c r="D3719" s="145"/>
    </row>
    <row r="3720" spans="4:4">
      <c r="D3720" s="145"/>
    </row>
    <row r="3721" spans="4:4">
      <c r="D3721" s="145"/>
    </row>
    <row r="3722" spans="4:4">
      <c r="D3722" s="145"/>
    </row>
    <row r="3723" spans="4:4">
      <c r="D3723" s="145"/>
    </row>
    <row r="3724" spans="4:4">
      <c r="D3724" s="145"/>
    </row>
    <row r="3725" spans="4:4">
      <c r="D3725" s="145"/>
    </row>
    <row r="3726" spans="4:4">
      <c r="D3726" s="145"/>
    </row>
    <row r="3727" spans="4:4">
      <c r="D3727" s="145"/>
    </row>
    <row r="3728" spans="4:4">
      <c r="D3728" s="145"/>
    </row>
    <row r="3729" spans="4:4">
      <c r="D3729" s="145"/>
    </row>
    <row r="3730" spans="4:4">
      <c r="D3730" s="145"/>
    </row>
    <row r="3731" spans="4:4">
      <c r="D3731" s="145"/>
    </row>
    <row r="3732" spans="4:4">
      <c r="D3732" s="145"/>
    </row>
    <row r="3733" spans="4:4">
      <c r="D3733" s="145"/>
    </row>
    <row r="3734" spans="4:4">
      <c r="D3734" s="145"/>
    </row>
    <row r="3735" spans="4:4">
      <c r="D3735" s="145"/>
    </row>
    <row r="3736" spans="4:4">
      <c r="D3736" s="145"/>
    </row>
    <row r="3737" spans="4:4">
      <c r="D3737" s="145"/>
    </row>
    <row r="3738" spans="4:4">
      <c r="D3738" s="145"/>
    </row>
    <row r="3739" spans="4:4">
      <c r="D3739" s="145"/>
    </row>
    <row r="3740" spans="4:4">
      <c r="D3740" s="145"/>
    </row>
    <row r="3741" spans="4:4">
      <c r="D3741" s="145"/>
    </row>
    <row r="3742" spans="4:4">
      <c r="D3742" s="145"/>
    </row>
    <row r="3743" spans="4:4">
      <c r="D3743" s="145"/>
    </row>
    <row r="3744" spans="4:4">
      <c r="D3744" s="145"/>
    </row>
    <row r="3745" spans="4:4">
      <c r="D3745" s="145"/>
    </row>
    <row r="3746" spans="4:4">
      <c r="D3746" s="145"/>
    </row>
    <row r="3747" spans="4:4">
      <c r="D3747" s="145"/>
    </row>
    <row r="3748" spans="4:4">
      <c r="D3748" s="145"/>
    </row>
    <row r="3749" spans="4:4">
      <c r="D3749" s="145"/>
    </row>
    <row r="3750" spans="4:4">
      <c r="D3750" s="145"/>
    </row>
    <row r="3751" spans="4:4">
      <c r="D3751" s="145"/>
    </row>
    <row r="3752" spans="4:4">
      <c r="D3752" s="145"/>
    </row>
    <row r="3753" spans="4:4">
      <c r="D3753" s="145"/>
    </row>
    <row r="3754" spans="4:4">
      <c r="D3754" s="145"/>
    </row>
    <row r="3755" spans="4:4">
      <c r="D3755" s="145"/>
    </row>
    <row r="3756" spans="4:4">
      <c r="D3756" s="145"/>
    </row>
    <row r="3757" spans="4:4">
      <c r="D3757" s="145"/>
    </row>
    <row r="3758" spans="4:4">
      <c r="D3758" s="145"/>
    </row>
    <row r="3759" spans="4:4">
      <c r="D3759" s="145"/>
    </row>
    <row r="3760" spans="4:4">
      <c r="D3760" s="145"/>
    </row>
    <row r="3761" spans="4:4">
      <c r="D3761" s="145"/>
    </row>
    <row r="3762" spans="4:4">
      <c r="D3762" s="145"/>
    </row>
    <row r="3763" spans="4:4">
      <c r="D3763" s="145"/>
    </row>
    <row r="3764" spans="4:4">
      <c r="D3764" s="145"/>
    </row>
    <row r="3765" spans="4:4">
      <c r="D3765" s="145"/>
    </row>
    <row r="3766" spans="4:4">
      <c r="D3766" s="145"/>
    </row>
    <row r="3767" spans="4:4">
      <c r="D3767" s="145"/>
    </row>
    <row r="3768" spans="4:4">
      <c r="D3768" s="145"/>
    </row>
    <row r="3769" spans="4:4">
      <c r="D3769" s="145"/>
    </row>
    <row r="3770" spans="4:4">
      <c r="D3770" s="145"/>
    </row>
    <row r="3771" spans="4:4">
      <c r="D3771" s="145"/>
    </row>
    <row r="3772" spans="4:4">
      <c r="D3772" s="145"/>
    </row>
    <row r="3773" spans="4:4">
      <c r="D3773" s="145"/>
    </row>
    <row r="3774" spans="4:4">
      <c r="D3774" s="145"/>
    </row>
    <row r="3775" spans="4:4">
      <c r="D3775" s="145"/>
    </row>
    <row r="3776" spans="4:4">
      <c r="D3776" s="145"/>
    </row>
    <row r="3777" spans="4:4">
      <c r="D3777" s="145"/>
    </row>
    <row r="3778" spans="4:4">
      <c r="D3778" s="145"/>
    </row>
    <row r="3779" spans="4:4">
      <c r="D3779" s="145"/>
    </row>
    <row r="3780" spans="4:4">
      <c r="D3780" s="145"/>
    </row>
    <row r="3781" spans="4:4">
      <c r="D3781" s="145"/>
    </row>
    <row r="3782" spans="4:4">
      <c r="D3782" s="145"/>
    </row>
    <row r="3783" spans="4:4">
      <c r="D3783" s="145"/>
    </row>
    <row r="3784" spans="4:4">
      <c r="D3784" s="145"/>
    </row>
    <row r="3785" spans="4:4">
      <c r="D3785" s="145"/>
    </row>
    <row r="3786" spans="4:4">
      <c r="D3786" s="145"/>
    </row>
    <row r="3787" spans="4:4">
      <c r="D3787" s="145"/>
    </row>
    <row r="3788" spans="4:4">
      <c r="D3788" s="145"/>
    </row>
    <row r="3789" spans="4:4">
      <c r="D3789" s="145"/>
    </row>
    <row r="3790" spans="4:4">
      <c r="D3790" s="145"/>
    </row>
    <row r="3791" spans="4:4">
      <c r="D3791" s="145"/>
    </row>
    <row r="3792" spans="4:4">
      <c r="D3792" s="145"/>
    </row>
    <row r="3793" spans="4:4">
      <c r="D3793" s="145"/>
    </row>
    <row r="3794" spans="4:4">
      <c r="D3794" s="145"/>
    </row>
    <row r="3795" spans="4:4">
      <c r="D3795" s="145"/>
    </row>
    <row r="3796" spans="4:4">
      <c r="D3796" s="145"/>
    </row>
    <row r="3797" spans="4:4">
      <c r="D3797" s="145"/>
    </row>
    <row r="3798" spans="4:4">
      <c r="D3798" s="145"/>
    </row>
    <row r="3799" spans="4:4">
      <c r="D3799" s="145"/>
    </row>
    <row r="3800" spans="4:4">
      <c r="D3800" s="145"/>
    </row>
    <row r="3801" spans="4:4">
      <c r="D3801" s="145"/>
    </row>
    <row r="3802" spans="4:4">
      <c r="D3802" s="145"/>
    </row>
    <row r="3803" spans="4:4">
      <c r="D3803" s="145"/>
    </row>
    <row r="3804" spans="4:4">
      <c r="D3804" s="145"/>
    </row>
    <row r="3805" spans="4:4">
      <c r="D3805" s="145"/>
    </row>
    <row r="3806" spans="4:4">
      <c r="D3806" s="145"/>
    </row>
    <row r="3807" spans="4:4">
      <c r="D3807" s="145"/>
    </row>
    <row r="3808" spans="4:4">
      <c r="D3808" s="145"/>
    </row>
    <row r="3809" spans="4:4">
      <c r="D3809" s="145"/>
    </row>
    <row r="3810" spans="4:4">
      <c r="D3810" s="145"/>
    </row>
    <row r="3811" spans="4:4">
      <c r="D3811" s="145"/>
    </row>
    <row r="3812" spans="4:4">
      <c r="D3812" s="145"/>
    </row>
    <row r="3813" spans="4:4">
      <c r="D3813" s="145"/>
    </row>
    <row r="3814" spans="4:4">
      <c r="D3814" s="145"/>
    </row>
    <row r="3815" spans="4:4">
      <c r="D3815" s="145"/>
    </row>
    <row r="3816" spans="4:4">
      <c r="D3816" s="145"/>
    </row>
    <row r="3817" spans="4:4">
      <c r="D3817" s="145"/>
    </row>
    <row r="3818" spans="4:4">
      <c r="D3818" s="145"/>
    </row>
    <row r="3819" spans="4:4">
      <c r="D3819" s="145"/>
    </row>
    <row r="3820" spans="4:4">
      <c r="D3820" s="145"/>
    </row>
    <row r="3821" spans="4:4">
      <c r="D3821" s="145"/>
    </row>
    <row r="3822" spans="4:4">
      <c r="D3822" s="145"/>
    </row>
    <row r="3823" spans="4:4">
      <c r="D3823" s="145"/>
    </row>
    <row r="3824" spans="4:4">
      <c r="D3824" s="145"/>
    </row>
    <row r="3825" spans="4:4">
      <c r="D3825" s="145"/>
    </row>
    <row r="3826" spans="4:4">
      <c r="D3826" s="145"/>
    </row>
    <row r="3827" spans="4:4">
      <c r="D3827" s="145"/>
    </row>
    <row r="3828" spans="4:4">
      <c r="D3828" s="145"/>
    </row>
    <row r="3829" spans="4:4">
      <c r="D3829" s="145"/>
    </row>
    <row r="3830" spans="4:4">
      <c r="D3830" s="145"/>
    </row>
    <row r="3831" spans="4:4">
      <c r="D3831" s="145"/>
    </row>
    <row r="3832" spans="4:4">
      <c r="D3832" s="145"/>
    </row>
    <row r="3833" spans="4:4">
      <c r="D3833" s="145"/>
    </row>
    <row r="3834" spans="4:4">
      <c r="D3834" s="145"/>
    </row>
    <row r="3835" spans="4:4">
      <c r="D3835" s="145"/>
    </row>
    <row r="3836" spans="4:4">
      <c r="D3836" s="145"/>
    </row>
    <row r="3837" spans="4:4">
      <c r="D3837" s="145"/>
    </row>
    <row r="3838" spans="4:4">
      <c r="D3838" s="145"/>
    </row>
    <row r="3839" spans="4:4">
      <c r="D3839" s="145"/>
    </row>
    <row r="3840" spans="4:4">
      <c r="D3840" s="145"/>
    </row>
    <row r="3841" spans="4:4">
      <c r="D3841" s="145"/>
    </row>
    <row r="3842" spans="4:4">
      <c r="D3842" s="145"/>
    </row>
    <row r="3843" spans="4:4">
      <c r="D3843" s="145"/>
    </row>
    <row r="3844" spans="4:4">
      <c r="D3844" s="145"/>
    </row>
    <row r="3845" spans="4:4">
      <c r="D3845" s="145"/>
    </row>
    <row r="3846" spans="4:4">
      <c r="D3846" s="145"/>
    </row>
    <row r="3847" spans="4:4">
      <c r="D3847" s="145"/>
    </row>
    <row r="3848" spans="4:4">
      <c r="D3848" s="145"/>
    </row>
    <row r="3849" spans="4:4">
      <c r="D3849" s="145"/>
    </row>
    <row r="3850" spans="4:4">
      <c r="D3850" s="145"/>
    </row>
    <row r="3851" spans="4:4">
      <c r="D3851" s="145"/>
    </row>
    <row r="3852" spans="4:4">
      <c r="D3852" s="145"/>
    </row>
    <row r="3853" spans="4:4">
      <c r="D3853" s="145"/>
    </row>
    <row r="3854" spans="4:4">
      <c r="D3854" s="145"/>
    </row>
    <row r="3855" spans="4:4">
      <c r="D3855" s="145"/>
    </row>
    <row r="3856" spans="4:4">
      <c r="D3856" s="145"/>
    </row>
    <row r="3857" spans="4:4">
      <c r="D3857" s="145"/>
    </row>
    <row r="3858" spans="4:4">
      <c r="D3858" s="145"/>
    </row>
    <row r="3859" spans="4:4">
      <c r="D3859" s="145"/>
    </row>
    <row r="3860" spans="4:4">
      <c r="D3860" s="145"/>
    </row>
    <row r="3861" spans="4:4">
      <c r="D3861" s="145"/>
    </row>
    <row r="3862" spans="4:4">
      <c r="D3862" s="145"/>
    </row>
    <row r="3863" spans="4:4">
      <c r="D3863" s="145"/>
    </row>
    <row r="3864" spans="4:4">
      <c r="D3864" s="145"/>
    </row>
    <row r="3865" spans="4:4">
      <c r="D3865" s="145"/>
    </row>
    <row r="3866" spans="4:4">
      <c r="D3866" s="145"/>
    </row>
    <row r="3867" spans="4:4">
      <c r="D3867" s="145"/>
    </row>
    <row r="3868" spans="4:4">
      <c r="D3868" s="145"/>
    </row>
    <row r="3869" spans="4:4">
      <c r="D3869" s="145"/>
    </row>
    <row r="3870" spans="4:4">
      <c r="D3870" s="145"/>
    </row>
    <row r="3871" spans="4:4">
      <c r="D3871" s="145"/>
    </row>
    <row r="3872" spans="4:4">
      <c r="D3872" s="145"/>
    </row>
    <row r="3873" spans="4:4">
      <c r="D3873" s="145"/>
    </row>
    <row r="3874" spans="4:4">
      <c r="D3874" s="145"/>
    </row>
    <row r="3875" spans="4:4">
      <c r="D3875" s="145"/>
    </row>
    <row r="3876" spans="4:4">
      <c r="D3876" s="145"/>
    </row>
    <row r="3877" spans="4:4">
      <c r="D3877" s="145"/>
    </row>
    <row r="3878" spans="4:4">
      <c r="D3878" s="145"/>
    </row>
    <row r="3879" spans="4:4">
      <c r="D3879" s="145"/>
    </row>
    <row r="3880" spans="4:4">
      <c r="D3880" s="145"/>
    </row>
    <row r="3881" spans="4:4">
      <c r="D3881" s="145"/>
    </row>
    <row r="3882" spans="4:4">
      <c r="D3882" s="145"/>
    </row>
    <row r="3883" spans="4:4">
      <c r="D3883" s="145"/>
    </row>
    <row r="3884" spans="4:4">
      <c r="D3884" s="145"/>
    </row>
    <row r="3885" spans="4:4">
      <c r="D3885" s="145"/>
    </row>
    <row r="3886" spans="4:4">
      <c r="D3886" s="145"/>
    </row>
    <row r="3887" spans="4:4">
      <c r="D3887" s="145"/>
    </row>
    <row r="3888" spans="4:4">
      <c r="D3888" s="145"/>
    </row>
    <row r="3889" spans="4:4">
      <c r="D3889" s="145"/>
    </row>
    <row r="3890" spans="4:4">
      <c r="D3890" s="145"/>
    </row>
    <row r="3891" spans="4:4">
      <c r="D3891" s="145"/>
    </row>
    <row r="3892" spans="4:4">
      <c r="D3892" s="145"/>
    </row>
    <row r="3893" spans="4:4">
      <c r="D3893" s="145"/>
    </row>
    <row r="3894" spans="4:4">
      <c r="D3894" s="145"/>
    </row>
    <row r="3895" spans="4:4">
      <c r="D3895" s="145"/>
    </row>
    <row r="3896" spans="4:4">
      <c r="D3896" s="145"/>
    </row>
    <row r="3897" spans="4:4">
      <c r="D3897" s="145"/>
    </row>
    <row r="3898" spans="4:4">
      <c r="D3898" s="145"/>
    </row>
    <row r="3899" spans="4:4">
      <c r="D3899" s="145"/>
    </row>
    <row r="3900" spans="4:4">
      <c r="D3900" s="145"/>
    </row>
    <row r="3901" spans="4:4">
      <c r="D3901" s="145"/>
    </row>
    <row r="3902" spans="4:4">
      <c r="D3902" s="145"/>
    </row>
    <row r="3903" spans="4:4">
      <c r="D3903" s="145"/>
    </row>
    <row r="3904" spans="4:4">
      <c r="D3904" s="145"/>
    </row>
    <row r="3905" spans="4:4">
      <c r="D3905" s="145"/>
    </row>
    <row r="3906" spans="4:4">
      <c r="D3906" s="145"/>
    </row>
    <row r="3907" spans="4:4">
      <c r="D3907" s="145"/>
    </row>
    <row r="3908" spans="4:4">
      <c r="D3908" s="145"/>
    </row>
    <row r="3909" spans="4:4">
      <c r="D3909" s="145"/>
    </row>
    <row r="3910" spans="4:4">
      <c r="D3910" s="145"/>
    </row>
    <row r="3911" spans="4:4">
      <c r="D3911" s="145"/>
    </row>
    <row r="3912" spans="4:4">
      <c r="D3912" s="145"/>
    </row>
    <row r="3913" spans="4:4">
      <c r="D3913" s="145"/>
    </row>
    <row r="3914" spans="4:4">
      <c r="D3914" s="145"/>
    </row>
    <row r="3915" spans="4:4">
      <c r="D3915" s="145"/>
    </row>
    <row r="3916" spans="4:4">
      <c r="D3916" s="145"/>
    </row>
    <row r="3917" spans="4:4">
      <c r="D3917" s="145"/>
    </row>
    <row r="3918" spans="4:4">
      <c r="D3918" s="145"/>
    </row>
    <row r="3919" spans="4:4">
      <c r="D3919" s="145"/>
    </row>
    <row r="3920" spans="4:4">
      <c r="D3920" s="145"/>
    </row>
    <row r="3921" spans="4:4">
      <c r="D3921" s="145"/>
    </row>
    <row r="3922" spans="4:4">
      <c r="D3922" s="145"/>
    </row>
    <row r="3923" spans="4:4">
      <c r="D3923" s="145"/>
    </row>
    <row r="3924" spans="4:4">
      <c r="D3924" s="145"/>
    </row>
    <row r="3925" spans="4:4">
      <c r="D3925" s="145"/>
    </row>
    <row r="3926" spans="4:4">
      <c r="D3926" s="145"/>
    </row>
    <row r="3927" spans="4:4">
      <c r="D3927" s="145"/>
    </row>
    <row r="3928" spans="4:4">
      <c r="D3928" s="145"/>
    </row>
    <row r="3929" spans="4:4">
      <c r="D3929" s="145"/>
    </row>
    <row r="3930" spans="4:4">
      <c r="D3930" s="145"/>
    </row>
    <row r="3931" spans="4:4">
      <c r="D3931" s="145"/>
    </row>
    <row r="3932" spans="4:4">
      <c r="D3932" s="145"/>
    </row>
    <row r="3933" spans="4:4">
      <c r="D3933" s="145"/>
    </row>
    <row r="3934" spans="4:4">
      <c r="D3934" s="145"/>
    </row>
    <row r="3935" spans="4:4">
      <c r="D3935" s="145"/>
    </row>
    <row r="3936" spans="4:4">
      <c r="D3936" s="145"/>
    </row>
    <row r="3937" spans="4:4">
      <c r="D3937" s="145"/>
    </row>
    <row r="3938" spans="4:4">
      <c r="D3938" s="145"/>
    </row>
    <row r="3939" spans="4:4">
      <c r="D3939" s="145"/>
    </row>
    <row r="3940" spans="4:4">
      <c r="D3940" s="145"/>
    </row>
    <row r="3941" spans="4:4">
      <c r="D3941" s="145"/>
    </row>
    <row r="3942" spans="4:4">
      <c r="D3942" s="145"/>
    </row>
    <row r="3943" spans="4:4">
      <c r="D3943" s="145"/>
    </row>
    <row r="3944" spans="4:4">
      <c r="D3944" s="145"/>
    </row>
    <row r="3945" spans="4:4">
      <c r="D3945" s="145"/>
    </row>
    <row r="3946" spans="4:4">
      <c r="D3946" s="145"/>
    </row>
    <row r="3947" spans="4:4">
      <c r="D3947" s="145"/>
    </row>
    <row r="3948" spans="4:4">
      <c r="D3948" s="145"/>
    </row>
    <row r="3949" spans="4:4">
      <c r="D3949" s="145"/>
    </row>
    <row r="3950" spans="4:4">
      <c r="D3950" s="145"/>
    </row>
    <row r="3951" spans="4:4">
      <c r="D3951" s="145"/>
    </row>
    <row r="3952" spans="4:4">
      <c r="D3952" s="145"/>
    </row>
    <row r="3953" spans="4:4">
      <c r="D3953" s="145"/>
    </row>
    <row r="3954" spans="4:4">
      <c r="D3954" s="145"/>
    </row>
    <row r="3955" spans="4:4">
      <c r="D3955" s="145"/>
    </row>
    <row r="3956" spans="4:4">
      <c r="D3956" s="145"/>
    </row>
    <row r="3957" spans="4:4">
      <c r="D3957" s="145"/>
    </row>
    <row r="3958" spans="4:4">
      <c r="D3958" s="145"/>
    </row>
    <row r="3959" spans="4:4">
      <c r="D3959" s="145"/>
    </row>
    <row r="3960" spans="4:4">
      <c r="D3960" s="145"/>
    </row>
    <row r="3961" spans="4:4">
      <c r="D3961" s="145"/>
    </row>
    <row r="3962" spans="4:4">
      <c r="D3962" s="145"/>
    </row>
    <row r="3963" spans="4:4">
      <c r="D3963" s="145"/>
    </row>
    <row r="3964" spans="4:4">
      <c r="D3964" s="145"/>
    </row>
    <row r="3965" spans="4:4">
      <c r="D3965" s="145"/>
    </row>
    <row r="3966" spans="4:4">
      <c r="D3966" s="145"/>
    </row>
    <row r="3967" spans="4:4">
      <c r="D3967" s="145"/>
    </row>
    <row r="3968" spans="4:4">
      <c r="D3968" s="145"/>
    </row>
    <row r="3969" spans="4:4">
      <c r="D3969" s="145"/>
    </row>
    <row r="3970" spans="4:4">
      <c r="D3970" s="145"/>
    </row>
    <row r="3971" spans="4:4">
      <c r="D3971" s="145"/>
    </row>
    <row r="3972" spans="4:4">
      <c r="D3972" s="145"/>
    </row>
    <row r="3973" spans="4:4">
      <c r="D3973" s="145"/>
    </row>
    <row r="3974" spans="4:4">
      <c r="D3974" s="145"/>
    </row>
    <row r="3975" spans="4:4">
      <c r="D3975" s="145"/>
    </row>
    <row r="3976" spans="4:4">
      <c r="D3976" s="145"/>
    </row>
    <row r="3977" spans="4:4">
      <c r="D3977" s="145"/>
    </row>
    <row r="3978" spans="4:4">
      <c r="D3978" s="145"/>
    </row>
    <row r="3979" spans="4:4">
      <c r="D3979" s="145"/>
    </row>
    <row r="3980" spans="4:4">
      <c r="D3980" s="145"/>
    </row>
    <row r="3981" spans="4:4">
      <c r="D3981" s="145"/>
    </row>
    <row r="3982" spans="4:4">
      <c r="D3982" s="145"/>
    </row>
    <row r="3983" spans="4:4">
      <c r="D3983" s="145"/>
    </row>
    <row r="3984" spans="4:4">
      <c r="D3984" s="145"/>
    </row>
    <row r="3985" spans="4:4">
      <c r="D3985" s="145"/>
    </row>
    <row r="3986" spans="4:4">
      <c r="D3986" s="145"/>
    </row>
    <row r="3987" spans="4:4">
      <c r="D3987" s="145"/>
    </row>
    <row r="3988" spans="4:4">
      <c r="D3988" s="145"/>
    </row>
    <row r="3989" spans="4:4">
      <c r="D3989" s="145"/>
    </row>
    <row r="3990" spans="4:4">
      <c r="D3990" s="145"/>
    </row>
    <row r="3991" spans="4:4">
      <c r="D3991" s="145"/>
    </row>
    <row r="3992" spans="4:4">
      <c r="D3992" s="145"/>
    </row>
    <row r="3993" spans="4:4">
      <c r="D3993" s="145"/>
    </row>
    <row r="3994" spans="4:4">
      <c r="D3994" s="145"/>
    </row>
    <row r="3995" spans="4:4">
      <c r="D3995" s="145"/>
    </row>
    <row r="3996" spans="4:4">
      <c r="D3996" s="145"/>
    </row>
    <row r="3997" spans="4:4">
      <c r="D3997" s="145"/>
    </row>
    <row r="3998" spans="4:4">
      <c r="D3998" s="145"/>
    </row>
    <row r="3999" spans="4:4">
      <c r="D3999" s="145"/>
    </row>
    <row r="4000" spans="4:4">
      <c r="D4000" s="145"/>
    </row>
    <row r="4001" spans="4:4">
      <c r="D4001" s="145"/>
    </row>
    <row r="4002" spans="4:4">
      <c r="D4002" s="145"/>
    </row>
    <row r="4003" spans="4:4">
      <c r="D4003" s="145"/>
    </row>
    <row r="4004" spans="4:4">
      <c r="D4004" s="145"/>
    </row>
    <row r="4005" spans="4:4">
      <c r="D4005" s="145"/>
    </row>
    <row r="4006" spans="4:4">
      <c r="D4006" s="145"/>
    </row>
    <row r="4007" spans="4:4">
      <c r="D4007" s="145"/>
    </row>
    <row r="4008" spans="4:4">
      <c r="D4008" s="145"/>
    </row>
    <row r="4009" spans="4:4">
      <c r="D4009" s="145"/>
    </row>
    <row r="4010" spans="4:4">
      <c r="D4010" s="145"/>
    </row>
    <row r="4011" spans="4:4">
      <c r="D4011" s="145"/>
    </row>
    <row r="4012" spans="4:4">
      <c r="D4012" s="145"/>
    </row>
    <row r="4013" spans="4:4">
      <c r="D4013" s="145"/>
    </row>
    <row r="4014" spans="4:4">
      <c r="D4014" s="145"/>
    </row>
    <row r="4015" spans="4:4">
      <c r="D4015" s="145"/>
    </row>
    <row r="4016" spans="4:4">
      <c r="D4016" s="145"/>
    </row>
    <row r="4017" spans="4:4">
      <c r="D4017" s="145"/>
    </row>
    <row r="4018" spans="4:4">
      <c r="D4018" s="145"/>
    </row>
    <row r="4019" spans="4:4">
      <c r="D4019" s="145"/>
    </row>
    <row r="4020" spans="4:4">
      <c r="D4020" s="145"/>
    </row>
    <row r="4021" spans="4:4">
      <c r="D4021" s="145"/>
    </row>
    <row r="4022" spans="4:4">
      <c r="D4022" s="145"/>
    </row>
    <row r="4023" spans="4:4">
      <c r="D4023" s="145"/>
    </row>
    <row r="4024" spans="4:4">
      <c r="D4024" s="145"/>
    </row>
    <row r="4025" spans="4:4">
      <c r="D4025" s="145"/>
    </row>
    <row r="4026" spans="4:4">
      <c r="D4026" s="145"/>
    </row>
    <row r="4027" spans="4:4">
      <c r="D4027" s="145"/>
    </row>
    <row r="4028" spans="4:4">
      <c r="D4028" s="145"/>
    </row>
    <row r="4029" spans="4:4">
      <c r="D4029" s="145"/>
    </row>
    <row r="4030" spans="4:4">
      <c r="D4030" s="145"/>
    </row>
    <row r="4031" spans="4:4">
      <c r="D4031" s="145"/>
    </row>
    <row r="4032" spans="4:4">
      <c r="D4032" s="145"/>
    </row>
    <row r="4033" spans="4:4">
      <c r="D4033" s="145"/>
    </row>
    <row r="4034" spans="4:4">
      <c r="D4034" s="145"/>
    </row>
    <row r="4035" spans="4:4">
      <c r="D4035" s="145"/>
    </row>
    <row r="4036" spans="4:4">
      <c r="D4036" s="145"/>
    </row>
    <row r="4037" spans="4:4">
      <c r="D4037" s="145"/>
    </row>
    <row r="4038" spans="4:4">
      <c r="D4038" s="145"/>
    </row>
    <row r="4039" spans="4:4">
      <c r="D4039" s="145"/>
    </row>
    <row r="4040" spans="4:4">
      <c r="D4040" s="145"/>
    </row>
    <row r="4041" spans="4:4">
      <c r="D4041" s="145"/>
    </row>
    <row r="4042" spans="4:4">
      <c r="D4042" s="145"/>
    </row>
    <row r="4043" spans="4:4">
      <c r="D4043" s="145"/>
    </row>
    <row r="4044" spans="4:4">
      <c r="D4044" s="145"/>
    </row>
    <row r="4045" spans="4:4">
      <c r="D4045" s="145"/>
    </row>
    <row r="4046" spans="4:4">
      <c r="D4046" s="145"/>
    </row>
    <row r="4047" spans="4:4">
      <c r="D4047" s="145"/>
    </row>
    <row r="4048" spans="4:4">
      <c r="D4048" s="145"/>
    </row>
    <row r="4049" spans="4:4">
      <c r="D4049" s="145"/>
    </row>
    <row r="4050" spans="4:4">
      <c r="D4050" s="145"/>
    </row>
    <row r="4051" spans="4:4">
      <c r="D4051" s="145"/>
    </row>
    <row r="4052" spans="4:4">
      <c r="D4052" s="145"/>
    </row>
    <row r="4053" spans="4:4">
      <c r="D4053" s="145"/>
    </row>
    <row r="4054" spans="4:4">
      <c r="D4054" s="145"/>
    </row>
    <row r="4055" spans="4:4">
      <c r="D4055" s="145"/>
    </row>
    <row r="4056" spans="4:4">
      <c r="D4056" s="145"/>
    </row>
    <row r="4057" spans="4:4">
      <c r="D4057" s="145"/>
    </row>
    <row r="4058" spans="4:4">
      <c r="D4058" s="145"/>
    </row>
    <row r="4059" spans="4:4">
      <c r="D4059" s="145"/>
    </row>
    <row r="4060" spans="4:4">
      <c r="D4060" s="145"/>
    </row>
    <row r="4061" spans="4:4">
      <c r="D4061" s="145"/>
    </row>
    <row r="4062" spans="4:4">
      <c r="D4062" s="145"/>
    </row>
    <row r="4063" spans="4:4">
      <c r="D4063" s="145"/>
    </row>
    <row r="4064" spans="4:4">
      <c r="D4064" s="145"/>
    </row>
    <row r="4065" spans="4:4">
      <c r="D4065" s="145"/>
    </row>
    <row r="4066" spans="4:4">
      <c r="D4066" s="145"/>
    </row>
    <row r="4067" spans="4:4">
      <c r="D4067" s="145"/>
    </row>
    <row r="4068" spans="4:4">
      <c r="D4068" s="145"/>
    </row>
    <row r="4069" spans="4:4">
      <c r="D4069" s="145"/>
    </row>
    <row r="4070" spans="4:4">
      <c r="D4070" s="145"/>
    </row>
    <row r="4071" spans="4:4">
      <c r="D4071" s="145"/>
    </row>
    <row r="4072" spans="4:4">
      <c r="D4072" s="145"/>
    </row>
    <row r="4073" spans="4:4">
      <c r="D4073" s="145"/>
    </row>
    <row r="4074" spans="4:4">
      <c r="D4074" s="145"/>
    </row>
    <row r="4075" spans="4:4">
      <c r="D4075" s="145"/>
    </row>
    <row r="4076" spans="4:4">
      <c r="D4076" s="145"/>
    </row>
    <row r="4077" spans="4:4">
      <c r="D4077" s="145"/>
    </row>
    <row r="4078" spans="4:4">
      <c r="D4078" s="145"/>
    </row>
    <row r="4079" spans="4:4">
      <c r="D4079" s="145"/>
    </row>
    <row r="4080" spans="4:4">
      <c r="D4080" s="145"/>
    </row>
    <row r="4081" spans="4:4">
      <c r="D4081" s="145"/>
    </row>
    <row r="4082" spans="4:4">
      <c r="D4082" s="145"/>
    </row>
    <row r="4083" spans="4:4">
      <c r="D4083" s="145"/>
    </row>
    <row r="4084" spans="4:4">
      <c r="D4084" s="145"/>
    </row>
    <row r="4085" spans="4:4">
      <c r="D4085" s="145"/>
    </row>
    <row r="4086" spans="4:4">
      <c r="D4086" s="145"/>
    </row>
    <row r="4087" spans="4:4">
      <c r="D4087" s="145"/>
    </row>
    <row r="4088" spans="4:4">
      <c r="D4088" s="145"/>
    </row>
    <row r="4089" spans="4:4">
      <c r="D4089" s="145"/>
    </row>
    <row r="4090" spans="4:4">
      <c r="D4090" s="145"/>
    </row>
    <row r="4091" spans="4:4">
      <c r="D4091" s="145"/>
    </row>
    <row r="4092" spans="4:4">
      <c r="D4092" s="145"/>
    </row>
    <row r="4093" spans="4:4">
      <c r="D4093" s="145"/>
    </row>
    <row r="4094" spans="4:4">
      <c r="D4094" s="145"/>
    </row>
    <row r="4095" spans="4:4">
      <c r="D4095" s="145"/>
    </row>
    <row r="4096" spans="4:4">
      <c r="D4096" s="145"/>
    </row>
    <row r="4097" spans="4:4">
      <c r="D4097" s="145"/>
    </row>
    <row r="4098" spans="4:4">
      <c r="D4098" s="145"/>
    </row>
    <row r="4099" spans="4:4">
      <c r="D4099" s="145"/>
    </row>
    <row r="4100" spans="4:4">
      <c r="D4100" s="145"/>
    </row>
    <row r="4101" spans="4:4">
      <c r="D4101" s="145"/>
    </row>
    <row r="4102" spans="4:4">
      <c r="D4102" s="145"/>
    </row>
    <row r="4103" spans="4:4">
      <c r="D4103" s="145"/>
    </row>
    <row r="4104" spans="4:4">
      <c r="D4104" s="145"/>
    </row>
    <row r="4105" spans="4:4">
      <c r="D4105" s="145"/>
    </row>
    <row r="4106" spans="4:4">
      <c r="D4106" s="145"/>
    </row>
    <row r="4107" spans="4:4">
      <c r="D4107" s="145"/>
    </row>
    <row r="4108" spans="4:4">
      <c r="D4108" s="145"/>
    </row>
    <row r="4109" spans="4:4">
      <c r="D4109" s="145"/>
    </row>
    <row r="4110" spans="4:4">
      <c r="D4110" s="145"/>
    </row>
    <row r="4111" spans="4:4">
      <c r="D4111" s="145"/>
    </row>
    <row r="4112" spans="4:4">
      <c r="D4112" s="145"/>
    </row>
    <row r="4113" spans="4:4">
      <c r="D4113" s="145"/>
    </row>
    <row r="4114" spans="4:4">
      <c r="D4114" s="145"/>
    </row>
    <row r="4115" spans="4:4">
      <c r="D4115" s="145"/>
    </row>
    <row r="4116" spans="4:4">
      <c r="D4116" s="145"/>
    </row>
    <row r="4117" spans="4:4">
      <c r="D4117" s="145"/>
    </row>
    <row r="4118" spans="4:4">
      <c r="D4118" s="145"/>
    </row>
    <row r="4119" spans="4:4">
      <c r="D4119" s="145"/>
    </row>
    <row r="4120" spans="4:4">
      <c r="D4120" s="145"/>
    </row>
    <row r="4121" spans="4:4">
      <c r="D4121" s="145"/>
    </row>
    <row r="4122" spans="4:4">
      <c r="D4122" s="145"/>
    </row>
    <row r="4123" spans="4:4">
      <c r="D4123" s="145"/>
    </row>
    <row r="4124" spans="4:4">
      <c r="D4124" s="145"/>
    </row>
    <row r="4125" spans="4:4">
      <c r="D4125" s="145"/>
    </row>
    <row r="4126" spans="4:4">
      <c r="D4126" s="145"/>
    </row>
    <row r="4127" spans="4:4">
      <c r="D4127" s="145"/>
    </row>
    <row r="4128" spans="4:4">
      <c r="D4128" s="145"/>
    </row>
    <row r="4129" spans="4:4">
      <c r="D4129" s="145"/>
    </row>
    <row r="4130" spans="4:4">
      <c r="D4130" s="145"/>
    </row>
    <row r="4131" spans="4:4">
      <c r="D4131" s="145"/>
    </row>
    <row r="4132" spans="4:4">
      <c r="D4132" s="145"/>
    </row>
    <row r="4133" spans="4:4">
      <c r="D4133" s="145"/>
    </row>
    <row r="4134" spans="4:4">
      <c r="D4134" s="145"/>
    </row>
    <row r="4135" spans="4:4">
      <c r="D4135" s="145"/>
    </row>
    <row r="4136" spans="4:4">
      <c r="D4136" s="145"/>
    </row>
    <row r="4137" spans="4:4">
      <c r="D4137" s="145"/>
    </row>
    <row r="4138" spans="4:4">
      <c r="D4138" s="145"/>
    </row>
    <row r="4139" spans="4:4">
      <c r="D4139" s="145"/>
    </row>
    <row r="4140" spans="4:4">
      <c r="D4140" s="145"/>
    </row>
    <row r="4141" spans="4:4">
      <c r="D4141" s="145"/>
    </row>
    <row r="4142" spans="4:4">
      <c r="D4142" s="145"/>
    </row>
    <row r="4143" spans="4:4">
      <c r="D4143" s="145"/>
    </row>
    <row r="4144" spans="4:4">
      <c r="D4144" s="145"/>
    </row>
    <row r="4145" spans="4:4">
      <c r="D4145" s="145"/>
    </row>
    <row r="4146" spans="4:4">
      <c r="D4146" s="145"/>
    </row>
    <row r="4147" spans="4:4">
      <c r="D4147" s="145"/>
    </row>
    <row r="4148" spans="4:4">
      <c r="D4148" s="145"/>
    </row>
    <row r="4149" spans="4:4">
      <c r="D4149" s="145"/>
    </row>
    <row r="4150" spans="4:4">
      <c r="D4150" s="145"/>
    </row>
    <row r="4151" spans="4:4">
      <c r="D4151" s="145"/>
    </row>
    <row r="4152" spans="4:4">
      <c r="D4152" s="145"/>
    </row>
    <row r="4153" spans="4:4">
      <c r="D4153" s="145"/>
    </row>
    <row r="4154" spans="4:4">
      <c r="D4154" s="145"/>
    </row>
    <row r="4155" spans="4:4">
      <c r="D4155" s="145"/>
    </row>
    <row r="4156" spans="4:4">
      <c r="D4156" s="145"/>
    </row>
    <row r="4157" spans="4:4">
      <c r="D4157" s="145"/>
    </row>
    <row r="4158" spans="4:4">
      <c r="D4158" s="145"/>
    </row>
    <row r="4159" spans="4:4">
      <c r="D4159" s="145"/>
    </row>
    <row r="4160" spans="4:4">
      <c r="D4160" s="145"/>
    </row>
    <row r="4161" spans="4:4">
      <c r="D4161" s="145"/>
    </row>
    <row r="4162" spans="4:4">
      <c r="D4162" s="145"/>
    </row>
    <row r="4163" spans="4:4">
      <c r="D4163" s="145"/>
    </row>
    <row r="4164" spans="4:4">
      <c r="D4164" s="145"/>
    </row>
    <row r="4165" spans="4:4">
      <c r="D4165" s="145"/>
    </row>
    <row r="4166" spans="4:4">
      <c r="D4166" s="145"/>
    </row>
    <row r="4167" spans="4:4">
      <c r="D4167" s="145"/>
    </row>
    <row r="4168" spans="4:4">
      <c r="D4168" s="145"/>
    </row>
    <row r="4169" spans="4:4">
      <c r="D4169" s="145"/>
    </row>
    <row r="4170" spans="4:4">
      <c r="D4170" s="145"/>
    </row>
    <row r="4171" spans="4:4">
      <c r="D4171" s="145"/>
    </row>
    <row r="4172" spans="4:4">
      <c r="D4172" s="145"/>
    </row>
    <row r="4173" spans="4:4">
      <c r="D4173" s="145"/>
    </row>
    <row r="4174" spans="4:4">
      <c r="D4174" s="145"/>
    </row>
    <row r="4175" spans="4:4">
      <c r="D4175" s="145"/>
    </row>
    <row r="4176" spans="4:4">
      <c r="D4176" s="145"/>
    </row>
    <row r="4177" spans="4:4">
      <c r="D4177" s="145"/>
    </row>
    <row r="4178" spans="4:4">
      <c r="D4178" s="145"/>
    </row>
    <row r="4179" spans="4:4">
      <c r="D4179" s="145"/>
    </row>
    <row r="4180" spans="4:4">
      <c r="D4180" s="145"/>
    </row>
    <row r="4181" spans="4:4">
      <c r="D4181" s="145"/>
    </row>
    <row r="4182" spans="4:4">
      <c r="D4182" s="145"/>
    </row>
    <row r="4183" spans="4:4">
      <c r="D4183" s="145"/>
    </row>
    <row r="4184" spans="4:4">
      <c r="D4184" s="145"/>
    </row>
    <row r="4185" spans="4:4">
      <c r="D4185" s="145"/>
    </row>
    <row r="4186" spans="4:4">
      <c r="D4186" s="145"/>
    </row>
    <row r="4187" spans="4:4">
      <c r="D4187" s="145"/>
    </row>
    <row r="4188" spans="4:4">
      <c r="D4188" s="145"/>
    </row>
    <row r="4189" spans="4:4">
      <c r="D4189" s="145"/>
    </row>
    <row r="4190" spans="4:4">
      <c r="D4190" s="145"/>
    </row>
    <row r="4191" spans="4:4">
      <c r="D4191" s="145"/>
    </row>
    <row r="4192" spans="4:4">
      <c r="D4192" s="145"/>
    </row>
    <row r="4193" spans="4:4">
      <c r="D4193" s="145"/>
    </row>
    <row r="4194" spans="4:4">
      <c r="D4194" s="145"/>
    </row>
    <row r="4195" spans="4:4">
      <c r="D4195" s="145"/>
    </row>
    <row r="4196" spans="4:4">
      <c r="D4196" s="145"/>
    </row>
    <row r="4197" spans="4:4">
      <c r="D4197" s="145"/>
    </row>
    <row r="4198" spans="4:4">
      <c r="D4198" s="145"/>
    </row>
    <row r="4199" spans="4:4">
      <c r="D4199" s="145"/>
    </row>
    <row r="4200" spans="4:4">
      <c r="D4200" s="145"/>
    </row>
    <row r="4201" spans="4:4">
      <c r="D4201" s="145"/>
    </row>
    <row r="4202" spans="4:4">
      <c r="D4202" s="145"/>
    </row>
    <row r="4203" spans="4:4">
      <c r="D4203" s="145"/>
    </row>
    <row r="4204" spans="4:4">
      <c r="D4204" s="145"/>
    </row>
    <row r="4205" spans="4:4">
      <c r="D4205" s="145"/>
    </row>
    <row r="4206" spans="4:4">
      <c r="D4206" s="145"/>
    </row>
    <row r="4207" spans="4:4">
      <c r="D4207" s="145"/>
    </row>
    <row r="4208" spans="4:4">
      <c r="D4208" s="145"/>
    </row>
    <row r="4209" spans="4:4">
      <c r="D4209" s="145"/>
    </row>
    <row r="4210" spans="4:4">
      <c r="D4210" s="145"/>
    </row>
    <row r="4211" spans="4:4">
      <c r="D4211" s="145"/>
    </row>
    <row r="4212" spans="4:4">
      <c r="D4212" s="145"/>
    </row>
    <row r="4213" spans="4:4">
      <c r="D4213" s="145"/>
    </row>
    <row r="4214" spans="4:4">
      <c r="D4214" s="145"/>
    </row>
    <row r="4215" spans="4:4">
      <c r="D4215" s="145"/>
    </row>
    <row r="4216" spans="4:4">
      <c r="D4216" s="145"/>
    </row>
    <row r="4217" spans="4:4">
      <c r="D4217" s="145"/>
    </row>
    <row r="4218" spans="4:4">
      <c r="D4218" s="145"/>
    </row>
    <row r="4219" spans="4:4">
      <c r="D4219" s="145"/>
    </row>
    <row r="4220" spans="4:4">
      <c r="D4220" s="145"/>
    </row>
    <row r="4221" spans="4:4">
      <c r="D4221" s="145"/>
    </row>
    <row r="4222" spans="4:4">
      <c r="D4222" s="145"/>
    </row>
    <row r="4223" spans="4:4">
      <c r="D4223" s="145"/>
    </row>
    <row r="4224" spans="4:4">
      <c r="D4224" s="145"/>
    </row>
    <row r="4225" spans="4:4">
      <c r="D4225" s="145"/>
    </row>
    <row r="4226" spans="4:4">
      <c r="D4226" s="145"/>
    </row>
    <row r="4227" spans="4:4">
      <c r="D4227" s="145"/>
    </row>
    <row r="4228" spans="4:4">
      <c r="D4228" s="145"/>
    </row>
    <row r="4229" spans="4:4">
      <c r="D4229" s="145"/>
    </row>
    <row r="4230" spans="4:4">
      <c r="D4230" s="145"/>
    </row>
    <row r="4231" spans="4:4">
      <c r="D4231" s="145"/>
    </row>
    <row r="4232" spans="4:4">
      <c r="D4232" s="145"/>
    </row>
    <row r="4233" spans="4:4">
      <c r="D4233" s="145"/>
    </row>
    <row r="4234" spans="4:4">
      <c r="D4234" s="145"/>
    </row>
    <row r="4235" spans="4:4">
      <c r="D4235" s="145"/>
    </row>
    <row r="4236" spans="4:4">
      <c r="D4236" s="145"/>
    </row>
    <row r="4237" spans="4:4">
      <c r="D4237" s="145"/>
    </row>
    <row r="4238" spans="4:4">
      <c r="D4238" s="145"/>
    </row>
    <row r="4239" spans="4:4">
      <c r="D4239" s="145"/>
    </row>
    <row r="4240" spans="4:4">
      <c r="D4240" s="145"/>
    </row>
    <row r="4241" spans="4:4">
      <c r="D4241" s="145"/>
    </row>
    <row r="4242" spans="4:4">
      <c r="D4242" s="145"/>
    </row>
    <row r="4243" spans="4:4">
      <c r="D4243" s="145"/>
    </row>
    <row r="4244" spans="4:4">
      <c r="D4244" s="145"/>
    </row>
    <row r="4245" spans="4:4">
      <c r="D4245" s="145"/>
    </row>
    <row r="4246" spans="4:4">
      <c r="D4246" s="145"/>
    </row>
    <row r="4247" spans="4:4">
      <c r="D4247" s="145"/>
    </row>
    <row r="4248" spans="4:4">
      <c r="D4248" s="145"/>
    </row>
    <row r="4249" spans="4:4">
      <c r="D4249" s="145"/>
    </row>
    <row r="4250" spans="4:4">
      <c r="D4250" s="145"/>
    </row>
    <row r="4251" spans="4:4">
      <c r="D4251" s="145"/>
    </row>
    <row r="4252" spans="4:4">
      <c r="D4252" s="145"/>
    </row>
    <row r="4253" spans="4:4">
      <c r="D4253" s="145"/>
    </row>
    <row r="4254" spans="4:4">
      <c r="D4254" s="145"/>
    </row>
    <row r="4255" spans="4:4">
      <c r="D4255" s="145"/>
    </row>
    <row r="4256" spans="4:4">
      <c r="D4256" s="145"/>
    </row>
    <row r="4257" spans="4:4">
      <c r="D4257" s="145"/>
    </row>
    <row r="4258" spans="4:4">
      <c r="D4258" s="145"/>
    </row>
    <row r="4259" spans="4:4">
      <c r="D4259" s="145"/>
    </row>
    <row r="4260" spans="4:4">
      <c r="D4260" s="145"/>
    </row>
    <row r="4261" spans="4:4">
      <c r="D4261" s="145"/>
    </row>
    <row r="4262" spans="4:4">
      <c r="D4262" s="145"/>
    </row>
    <row r="4263" spans="4:4">
      <c r="D4263" s="145"/>
    </row>
    <row r="4264" spans="4:4">
      <c r="D4264" s="145"/>
    </row>
    <row r="4265" spans="4:4">
      <c r="D4265" s="145"/>
    </row>
    <row r="4266" spans="4:4">
      <c r="D4266" s="145"/>
    </row>
    <row r="4267" spans="4:4">
      <c r="D4267" s="145"/>
    </row>
    <row r="4268" spans="4:4">
      <c r="D4268" s="145"/>
    </row>
    <row r="4269" spans="4:4">
      <c r="D4269" s="145"/>
    </row>
    <row r="4270" spans="4:4">
      <c r="D4270" s="145"/>
    </row>
    <row r="4271" spans="4:4">
      <c r="D4271" s="145"/>
    </row>
    <row r="4272" spans="4:4">
      <c r="D4272" s="145"/>
    </row>
    <row r="4273" spans="4:4">
      <c r="D4273" s="145"/>
    </row>
    <row r="4274" spans="4:4">
      <c r="D4274" s="145"/>
    </row>
    <row r="4275" spans="4:4">
      <c r="D4275" s="145"/>
    </row>
    <row r="4276" spans="4:4">
      <c r="D4276" s="145"/>
    </row>
    <row r="4277" spans="4:4">
      <c r="D4277" s="145"/>
    </row>
    <row r="4278" spans="4:4">
      <c r="D4278" s="145"/>
    </row>
    <row r="4279" spans="4:4">
      <c r="D4279" s="145"/>
    </row>
    <row r="4280" spans="4:4">
      <c r="D4280" s="145"/>
    </row>
    <row r="4281" spans="4:4">
      <c r="D4281" s="145"/>
    </row>
    <row r="4282" spans="4:4">
      <c r="D4282" s="145"/>
    </row>
    <row r="4283" spans="4:4">
      <c r="D4283" s="145"/>
    </row>
    <row r="4284" spans="4:4">
      <c r="D4284" s="145"/>
    </row>
    <row r="4285" spans="4:4">
      <c r="D4285" s="145"/>
    </row>
    <row r="4286" spans="4:4">
      <c r="D4286" s="145"/>
    </row>
    <row r="4287" spans="4:4">
      <c r="D4287" s="145"/>
    </row>
    <row r="4288" spans="4:4">
      <c r="D4288" s="145"/>
    </row>
    <row r="4289" spans="4:4">
      <c r="D4289" s="145"/>
    </row>
    <row r="4290" spans="4:4">
      <c r="D4290" s="145"/>
    </row>
    <row r="4291" spans="4:4">
      <c r="D4291" s="145"/>
    </row>
    <row r="4292" spans="4:4">
      <c r="D4292" s="145"/>
    </row>
    <row r="4293" spans="4:4">
      <c r="D4293" s="145"/>
    </row>
    <row r="4294" spans="4:4">
      <c r="D4294" s="145"/>
    </row>
    <row r="4295" spans="4:4">
      <c r="D4295" s="145"/>
    </row>
    <row r="4296" spans="4:4">
      <c r="D4296" s="145"/>
    </row>
    <row r="4297" spans="4:4">
      <c r="D4297" s="145"/>
    </row>
    <row r="4298" spans="4:4">
      <c r="D4298" s="145"/>
    </row>
    <row r="4299" spans="4:4">
      <c r="D4299" s="145"/>
    </row>
    <row r="4300" spans="4:4">
      <c r="D4300" s="145"/>
    </row>
    <row r="4301" spans="4:4">
      <c r="D4301" s="145"/>
    </row>
    <row r="4302" spans="4:4">
      <c r="D4302" s="145"/>
    </row>
    <row r="4303" spans="4:4">
      <c r="D4303" s="145"/>
    </row>
    <row r="4304" spans="4:4">
      <c r="D4304" s="145"/>
    </row>
    <row r="4305" spans="4:4">
      <c r="D4305" s="145"/>
    </row>
    <row r="4306" spans="4:4">
      <c r="D4306" s="145"/>
    </row>
    <row r="4307" spans="4:4">
      <c r="D4307" s="145"/>
    </row>
    <row r="4308" spans="4:4">
      <c r="D4308" s="145"/>
    </row>
    <row r="4309" spans="4:4">
      <c r="D4309" s="145"/>
    </row>
    <row r="4310" spans="4:4">
      <c r="D4310" s="145"/>
    </row>
    <row r="4311" spans="4:4">
      <c r="D4311" s="145"/>
    </row>
    <row r="4312" spans="4:4">
      <c r="D4312" s="145"/>
    </row>
    <row r="4313" spans="4:4">
      <c r="D4313" s="145"/>
    </row>
    <row r="4314" spans="4:4">
      <c r="D4314" s="145"/>
    </row>
    <row r="4315" spans="4:4">
      <c r="D4315" s="145"/>
    </row>
    <row r="4316" spans="4:4">
      <c r="D4316" s="145"/>
    </row>
    <row r="4317" spans="4:4">
      <c r="D4317" s="145"/>
    </row>
    <row r="4318" spans="4:4">
      <c r="D4318" s="145"/>
    </row>
    <row r="4319" spans="4:4">
      <c r="D4319" s="145"/>
    </row>
    <row r="4320" spans="4:4">
      <c r="D4320" s="145"/>
    </row>
    <row r="4321" spans="4:4">
      <c r="D4321" s="145"/>
    </row>
    <row r="4322" spans="4:4">
      <c r="D4322" s="145"/>
    </row>
    <row r="4323" spans="4:4">
      <c r="D4323" s="145"/>
    </row>
    <row r="4324" spans="4:4">
      <c r="D4324" s="145"/>
    </row>
    <row r="4325" spans="4:4">
      <c r="D4325" s="145"/>
    </row>
    <row r="4326" spans="4:4">
      <c r="D4326" s="145"/>
    </row>
    <row r="4327" spans="4:4">
      <c r="D4327" s="145"/>
    </row>
    <row r="4328" spans="4:4">
      <c r="D4328" s="145"/>
    </row>
    <row r="4329" spans="4:4">
      <c r="D4329" s="145"/>
    </row>
    <row r="4330" spans="4:4">
      <c r="D4330" s="145"/>
    </row>
    <row r="4331" spans="4:4">
      <c r="D4331" s="145"/>
    </row>
    <row r="4332" spans="4:4">
      <c r="D4332" s="145"/>
    </row>
    <row r="4333" spans="4:4">
      <c r="D4333" s="145"/>
    </row>
    <row r="4334" spans="4:4">
      <c r="D4334" s="145"/>
    </row>
    <row r="4335" spans="4:4">
      <c r="D4335" s="145"/>
    </row>
    <row r="4336" spans="4:4">
      <c r="D4336" s="145"/>
    </row>
    <row r="4337" spans="4:4">
      <c r="D4337" s="145"/>
    </row>
    <row r="4338" spans="4:4">
      <c r="D4338" s="145"/>
    </row>
    <row r="4339" spans="4:4">
      <c r="D4339" s="145"/>
    </row>
    <row r="4340" spans="4:4">
      <c r="D4340" s="145"/>
    </row>
    <row r="4341" spans="4:4">
      <c r="D4341" s="145"/>
    </row>
    <row r="4342" spans="4:4">
      <c r="D4342" s="145"/>
    </row>
    <row r="4343" spans="4:4">
      <c r="D4343" s="145"/>
    </row>
    <row r="4344" spans="4:4">
      <c r="D4344" s="145"/>
    </row>
    <row r="4345" spans="4:4">
      <c r="D4345" s="145"/>
    </row>
    <row r="4346" spans="4:4">
      <c r="D4346" s="145"/>
    </row>
    <row r="4347" spans="4:4">
      <c r="D4347" s="145"/>
    </row>
    <row r="4348" spans="4:4">
      <c r="D4348" s="145"/>
    </row>
    <row r="4349" spans="4:4">
      <c r="D4349" s="145"/>
    </row>
    <row r="4350" spans="4:4">
      <c r="D4350" s="145"/>
    </row>
    <row r="4351" spans="4:4">
      <c r="D4351" s="145"/>
    </row>
    <row r="4352" spans="4:4">
      <c r="D4352" s="145"/>
    </row>
    <row r="4353" spans="4:4">
      <c r="D4353" s="145"/>
    </row>
    <row r="4354" spans="4:4">
      <c r="D4354" s="145"/>
    </row>
    <row r="4355" spans="4:4">
      <c r="D4355" s="145"/>
    </row>
    <row r="4356" spans="4:4">
      <c r="D4356" s="145"/>
    </row>
    <row r="4357" spans="4:4">
      <c r="D4357" s="145"/>
    </row>
    <row r="4358" spans="4:4">
      <c r="D4358" s="145"/>
    </row>
    <row r="4359" spans="4:4">
      <c r="D4359" s="145"/>
    </row>
    <row r="4360" spans="4:4">
      <c r="D4360" s="145"/>
    </row>
    <row r="4361" spans="4:4">
      <c r="D4361" s="145"/>
    </row>
    <row r="4362" spans="4:4">
      <c r="D4362" s="145"/>
    </row>
    <row r="4363" spans="4:4">
      <c r="D4363" s="145"/>
    </row>
    <row r="4364" spans="4:4">
      <c r="D4364" s="145"/>
    </row>
    <row r="4365" spans="4:4">
      <c r="D4365" s="145"/>
    </row>
    <row r="4366" spans="4:4">
      <c r="D4366" s="145"/>
    </row>
    <row r="4367" spans="4:4">
      <c r="D4367" s="145"/>
    </row>
    <row r="4368" spans="4:4">
      <c r="D4368" s="145"/>
    </row>
    <row r="4369" spans="4:4">
      <c r="D4369" s="145"/>
    </row>
    <row r="4370" spans="4:4">
      <c r="D4370" s="145"/>
    </row>
    <row r="4371" spans="4:4">
      <c r="D4371" s="145"/>
    </row>
    <row r="4372" spans="4:4">
      <c r="D4372" s="145"/>
    </row>
    <row r="4373" spans="4:4">
      <c r="D4373" s="145"/>
    </row>
    <row r="4374" spans="4:4">
      <c r="D4374" s="145"/>
    </row>
    <row r="4375" spans="4:4">
      <c r="D4375" s="145"/>
    </row>
    <row r="4376" spans="4:4">
      <c r="D4376" s="145"/>
    </row>
    <row r="4377" spans="4:4">
      <c r="D4377" s="145"/>
    </row>
    <row r="4378" spans="4:4">
      <c r="D4378" s="145"/>
    </row>
    <row r="4379" spans="4:4">
      <c r="D4379" s="145"/>
    </row>
    <row r="4380" spans="4:4">
      <c r="D4380" s="145"/>
    </row>
    <row r="4381" spans="4:4">
      <c r="D4381" s="145"/>
    </row>
    <row r="4382" spans="4:4">
      <c r="D4382" s="145"/>
    </row>
    <row r="4383" spans="4:4">
      <c r="D4383" s="145"/>
    </row>
    <row r="4384" spans="4:4">
      <c r="D4384" s="145"/>
    </row>
    <row r="4385" spans="4:4">
      <c r="D4385" s="145"/>
    </row>
    <row r="4386" spans="4:4">
      <c r="D4386" s="145"/>
    </row>
    <row r="4387" spans="4:4">
      <c r="D4387" s="145"/>
    </row>
    <row r="4388" spans="4:4">
      <c r="D4388" s="145"/>
    </row>
    <row r="4389" spans="4:4">
      <c r="D4389" s="145"/>
    </row>
    <row r="4390" spans="4:4">
      <c r="D4390" s="145"/>
    </row>
    <row r="4391" spans="4:4">
      <c r="D4391" s="145"/>
    </row>
    <row r="4392" spans="4:4">
      <c r="D4392" s="145"/>
    </row>
    <row r="4393" spans="4:4">
      <c r="D4393" s="145"/>
    </row>
    <row r="4394" spans="4:4">
      <c r="D4394" s="145"/>
    </row>
    <row r="4395" spans="4:4">
      <c r="D4395" s="145"/>
    </row>
    <row r="4396" spans="4:4">
      <c r="D4396" s="145"/>
    </row>
    <row r="4397" spans="4:4">
      <c r="D4397" s="145"/>
    </row>
    <row r="4398" spans="4:4">
      <c r="D4398" s="145"/>
    </row>
    <row r="4399" spans="4:4">
      <c r="D4399" s="145"/>
    </row>
    <row r="4400" spans="4:4">
      <c r="D4400" s="145"/>
    </row>
    <row r="4401" spans="4:4">
      <c r="D4401" s="145"/>
    </row>
    <row r="4402" spans="4:4">
      <c r="D4402" s="145"/>
    </row>
    <row r="4403" spans="4:4">
      <c r="D4403" s="145"/>
    </row>
    <row r="4404" spans="4:4">
      <c r="D4404" s="145"/>
    </row>
    <row r="4405" spans="4:4">
      <c r="D4405" s="145"/>
    </row>
    <row r="4406" spans="4:4">
      <c r="D4406" s="145"/>
    </row>
    <row r="4407" spans="4:4">
      <c r="D4407" s="145"/>
    </row>
    <row r="4408" spans="4:4">
      <c r="D4408" s="145"/>
    </row>
    <row r="4409" spans="4:4">
      <c r="D4409" s="145"/>
    </row>
    <row r="4410" spans="4:4">
      <c r="D4410" s="145"/>
    </row>
    <row r="4411" spans="4:4">
      <c r="D4411" s="145"/>
    </row>
    <row r="4412" spans="4:4">
      <c r="D4412" s="145"/>
    </row>
    <row r="4413" spans="4:4">
      <c r="D4413" s="145"/>
    </row>
    <row r="4414" spans="4:4">
      <c r="D4414" s="145"/>
    </row>
    <row r="4415" spans="4:4">
      <c r="D4415" s="145"/>
    </row>
    <row r="4416" spans="4:4">
      <c r="D4416" s="145"/>
    </row>
    <row r="4417" spans="4:4">
      <c r="D4417" s="145"/>
    </row>
    <row r="4418" spans="4:4">
      <c r="D4418" s="145"/>
    </row>
    <row r="4419" spans="4:4">
      <c r="D4419" s="145"/>
    </row>
    <row r="4420" spans="4:4">
      <c r="D4420" s="145"/>
    </row>
    <row r="4421" spans="4:4">
      <c r="D4421" s="145"/>
    </row>
    <row r="4422" spans="4:4">
      <c r="D4422" s="145"/>
    </row>
    <row r="4423" spans="4:4">
      <c r="D4423" s="145"/>
    </row>
    <row r="4424" spans="4:4">
      <c r="D4424" s="145"/>
    </row>
    <row r="4425" spans="4:4">
      <c r="D4425" s="145"/>
    </row>
    <row r="4426" spans="4:4">
      <c r="D4426" s="145"/>
    </row>
    <row r="4427" spans="4:4">
      <c r="D4427" s="145"/>
    </row>
    <row r="4428" spans="4:4">
      <c r="D4428" s="145"/>
    </row>
    <row r="4429" spans="4:4">
      <c r="D4429" s="145"/>
    </row>
    <row r="4430" spans="4:4">
      <c r="D4430" s="145"/>
    </row>
    <row r="4431" spans="4:4">
      <c r="D4431" s="145"/>
    </row>
    <row r="4432" spans="4:4">
      <c r="D4432" s="145"/>
    </row>
    <row r="4433" spans="4:4">
      <c r="D4433" s="145"/>
    </row>
    <row r="4434" spans="4:4">
      <c r="D4434" s="145"/>
    </row>
    <row r="4435" spans="4:4">
      <c r="D4435" s="145"/>
    </row>
    <row r="4436" spans="4:4">
      <c r="D4436" s="145"/>
    </row>
    <row r="4437" spans="4:4">
      <c r="D4437" s="145"/>
    </row>
    <row r="4438" spans="4:4">
      <c r="D4438" s="145"/>
    </row>
    <row r="4439" spans="4:4">
      <c r="D4439" s="145"/>
    </row>
    <row r="4440" spans="4:4">
      <c r="D4440" s="145"/>
    </row>
    <row r="4441" spans="4:4">
      <c r="D4441" s="145"/>
    </row>
    <row r="4442" spans="4:4">
      <c r="D4442" s="145"/>
    </row>
    <row r="4443" spans="4:4">
      <c r="D4443" s="145"/>
    </row>
    <row r="4444" spans="4:4">
      <c r="D4444" s="145"/>
    </row>
    <row r="4445" spans="4:4">
      <c r="D4445" s="145"/>
    </row>
    <row r="4446" spans="4:4">
      <c r="D4446" s="145"/>
    </row>
    <row r="4447" spans="4:4">
      <c r="D4447" s="145"/>
    </row>
    <row r="4448" spans="4:4">
      <c r="D4448" s="145"/>
    </row>
    <row r="4449" spans="4:4">
      <c r="D4449" s="145"/>
    </row>
    <row r="4450" spans="4:4">
      <c r="D4450" s="145"/>
    </row>
    <row r="4451" spans="4:4">
      <c r="D4451" s="145"/>
    </row>
    <row r="4452" spans="4:4">
      <c r="D4452" s="145"/>
    </row>
    <row r="4453" spans="4:4">
      <c r="D4453" s="145"/>
    </row>
    <row r="4454" spans="4:4">
      <c r="D4454" s="145"/>
    </row>
    <row r="4455" spans="4:4">
      <c r="D4455" s="145"/>
    </row>
    <row r="4456" spans="4:4">
      <c r="D4456" s="145"/>
    </row>
    <row r="4457" spans="4:4">
      <c r="D4457" s="145"/>
    </row>
    <row r="4458" spans="4:4">
      <c r="D4458" s="145"/>
    </row>
    <row r="4459" spans="4:4">
      <c r="D4459" s="145"/>
    </row>
    <row r="4460" spans="4:4">
      <c r="D4460" s="145"/>
    </row>
    <row r="4461" spans="4:4">
      <c r="D4461" s="145"/>
    </row>
    <row r="4462" spans="4:4">
      <c r="D4462" s="145"/>
    </row>
    <row r="4463" spans="4:4">
      <c r="D4463" s="145"/>
    </row>
    <row r="4464" spans="4:4">
      <c r="D4464" s="145"/>
    </row>
    <row r="4465" spans="4:4">
      <c r="D4465" s="145"/>
    </row>
    <row r="4466" spans="4:4">
      <c r="D4466" s="145"/>
    </row>
    <row r="4467" spans="4:4">
      <c r="D4467" s="145"/>
    </row>
    <row r="4468" spans="4:4">
      <c r="D4468" s="145"/>
    </row>
    <row r="4469" spans="4:4">
      <c r="D4469" s="145"/>
    </row>
    <row r="4470" spans="4:4">
      <c r="D4470" s="145"/>
    </row>
    <row r="4471" spans="4:4">
      <c r="D4471" s="145"/>
    </row>
    <row r="4472" spans="4:4">
      <c r="D4472" s="145"/>
    </row>
    <row r="4473" spans="4:4">
      <c r="D4473" s="145"/>
    </row>
    <row r="4474" spans="4:4">
      <c r="D4474" s="145"/>
    </row>
    <row r="4475" spans="4:4">
      <c r="D4475" s="145"/>
    </row>
    <row r="4476" spans="4:4">
      <c r="D4476" s="145"/>
    </row>
    <row r="4477" spans="4:4">
      <c r="D4477" s="145"/>
    </row>
    <row r="4478" spans="4:4">
      <c r="D4478" s="145"/>
    </row>
    <row r="4479" spans="4:4">
      <c r="D4479" s="145"/>
    </row>
    <row r="4480" spans="4:4">
      <c r="D4480" s="145"/>
    </row>
    <row r="4481" spans="4:4">
      <c r="D4481" s="145"/>
    </row>
    <row r="4482" spans="4:4">
      <c r="D4482" s="145"/>
    </row>
    <row r="4483" spans="4:4">
      <c r="D4483" s="145"/>
    </row>
    <row r="4484" spans="4:4">
      <c r="D4484" s="145"/>
    </row>
    <row r="4485" spans="4:4">
      <c r="D4485" s="145"/>
    </row>
    <row r="4486" spans="4:4">
      <c r="D4486" s="145"/>
    </row>
    <row r="4487" spans="4:4">
      <c r="D4487" s="145"/>
    </row>
    <row r="4488" spans="4:4">
      <c r="D4488" s="145"/>
    </row>
    <row r="4489" spans="4:4">
      <c r="D4489" s="145"/>
    </row>
    <row r="4490" spans="4:4">
      <c r="D4490" s="145"/>
    </row>
    <row r="4491" spans="4:4">
      <c r="D4491" s="145"/>
    </row>
    <row r="4492" spans="4:4">
      <c r="D4492" s="145"/>
    </row>
    <row r="4493" spans="4:4">
      <c r="D4493" s="145"/>
    </row>
    <row r="4494" spans="4:4">
      <c r="D4494" s="145"/>
    </row>
    <row r="4495" spans="4:4">
      <c r="D4495" s="145"/>
    </row>
    <row r="4496" spans="4:4">
      <c r="D4496" s="145"/>
    </row>
    <row r="4497" spans="4:4">
      <c r="D4497" s="145"/>
    </row>
    <row r="4498" spans="4:4">
      <c r="D4498" s="145"/>
    </row>
    <row r="4499" spans="4:4">
      <c r="D4499" s="145"/>
    </row>
    <row r="4500" spans="4:4">
      <c r="D4500" s="145"/>
    </row>
    <row r="4501" spans="4:4">
      <c r="D4501" s="145"/>
    </row>
    <row r="4502" spans="4:4">
      <c r="D4502" s="145"/>
    </row>
    <row r="4503" spans="4:4">
      <c r="D4503" s="145"/>
    </row>
    <row r="4504" spans="4:4">
      <c r="D4504" s="145"/>
    </row>
    <row r="4505" spans="4:4">
      <c r="D4505" s="145"/>
    </row>
    <row r="4506" spans="4:4">
      <c r="D4506" s="145"/>
    </row>
    <row r="4507" spans="4:4">
      <c r="D4507" s="145"/>
    </row>
    <row r="4508" spans="4:4">
      <c r="D4508" s="145"/>
    </row>
    <row r="4509" spans="4:4">
      <c r="D4509" s="145"/>
    </row>
    <row r="4510" spans="4:4">
      <c r="D4510" s="145"/>
    </row>
    <row r="4511" spans="4:4">
      <c r="D4511" s="145"/>
    </row>
    <row r="4512" spans="4:4">
      <c r="D4512" s="145"/>
    </row>
    <row r="4513" spans="4:4">
      <c r="D4513" s="145"/>
    </row>
    <row r="4514" spans="4:4">
      <c r="D4514" s="145"/>
    </row>
    <row r="4515" spans="4:4">
      <c r="D4515" s="145"/>
    </row>
    <row r="4516" spans="4:4">
      <c r="D4516" s="145"/>
    </row>
    <row r="4517" spans="4:4">
      <c r="D4517" s="145"/>
    </row>
    <row r="4518" spans="4:4">
      <c r="D4518" s="145"/>
    </row>
    <row r="4519" spans="4:4">
      <c r="D4519" s="145"/>
    </row>
    <row r="4520" spans="4:4">
      <c r="D4520" s="145"/>
    </row>
    <row r="4521" spans="4:4">
      <c r="D4521" s="145"/>
    </row>
    <row r="4522" spans="4:4">
      <c r="D4522" s="145"/>
    </row>
    <row r="4523" spans="4:4">
      <c r="D4523" s="145"/>
    </row>
    <row r="4524" spans="4:4">
      <c r="D4524" s="145"/>
    </row>
    <row r="4525" spans="4:4">
      <c r="D4525" s="145"/>
    </row>
    <row r="4526" spans="4:4">
      <c r="D4526" s="145"/>
    </row>
    <row r="4527" spans="4:4">
      <c r="D4527" s="145"/>
    </row>
    <row r="4528" spans="4:4">
      <c r="D4528" s="145"/>
    </row>
    <row r="4529" spans="4:4">
      <c r="D4529" s="145"/>
    </row>
    <row r="4530" spans="4:4">
      <c r="D4530" s="145"/>
    </row>
    <row r="4531" spans="4:4">
      <c r="D4531" s="145"/>
    </row>
    <row r="4532" spans="4:4">
      <c r="D4532" s="145"/>
    </row>
    <row r="4533" spans="4:4">
      <c r="D4533" s="145"/>
    </row>
    <row r="4534" spans="4:4">
      <c r="D4534" s="145"/>
    </row>
    <row r="4535" spans="4:4">
      <c r="D4535" s="145"/>
    </row>
    <row r="4536" spans="4:4">
      <c r="D4536" s="145"/>
    </row>
    <row r="4537" spans="4:4">
      <c r="D4537" s="145"/>
    </row>
    <row r="4538" spans="4:4">
      <c r="D4538" s="145"/>
    </row>
    <row r="4539" spans="4:4">
      <c r="D4539" s="145"/>
    </row>
    <row r="4540" spans="4:4">
      <c r="D4540" s="145"/>
    </row>
    <row r="4541" spans="4:4">
      <c r="D4541" s="145"/>
    </row>
    <row r="4542" spans="4:4">
      <c r="D4542" s="145"/>
    </row>
    <row r="4543" spans="4:4">
      <c r="D4543" s="145"/>
    </row>
    <row r="4544" spans="4:4">
      <c r="D4544" s="145"/>
    </row>
    <row r="4545" spans="4:4">
      <c r="D4545" s="145"/>
    </row>
    <row r="4546" spans="4:4">
      <c r="D4546" s="145"/>
    </row>
    <row r="4547" spans="4:4">
      <c r="D4547" s="145"/>
    </row>
    <row r="4548" spans="4:4">
      <c r="D4548" s="145"/>
    </row>
    <row r="4549" spans="4:4">
      <c r="D4549" s="145"/>
    </row>
    <row r="4550" spans="4:4">
      <c r="D4550" s="145"/>
    </row>
    <row r="4551" spans="4:4">
      <c r="D4551" s="145"/>
    </row>
    <row r="4552" spans="4:4">
      <c r="D4552" s="145"/>
    </row>
    <row r="4553" spans="4:4">
      <c r="D4553" s="145"/>
    </row>
    <row r="4554" spans="4:4">
      <c r="D4554" s="145"/>
    </row>
    <row r="4555" spans="4:4">
      <c r="D4555" s="145"/>
    </row>
    <row r="4556" spans="4:4">
      <c r="D4556" s="145"/>
    </row>
    <row r="4557" spans="4:4">
      <c r="D4557" s="145"/>
    </row>
    <row r="4558" spans="4:4">
      <c r="D4558" s="145"/>
    </row>
    <row r="4559" spans="4:4">
      <c r="D4559" s="145"/>
    </row>
    <row r="4560" spans="4:4">
      <c r="D4560" s="145"/>
    </row>
    <row r="4561" spans="4:4">
      <c r="D4561" s="145"/>
    </row>
    <row r="4562" spans="4:4">
      <c r="D4562" s="145"/>
    </row>
    <row r="4563" spans="4:4">
      <c r="D4563" s="145"/>
    </row>
    <row r="4564" spans="4:4">
      <c r="D4564" s="145"/>
    </row>
    <row r="4565" spans="4:4">
      <c r="D4565" s="145"/>
    </row>
    <row r="4566" spans="4:4">
      <c r="D4566" s="145"/>
    </row>
    <row r="4567" spans="4:4">
      <c r="D4567" s="145"/>
    </row>
    <row r="4568" spans="4:4">
      <c r="D4568" s="145"/>
    </row>
    <row r="4569" spans="4:4">
      <c r="D4569" s="145"/>
    </row>
    <row r="4570" spans="4:4">
      <c r="D4570" s="145"/>
    </row>
    <row r="4571" spans="4:4">
      <c r="D4571" s="145"/>
    </row>
    <row r="4572" spans="4:4">
      <c r="D4572" s="145"/>
    </row>
    <row r="4573" spans="4:4">
      <c r="D4573" s="145"/>
    </row>
    <row r="4574" spans="4:4">
      <c r="D4574" s="145"/>
    </row>
    <row r="4575" spans="4:4">
      <c r="D4575" s="145"/>
    </row>
    <row r="4576" spans="4:4">
      <c r="D4576" s="145"/>
    </row>
    <row r="4577" spans="4:4">
      <c r="D4577" s="145"/>
    </row>
    <row r="4578" spans="4:4">
      <c r="D4578" s="145"/>
    </row>
    <row r="4579" spans="4:4">
      <c r="D4579" s="145"/>
    </row>
    <row r="4580" spans="4:4">
      <c r="D4580" s="145"/>
    </row>
    <row r="4581" spans="4:4">
      <c r="D4581" s="145"/>
    </row>
    <row r="4582" spans="4:4">
      <c r="D4582" s="145"/>
    </row>
    <row r="4583" spans="4:4">
      <c r="D4583" s="145"/>
    </row>
    <row r="4584" spans="4:4">
      <c r="D4584" s="145"/>
    </row>
    <row r="4585" spans="4:4">
      <c r="D4585" s="145"/>
    </row>
    <row r="4586" spans="4:4">
      <c r="D4586" s="145"/>
    </row>
    <row r="4587" spans="4:4">
      <c r="D4587" s="145"/>
    </row>
    <row r="4588" spans="4:4">
      <c r="D4588" s="145"/>
    </row>
    <row r="4589" spans="4:4">
      <c r="D4589" s="145"/>
    </row>
    <row r="4590" spans="4:4">
      <c r="D4590" s="145"/>
    </row>
    <row r="4591" spans="4:4">
      <c r="D4591" s="145"/>
    </row>
    <row r="4592" spans="4:4">
      <c r="D4592" s="145"/>
    </row>
    <row r="4593" spans="4:4">
      <c r="D4593" s="145"/>
    </row>
    <row r="4594" spans="4:4">
      <c r="D4594" s="145"/>
    </row>
    <row r="4595" spans="4:4">
      <c r="D4595" s="145"/>
    </row>
    <row r="4596" spans="4:4">
      <c r="D4596" s="145"/>
    </row>
    <row r="4597" spans="4:4">
      <c r="D4597" s="145"/>
    </row>
    <row r="4598" spans="4:4">
      <c r="D4598" s="145"/>
    </row>
    <row r="4599" spans="4:4">
      <c r="D4599" s="145"/>
    </row>
    <row r="4600" spans="4:4">
      <c r="D4600" s="145"/>
    </row>
    <row r="4601" spans="4:4">
      <c r="D4601" s="145"/>
    </row>
    <row r="4602" spans="4:4">
      <c r="D4602" s="145"/>
    </row>
    <row r="4603" spans="4:4">
      <c r="D4603" s="145"/>
    </row>
    <row r="4604" spans="4:4">
      <c r="D4604" s="145"/>
    </row>
    <row r="4605" spans="4:4">
      <c r="D4605" s="145"/>
    </row>
    <row r="4606" spans="4:4">
      <c r="D4606" s="145"/>
    </row>
    <row r="4607" spans="4:4">
      <c r="D4607" s="145"/>
    </row>
    <row r="4608" spans="4:4">
      <c r="D4608" s="145"/>
    </row>
    <row r="4609" spans="4:4">
      <c r="D4609" s="145"/>
    </row>
    <row r="4610" spans="4:4">
      <c r="D4610" s="145"/>
    </row>
    <row r="4611" spans="4:4">
      <c r="D4611" s="145"/>
    </row>
    <row r="4612" spans="4:4">
      <c r="D4612" s="145"/>
    </row>
    <row r="4613" spans="4:4">
      <c r="D4613" s="145"/>
    </row>
    <row r="4614" spans="4:4">
      <c r="D4614" s="145"/>
    </row>
    <row r="4615" spans="4:4">
      <c r="D4615" s="145"/>
    </row>
    <row r="4616" spans="4:4">
      <c r="D4616" s="145"/>
    </row>
    <row r="4617" spans="4:4">
      <c r="D4617" s="145"/>
    </row>
    <row r="4618" spans="4:4">
      <c r="D4618" s="145"/>
    </row>
    <row r="4619" spans="4:4">
      <c r="D4619" s="145"/>
    </row>
    <row r="4620" spans="4:4">
      <c r="D4620" s="145"/>
    </row>
    <row r="4621" spans="4:4">
      <c r="D4621" s="145"/>
    </row>
    <row r="4622" spans="4:4">
      <c r="D4622" s="145"/>
    </row>
    <row r="4623" spans="4:4">
      <c r="D4623" s="145"/>
    </row>
    <row r="4624" spans="4:4">
      <c r="D4624" s="145"/>
    </row>
    <row r="4625" spans="4:4">
      <c r="D4625" s="145"/>
    </row>
    <row r="4626" spans="4:4">
      <c r="D4626" s="145"/>
    </row>
    <row r="4627" spans="4:4">
      <c r="D4627" s="145"/>
    </row>
    <row r="4628" spans="4:4">
      <c r="D4628" s="145"/>
    </row>
    <row r="4629" spans="4:4">
      <c r="D4629" s="145"/>
    </row>
    <row r="4630" spans="4:4">
      <c r="D4630" s="145"/>
    </row>
    <row r="4631" spans="4:4">
      <c r="D4631" s="145"/>
    </row>
    <row r="4632" spans="4:4">
      <c r="D4632" s="145"/>
    </row>
    <row r="4633" spans="4:4">
      <c r="D4633" s="145"/>
    </row>
    <row r="4634" spans="4:4">
      <c r="D4634" s="145"/>
    </row>
    <row r="4635" spans="4:4">
      <c r="D4635" s="145"/>
    </row>
    <row r="4636" spans="4:4">
      <c r="D4636" s="145"/>
    </row>
    <row r="4637" spans="4:4">
      <c r="D4637" s="145"/>
    </row>
    <row r="4638" spans="4:4">
      <c r="D4638" s="145"/>
    </row>
    <row r="4639" spans="4:4">
      <c r="D4639" s="145"/>
    </row>
    <row r="4640" spans="4:4">
      <c r="D4640" s="145"/>
    </row>
    <row r="4641" spans="4:4">
      <c r="D4641" s="145"/>
    </row>
    <row r="4642" spans="4:4">
      <c r="D4642" s="145"/>
    </row>
    <row r="4643" spans="4:4">
      <c r="D4643" s="145"/>
    </row>
    <row r="4644" spans="4:4">
      <c r="D4644" s="145"/>
    </row>
    <row r="4645" spans="4:4">
      <c r="D4645" s="145"/>
    </row>
    <row r="4646" spans="4:4">
      <c r="D4646" s="145"/>
    </row>
    <row r="4647" spans="4:4">
      <c r="D4647" s="145"/>
    </row>
    <row r="4648" spans="4:4">
      <c r="D4648" s="145"/>
    </row>
    <row r="4649" spans="4:4">
      <c r="D4649" s="145"/>
    </row>
    <row r="4650" spans="4:4">
      <c r="D4650" s="145"/>
    </row>
    <row r="4651" spans="4:4">
      <c r="D4651" s="145"/>
    </row>
    <row r="4652" spans="4:4">
      <c r="D4652" s="145"/>
    </row>
    <row r="4653" spans="4:4">
      <c r="D4653" s="145"/>
    </row>
    <row r="4654" spans="4:4">
      <c r="D4654" s="145"/>
    </row>
    <row r="4655" spans="4:4">
      <c r="D4655" s="145"/>
    </row>
    <row r="4656" spans="4:4">
      <c r="D4656" s="145"/>
    </row>
    <row r="4657" spans="4:4">
      <c r="D4657" s="145"/>
    </row>
    <row r="4658" spans="4:4">
      <c r="D4658" s="145"/>
    </row>
    <row r="4659" spans="4:4">
      <c r="D4659" s="145"/>
    </row>
    <row r="4660" spans="4:4">
      <c r="D4660" s="145"/>
    </row>
    <row r="4661" spans="4:4">
      <c r="D4661" s="145"/>
    </row>
    <row r="4662" spans="4:4">
      <c r="D4662" s="145"/>
    </row>
    <row r="4663" spans="4:4">
      <c r="D4663" s="145"/>
    </row>
    <row r="4664" spans="4:4">
      <c r="D4664" s="145"/>
    </row>
    <row r="4665" spans="4:4">
      <c r="D4665" s="145"/>
    </row>
    <row r="4666" spans="4:4">
      <c r="D4666" s="145"/>
    </row>
    <row r="4667" spans="4:4">
      <c r="D4667" s="145"/>
    </row>
    <row r="4668" spans="4:4">
      <c r="D4668" s="145"/>
    </row>
    <row r="4669" spans="4:4">
      <c r="D4669" s="145"/>
    </row>
    <row r="4670" spans="4:4">
      <c r="D4670" s="145"/>
    </row>
    <row r="4671" spans="4:4">
      <c r="D4671" s="145"/>
    </row>
    <row r="4672" spans="4:4">
      <c r="D4672" s="145"/>
    </row>
    <row r="4673" spans="4:4">
      <c r="D4673" s="145"/>
    </row>
    <row r="4674" spans="4:4">
      <c r="D4674" s="145"/>
    </row>
    <row r="4675" spans="4:4">
      <c r="D4675" s="145"/>
    </row>
    <row r="4676" spans="4:4">
      <c r="D4676" s="145"/>
    </row>
    <row r="4677" spans="4:4">
      <c r="D4677" s="145"/>
    </row>
    <row r="4678" spans="4:4">
      <c r="D4678" s="145"/>
    </row>
    <row r="4679" spans="4:4">
      <c r="D4679" s="145"/>
    </row>
    <row r="4680" spans="4:4">
      <c r="D4680" s="145"/>
    </row>
    <row r="4681" spans="4:4">
      <c r="D4681" s="145"/>
    </row>
    <row r="4682" spans="4:4">
      <c r="D4682" s="145"/>
    </row>
    <row r="4683" spans="4:4">
      <c r="D4683" s="145"/>
    </row>
    <row r="4684" spans="4:4">
      <c r="D4684" s="145"/>
    </row>
    <row r="4685" spans="4:4">
      <c r="D4685" s="145"/>
    </row>
    <row r="4686" spans="4:4">
      <c r="D4686" s="145"/>
    </row>
    <row r="4687" spans="4:4">
      <c r="D4687" s="145"/>
    </row>
    <row r="4688" spans="4:4">
      <c r="D4688" s="145"/>
    </row>
    <row r="4689" spans="4:4">
      <c r="D4689" s="145"/>
    </row>
    <row r="4690" spans="4:4">
      <c r="D4690" s="145"/>
    </row>
    <row r="4691" spans="4:4">
      <c r="D4691" s="145"/>
    </row>
    <row r="4692" spans="4:4">
      <c r="D4692" s="145"/>
    </row>
    <row r="4693" spans="4:4">
      <c r="D4693" s="145"/>
    </row>
    <row r="4694" spans="4:4">
      <c r="D4694" s="145"/>
    </row>
    <row r="4695" spans="4:4">
      <c r="D4695" s="145"/>
    </row>
    <row r="4696" spans="4:4">
      <c r="D4696" s="145"/>
    </row>
    <row r="4697" spans="4:4">
      <c r="D4697" s="145"/>
    </row>
    <row r="4698" spans="4:4">
      <c r="D4698" s="145"/>
    </row>
    <row r="4699" spans="4:4">
      <c r="D4699" s="145"/>
    </row>
    <row r="4700" spans="4:4">
      <c r="D4700" s="145"/>
    </row>
    <row r="4701" spans="4:4">
      <c r="D4701" s="145"/>
    </row>
    <row r="4702" spans="4:4">
      <c r="D4702" s="145"/>
    </row>
    <row r="4703" spans="4:4">
      <c r="D4703" s="145"/>
    </row>
    <row r="4704" spans="4:4">
      <c r="D4704" s="145"/>
    </row>
    <row r="4705" spans="4:4">
      <c r="D4705" s="145"/>
    </row>
    <row r="4706" spans="4:4">
      <c r="D4706" s="145"/>
    </row>
    <row r="4707" spans="4:4">
      <c r="D4707" s="145"/>
    </row>
    <row r="4708" spans="4:4">
      <c r="D4708" s="145"/>
    </row>
    <row r="4709" spans="4:4">
      <c r="D4709" s="145"/>
    </row>
    <row r="4710" spans="4:4">
      <c r="D4710" s="145"/>
    </row>
    <row r="4711" spans="4:4">
      <c r="D4711" s="145"/>
    </row>
    <row r="4712" spans="4:4">
      <c r="D4712" s="145"/>
    </row>
    <row r="4713" spans="4:4">
      <c r="D4713" s="145"/>
    </row>
    <row r="4714" spans="4:4">
      <c r="D4714" s="145"/>
    </row>
    <row r="4715" spans="4:4">
      <c r="D4715" s="145"/>
    </row>
    <row r="4716" spans="4:4">
      <c r="D4716" s="145"/>
    </row>
    <row r="4717" spans="4:4">
      <c r="D4717" s="145"/>
    </row>
    <row r="4718" spans="4:4">
      <c r="D4718" s="145"/>
    </row>
    <row r="4719" spans="4:4">
      <c r="D4719" s="145"/>
    </row>
    <row r="4720" spans="4:4">
      <c r="D4720" s="145"/>
    </row>
    <row r="4721" spans="4:4">
      <c r="D4721" s="145"/>
    </row>
    <row r="4722" spans="4:4">
      <c r="D4722" s="145"/>
    </row>
    <row r="4723" spans="4:4">
      <c r="D4723" s="145"/>
    </row>
    <row r="4724" spans="4:4">
      <c r="D4724" s="145"/>
    </row>
    <row r="4725" spans="4:4">
      <c r="D4725" s="145"/>
    </row>
    <row r="4726" spans="4:4">
      <c r="D4726" s="145"/>
    </row>
    <row r="4727" spans="4:4">
      <c r="D4727" s="145"/>
    </row>
    <row r="4728" spans="4:4">
      <c r="D4728" s="145"/>
    </row>
    <row r="4729" spans="4:4">
      <c r="D4729" s="145"/>
    </row>
    <row r="4730" spans="4:4">
      <c r="D4730" s="145"/>
    </row>
    <row r="4731" spans="4:4">
      <c r="D4731" s="145"/>
    </row>
    <row r="4732" spans="4:4">
      <c r="D4732" s="145"/>
    </row>
    <row r="4733" spans="4:4">
      <c r="D4733" s="145"/>
    </row>
    <row r="4734" spans="4:4">
      <c r="D4734" s="145"/>
    </row>
    <row r="4735" spans="4:4">
      <c r="D4735" s="145"/>
    </row>
    <row r="4736" spans="4:4">
      <c r="D4736" s="145"/>
    </row>
    <row r="4737" spans="4:4">
      <c r="D4737" s="145"/>
    </row>
    <row r="4738" spans="4:4">
      <c r="D4738" s="145"/>
    </row>
    <row r="4739" spans="4:4">
      <c r="D4739" s="145"/>
    </row>
    <row r="4740" spans="4:4">
      <c r="D4740" s="145"/>
    </row>
    <row r="4741" spans="4:4">
      <c r="D4741" s="145"/>
    </row>
    <row r="4742" spans="4:4">
      <c r="D4742" s="145"/>
    </row>
    <row r="4743" spans="4:4">
      <c r="D4743" s="145"/>
    </row>
    <row r="4744" spans="4:4">
      <c r="D4744" s="145"/>
    </row>
    <row r="4745" spans="4:4">
      <c r="D4745" s="145"/>
    </row>
    <row r="4746" spans="4:4">
      <c r="D4746" s="145"/>
    </row>
    <row r="4747" spans="4:4">
      <c r="D4747" s="145"/>
    </row>
    <row r="4748" spans="4:4">
      <c r="D4748" s="145"/>
    </row>
    <row r="4749" spans="4:4">
      <c r="D4749" s="145"/>
    </row>
    <row r="4750" spans="4:4">
      <c r="D4750" s="145"/>
    </row>
    <row r="4751" spans="4:4">
      <c r="D4751" s="145"/>
    </row>
    <row r="4752" spans="4:4">
      <c r="D4752" s="145"/>
    </row>
    <row r="4753" spans="4:4">
      <c r="D4753" s="145"/>
    </row>
    <row r="4754" spans="4:4">
      <c r="D4754" s="145"/>
    </row>
    <row r="4755" spans="4:4">
      <c r="D4755" s="145"/>
    </row>
    <row r="4756" spans="4:4">
      <c r="D4756" s="145"/>
    </row>
    <row r="4757" spans="4:4">
      <c r="D4757" s="145"/>
    </row>
    <row r="4758" spans="4:4">
      <c r="D4758" s="145"/>
    </row>
    <row r="4759" spans="4:4">
      <c r="D4759" s="145"/>
    </row>
    <row r="4760" spans="4:4">
      <c r="D4760" s="145"/>
    </row>
    <row r="4761" spans="4:4">
      <c r="D4761" s="145"/>
    </row>
    <row r="4762" spans="4:4">
      <c r="D4762" s="145"/>
    </row>
    <row r="4763" spans="4:4">
      <c r="D4763" s="145"/>
    </row>
    <row r="4764" spans="4:4">
      <c r="D4764" s="145"/>
    </row>
    <row r="4765" spans="4:4">
      <c r="D4765" s="145"/>
    </row>
    <row r="4766" spans="4:4">
      <c r="D4766" s="145"/>
    </row>
    <row r="4767" spans="4:4">
      <c r="D4767" s="145"/>
    </row>
    <row r="4768" spans="4:4">
      <c r="D4768" s="145"/>
    </row>
    <row r="4769" spans="4:4">
      <c r="D4769" s="145"/>
    </row>
    <row r="4770" spans="4:4">
      <c r="D4770" s="145"/>
    </row>
    <row r="4771" spans="4:4">
      <c r="D4771" s="145"/>
    </row>
    <row r="4772" spans="4:4">
      <c r="D4772" s="145"/>
    </row>
    <row r="4773" spans="4:4">
      <c r="D4773" s="145"/>
    </row>
    <row r="4774" spans="4:4">
      <c r="D4774" s="145"/>
    </row>
    <row r="4775" spans="4:4">
      <c r="D4775" s="145"/>
    </row>
    <row r="4776" spans="4:4">
      <c r="D4776" s="145"/>
    </row>
    <row r="4777" spans="4:4">
      <c r="D4777" s="145"/>
    </row>
    <row r="4778" spans="4:4">
      <c r="D4778" s="145"/>
    </row>
    <row r="4779" spans="4:4">
      <c r="D4779" s="145"/>
    </row>
    <row r="4780" spans="4:4">
      <c r="D4780" s="145"/>
    </row>
    <row r="4781" spans="4:4">
      <c r="D4781" s="145"/>
    </row>
    <row r="4782" spans="4:4">
      <c r="D4782" s="145"/>
    </row>
    <row r="4783" spans="4:4">
      <c r="D4783" s="145"/>
    </row>
    <row r="4784" spans="4:4">
      <c r="D4784" s="145"/>
    </row>
    <row r="4785" spans="4:4">
      <c r="D4785" s="145"/>
    </row>
    <row r="4786" spans="4:4">
      <c r="D4786" s="145"/>
    </row>
    <row r="4787" spans="4:4">
      <c r="D4787" s="145"/>
    </row>
    <row r="4788" spans="4:4">
      <c r="D4788" s="145"/>
    </row>
    <row r="4789" spans="4:4">
      <c r="D4789" s="145"/>
    </row>
    <row r="4790" spans="4:4">
      <c r="D4790" s="145"/>
    </row>
    <row r="4791" spans="4:4">
      <c r="D4791" s="145"/>
    </row>
    <row r="4792" spans="4:4">
      <c r="D4792" s="145"/>
    </row>
    <row r="4793" spans="4:4">
      <c r="D4793" s="145"/>
    </row>
    <row r="4794" spans="4:4">
      <c r="D4794" s="145"/>
    </row>
    <row r="4795" spans="4:4">
      <c r="D4795" s="145"/>
    </row>
    <row r="4796" spans="4:4">
      <c r="D4796" s="145"/>
    </row>
    <row r="4797" spans="4:4">
      <c r="D4797" s="145"/>
    </row>
    <row r="4798" spans="4:4">
      <c r="D4798" s="145"/>
    </row>
    <row r="4799" spans="4:4">
      <c r="D4799" s="145"/>
    </row>
    <row r="4800" spans="4:4">
      <c r="D4800" s="145"/>
    </row>
    <row r="4801" spans="4:4">
      <c r="D4801" s="145"/>
    </row>
    <row r="4802" spans="4:4">
      <c r="D4802" s="145"/>
    </row>
    <row r="4803" spans="4:4">
      <c r="D4803" s="145"/>
    </row>
    <row r="4804" spans="4:4">
      <c r="D4804" s="145"/>
    </row>
    <row r="4805" spans="4:4">
      <c r="D4805" s="145"/>
    </row>
    <row r="4806" spans="4:4">
      <c r="D4806" s="145"/>
    </row>
    <row r="4807" spans="4:4">
      <c r="D4807" s="145"/>
    </row>
    <row r="4808" spans="4:4">
      <c r="D4808" s="145"/>
    </row>
    <row r="4809" spans="4:4">
      <c r="D4809" s="145"/>
    </row>
    <row r="4810" spans="4:4">
      <c r="D4810" s="145"/>
    </row>
    <row r="4811" spans="4:4">
      <c r="D4811" s="145"/>
    </row>
    <row r="4812" spans="4:4">
      <c r="D4812" s="145"/>
    </row>
    <row r="4813" spans="4:4">
      <c r="D4813" s="145"/>
    </row>
    <row r="4814" spans="4:4">
      <c r="D4814" s="145"/>
    </row>
    <row r="4815" spans="4:4">
      <c r="D4815" s="145"/>
    </row>
    <row r="4816" spans="4:4">
      <c r="D4816" s="145"/>
    </row>
    <row r="4817" spans="4:4">
      <c r="D4817" s="145"/>
    </row>
    <row r="4818" spans="4:4">
      <c r="D4818" s="145"/>
    </row>
    <row r="4819" spans="4:4">
      <c r="D4819" s="145"/>
    </row>
    <row r="4820" spans="4:4">
      <c r="D4820" s="145"/>
    </row>
    <row r="4821" spans="4:4">
      <c r="D4821" s="145"/>
    </row>
    <row r="4822" spans="4:4">
      <c r="D4822" s="145"/>
    </row>
    <row r="4823" spans="4:4">
      <c r="D4823" s="145"/>
    </row>
    <row r="4824" spans="4:4">
      <c r="D4824" s="145"/>
    </row>
    <row r="4825" spans="4:4">
      <c r="D4825" s="145"/>
    </row>
    <row r="4826" spans="4:4">
      <c r="D4826" s="145"/>
    </row>
    <row r="4827" spans="4:4">
      <c r="D4827" s="145"/>
    </row>
    <row r="4828" spans="4:4">
      <c r="D4828" s="145"/>
    </row>
    <row r="4829" spans="4:4">
      <c r="D4829" s="145"/>
    </row>
    <row r="4830" spans="4:4">
      <c r="D4830" s="145"/>
    </row>
    <row r="4831" spans="4:4">
      <c r="D4831" s="145"/>
    </row>
    <row r="4832" spans="4:4">
      <c r="D4832" s="145"/>
    </row>
    <row r="4833" spans="4:4">
      <c r="D4833" s="145"/>
    </row>
    <row r="4834" spans="4:4">
      <c r="D4834" s="145"/>
    </row>
    <row r="4835" spans="4:4">
      <c r="D4835" s="145"/>
    </row>
    <row r="4836" spans="4:4">
      <c r="D4836" s="145"/>
    </row>
    <row r="4837" spans="4:4">
      <c r="D4837" s="145"/>
    </row>
    <row r="4838" spans="4:4">
      <c r="D4838" s="145"/>
    </row>
    <row r="4839" spans="4:4">
      <c r="D4839" s="145"/>
    </row>
    <row r="4840" spans="4:4">
      <c r="D4840" s="145"/>
    </row>
    <row r="4841" spans="4:4">
      <c r="D4841" s="145"/>
    </row>
    <row r="4842" spans="4:4">
      <c r="D4842" s="145"/>
    </row>
    <row r="4843" spans="4:4">
      <c r="D4843" s="145"/>
    </row>
    <row r="4844" spans="4:4">
      <c r="D4844" s="145"/>
    </row>
    <row r="4845" spans="4:4">
      <c r="D4845" s="145"/>
    </row>
    <row r="4846" spans="4:4">
      <c r="D4846" s="145"/>
    </row>
    <row r="4847" spans="4:4">
      <c r="D4847" s="145"/>
    </row>
    <row r="4848" spans="4:4">
      <c r="D4848" s="145"/>
    </row>
    <row r="4849" spans="4:4">
      <c r="D4849" s="145"/>
    </row>
    <row r="4850" spans="4:4">
      <c r="D4850" s="145"/>
    </row>
    <row r="4851" spans="4:4">
      <c r="D4851" s="145"/>
    </row>
    <row r="4852" spans="4:4">
      <c r="D4852" s="145"/>
    </row>
    <row r="4853" spans="4:4">
      <c r="D4853" s="145"/>
    </row>
    <row r="4854" spans="4:4">
      <c r="D4854" s="145"/>
    </row>
    <row r="4855" spans="4:4">
      <c r="D4855" s="145"/>
    </row>
    <row r="4856" spans="4:4">
      <c r="D4856" s="145"/>
    </row>
    <row r="4857" spans="4:4">
      <c r="D4857" s="145"/>
    </row>
    <row r="4858" spans="4:4">
      <c r="D4858" s="145"/>
    </row>
    <row r="4859" spans="4:4">
      <c r="D4859" s="145"/>
    </row>
    <row r="4860" spans="4:4">
      <c r="D4860" s="145"/>
    </row>
    <row r="4861" spans="4:4">
      <c r="D4861" s="145"/>
    </row>
    <row r="4862" spans="4:4">
      <c r="D4862" s="145"/>
    </row>
    <row r="4863" spans="4:4">
      <c r="D4863" s="145"/>
    </row>
    <row r="4864" spans="4:4">
      <c r="D4864" s="145"/>
    </row>
    <row r="4865" spans="4:4">
      <c r="D4865" s="145"/>
    </row>
    <row r="4866" spans="4:4">
      <c r="D4866" s="145"/>
    </row>
    <row r="4867" spans="4:4">
      <c r="D4867" s="145"/>
    </row>
    <row r="4868" spans="4:4">
      <c r="D4868" s="145"/>
    </row>
    <row r="4869" spans="4:4">
      <c r="D4869" s="145"/>
    </row>
    <row r="4870" spans="4:4">
      <c r="D4870" s="145"/>
    </row>
    <row r="4871" spans="4:4">
      <c r="D4871" s="145"/>
    </row>
    <row r="4872" spans="4:4">
      <c r="D4872" s="145"/>
    </row>
    <row r="4873" spans="4:4">
      <c r="D4873" s="145"/>
    </row>
    <row r="4874" spans="4:4">
      <c r="D4874" s="145"/>
    </row>
    <row r="4875" spans="4:4">
      <c r="D4875" s="145"/>
    </row>
    <row r="4876" spans="4:4">
      <c r="D4876" s="145"/>
    </row>
    <row r="4877" spans="4:4">
      <c r="D4877" s="145"/>
    </row>
    <row r="4878" spans="4:4">
      <c r="D4878" s="145"/>
    </row>
    <row r="4879" spans="4:4">
      <c r="D4879" s="145"/>
    </row>
    <row r="4880" spans="4:4">
      <c r="D4880" s="145"/>
    </row>
    <row r="4881" spans="4:4">
      <c r="D4881" s="145"/>
    </row>
    <row r="4882" spans="4:4">
      <c r="D4882" s="145"/>
    </row>
    <row r="4883" spans="4:4">
      <c r="D4883" s="145"/>
    </row>
    <row r="4884" spans="4:4">
      <c r="D4884" s="145"/>
    </row>
    <row r="4885" spans="4:4">
      <c r="D4885" s="145"/>
    </row>
    <row r="4886" spans="4:4">
      <c r="D4886" s="145"/>
    </row>
    <row r="4887" spans="4:4">
      <c r="D4887" s="145"/>
    </row>
    <row r="4888" spans="4:4">
      <c r="D4888" s="145"/>
    </row>
    <row r="4889" spans="4:4">
      <c r="D4889" s="145"/>
    </row>
    <row r="4890" spans="4:4">
      <c r="D4890" s="145"/>
    </row>
    <row r="4891" spans="4:4">
      <c r="D4891" s="145"/>
    </row>
    <row r="4892" spans="4:4">
      <c r="D4892" s="145"/>
    </row>
    <row r="4893" spans="4:4">
      <c r="D4893" s="145"/>
    </row>
    <row r="4894" spans="4:4">
      <c r="D4894" s="145"/>
    </row>
    <row r="4895" spans="4:4">
      <c r="D4895" s="145"/>
    </row>
    <row r="4896" spans="4:4">
      <c r="D4896" s="145"/>
    </row>
    <row r="4897" spans="4:4">
      <c r="D4897" s="145"/>
    </row>
    <row r="4898" spans="4:4">
      <c r="D4898" s="145"/>
    </row>
    <row r="4899" spans="4:4">
      <c r="D4899" s="145"/>
    </row>
    <row r="4900" spans="4:4">
      <c r="D4900" s="145"/>
    </row>
    <row r="4901" spans="4:4">
      <c r="D4901" s="145"/>
    </row>
    <row r="4902" spans="4:4">
      <c r="D4902" s="145"/>
    </row>
    <row r="4903" spans="4:4">
      <c r="D4903" s="145"/>
    </row>
    <row r="4904" spans="4:4">
      <c r="D4904" s="145"/>
    </row>
    <row r="4905" spans="4:4">
      <c r="D4905" s="145"/>
    </row>
    <row r="4906" spans="4:4">
      <c r="D4906" s="145"/>
    </row>
    <row r="4907" spans="4:4">
      <c r="D4907" s="145"/>
    </row>
    <row r="4908" spans="4:4">
      <c r="D4908" s="145"/>
    </row>
    <row r="4909" spans="4:4">
      <c r="D4909" s="145"/>
    </row>
    <row r="4910" spans="4:4">
      <c r="D4910" s="145"/>
    </row>
    <row r="4911" spans="4:4">
      <c r="D4911" s="145"/>
    </row>
    <row r="4912" spans="4:4">
      <c r="D4912" s="145"/>
    </row>
    <row r="4913" spans="4:4">
      <c r="D4913" s="145"/>
    </row>
    <row r="4914" spans="4:4">
      <c r="D4914" s="145"/>
    </row>
    <row r="4915" spans="4:4">
      <c r="D4915" s="145"/>
    </row>
    <row r="4916" spans="4:4">
      <c r="D4916" s="145"/>
    </row>
    <row r="4917" spans="4:4">
      <c r="D4917" s="145"/>
    </row>
    <row r="4918" spans="4:4">
      <c r="D4918" s="145"/>
    </row>
    <row r="4919" spans="4:4">
      <c r="D4919" s="145"/>
    </row>
    <row r="4920" spans="4:4">
      <c r="D4920" s="145"/>
    </row>
    <row r="4921" spans="4:4">
      <c r="D4921" s="145"/>
    </row>
    <row r="4922" spans="4:4">
      <c r="D4922" s="145"/>
    </row>
    <row r="4923" spans="4:4">
      <c r="D4923" s="145"/>
    </row>
    <row r="4924" spans="4:4">
      <c r="D4924" s="145"/>
    </row>
    <row r="4925" spans="4:4">
      <c r="D4925" s="145"/>
    </row>
    <row r="4926" spans="4:4">
      <c r="D4926" s="145"/>
    </row>
    <row r="4927" spans="4:4">
      <c r="D4927" s="145"/>
    </row>
    <row r="4928" spans="4:4">
      <c r="D4928" s="145"/>
    </row>
    <row r="4929" spans="4:4">
      <c r="D4929" s="145"/>
    </row>
    <row r="4930" spans="4:4">
      <c r="D4930" s="145"/>
    </row>
    <row r="4931" spans="4:4">
      <c r="D4931" s="145"/>
    </row>
    <row r="4932" spans="4:4">
      <c r="D4932" s="145"/>
    </row>
    <row r="4933" spans="4:4">
      <c r="D4933" s="145"/>
    </row>
    <row r="4934" spans="4:4">
      <c r="D4934" s="145"/>
    </row>
    <row r="4935" spans="4:4">
      <c r="D4935" s="145"/>
    </row>
    <row r="4936" spans="4:4">
      <c r="D4936" s="145"/>
    </row>
    <row r="4937" spans="4:4">
      <c r="D4937" s="145"/>
    </row>
    <row r="4938" spans="4:4">
      <c r="D4938" s="145"/>
    </row>
    <row r="4939" spans="4:4">
      <c r="D4939" s="145"/>
    </row>
    <row r="4940" spans="4:4">
      <c r="D4940" s="145"/>
    </row>
    <row r="4941" spans="4:4">
      <c r="D4941" s="145"/>
    </row>
    <row r="4942" spans="4:4">
      <c r="D4942" s="145"/>
    </row>
    <row r="4943" spans="4:4">
      <c r="D4943" s="145"/>
    </row>
    <row r="4944" spans="4:4">
      <c r="D4944" s="145"/>
    </row>
    <row r="4945" spans="4:4">
      <c r="D4945" s="145"/>
    </row>
    <row r="4946" spans="4:4">
      <c r="D4946" s="145"/>
    </row>
    <row r="4947" spans="4:4">
      <c r="D4947" s="145"/>
    </row>
    <row r="4948" spans="4:4">
      <c r="D4948" s="145"/>
    </row>
    <row r="4949" spans="4:4">
      <c r="D4949" s="145"/>
    </row>
    <row r="4950" spans="4:4">
      <c r="D4950" s="145"/>
    </row>
    <row r="4951" spans="4:4">
      <c r="D4951" s="145"/>
    </row>
    <row r="4952" spans="4:4">
      <c r="D4952" s="145"/>
    </row>
    <row r="4953" spans="4:4">
      <c r="D4953" s="145"/>
    </row>
    <row r="4954" spans="4:4">
      <c r="D4954" s="145"/>
    </row>
    <row r="4955" spans="4:4">
      <c r="D4955" s="145"/>
    </row>
    <row r="4956" spans="4:4">
      <c r="D4956" s="145"/>
    </row>
    <row r="4957" spans="4:4">
      <c r="D4957" s="145"/>
    </row>
    <row r="4958" spans="4:4">
      <c r="D4958" s="145"/>
    </row>
    <row r="4959" spans="4:4">
      <c r="D4959" s="145"/>
    </row>
    <row r="4960" spans="4:4">
      <c r="D4960" s="145"/>
    </row>
    <row r="4961" spans="4:4">
      <c r="D4961" s="145"/>
    </row>
    <row r="4962" spans="4:4">
      <c r="D4962" s="145"/>
    </row>
    <row r="4963" spans="4:4">
      <c r="D4963" s="145"/>
    </row>
    <row r="4964" spans="4:4">
      <c r="D4964" s="145"/>
    </row>
    <row r="4965" spans="4:4">
      <c r="D4965" s="145"/>
    </row>
    <row r="4966" spans="4:4">
      <c r="D4966" s="145"/>
    </row>
    <row r="4967" spans="4:4">
      <c r="D4967" s="145"/>
    </row>
    <row r="4968" spans="4:4">
      <c r="D4968" s="145"/>
    </row>
    <row r="4969" spans="4:4">
      <c r="D4969" s="145"/>
    </row>
    <row r="4970" spans="4:4">
      <c r="D4970" s="145"/>
    </row>
    <row r="4971" spans="4:4">
      <c r="D4971" s="145"/>
    </row>
    <row r="4972" spans="4:4">
      <c r="D4972" s="145"/>
    </row>
    <row r="4973" spans="4:4">
      <c r="D4973" s="145"/>
    </row>
    <row r="4974" spans="4:4">
      <c r="D4974" s="145"/>
    </row>
    <row r="4975" spans="4:4">
      <c r="D4975" s="145"/>
    </row>
    <row r="4976" spans="4:4">
      <c r="D4976" s="145"/>
    </row>
    <row r="4977" spans="4:4">
      <c r="D4977" s="145"/>
    </row>
    <row r="4978" spans="4:4">
      <c r="D4978" s="145"/>
    </row>
    <row r="4979" spans="4:4">
      <c r="D4979" s="145"/>
    </row>
    <row r="4980" spans="4:4">
      <c r="D4980" s="145"/>
    </row>
    <row r="4981" spans="4:4">
      <c r="D4981" s="145"/>
    </row>
    <row r="4982" spans="4:4">
      <c r="D4982" s="145"/>
    </row>
    <row r="4983" spans="4:4">
      <c r="D4983" s="145"/>
    </row>
    <row r="4984" spans="4:4">
      <c r="D4984" s="145"/>
    </row>
    <row r="4985" spans="4:4">
      <c r="D4985" s="145"/>
    </row>
    <row r="4986" spans="4:4">
      <c r="D4986" s="145"/>
    </row>
    <row r="4987" spans="4:4">
      <c r="D4987" s="145"/>
    </row>
    <row r="4988" spans="4:4">
      <c r="D4988" s="145"/>
    </row>
    <row r="4989" spans="4:4">
      <c r="D4989" s="145"/>
    </row>
    <row r="4990" spans="4:4">
      <c r="D4990" s="145"/>
    </row>
    <row r="4991" spans="4:4">
      <c r="D4991" s="145"/>
    </row>
    <row r="4992" spans="4:4">
      <c r="D4992" s="145"/>
    </row>
    <row r="4993" spans="4:4">
      <c r="D4993" s="145"/>
    </row>
    <row r="4994" spans="4:4">
      <c r="D4994" s="145"/>
    </row>
    <row r="4995" spans="4:4">
      <c r="D4995" s="145"/>
    </row>
    <row r="4996" spans="4:4">
      <c r="D4996" s="145"/>
    </row>
    <row r="4997" spans="4:4">
      <c r="D4997" s="145"/>
    </row>
    <row r="4998" spans="4:4">
      <c r="D4998" s="145"/>
    </row>
    <row r="4999" spans="4:4">
      <c r="D4999" s="145"/>
    </row>
    <row r="5000" spans="4:4">
      <c r="D5000" s="145"/>
    </row>
  </sheetData>
  <sheetProtection password="DF5D" sheet="1"/>
  <mergeCells count="10">
    <mergeCell ref="C46:G46"/>
    <mergeCell ref="C52:G52"/>
    <mergeCell ref="C58:G58"/>
    <mergeCell ref="C64:G64"/>
    <mergeCell ref="A1:G1"/>
    <mergeCell ref="C2:G2"/>
    <mergeCell ref="C3:G3"/>
    <mergeCell ref="C4:G4"/>
    <mergeCell ref="C23:G23"/>
    <mergeCell ref="C31:G3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50</vt:i4>
      </vt:variant>
    </vt:vector>
  </HeadingPairs>
  <TitlesOfParts>
    <vt:vector size="56" baseType="lpstr">
      <vt:lpstr>Pokyny pro vyplnění</vt:lpstr>
      <vt:lpstr>Stavba</vt:lpstr>
      <vt:lpstr>VzorPolozky</vt:lpstr>
      <vt:lpstr>SO-00 01 Pol</vt:lpstr>
      <vt:lpstr>SO-01 01 Pol</vt:lpstr>
      <vt:lpstr>SO-02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'SO-00 01 Pol'!Názvy_tisku</vt:lpstr>
      <vt:lpstr>'SO-01 01 Pol'!Názvy_tisku</vt:lpstr>
      <vt:lpstr>'SO-02 01 Pol'!Názvy_tisku</vt:lpstr>
      <vt:lpstr>oadresa</vt:lpstr>
      <vt:lpstr>Stavba!Objednatel</vt:lpstr>
      <vt:lpstr>Stavba!Objekt</vt:lpstr>
      <vt:lpstr>'SO-00 01 Pol'!Oblast_tisku</vt:lpstr>
      <vt:lpstr>'SO-01 01 Pol'!Oblast_tisku</vt:lpstr>
      <vt:lpstr>'SO-02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Smutek</dc:creator>
  <cp:lastModifiedBy>PC</cp:lastModifiedBy>
  <cp:lastPrinted>2018-05-11T10:53:06Z</cp:lastPrinted>
  <dcterms:created xsi:type="dcterms:W3CDTF">2009-04-08T07:15:50Z</dcterms:created>
  <dcterms:modified xsi:type="dcterms:W3CDTF">2018-05-11T10:53:16Z</dcterms:modified>
</cp:coreProperties>
</file>