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9-2018 - Rekonstrukce DČOV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'09-2018 - Rekonstrukce DČOV'!$C$86:$K$441</definedName>
    <definedName name="_xlnm.Print_Area" localSheetId="1">'09-2018 - Rekonstrukce DČOV'!$C$4:$J$36,'09-2018 - Rekonstrukce DČOV'!$C$42:$J$68,'09-2018 - Rekonstrukce DČOV'!$C$74:$K$441</definedName>
    <definedName name="_xlnm.Print_Titles" localSheetId="1">'09-2018 - Rekonstrukce DČOV'!$86:$86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441"/>
  <c r="BH441"/>
  <c r="BG441"/>
  <c r="BE441"/>
  <c r="T441"/>
  <c r="R441"/>
  <c r="P441"/>
  <c r="BK441"/>
  <c r="J441"/>
  <c r="BF441"/>
  <c r="BI440"/>
  <c r="BH440"/>
  <c r="BG440"/>
  <c r="BE440"/>
  <c r="T440"/>
  <c r="R440"/>
  <c r="P440"/>
  <c r="BK440"/>
  <c r="J440"/>
  <c r="BF440"/>
  <c r="BI439"/>
  <c r="BH439"/>
  <c r="BG439"/>
  <c r="BE439"/>
  <c r="T439"/>
  <c r="R439"/>
  <c r="P439"/>
  <c r="BK439"/>
  <c r="J439"/>
  <c r="BF439"/>
  <c r="BI438"/>
  <c r="BH438"/>
  <c r="BG438"/>
  <c r="BE438"/>
  <c r="T438"/>
  <c r="R438"/>
  <c r="P438"/>
  <c r="BK438"/>
  <c r="J438"/>
  <c r="BF438"/>
  <c r="BI437"/>
  <c r="BH437"/>
  <c r="BG437"/>
  <c r="BE437"/>
  <c r="T437"/>
  <c r="R437"/>
  <c r="P437"/>
  <c r="BK437"/>
  <c r="J437"/>
  <c r="BF437"/>
  <c r="BI436"/>
  <c r="BH436"/>
  <c r="BG436"/>
  <c r="BE436"/>
  <c r="T436"/>
  <c r="R436"/>
  <c r="P436"/>
  <c r="BK436"/>
  <c r="J436"/>
  <c r="BF436"/>
  <c r="BI434"/>
  <c r="BH434"/>
  <c r="BG434"/>
  <c r="BE434"/>
  <c r="T434"/>
  <c r="T433"/>
  <c r="R434"/>
  <c r="R433"/>
  <c r="P434"/>
  <c r="P433"/>
  <c r="BK434"/>
  <c r="BK433"/>
  <c r="J433"/>
  <c r="J434"/>
  <c r="BF434"/>
  <c r="J67"/>
  <c r="BI431"/>
  <c r="BH431"/>
  <c r="BG431"/>
  <c r="BE431"/>
  <c r="T431"/>
  <c r="R431"/>
  <c r="P431"/>
  <c r="BK431"/>
  <c r="J431"/>
  <c r="BF431"/>
  <c r="BI429"/>
  <c r="BH429"/>
  <c r="BG429"/>
  <c r="BE429"/>
  <c r="T429"/>
  <c r="T428"/>
  <c r="R429"/>
  <c r="R428"/>
  <c r="P429"/>
  <c r="P428"/>
  <c r="BK429"/>
  <c r="BK428"/>
  <c r="J428"/>
  <c r="J429"/>
  <c r="BF429"/>
  <c r="J66"/>
  <c r="BI424"/>
  <c r="BH424"/>
  <c r="BG424"/>
  <c r="BE424"/>
  <c r="T424"/>
  <c r="R424"/>
  <c r="P424"/>
  <c r="BK424"/>
  <c r="J424"/>
  <c r="BF424"/>
  <c r="BI422"/>
  <c r="BH422"/>
  <c r="BG422"/>
  <c r="BE422"/>
  <c r="T422"/>
  <c r="R422"/>
  <c r="P422"/>
  <c r="BK422"/>
  <c r="J422"/>
  <c r="BF422"/>
  <c r="BI420"/>
  <c r="BH420"/>
  <c r="BG420"/>
  <c r="BE420"/>
  <c r="T420"/>
  <c r="R420"/>
  <c r="P420"/>
  <c r="BK420"/>
  <c r="J420"/>
  <c r="BF420"/>
  <c r="BI418"/>
  <c r="BH418"/>
  <c r="BG418"/>
  <c r="BE418"/>
  <c r="T418"/>
  <c r="R418"/>
  <c r="P418"/>
  <c r="BK418"/>
  <c r="J418"/>
  <c r="BF418"/>
  <c r="BI416"/>
  <c r="BH416"/>
  <c r="BG416"/>
  <c r="BE416"/>
  <c r="T416"/>
  <c r="T415"/>
  <c r="R416"/>
  <c r="R415"/>
  <c r="P416"/>
  <c r="P415"/>
  <c r="BK416"/>
  <c r="BK415"/>
  <c r="J415"/>
  <c r="J416"/>
  <c r="BF416"/>
  <c r="J65"/>
  <c r="BI413"/>
  <c r="BH413"/>
  <c r="BG413"/>
  <c r="BE413"/>
  <c r="T413"/>
  <c r="R413"/>
  <c r="P413"/>
  <c r="BK413"/>
  <c r="J413"/>
  <c r="BF413"/>
  <c r="BI412"/>
  <c r="BH412"/>
  <c r="BG412"/>
  <c r="BE412"/>
  <c r="T412"/>
  <c r="R412"/>
  <c r="P412"/>
  <c r="BK412"/>
  <c r="J412"/>
  <c r="BF412"/>
  <c r="BI408"/>
  <c r="BH408"/>
  <c r="BG408"/>
  <c r="BE408"/>
  <c r="T408"/>
  <c r="R408"/>
  <c r="P408"/>
  <c r="BK408"/>
  <c r="J408"/>
  <c r="BF408"/>
  <c r="BI406"/>
  <c r="BH406"/>
  <c r="BG406"/>
  <c r="BE406"/>
  <c r="T406"/>
  <c r="R406"/>
  <c r="P406"/>
  <c r="BK406"/>
  <c r="J406"/>
  <c r="BF406"/>
  <c r="BI403"/>
  <c r="BH403"/>
  <c r="BG403"/>
  <c r="BE403"/>
  <c r="T403"/>
  <c r="R403"/>
  <c r="P403"/>
  <c r="BK403"/>
  <c r="J403"/>
  <c r="BF403"/>
  <c r="BI400"/>
  <c r="BH400"/>
  <c r="BG400"/>
  <c r="BE400"/>
  <c r="T400"/>
  <c r="T399"/>
  <c r="R400"/>
  <c r="R399"/>
  <c r="P400"/>
  <c r="P399"/>
  <c r="BK400"/>
  <c r="BK399"/>
  <c r="J399"/>
  <c r="J400"/>
  <c r="BF400"/>
  <c r="J64"/>
  <c r="BI398"/>
  <c r="BH398"/>
  <c r="BG398"/>
  <c r="BE398"/>
  <c r="T398"/>
  <c r="R398"/>
  <c r="P398"/>
  <c r="BK398"/>
  <c r="J398"/>
  <c r="BF398"/>
  <c r="BI397"/>
  <c r="BH397"/>
  <c r="BG397"/>
  <c r="BE397"/>
  <c r="T397"/>
  <c r="R397"/>
  <c r="P397"/>
  <c r="BK397"/>
  <c r="J397"/>
  <c r="BF397"/>
  <c r="BI396"/>
  <c r="BH396"/>
  <c r="BG396"/>
  <c r="BE396"/>
  <c r="T396"/>
  <c r="R396"/>
  <c r="P396"/>
  <c r="BK396"/>
  <c r="J396"/>
  <c r="BF396"/>
  <c r="BI394"/>
  <c r="BH394"/>
  <c r="BG394"/>
  <c r="BE394"/>
  <c r="T394"/>
  <c r="R394"/>
  <c r="P394"/>
  <c r="BK394"/>
  <c r="J394"/>
  <c r="BF394"/>
  <c r="BI393"/>
  <c r="BH393"/>
  <c r="BG393"/>
  <c r="BE393"/>
  <c r="T393"/>
  <c r="R393"/>
  <c r="P393"/>
  <c r="BK393"/>
  <c r="J393"/>
  <c r="BF393"/>
  <c r="BI391"/>
  <c r="BH391"/>
  <c r="BG391"/>
  <c r="BE391"/>
  <c r="T391"/>
  <c r="R391"/>
  <c r="P391"/>
  <c r="BK391"/>
  <c r="J391"/>
  <c r="BF391"/>
  <c r="BI390"/>
  <c r="BH390"/>
  <c r="BG390"/>
  <c r="BE390"/>
  <c r="T390"/>
  <c r="R390"/>
  <c r="P390"/>
  <c r="BK390"/>
  <c r="J390"/>
  <c r="BF390"/>
  <c r="BI388"/>
  <c r="BH388"/>
  <c r="BG388"/>
  <c r="BE388"/>
  <c r="T388"/>
  <c r="R388"/>
  <c r="P388"/>
  <c r="BK388"/>
  <c r="J388"/>
  <c r="BF388"/>
  <c r="BI387"/>
  <c r="BH387"/>
  <c r="BG387"/>
  <c r="BE387"/>
  <c r="T387"/>
  <c r="R387"/>
  <c r="P387"/>
  <c r="BK387"/>
  <c r="J387"/>
  <c r="BF387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3"/>
  <c r="BH383"/>
  <c r="BG383"/>
  <c r="BE383"/>
  <c r="T383"/>
  <c r="R383"/>
  <c r="P383"/>
  <c r="BK383"/>
  <c r="J383"/>
  <c r="BF383"/>
  <c r="BI382"/>
  <c r="BH382"/>
  <c r="BG382"/>
  <c r="BE382"/>
  <c r="T382"/>
  <c r="R382"/>
  <c r="P382"/>
  <c r="BK382"/>
  <c r="J382"/>
  <c r="BF382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6"/>
  <c r="BH376"/>
  <c r="BG376"/>
  <c r="BE376"/>
  <c r="T376"/>
  <c r="R376"/>
  <c r="P376"/>
  <c r="BK376"/>
  <c r="J376"/>
  <c r="BF376"/>
  <c r="BI374"/>
  <c r="BH374"/>
  <c r="BG374"/>
  <c r="BE374"/>
  <c r="T374"/>
  <c r="R374"/>
  <c r="P374"/>
  <c r="BK374"/>
  <c r="J374"/>
  <c r="BF374"/>
  <c r="BI372"/>
  <c r="BH372"/>
  <c r="BG372"/>
  <c r="BE372"/>
  <c r="T372"/>
  <c r="R372"/>
  <c r="P372"/>
  <c r="BK372"/>
  <c r="J372"/>
  <c r="BF372"/>
  <c r="BI370"/>
  <c r="BH370"/>
  <c r="BG370"/>
  <c r="BE370"/>
  <c r="T370"/>
  <c r="R370"/>
  <c r="P370"/>
  <c r="BK370"/>
  <c r="J370"/>
  <c r="BF370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3"/>
  <c r="BH363"/>
  <c r="BG363"/>
  <c r="BE363"/>
  <c r="T363"/>
  <c r="R363"/>
  <c r="P363"/>
  <c r="BK363"/>
  <c r="J363"/>
  <c r="BF363"/>
  <c r="BI359"/>
  <c r="BH359"/>
  <c r="BG359"/>
  <c r="BE359"/>
  <c r="T359"/>
  <c r="T358"/>
  <c r="R359"/>
  <c r="R358"/>
  <c r="P359"/>
  <c r="P358"/>
  <c r="BK359"/>
  <c r="BK358"/>
  <c r="J358"/>
  <c r="J359"/>
  <c r="BF359"/>
  <c r="J63"/>
  <c r="BI356"/>
  <c r="BH356"/>
  <c r="BG356"/>
  <c r="BE356"/>
  <c r="T356"/>
  <c r="R356"/>
  <c r="P356"/>
  <c r="BK356"/>
  <c r="J356"/>
  <c r="BF356"/>
  <c r="BI353"/>
  <c r="BH353"/>
  <c r="BG353"/>
  <c r="BE353"/>
  <c r="T353"/>
  <c r="R353"/>
  <c r="P353"/>
  <c r="BK353"/>
  <c r="J353"/>
  <c r="BF353"/>
  <c r="BI350"/>
  <c r="BH350"/>
  <c r="BG350"/>
  <c r="BE350"/>
  <c r="T350"/>
  <c r="R350"/>
  <c r="P350"/>
  <c r="BK350"/>
  <c r="J350"/>
  <c r="BF350"/>
  <c r="BI347"/>
  <c r="BH347"/>
  <c r="BG347"/>
  <c r="BE347"/>
  <c r="T347"/>
  <c r="R347"/>
  <c r="P347"/>
  <c r="BK347"/>
  <c r="J347"/>
  <c r="BF347"/>
  <c r="BI343"/>
  <c r="BH343"/>
  <c r="BG343"/>
  <c r="BE343"/>
  <c r="T343"/>
  <c r="R343"/>
  <c r="P343"/>
  <c r="BK343"/>
  <c r="J343"/>
  <c r="BF343"/>
  <c r="BI340"/>
  <c r="BH340"/>
  <c r="BG340"/>
  <c r="BE340"/>
  <c r="T340"/>
  <c r="R340"/>
  <c r="P340"/>
  <c r="BK340"/>
  <c r="J340"/>
  <c r="BF340"/>
  <c r="BI337"/>
  <c r="BH337"/>
  <c r="BG337"/>
  <c r="BE337"/>
  <c r="T337"/>
  <c r="R337"/>
  <c r="P337"/>
  <c r="BK337"/>
  <c r="J337"/>
  <c r="BF337"/>
  <c r="BI334"/>
  <c r="BH334"/>
  <c r="BG334"/>
  <c r="BE334"/>
  <c r="T334"/>
  <c r="R334"/>
  <c r="P334"/>
  <c r="BK334"/>
  <c r="J334"/>
  <c r="BF334"/>
  <c r="BI332"/>
  <c r="BH332"/>
  <c r="BG332"/>
  <c r="BE332"/>
  <c r="T332"/>
  <c r="R332"/>
  <c r="P332"/>
  <c r="BK332"/>
  <c r="J332"/>
  <c r="BF332"/>
  <c r="BI329"/>
  <c r="BH329"/>
  <c r="BG329"/>
  <c r="BE329"/>
  <c r="T329"/>
  <c r="T328"/>
  <c r="R329"/>
  <c r="R328"/>
  <c r="P329"/>
  <c r="P328"/>
  <c r="BK329"/>
  <c r="BK328"/>
  <c r="J328"/>
  <c r="J329"/>
  <c r="BF329"/>
  <c r="J62"/>
  <c r="BI325"/>
  <c r="BH325"/>
  <c r="BG325"/>
  <c r="BE325"/>
  <c r="T325"/>
  <c r="R325"/>
  <c r="P325"/>
  <c r="BK325"/>
  <c r="J325"/>
  <c r="BF325"/>
  <c r="BI322"/>
  <c r="BH322"/>
  <c r="BG322"/>
  <c r="BE322"/>
  <c r="T322"/>
  <c r="R322"/>
  <c r="P322"/>
  <c r="BK322"/>
  <c r="J322"/>
  <c r="BF322"/>
  <c r="BI321"/>
  <c r="BH321"/>
  <c r="BG321"/>
  <c r="BE321"/>
  <c r="T321"/>
  <c r="R321"/>
  <c r="P321"/>
  <c r="BK321"/>
  <c r="J321"/>
  <c r="BF321"/>
  <c r="BI318"/>
  <c r="BH318"/>
  <c r="BG318"/>
  <c r="BE318"/>
  <c r="T318"/>
  <c r="R318"/>
  <c r="P318"/>
  <c r="BK318"/>
  <c r="J318"/>
  <c r="BF318"/>
  <c r="BI316"/>
  <c r="BH316"/>
  <c r="BG316"/>
  <c r="BE316"/>
  <c r="T316"/>
  <c r="R316"/>
  <c r="P316"/>
  <c r="BK316"/>
  <c r="J316"/>
  <c r="BF316"/>
  <c r="BI312"/>
  <c r="BH312"/>
  <c r="BG312"/>
  <c r="BE312"/>
  <c r="T312"/>
  <c r="R312"/>
  <c r="P312"/>
  <c r="BK312"/>
  <c r="J312"/>
  <c r="BF312"/>
  <c r="BI308"/>
  <c r="BH308"/>
  <c r="BG308"/>
  <c r="BE308"/>
  <c r="T308"/>
  <c r="R308"/>
  <c r="P308"/>
  <c r="BK308"/>
  <c r="J308"/>
  <c r="BF308"/>
  <c r="BI306"/>
  <c r="BH306"/>
  <c r="BG306"/>
  <c r="BE306"/>
  <c r="T306"/>
  <c r="R306"/>
  <c r="P306"/>
  <c r="BK306"/>
  <c r="J306"/>
  <c r="BF306"/>
  <c r="BI304"/>
  <c r="BH304"/>
  <c r="BG304"/>
  <c r="BE304"/>
  <c r="T304"/>
  <c r="T303"/>
  <c r="R304"/>
  <c r="R303"/>
  <c r="P304"/>
  <c r="P303"/>
  <c r="BK304"/>
  <c r="BK303"/>
  <c r="J303"/>
  <c r="J304"/>
  <c r="BF304"/>
  <c r="J61"/>
  <c r="BI300"/>
  <c r="BH300"/>
  <c r="BG300"/>
  <c r="BE300"/>
  <c r="T300"/>
  <c r="R300"/>
  <c r="P300"/>
  <c r="BK300"/>
  <c r="J300"/>
  <c r="BF300"/>
  <c r="BI296"/>
  <c r="BH296"/>
  <c r="BG296"/>
  <c r="BE296"/>
  <c r="T296"/>
  <c r="R296"/>
  <c r="P296"/>
  <c r="BK296"/>
  <c r="J296"/>
  <c r="BF296"/>
  <c r="BI294"/>
  <c r="BH294"/>
  <c r="BG294"/>
  <c r="BE294"/>
  <c r="T294"/>
  <c r="R294"/>
  <c r="P294"/>
  <c r="BK294"/>
  <c r="J294"/>
  <c r="BF294"/>
  <c r="BI292"/>
  <c r="BH292"/>
  <c r="BG292"/>
  <c r="BE292"/>
  <c r="T292"/>
  <c r="R292"/>
  <c r="P292"/>
  <c r="BK292"/>
  <c r="J292"/>
  <c r="BF292"/>
  <c r="BI290"/>
  <c r="BH290"/>
  <c r="BG290"/>
  <c r="BE290"/>
  <c r="T290"/>
  <c r="R290"/>
  <c r="P290"/>
  <c r="BK290"/>
  <c r="J290"/>
  <c r="BF290"/>
  <c r="BI286"/>
  <c r="BH286"/>
  <c r="BG286"/>
  <c r="BE286"/>
  <c r="T286"/>
  <c r="R286"/>
  <c r="P286"/>
  <c r="BK286"/>
  <c r="J286"/>
  <c r="BF286"/>
  <c r="BI284"/>
  <c r="BH284"/>
  <c r="BG284"/>
  <c r="BE284"/>
  <c r="T284"/>
  <c r="T283"/>
  <c r="R284"/>
  <c r="R283"/>
  <c r="P284"/>
  <c r="P283"/>
  <c r="BK284"/>
  <c r="BK283"/>
  <c r="J283"/>
  <c r="J284"/>
  <c r="BF284"/>
  <c r="J6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1"/>
  <c r="BH271"/>
  <c r="BG271"/>
  <c r="BE271"/>
  <c r="T271"/>
  <c r="T270"/>
  <c r="R271"/>
  <c r="R270"/>
  <c r="P271"/>
  <c r="P270"/>
  <c r="BK271"/>
  <c r="BK270"/>
  <c r="J270"/>
  <c r="J271"/>
  <c r="BF271"/>
  <c r="J59"/>
  <c r="BI269"/>
  <c r="BH269"/>
  <c r="BG269"/>
  <c r="BE269"/>
  <c r="T269"/>
  <c r="R269"/>
  <c r="P269"/>
  <c r="BK269"/>
  <c r="J269"/>
  <c r="BF269"/>
  <c r="BI267"/>
  <c r="BH267"/>
  <c r="BG267"/>
  <c r="BE267"/>
  <c r="T267"/>
  <c r="R267"/>
  <c r="P267"/>
  <c r="BK267"/>
  <c r="J267"/>
  <c r="BF267"/>
  <c r="BI265"/>
  <c r="BH265"/>
  <c r="BG265"/>
  <c r="BE265"/>
  <c r="T265"/>
  <c r="R265"/>
  <c r="P265"/>
  <c r="BK265"/>
  <c r="J265"/>
  <c r="BF265"/>
  <c r="BI261"/>
  <c r="BH261"/>
  <c r="BG261"/>
  <c r="BE261"/>
  <c r="T261"/>
  <c r="R261"/>
  <c r="P261"/>
  <c r="BK261"/>
  <c r="J261"/>
  <c r="BF261"/>
  <c r="BI259"/>
  <c r="BH259"/>
  <c r="BG259"/>
  <c r="BE259"/>
  <c r="T259"/>
  <c r="R259"/>
  <c r="P259"/>
  <c r="BK259"/>
  <c r="J259"/>
  <c r="BF259"/>
  <c r="BI257"/>
  <c r="BH257"/>
  <c r="BG257"/>
  <c r="BE257"/>
  <c r="T257"/>
  <c r="R257"/>
  <c r="P257"/>
  <c r="BK257"/>
  <c r="J257"/>
  <c r="BF257"/>
  <c r="BI255"/>
  <c r="BH255"/>
  <c r="BG255"/>
  <c r="BE255"/>
  <c r="T255"/>
  <c r="R255"/>
  <c r="P255"/>
  <c r="BK255"/>
  <c r="J255"/>
  <c r="BF255"/>
  <c r="BI251"/>
  <c r="BH251"/>
  <c r="BG251"/>
  <c r="BE251"/>
  <c r="T251"/>
  <c r="R251"/>
  <c r="P251"/>
  <c r="BK251"/>
  <c r="J251"/>
  <c r="BF251"/>
  <c r="BI248"/>
  <c r="BH248"/>
  <c r="BG248"/>
  <c r="BE248"/>
  <c r="T248"/>
  <c r="R248"/>
  <c r="P248"/>
  <c r="BK248"/>
  <c r="J248"/>
  <c r="BF248"/>
  <c r="BI239"/>
  <c r="BH239"/>
  <c r="BG239"/>
  <c r="BE239"/>
  <c r="T239"/>
  <c r="R239"/>
  <c r="P239"/>
  <c r="BK239"/>
  <c r="J239"/>
  <c r="BF239"/>
  <c r="BI234"/>
  <c r="BH234"/>
  <c r="BG234"/>
  <c r="BE234"/>
  <c r="T234"/>
  <c r="R234"/>
  <c r="P234"/>
  <c r="BK234"/>
  <c r="J234"/>
  <c r="BF234"/>
  <c r="BI217"/>
  <c r="BH217"/>
  <c r="BG217"/>
  <c r="BE217"/>
  <c r="T217"/>
  <c r="R217"/>
  <c r="P217"/>
  <c r="BK217"/>
  <c r="J217"/>
  <c r="BF217"/>
  <c r="BI215"/>
  <c r="BH215"/>
  <c r="BG215"/>
  <c r="BE215"/>
  <c r="T215"/>
  <c r="R215"/>
  <c r="P215"/>
  <c r="BK215"/>
  <c r="J215"/>
  <c r="BF215"/>
  <c r="BI205"/>
  <c r="BH205"/>
  <c r="BG205"/>
  <c r="BE205"/>
  <c r="T205"/>
  <c r="R205"/>
  <c r="P205"/>
  <c r="BK205"/>
  <c r="J205"/>
  <c r="BF205"/>
  <c r="BI195"/>
  <c r="BH195"/>
  <c r="BG195"/>
  <c r="BE195"/>
  <c r="T195"/>
  <c r="R195"/>
  <c r="P195"/>
  <c r="BK195"/>
  <c r="J195"/>
  <c r="BF195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48"/>
  <c r="BH148"/>
  <c r="BG148"/>
  <c r="BE148"/>
  <c r="T148"/>
  <c r="R148"/>
  <c r="P148"/>
  <c r="BK148"/>
  <c r="J148"/>
  <c r="BF148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39"/>
  <c r="BH139"/>
  <c r="BG139"/>
  <c r="BE139"/>
  <c r="T139"/>
  <c r="R139"/>
  <c r="P139"/>
  <c r="BK139"/>
  <c r="J139"/>
  <c r="BF139"/>
  <c r="BI137"/>
  <c r="BH137"/>
  <c r="BG137"/>
  <c r="BE137"/>
  <c r="T137"/>
  <c r="R137"/>
  <c r="P137"/>
  <c r="BK137"/>
  <c r="J137"/>
  <c r="BF137"/>
  <c r="BI132"/>
  <c r="BH132"/>
  <c r="BG132"/>
  <c r="BE132"/>
  <c r="T132"/>
  <c r="R132"/>
  <c r="P132"/>
  <c r="BK132"/>
  <c r="J132"/>
  <c r="BF132"/>
  <c r="BI130"/>
  <c r="BH130"/>
  <c r="BG130"/>
  <c r="BE130"/>
  <c r="T130"/>
  <c r="R130"/>
  <c r="P130"/>
  <c r="BK130"/>
  <c r="J130"/>
  <c r="BF130"/>
  <c r="BI125"/>
  <c r="BH125"/>
  <c r="BG125"/>
  <c r="BE125"/>
  <c r="T125"/>
  <c r="R125"/>
  <c r="P125"/>
  <c r="BK125"/>
  <c r="J125"/>
  <c r="BF125"/>
  <c r="BI121"/>
  <c r="BH121"/>
  <c r="BG121"/>
  <c r="BE121"/>
  <c r="T121"/>
  <c r="R121"/>
  <c r="P121"/>
  <c r="BK121"/>
  <c r="J121"/>
  <c r="BF121"/>
  <c r="BI118"/>
  <c r="BH118"/>
  <c r="BG118"/>
  <c r="BE118"/>
  <c r="T118"/>
  <c r="R118"/>
  <c r="P118"/>
  <c r="BK118"/>
  <c r="J118"/>
  <c r="BF118"/>
  <c r="BI115"/>
  <c r="BH115"/>
  <c r="BG115"/>
  <c r="BE115"/>
  <c r="T115"/>
  <c r="R115"/>
  <c r="P115"/>
  <c r="BK115"/>
  <c r="J115"/>
  <c r="BF115"/>
  <c r="BI112"/>
  <c r="BH112"/>
  <c r="BG112"/>
  <c r="BE112"/>
  <c r="T112"/>
  <c r="R112"/>
  <c r="P112"/>
  <c r="BK112"/>
  <c r="J112"/>
  <c r="BF112"/>
  <c r="BI109"/>
  <c r="BH109"/>
  <c r="BG109"/>
  <c r="BE109"/>
  <c r="T109"/>
  <c r="R109"/>
  <c r="P109"/>
  <c r="BK109"/>
  <c r="J109"/>
  <c r="BF109"/>
  <c r="BI106"/>
  <c r="BH106"/>
  <c r="BG106"/>
  <c r="BE106"/>
  <c r="T106"/>
  <c r="R106"/>
  <c r="P106"/>
  <c r="BK106"/>
  <c r="J106"/>
  <c r="BF106"/>
  <c r="BI103"/>
  <c r="BH103"/>
  <c r="BG103"/>
  <c r="BE103"/>
  <c r="T103"/>
  <c r="R103"/>
  <c r="P103"/>
  <c r="BK103"/>
  <c r="J103"/>
  <c r="BF103"/>
  <c r="BI100"/>
  <c r="BH100"/>
  <c r="BG100"/>
  <c r="BE100"/>
  <c r="T100"/>
  <c r="R100"/>
  <c r="P100"/>
  <c r="BK100"/>
  <c r="J100"/>
  <c r="BF100"/>
  <c r="BI97"/>
  <c r="BH97"/>
  <c r="BG97"/>
  <c r="BE97"/>
  <c r="T97"/>
  <c r="R97"/>
  <c r="P97"/>
  <c r="BK97"/>
  <c r="J97"/>
  <c r="BF97"/>
  <c r="BI93"/>
  <c r="BH93"/>
  <c r="BG93"/>
  <c r="BE93"/>
  <c r="T93"/>
  <c r="R93"/>
  <c r="P93"/>
  <c r="BK93"/>
  <c r="J93"/>
  <c r="BF93"/>
  <c r="BI90"/>
  <c r="F34"/>
  <c i="1" r="BD52"/>
  <c i="2" r="BH90"/>
  <c r="F33"/>
  <c i="1" r="BC52"/>
  <c i="2" r="BG90"/>
  <c r="F32"/>
  <c i="1" r="BB52"/>
  <c i="2" r="BE90"/>
  <c r="J30"/>
  <c i="1" r="AV52"/>
  <c i="2" r="F30"/>
  <c i="1" r="AZ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F90"/>
  <c r="J31"/>
  <c i="1" r="AW52"/>
  <c i="2" r="F31"/>
  <c i="1" r="BA52"/>
  <c i="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<sst xmlns="http://schemas.openxmlformats.org/spreadsheetml/2006/main">
  <si>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</si>
  <si>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</si>
  <si>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</si>
  <si>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</si>
  <si>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</si>
  <si>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</si>
  <si>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</si>
  <si>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{63c8e121-223e-444e-b72d-42c10ab2b0f0}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</si>
  <si>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</si>
  <si>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</si>
  <si>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</si>
  <si>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</si>
  <si>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</si>
  <si>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</si>
  <si>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</si>
  <si>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</si>
  <si>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</si>
  <si>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</si>
  <si>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</si>
  <si>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domovní ČOV pro azylový dům v Novém Jičíně-Straníku č.p. 39</t>
  </si>
  <si>
    <t>KSO:</t>
  </si>
  <si>
    <t>803</t>
  </si>
  <si>
    <t>CC-CZ:</t>
  </si>
  <si>
    <t/>
  </si>
  <si>
    <t>Místo:</t>
  </si>
  <si>
    <t>Straník</t>
  </si>
  <si>
    <t>Datum:</t>
  </si>
  <si>
    <t>16. 10. 2018</t>
  </si>
  <si>
    <t>Zadavatel:</t>
  </si>
  <si>
    <t>IČ:</t>
  </si>
  <si>
    <t>Město Nový Jičín, Masarykovo nám.1, 74101</t>
  </si>
  <si>
    <t>DIČ:</t>
  </si>
  <si>
    <t>Uchazeč:</t>
  </si>
  <si>
    <t>Vyplň údaj</t>
  </si>
  <si>
    <t>Projektant:</t>
  </si>
  <si>
    <t>Ing.Lubomír Novák-AVONA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</si>
  <si>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</si>
  <si>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</si>
  <si>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</si>
  <si>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</si>
  <si>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</si>
  <si>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</si>
  <si>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</si>
  <si>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</si>
  <si>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</si>
  <si>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</si>
  <si>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</si>
  <si>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</si>
  <si>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</si>
  <si>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</si>
  <si>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</si>
  <si>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</si>
  <si>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</si>
  <si>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</si>
  <si>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</si>
  <si>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</si>
  <si>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</si>
  <si>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</si>
  <si>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</si>
  <si>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</si>
  <si>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</si>
  <si>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</si>
  <si>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</si>
  <si>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</si>
  <si>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</si>
  <si>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</si>
  <si>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</si>
  <si>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</si>
  <si>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</si>
  <si>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</si>
  <si>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</si>
  <si>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</si>
  <si>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</si>
  <si>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</si>
  <si>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</si>
  <si>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</si>
  <si>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</si>
  <si>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</si>
  <si>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Rekonstrukce DČOV</t>
  </si>
  <si>
    <t>STA</t>
  </si>
  <si>
    <t>1</t>
  </si>
  <si>
    <t>{335902f8-f27b-427c-af7e-56c5867261b6}</t>
  </si>
  <si>
    <t>827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</si>
  <si>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</si>
  <si>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</si>
  <si>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</si>
  <si>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</si>
  <si>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</si>
  <si>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</si>
  <si>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</si>
  <si>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09/2018 - Rekonstrukce DČOV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</si>
  <si>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</si>
  <si>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</si>
  <si>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</si>
  <si>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</si>
  <si>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</si>
  <si>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</si>
  <si>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</si>
  <si>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</si>
  <si>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</si>
  <si>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</si>
  <si>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</si>
  <si>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</si>
  <si>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</si>
  <si>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</si>
  <si>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</si>
  <si>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</si>
  <si>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</si>
  <si>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</si>
  <si>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</si>
  <si>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</si>
  <si>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</si>
  <si>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</si>
  <si>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</si>
  <si>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</si>
  <si>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</si>
  <si>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</si>
  <si>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</si>
  <si>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</si>
  <si>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</si>
  <si>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</si>
  <si>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</si>
  <si>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</si>
  <si>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</si>
  <si>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</si>
  <si>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</si>
  <si>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120901122</t>
  </si>
  <si>
    <t>Bourání konstrukcí v odkopávkách a prokopávkách, korytech vodotečí, melioračních kanálech - ručně s přemístěním suti na hromady na vzdálenost do 20 m nebo s naložením na dopravní prostředek z betonu prostého prokládaného kamenem</t>
  </si>
  <si>
    <t>m3</t>
  </si>
  <si>
    <t>CS ÚRS 2018 02</t>
  </si>
  <si>
    <t>4</t>
  </si>
  <si>
    <t>2</t>
  </si>
  <si>
    <t>-825118592</t>
  </si>
  <si>
    <t>PSC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</si>
  <si>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přístup._x000d_
2. Ceny nelze použít pro bourání konstrukcí ze zdiva nebo betonu jako pro samostatnou stavební práci, i když jsou bourané konstrukce pod úrovní terénu, jako např. zdi, stropy a klenby v suterénu._x000d_
3. Vodorovné přemístění materiálu nad 20 m z rozbouraných konstrukcí ve výkopišti se oceňuje jako přemístění výkopku z hornin tř. 5 až 7 cenami souboru cen 162 . 0-1 . Vodorovné přemístění výkopku._x000d_
4. Svislé přemístění materiálu z rozbouraných konstrukcí ve výkopišti se oceňuje jako přemístění výkopku z hornin tř. 5 až 7 cenami souboru cen 161 10-11 Svislé přemístění výkopku._x000d_
5. Ceny nelze použít pro bourání konstrukcí pod vodou_x000d_
a) ze zdiva nebo z betonu prostého, zakazuje-li projekt použití trhavin;_x000d_
b) z betonu železového nebo předpjatého a ocelových konstrukcí; toto bourání se ocení individuálně._x000d_
6. Bourání konstrukce ze zdiva nebo z betonu prostého pod vodou se oceňuje cenou 127 40-1112 Vykopávka pod vodou v hornině tř. 5 s použitím trhavin._x000d_
7. Objem vybouraného materiálu pro přemístění se rovná objemu konstrukcí před rozbouráním._x000d_
8. Vzdálenost vodorovného přemístění se určuje od těžiště původní konstrukce do těžiště skládky._x000d_
</t>
  </si>
  <si>
    <t>VV</t>
  </si>
  <si>
    <t>0,4*0,4*0,5 "prostup -výust</t>
  </si>
  <si>
    <t>131111332</t>
  </si>
  <si>
    <t>Vrtání jamek pro plotové sloupky ručním motorovým vrtákem průměru přes 100 do 200 mm</t>
  </si>
  <si>
    <t>m</t>
  </si>
  <si>
    <t>1675681909</t>
  </si>
  <si>
    <t xml:space="preserve">Poznámka k souboru cen:_x000d_
1. Ceny -1321 až -1323 jsou určeny pro vrtání ručním vrtákem v hlinitých a hlinitopísčitých horninách bez příměsí kamenů._x000d_
</t>
  </si>
  <si>
    <t>0,5*6 "sloupky plotové</t>
  </si>
  <si>
    <t>Součet</t>
  </si>
  <si>
    <t>3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</si>
  <si>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</si>
  <si>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</si>
  <si>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m2</t>
  </si>
  <si>
    <t>-1911239654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</si>
  <si>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</si>
  <si>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1*9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</si>
  <si>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</si>
  <si>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</si>
  <si>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-967830556</t>
  </si>
  <si>
    <t>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</si>
  <si>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</si>
  <si>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</si>
  <si>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-1633001216</t>
  </si>
  <si>
    <t>6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</si>
  <si>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</si>
  <si>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</si>
  <si>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-2049966857</t>
  </si>
  <si>
    <t>7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</si>
  <si>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</si>
  <si>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</si>
  <si>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CS ÚRS 2017 02</t>
  </si>
  <si>
    <t>1177285567</t>
  </si>
  <si>
    <t xml:space="preserve">Poznámka k souboru cen:_x000d_
1. Ceny nelze použít pro dočasné zajištění potrubí v provozu pod tlakem přes 1 MPa a potrubí nebo_x000d_
 jiných vedení v provozu u nichž investor zakazuje použít při vykopávce kovové nástroje nebo nářadí._x000d_
2. Ztížení vykopávky v blízkosti vedení, potrubí a stok ve výkopišti nebo podél jeho stěn se_x000d_
 oceňuje cenami souboru cen 120 00- . . a 130 00- . . Příplatky za ztížení vykopávky. Dočasné_x000d_
 zajištění potrubí větších rozměrů než DN 500 se oceňuje individuálně._x000d_
</t>
  </si>
  <si>
    <t>2 "viz.D.3.</t>
  </si>
  <si>
    <t>8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</si>
  <si>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</si>
  <si>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</si>
  <si>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2086583776</t>
  </si>
  <si>
    <t xml:space="preserve">Poznámka k souboru cen:_x000d_
1. Ceny nelze použít pro dočasné zajištění potrubí v provozu pod tlakem přes 1 MPa a potrubí nebo jiných vedení v 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 Dočasné zajištění potrubí větších rozměrů než DN 500 se oceňuje individuálně._x000d_
</t>
  </si>
  <si>
    <t>1 "viz. D.3.</t>
  </si>
  <si>
    <t>9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</si>
  <si>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</si>
  <si>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</si>
  <si>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-1418781443</t>
  </si>
  <si>
    <t>1 "viz D.3.</t>
  </si>
  <si>
    <t>10</t>
  </si>
  <si>
    <t>120001101</t>
  </si>
  <si>
    <t>Příplatek k cenám vykopávek za ztížení vykopávky v blízkosti podzemního vedení nebo výbušnin v horninách jakékoliv třídy</t>
  </si>
  <si>
    <t>1366158612</t>
  </si>
  <si>
    <t xml:space="preserve">Poznámka k souboru cen:_x000d_
1. Cena je určena pro:_x000d_
 a) podzemní vedení procházející odkopávkou nebo prokopávkou, korytem vodoteče, melioračním_x000d_
 kanálem nebo uložené ve stěně výkopu při jakékoliv hloubce vedení pod původním terénem nebo jeho_x000d_
 výšce nade dnem výkopu a jakémkoliv jeho směru ke stranám výkopu;_x000d_
 b) výbušniny nezaložené dodavatelem._x000d_
2. Cenu lze použít i tehdy, narazí-li se na vedení nebo výbušninu až při vykopávce, a to pro objem_x000d_
 výkopu, který je projektantem nebo investorem označen, v němž by toto nebo jiné nepředvídané vedení_x000d_
 nebo výbušnina mohlo být uloženo. Toto ustanovení neplatí pro objem tř. 6 a 7._x000d_
3. Cenu nelze použít pro ztížení vykopávky v blízkosti podzemních vedení nebo výbušnin, u nichž je_x000d_
 projektem zakázáno použít při vykopávce kovové nástroje nebo nářadí. Tyto práce se ocení_x000d_
 individuálně._x000d_
4. Množství ztížení vykopávky v blízkosti:_x000d_
 a) podzemního vedení, jehož půdorysná a výšková plocha:_x000d_
 - je v projektu uvedena, určí se jako objem myšleného hranolu, jehož průřezem je obdélník,_x000d_
 jehož horní vodorovná a obě svislé strany jsou ve vzdálenosti 0,5 m a dolní vodorovná strana je ve_x000d_
 vzdálenosti 1 m od přilehlého vnějšího líce vedení, příp. jeho obalu a délka se rovná osové délce_x000d_
 vedení ve výkopišti nebo délce vedení ve stěně výkopu. Vymezí-li projekt prostor, v němž je nutno_x000d_
 při vykopávce postupovat opatrně větší, platí cena pro celý objem výkopku v tomto prostoru. Od_x000d_
 takto zjištěného množství se odečítá objem vedení i s příp. se vyskytujícím obalem._x000d_
 - není v projektu uvedena, avšak která podle projektu nebo podle sdělení investora jsou_x000d_
 pravděpodobně ve výkopišti uložena, se rovná objemu výkopu, který je projektem nebo investorem_x000d_
 takto označen._x000d_
 b) výbušniny určí vždy projektant nebo investor, ať je v projektu uvedeno či neuvedeno._x000d_
5. Je-li vedení položeno ve výkopišti tak, že se vykopávka v celém výše popsaném objemu nevykopává,_x000d_
 např. blízko stěn nebo dna výkopu, oceňuje se ztížení vykopávky jen pro tu část objemu, v níž se_x000d_
 vykopávka provádí._x000d_
6. Jsou-li ve výkopišti dvě vedení položena tak blízko sebe, že se výše uvedené objemy pro obě_x000d_
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00-14_x000d_
 Dočasné zajištění podzemního potrubí nebo vedení ve výkopišti._x000d_
9. Množství jednotek ztížení vykopávky v blízkosti výbušnin nezaložených dodavatelem se určí_x000d_
 přiměřeně podle poznámek č. 2 a 4._x000d_
</t>
  </si>
  <si>
    <t>1*4*1,3</t>
  </si>
  <si>
    <t>11</t>
  </si>
  <si>
    <t>122207111</t>
  </si>
  <si>
    <t>Odkopávky nebo prokopávky při pozemkových úpravách nezapažené v zemině tř. 3</t>
  </si>
  <si>
    <t>1423476636</t>
  </si>
  <si>
    <t xml:space="preserve">Poznámka k souboru cen:_x000d_
1. V cenách jsou započteny i náklady spojené s přehozením výkopku na vzdálenost do 3 m nebo s naložením na dopravní prostředek._x000d_
2. Ceny lze použít i pro vykopávku v zemníku na suchu, jestliže zemník přímo souvisí s odkopávkou nebo prokopávkou pro pozemkovou úpravu._x000d_
</t>
  </si>
  <si>
    <t>0,85*5*5</t>
  </si>
  <si>
    <t>12</t>
  </si>
  <si>
    <t>131201201</t>
  </si>
  <si>
    <t>Hloubení zapažených jam a zářezů s urovnáním dna do předepsaného profilu a spádu v hornině tř. 3 do 100 m3</t>
  </si>
  <si>
    <t>131369112</t>
  </si>
  <si>
    <t xml:space="preserve">Poznámka k souboru cen:_x000d_
1. V cenách jsou započteny i náklady na případné nutné přemístění výkopku ve výkopišti a na přehození výkopku na přilehlém terénu na vzdálenost do 3 m od okraje jámy nebo naložení na dopravní prostředek._x000d_
2. Hloubení zapažených jam hloubky přes 16 m se oceňuje individuálně._x000d_
3. Náklady na svislé přemístění výkopku nad 1 m hloubky se určí dle ustanovení článku č. 3161 všeobecných podmínek katalogu._x000d_
4. Výpočet objemu vykopávky v pazených prostorách se stanovuje dle přílohy č. 4 tohoto ceníku._x000d_
</t>
  </si>
  <si>
    <t>4,285*4,285*3,7 " ČOV</t>
  </si>
  <si>
    <t>Mezisoučet</t>
  </si>
  <si>
    <t>67,937 *0,6 " z toho v hor tř. III-60%</t>
  </si>
  <si>
    <t>13</t>
  </si>
  <si>
    <t>131201209</t>
  </si>
  <si>
    <t>Hloubení zapažených jam a zářezů s urovnáním dna do předepsaného profilu a spádu Příplatek k cenám za lepivost horniny tř. 3</t>
  </si>
  <si>
    <t>1490942061</t>
  </si>
  <si>
    <t>14</t>
  </si>
  <si>
    <t>131301201</t>
  </si>
  <si>
    <t>Hloubení zapažených jam a zářezů s urovnáním dna do předepsaného profilu a spádu v hornině tř. 4 do 100 m3</t>
  </si>
  <si>
    <t>1468084112</t>
  </si>
  <si>
    <t>67,937 *0,4 " z toho v hor tř. III-40%</t>
  </si>
  <si>
    <t>131301209</t>
  </si>
  <si>
    <t>Hloubení zapažených jam a zářezů s urovnáním dna do předepsaného profilu a spádu Příplatek k cenám za lepivost horniny tř. 4</t>
  </si>
  <si>
    <t>-209757805</t>
  </si>
  <si>
    <t>16</t>
  </si>
  <si>
    <t>151811133</t>
  </si>
  <si>
    <t>Zřízení pažicích boxů pro pažení a rozepření stěn rýh podzemního vedení hloubka výkopu do 4 m, šířka přes 2,5 do 5 m</t>
  </si>
  <si>
    <t>-636302542</t>
  </si>
  <si>
    <t xml:space="preserve">Poznámka k souboru cen:_x000d_
1. Množství měrných jednotek pažicích boxů se určuje v m2 celkové zapažené plochy (započítávají se obě strany výkopu)._x000d_
</t>
  </si>
  <si>
    <t>4,285*3,7*4</t>
  </si>
  <si>
    <t>17</t>
  </si>
  <si>
    <t>151811233</t>
  </si>
  <si>
    <t>Odstranění pažicích boxů pro pažení a rozepření stěn rýh podzemního vedení hloubka výkopu do 4 m, šířka přes 2,5 do 5 m</t>
  </si>
  <si>
    <t>-1983228259</t>
  </si>
  <si>
    <t>18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</si>
  <si>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</si>
  <si>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</si>
  <si>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-1558100332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</si>
  <si>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</si>
  <si>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19</t>
  </si>
  <si>
    <t>132201202</t>
  </si>
  <si>
    <t>Hloubení zapažených i nezapažených rýh šířky přes 600 do 2 000 mm s urovnáním dna do předepsaného profilu a spádu v hornině tř. 3 přes 100 do 1 000 m3</t>
  </si>
  <si>
    <t>2065971431</t>
  </si>
  <si>
    <t>1*1,3*12,14</t>
  </si>
  <si>
    <t>1*1,11*10,99</t>
  </si>
  <si>
    <t>1*1,28*2,13</t>
  </si>
  <si>
    <t>1*1,62*1,26</t>
  </si>
  <si>
    <t>1*1,915*5,66</t>
  </si>
  <si>
    <t>1*1,67*2,59</t>
  </si>
  <si>
    <t>1*1,1*2,28</t>
  </si>
  <si>
    <t>-1*9*0,65 "asf.kom.</t>
  </si>
  <si>
    <t>-1*13*0,2 " zpevněná plocha</t>
  </si>
  <si>
    <t>41,97*0,6 " v hor. tř. III.60%</t>
  </si>
  <si>
    <t>20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</si>
  <si>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</si>
  <si>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</si>
  <si>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1441860406</t>
  </si>
  <si>
    <t>132301202</t>
  </si>
  <si>
    <t>Hloubení zapažených i nezapažených rýh šířky přes 600 do 2 000 mm s urovnáním dna do předepsaného profilu a spádu v hornině tř. 4 přes 100 do 1 000 m3</t>
  </si>
  <si>
    <t>-491235889</t>
  </si>
  <si>
    <t>41,97*0,4 " v hor. tř. III.40%</t>
  </si>
  <si>
    <t>22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</si>
  <si>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</si>
  <si>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</si>
  <si>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-934427460</t>
  </si>
  <si>
    <t>23</t>
  </si>
  <si>
    <t>151101101</t>
  </si>
  <si>
    <t>Zřízení pažení a rozepření stěn rýh pro podzemní vedení pro všechny šířky rýhy příložné pro jakoukoliv mezerovitost, hloubky do 2 m</t>
  </si>
  <si>
    <t>-2035572279</t>
  </si>
  <si>
    <t>2*1,3*12,14</t>
  </si>
  <si>
    <t>2*1,11*10,99</t>
  </si>
  <si>
    <t>2*1,28*2,13</t>
  </si>
  <si>
    <t>2*1,62*1,26</t>
  </si>
  <si>
    <t>2*1,915*5,66</t>
  </si>
  <si>
    <t>2*1,67*2,59</t>
  </si>
  <si>
    <t>2*1,1*2,28</t>
  </si>
  <si>
    <t>24</t>
  </si>
  <si>
    <t>151101111</t>
  </si>
  <si>
    <t>Odstranění pažení a rozepření stěn rýh pro podzemní vedení s uložením materiálu na vzdálenost do 3 m od kraje výkopu příložné, hloubky do 2 m</t>
  </si>
  <si>
    <t>34971031</t>
  </si>
  <si>
    <t>25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</si>
  <si>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</si>
  <si>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</si>
  <si>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703762419</t>
  </si>
  <si>
    <t>26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</si>
  <si>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</si>
  <si>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</si>
  <si>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1852696172</t>
  </si>
  <si>
    <t>1*0,15*37,63 " podsyp</t>
  </si>
  <si>
    <t>1*(0,15+0,2)*37,63 "obsyp</t>
  </si>
  <si>
    <t xml:space="preserve">1*0,15*9 "asf.kom. (1,3-0,15-0,15-0,2-0,65)=0,15  zásyp v kom.</t>
  </si>
  <si>
    <t>1*0,41*13 " zev.pl. (1,11-0,15-0,15-0,2-0,2)=0,41 zásyp ve zp.pl.</t>
  </si>
  <si>
    <t>2,485*2,485*0,1 " ŠP ČPV</t>
  </si>
  <si>
    <t>2,885*2,885*0,1 " bet. deska ČOV</t>
  </si>
  <si>
    <t>10,83+0,9 "ČOV</t>
  </si>
  <si>
    <t>0,85*5*5 "odkop zeminy</t>
  </si>
  <si>
    <t>27</t>
  </si>
  <si>
    <t>167101101</t>
  </si>
  <si>
    <t>Nakládání, skládání a překládání neulehlého výkopku nebo sypaniny nakládání, množství do 100 m3, z hornin tř. 1 až 4</t>
  </si>
  <si>
    <t>-166677294</t>
  </si>
  <si>
    <t>28</t>
  </si>
  <si>
    <t>171201201</t>
  </si>
  <si>
    <t>Uložení sypaniny na skládky</t>
  </si>
  <si>
    <t>1601357987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</si>
  <si>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</si>
  <si>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29</t>
  </si>
  <si>
    <t>174101101</t>
  </si>
  <si>
    <t>Zásyp sypaninou z jakékoliv horniny s uložením výkopku ve vrstvách se zhutněním jam, šachet, rýh nebo kolem objektů v těchto vykopávkách</t>
  </si>
  <si>
    <t>-1714458912</t>
  </si>
  <si>
    <t>-1*0,15*37,63 "podsyp</t>
  </si>
  <si>
    <t>-1*(0,15+0,2)*37,63 "obsyp</t>
  </si>
  <si>
    <t>-2,485*2,485*0,1 " ŠP ČPV</t>
  </si>
  <si>
    <t>-2,885*2,885*0,1 " bet. deska ČOV</t>
  </si>
  <si>
    <t>-10,83+0,9 "ČOV</t>
  </si>
  <si>
    <t>30</t>
  </si>
  <si>
    <t>M</t>
  </si>
  <si>
    <t>583439590</t>
  </si>
  <si>
    <t>kamenivo drcené hrubé frakce 32-63</t>
  </si>
  <si>
    <t>t</t>
  </si>
  <si>
    <t>-248194566</t>
  </si>
  <si>
    <t>1*0,15*9 "asf.kom. (1,3-0,15-0,15-0,2-0,65)=0,15</t>
  </si>
  <si>
    <t>1*0,41*13 " zev.pl. (1,11-0,15-0,15-0,2-0,2)=0,41</t>
  </si>
  <si>
    <t>6,68*1,6</t>
  </si>
  <si>
    <t>31</t>
  </si>
  <si>
    <t>58337344</t>
  </si>
  <si>
    <t>štěrkopísek frakce 0-32</t>
  </si>
  <si>
    <t>582839766</t>
  </si>
  <si>
    <t>-4,285*1*3,6"zásyp zeminou</t>
  </si>
  <si>
    <t>-0,8*4,285*1,3 "zásyp zeminou</t>
  </si>
  <si>
    <t>36,675*1,6</t>
  </si>
  <si>
    <t>32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</si>
  <si>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</si>
  <si>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</si>
  <si>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1427402488</t>
  </si>
  <si>
    <t>1*(0,15+0,2)*37,63</t>
  </si>
  <si>
    <t>33</t>
  </si>
  <si>
    <t>583373020</t>
  </si>
  <si>
    <t>štěrkopísek frakce 0-16</t>
  </si>
  <si>
    <t>665301647</t>
  </si>
  <si>
    <t>13,171*1,6</t>
  </si>
  <si>
    <t>34</t>
  </si>
  <si>
    <t>181101133</t>
  </si>
  <si>
    <t>Úprava pozemku s rozpojením a přehrnutím včetně urovnání v zemině tř. 3, s přemístěním na vzdálenost přes 40 do 60 m</t>
  </si>
  <si>
    <t>-675176377</t>
  </si>
  <si>
    <t>20,6 "viz D.2</t>
  </si>
  <si>
    <t>35</t>
  </si>
  <si>
    <t>181411121</t>
  </si>
  <si>
    <t>Založení trávníku na půdě předem připravené plochy do 1000 m2 výsevem včetně utažení lučního v rovině nebo na svahu do 1:5</t>
  </si>
  <si>
    <t>-461970252</t>
  </si>
  <si>
    <t>36</t>
  </si>
  <si>
    <t>005724720</t>
  </si>
  <si>
    <t>osivo směs travní krajinná - rovinná</t>
  </si>
  <si>
    <t>kg</t>
  </si>
  <si>
    <t>-1667810672</t>
  </si>
  <si>
    <t>20,6 *0,02"viz D.2</t>
  </si>
  <si>
    <t>37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</si>
  <si>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</si>
  <si>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</si>
  <si>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1743219416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</si>
  <si>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</si>
  <si>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0,39*0,295*0,195*120 " výplň veget. tvárnic</t>
  </si>
  <si>
    <t>38</t>
  </si>
  <si>
    <t>10364100</t>
  </si>
  <si>
    <t>zemina pro terénní úpravy - tříděná</t>
  </si>
  <si>
    <t>1828201805</t>
  </si>
  <si>
    <t>2,692*2 'Přepočtené koeficientem množství</t>
  </si>
  <si>
    <t>39</t>
  </si>
  <si>
    <t>183211312</t>
  </si>
  <si>
    <t>Výsadba květin do připravené půdy se zalitím do připravené půdy, se zalitím trvalek</t>
  </si>
  <si>
    <t>kus</t>
  </si>
  <si>
    <t>-2009307946</t>
  </si>
  <si>
    <t xml:space="preserve">Poznámka k souboru cen:_x000d_
1. V cenách jsou započteny i náklady na případné naložení přebytečných výkopků na dopravní prostředek, odvoz na vzdálenost do 20 km a složení výkopků._x000d_
2. V cenách nejsou započteny náklady na:_x000d_
a) hloubení jamek,_x000d_
b) uložení odpadu na skládce._x000d_
3. Ceny nelze použít pro ornamentální výsadby; tyto se oceňují individuálně._x000d_
</t>
  </si>
  <si>
    <t>40</t>
  </si>
  <si>
    <t>00572610</t>
  </si>
  <si>
    <t xml:space="preserve">sazenice trvalek pro vegetační střechy  průměr 4 cm</t>
  </si>
  <si>
    <t>-1195421786</t>
  </si>
  <si>
    <t>Zakládání</t>
  </si>
  <si>
    <t>41</t>
  </si>
  <si>
    <t>213141111</t>
  </si>
  <si>
    <t>Zřízení vrstvy z geotextilie filtrační, separační, odvodňovací, ochranné, výztužné nebo protierozní v rovině nebo ve sklonu do 1:5, šířky do 3 m</t>
  </si>
  <si>
    <t>-1323222247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</si>
  <si>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</si>
  <si>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20 "veget. tvarnice</t>
  </si>
  <si>
    <t>15 " pod kačírek</t>
  </si>
  <si>
    <t>42</t>
  </si>
  <si>
    <t>69311070</t>
  </si>
  <si>
    <t>geotextilie netkaná PP 400g/m2</t>
  </si>
  <si>
    <t>1878259666</t>
  </si>
  <si>
    <t>20*1,15 'Přepočtené koeficientem množství</t>
  </si>
  <si>
    <t>43</t>
  </si>
  <si>
    <t>69311060</t>
  </si>
  <si>
    <t>geotextilie netkaná PP 200g/m2</t>
  </si>
  <si>
    <t>396663668</t>
  </si>
  <si>
    <t>44</t>
  </si>
  <si>
    <t>271532211</t>
  </si>
  <si>
    <t>Podsyp pod základové konstrukce se zhutněním a urovnáním povrchu z kameniva hrubého, frakce 32 - 63 mm</t>
  </si>
  <si>
    <t>1920106147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</si>
  <si>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</si>
  <si>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1,1*7,6*0,4 " zpevnění veget.tvárnic</t>
  </si>
  <si>
    <t>Svislé a kompletní konstrukce</t>
  </si>
  <si>
    <t>45</t>
  </si>
  <si>
    <t>310217861</t>
  </si>
  <si>
    <t>Zazdívka otvorů ve zdivu nadzákladovém kamenem plochy do 0,25 m2 , ve zdi tl. přes 450 do 600 mm</t>
  </si>
  <si>
    <t>-1642578402</t>
  </si>
  <si>
    <t>1 "oprava stěny výusti</t>
  </si>
  <si>
    <t>46</t>
  </si>
  <si>
    <t>327111111</t>
  </si>
  <si>
    <t>Betonové svahovky vyplněné zeminou zídka z bloků kolmá výšky do 1,5 m tloušťka stěny 440 mm přírodní</t>
  </si>
  <si>
    <t>1732446631</t>
  </si>
  <si>
    <t xml:space="preserve">Poznámka k souboru cen:_x000d_
1. V cenách prací nejsou započteny náklady na zřízení základového pasu pod konstrukci. Tyto práce se oceňují cenami souboru cen 27*2113 . . Zdivo základové._x000d_
2. V položkách -1121 až -1126 a -1151 až 1156 jsou započteny i náklady na svislé vyztužení._x000d_
</t>
  </si>
  <si>
    <t>1,1*7,6 "viz. D.2.</t>
  </si>
  <si>
    <t>47</t>
  </si>
  <si>
    <t>4439402008R1</t>
  </si>
  <si>
    <t xml:space="preserve">Vegetační tvárnice 390x295x195mm </t>
  </si>
  <si>
    <t>ks</t>
  </si>
  <si>
    <t>-27835716</t>
  </si>
  <si>
    <t>120</t>
  </si>
  <si>
    <t>48</t>
  </si>
  <si>
    <t>338171113</t>
  </si>
  <si>
    <t>Osazování sloupků a vzpěr plotových ocelových trubkových nebo profilovaných výšky do 2,00 m se zabetonováním (tř. C 25/30) do 0,08 m3 do připravených jamek</t>
  </si>
  <si>
    <t>1799046825</t>
  </si>
  <si>
    <t xml:space="preserve">Poznámka k souboru cen:_x000d_
1. Ceny lze použít i pro zalití (zabetonování) vzpěr rohových sloupků._x000d_
2. V cenách nejsou započteny náklady na:_x000d_
a) sloupky a vzpěry, toto se oceňuje ve specifikaci,_x000d_
b) vrtání jamek, tyto se oceňují souborem cen 131 1.-13.. - Vrtání jamek pro plotové sloupky tohoto katalogu._x000d_
3. Výškou sloupku se rozumí jeho délka před osazením._x000d_
4. Montáž pletiva se oceňuje cenami souboru cen 348 17 Osazení oplocení._x000d_
5. V cenách osazování do zemního vrutu je započten i štěrk fixující sloupek._x000d_
</t>
  </si>
  <si>
    <t>49</t>
  </si>
  <si>
    <t>348401120</t>
  </si>
  <si>
    <t>Osazení oplocení ze strojového pletiva s napínacími dráty do 15° sklonu svahu, výšky do 1,6 m</t>
  </si>
  <si>
    <t>-31093319</t>
  </si>
  <si>
    <t xml:space="preserve">Poznámka k souboru cen:_x000d_
1. V cenách nejsou započteny náklady na dodávku pletiva a drátů, tyto se oceňují ve specifikaci._x000d_
</t>
  </si>
  <si>
    <t>50</t>
  </si>
  <si>
    <t>348401350</t>
  </si>
  <si>
    <t>Osazení oplocení ze strojového pletiva rozvinutí, uchycení a napnutí drátu do 15° sklonu svahu napínacího</t>
  </si>
  <si>
    <t>362955870</t>
  </si>
  <si>
    <t>13,5*3</t>
  </si>
  <si>
    <t>51</t>
  </si>
  <si>
    <t>380326142</t>
  </si>
  <si>
    <t>Kompletní konstrukce čistíren odpadních vod, nádrží, vodojemů, kanálů z betonu železového bez výztuže a bednění se zvýšenými nároky na prostředí tř. C 35/45, tl. přes 150 do 300 mm</t>
  </si>
  <si>
    <t>1037821470</t>
  </si>
  <si>
    <t xml:space="preserve">Poznámka k souboru cen:_x000d_
1. V cenách z betonu pro konstrukce bílých van 380 32-63 nejsou započteny náklady na těsnění dilatačních a pracovních spar, tyto se oceňují cenami souborů cen 953 33 části A08 katalogu 801-1 Budovy a haly - zděné a monolitické._x000d_
</t>
  </si>
  <si>
    <t>3 "viz. D.4. , výplň jímky ČOV</t>
  </si>
  <si>
    <t>Vodorovné konstrukce</t>
  </si>
  <si>
    <t>52</t>
  </si>
  <si>
    <t>433121121</t>
  </si>
  <si>
    <t>Osazování schodišťových konstrukcí a ramp železobetonových schodnic</t>
  </si>
  <si>
    <t>925522175</t>
  </si>
  <si>
    <t xml:space="preserve">Poznámka k souboru cen:_x000d_
1. Dodávka dílců se oceňuje ve specifikaci._x000d_
</t>
  </si>
  <si>
    <t>53</t>
  </si>
  <si>
    <t>59373740</t>
  </si>
  <si>
    <t xml:space="preserve">schodnice venkovní </t>
  </si>
  <si>
    <t>1013875462</t>
  </si>
  <si>
    <t>9 " viz. D.2.</t>
  </si>
  <si>
    <t>54</t>
  </si>
  <si>
    <t>451541111</t>
  </si>
  <si>
    <t>Lože pod potrubí, stoky a drobné objekty v otevřeném výkopu ze štěrkodrtě 0-63 mm</t>
  </si>
  <si>
    <t>1468256177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</si>
  <si>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</si>
  <si>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2,885*2,885*0,1</t>
  </si>
  <si>
    <t>55</t>
  </si>
  <si>
    <t>452321181</t>
  </si>
  <si>
    <t>Podkladní a zajišťovací konstrukce z betonu železového v otevřeném výkopu desky pod potrubí, stoky a drobné objekty z betonu tř. C 35/45</t>
  </si>
  <si>
    <t>-1157226569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</si>
  <si>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</si>
  <si>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 xml:space="preserve">2,485*2,485*0,1 " pod ČOV viz. vykr. D.4,  podkl.deska ČOV</t>
  </si>
  <si>
    <t>56</t>
  </si>
  <si>
    <t>452321192</t>
  </si>
  <si>
    <t>Podkladní a zajišťovací konstrukce z betonu železového v otevřeném výkopu Příplatek k cenám za práce ve štole pro desky</t>
  </si>
  <si>
    <t>227878453</t>
  </si>
  <si>
    <t>57</t>
  </si>
  <si>
    <t>452351101</t>
  </si>
  <si>
    <t>Bednění podkladních a zajišťovacích konstrukcí v otevřeném výkopu desek nebo sedlových loží pod potrubí, stoky a drobné objekty</t>
  </si>
  <si>
    <t>-1904459181</t>
  </si>
  <si>
    <t>2,485*0,1*4</t>
  </si>
  <si>
    <t>58</t>
  </si>
  <si>
    <t>452351192</t>
  </si>
  <si>
    <t>Bednění podkladních a zajišťovacích konstrukcí Příplatek k ceně za práce ve štole</t>
  </si>
  <si>
    <t>625045855</t>
  </si>
  <si>
    <t>59</t>
  </si>
  <si>
    <t>465513117</t>
  </si>
  <si>
    <t>Oprava dlažeb z lomového kamene lomařsky upraveného pro dlažbu o ploše opravovaných míst do 20 m2 jednotlivě na cementovou maltu, s vyspárováním cementovou maltou, tl. kamene 200 mm</t>
  </si>
  <si>
    <t>-1310109173</t>
  </si>
  <si>
    <t xml:space="preserve">Poznámka k souboru cen:_x000d_
1. Ceny nelze použít pro opravu dlažeb o sklonu přes 1:1; tyto práce se oceňují cenami souboru cen 32 . 21-2 . Oprava zdiva nadzákladového z lomového kamene._x000d_
2. V cenách nejsou započteny náklady na:_x000d_
a) podkladní betonové lože; tyto práce se oceňují cenami souboru cen 451 31-51 Podkladní nebo vyrovnávací vrstva z betonu prostého části A01 katalogu,_x000d_
b) lože z kameniva; tyto práce se oceňují cenami souboru cen 451 . . - . . Lože z kameniva časti A01 katalogu,_x000d_
c) bourání porušené dlažby; tyto práce se oceňují cenami souboru cen 960 . . -12 Bourání konstrukcí vodních staveb části B01 katalogu._x000d_
3. V cenách jsou započteny i náklady na opravu dlažby v úzkém pruhu._x000d_
4. Množství jednotek se stanoví v m2 rozvinuté lícní opravované plochy dlažby._x000d_
</t>
  </si>
  <si>
    <t>1 "viz. D.6. výustní objekt</t>
  </si>
  <si>
    <t>60</t>
  </si>
  <si>
    <t>451573111</t>
  </si>
  <si>
    <t>Lože pod potrubí, stoky a drobné objekty v otevřeném výkopu z písku a štěrkopísku do 63 mm</t>
  </si>
  <si>
    <t>-1901636991</t>
  </si>
  <si>
    <t>1*0,15*37,63</t>
  </si>
  <si>
    <t>Komunikace pozemní</t>
  </si>
  <si>
    <t>61</t>
  </si>
  <si>
    <t>569231111</t>
  </si>
  <si>
    <t>Zpevnění krajnic nebo komunikací pro pěší s rozprostřením a zhutněním, po zhutnění štěrkopískem nebo kamenivem těženým tl. 100 mm</t>
  </si>
  <si>
    <t>750348301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</si>
  <si>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</si>
  <si>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11,3 "viz. vykr. D.2, D.4.</t>
  </si>
  <si>
    <t>62</t>
  </si>
  <si>
    <t>58337401</t>
  </si>
  <si>
    <t>kamenivo dekorační (kačírek) frakce 8/16</t>
  </si>
  <si>
    <t>-1664600726</t>
  </si>
  <si>
    <t>11,3*0,1*1,6 "viz. D.2.</t>
  </si>
  <si>
    <t>63</t>
  </si>
  <si>
    <t>564861111</t>
  </si>
  <si>
    <t>Podklad ze štěrkodrti ŠD s rozprostřením a zhutněním, po zhutnění tl. 200 mm</t>
  </si>
  <si>
    <t>1709777413</t>
  </si>
  <si>
    <t>31,2 "viz. D.2.</t>
  </si>
  <si>
    <t>64</t>
  </si>
  <si>
    <t>564751111</t>
  </si>
  <si>
    <t>Podklad nebo kryt z kameniva hrubého drceného vel. 32-63 mm s rozprostřením a zhutněním, po zhutnění tl. 150 mm</t>
  </si>
  <si>
    <t>-933792908</t>
  </si>
  <si>
    <t>1*9*2</t>
  </si>
  <si>
    <t>65</t>
  </si>
  <si>
    <t>564851111</t>
  </si>
  <si>
    <t>Podklad ze štěrkodrti ŠD s rozprostřením a zhutněním, po zhutnění tl. 150 mm</t>
  </si>
  <si>
    <t>1221985770</t>
  </si>
  <si>
    <t>66</t>
  </si>
  <si>
    <t>565166111</t>
  </si>
  <si>
    <t>Asfaltový beton vrstva podkladní ACP 22 (obalované kamenivo hrubozrnné - OKH) s rozprostřením a zhutněním v pruhu šířky do 3 m, po zhutnění tl. 80 mm</t>
  </si>
  <si>
    <t>-540389144</t>
  </si>
  <si>
    <t xml:space="preserve">Poznámka k souboru cen:_x000d_
1. ČSN EN 13108-1 připouští pro ACP 22 pouze tl. 60 až 100 mm._x000d_
</t>
  </si>
  <si>
    <t>67</t>
  </si>
  <si>
    <t>577145132</t>
  </si>
  <si>
    <t>Asfaltový beton vrstva ložní ACL 16 (ABH) s rozprostřením a zhutněním z modifikovaného asfaltu v pruhu šířky do 3 m, po zhutnění tl. 50 mm</t>
  </si>
  <si>
    <t>1306547385</t>
  </si>
  <si>
    <t>68</t>
  </si>
  <si>
    <t>577166131</t>
  </si>
  <si>
    <t>Asfaltový beton vrstva ložní ACL 22 (ABVH) s rozprostřením a zhutněním z modifikovaného asfaltu, po zhutnění v pruhu šířky do 3 m, po zhutnění tl. 70 mm</t>
  </si>
  <si>
    <t>180283661</t>
  </si>
  <si>
    <t>69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</si>
  <si>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</si>
  <si>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</si>
  <si>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1865514160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</si>
  <si>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</si>
  <si>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2,56</t>
  </si>
  <si>
    <t>70</t>
  </si>
  <si>
    <t>59246015R1</t>
  </si>
  <si>
    <t>bet.šlapáky prům. 400mm</t>
  </si>
  <si>
    <t>-1597130440</t>
  </si>
  <si>
    <t>2,56 " 16 ks viz. D.2.</t>
  </si>
  <si>
    <t>Trubní vedení</t>
  </si>
  <si>
    <t>71</t>
  </si>
  <si>
    <t>871315211</t>
  </si>
  <si>
    <t>Kanalizační potrubí z tvrdého PVC v otevřeném výkopu ve sklonu do 20 %, hladkého plnostěnného jednovrstvého, tuhost třídy SN 4 DN 160</t>
  </si>
  <si>
    <t>1046210095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</si>
  <si>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</si>
  <si>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37,63 " viz. D.3</t>
  </si>
  <si>
    <t>72</t>
  </si>
  <si>
    <t>877315211</t>
  </si>
  <si>
    <t>Montáž tvarovek na kanalizačním potrubí z trub z plastu z tvrdého PVC nebo z polypropylenu v otevřeném výkopu jednoosých DN 160</t>
  </si>
  <si>
    <t>-26555813</t>
  </si>
  <si>
    <t xml:space="preserve">Poznámka k souboru cen:_x000d_
1. V cenách nejsou započteny náklady na dodání tvarovek. Tvarovky se oceňují ve ve specifikaci._x000d_
</t>
  </si>
  <si>
    <t>3 "viz. D.2.</t>
  </si>
  <si>
    <t>73</t>
  </si>
  <si>
    <t>28611892</t>
  </si>
  <si>
    <t>koleno kanalizační s hrdlem PVC 160x30°</t>
  </si>
  <si>
    <t>52003062</t>
  </si>
  <si>
    <t>74</t>
  </si>
  <si>
    <t>894812112</t>
  </si>
  <si>
    <t>Revizní a čistící šachta z polypropylenu PP pro hladké trouby DN 315 šachtové dno (DN šachty / DN trubního vedení) DN 315/150 pravý nebo levý přítok</t>
  </si>
  <si>
    <t>-2121966183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</si>
  <si>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 0-11 Zásyp sypaninou z jakékoliv horniny, katalogu 800-1 Zemní práce části A 01._x000d_
</t>
  </si>
  <si>
    <t>75</t>
  </si>
  <si>
    <t>894812131</t>
  </si>
  <si>
    <t>Revizní a čistící šachta z polypropylenu PP pro hladké trouby DN 315 roura šachtová korugovaná bez hrdla, světlé hloubky 1250 mm</t>
  </si>
  <si>
    <t>813681787</t>
  </si>
  <si>
    <t>76</t>
  </si>
  <si>
    <t>894812149</t>
  </si>
  <si>
    <t>Revizní a čistící šachta z polypropylenu PP pro hladké trouby DN 315 roura šachtová korugovaná Příplatek k cenám 2131 - 2142 za uříznutí šachtové roury</t>
  </si>
  <si>
    <t>1682104091</t>
  </si>
  <si>
    <t>77</t>
  </si>
  <si>
    <t>894812151</t>
  </si>
  <si>
    <t>Revizní a čistící šachta z polypropylenu PP pro hladké trouby DN 315 poklop betonový (pro zatížení) s betonovým konusem (7 t)</t>
  </si>
  <si>
    <t>452770027</t>
  </si>
  <si>
    <t>78</t>
  </si>
  <si>
    <t>230170014</t>
  </si>
  <si>
    <t>Zkouška těsnosti potrubí DN přes 125 do 200</t>
  </si>
  <si>
    <t>1811264738</t>
  </si>
  <si>
    <t>79</t>
  </si>
  <si>
    <t>R2</t>
  </si>
  <si>
    <t>Osazení ČOV 20EO</t>
  </si>
  <si>
    <t>633554587</t>
  </si>
  <si>
    <t>80</t>
  </si>
  <si>
    <t>R3</t>
  </si>
  <si>
    <t>Balená ČOV AS VARIOcomp 20K EO/PB-SV</t>
  </si>
  <si>
    <t>1583280116</t>
  </si>
  <si>
    <t>81</t>
  </si>
  <si>
    <t>R4</t>
  </si>
  <si>
    <t>Zprovoznění ČOV</t>
  </si>
  <si>
    <t>1495095538</t>
  </si>
  <si>
    <t>82</t>
  </si>
  <si>
    <t>R5</t>
  </si>
  <si>
    <t>Doprava ČOV</t>
  </si>
  <si>
    <t>1598670975</t>
  </si>
  <si>
    <t>83</t>
  </si>
  <si>
    <t>R6</t>
  </si>
  <si>
    <t>Propojení ČOV a dmychadla</t>
  </si>
  <si>
    <t>-598147424</t>
  </si>
  <si>
    <t>84</t>
  </si>
  <si>
    <t>R7</t>
  </si>
  <si>
    <t>Úpr. elektro</t>
  </si>
  <si>
    <t>338140129</t>
  </si>
  <si>
    <t>85</t>
  </si>
  <si>
    <t>899104112</t>
  </si>
  <si>
    <t>Osazení poklopů litinových a ocelových včetně rámů pro třídu zatížení D400, E600</t>
  </si>
  <si>
    <t>-1158410469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</si>
  <si>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</si>
  <si>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86</t>
  </si>
  <si>
    <t>28661935</t>
  </si>
  <si>
    <t>poklop šachtový litinový dno DN 600 pro třídu zatížení D400</t>
  </si>
  <si>
    <t>1422605070</t>
  </si>
  <si>
    <t>87</t>
  </si>
  <si>
    <t>894411311</t>
  </si>
  <si>
    <t>Osazení železobetonových dílců pro šachty skruží rovných</t>
  </si>
  <si>
    <t>746052259</t>
  </si>
  <si>
    <t xml:space="preserve">Poznámka k souboru cen:_x000d_
1. V cenách nejsou započteny náklady na dodání železobetonových dílců; dodání těchto dílců se oceňuje ve specifikaci._x000d_
</t>
  </si>
  <si>
    <t>88</t>
  </si>
  <si>
    <t>59224161.BTL</t>
  </si>
  <si>
    <t>skruž betonová s ocelová se stupadly +PE povlakem TBS-Q 1000/500/120 SP 100x50x12 cm</t>
  </si>
  <si>
    <t>-620636629</t>
  </si>
  <si>
    <t>89</t>
  </si>
  <si>
    <t>894412411</t>
  </si>
  <si>
    <t>Osazení železobetonových dílců pro šachty skruží přechodových</t>
  </si>
  <si>
    <t>-32742568</t>
  </si>
  <si>
    <t>90</t>
  </si>
  <si>
    <t>59224167.BTL</t>
  </si>
  <si>
    <t>skruž betonová přechodová TBR-Q 625/600/120 SP 62,5/100x60x12 cm</t>
  </si>
  <si>
    <t>-1854865990</t>
  </si>
  <si>
    <t>91</t>
  </si>
  <si>
    <t>899913151</t>
  </si>
  <si>
    <t>Koncové uzavírací manžety chrániček DN potrubí x DN chráničky DN 150 x 200</t>
  </si>
  <si>
    <t>-1706988741</t>
  </si>
  <si>
    <t xml:space="preserve">Poznámka k souboru cen:_x000d_
1. V cenách jsou započteny i náklady na nerezové upínací pásky daných průměrů._x000d_
</t>
  </si>
  <si>
    <t>92</t>
  </si>
  <si>
    <t>R8</t>
  </si>
  <si>
    <t xml:space="preserve">Chránička PE DN 200, dl. 3,0m </t>
  </si>
  <si>
    <t>-1100188359</t>
  </si>
  <si>
    <t>93</t>
  </si>
  <si>
    <t>R9</t>
  </si>
  <si>
    <t>Ochranná trubka PE DN 200, dl. 2m</t>
  </si>
  <si>
    <t>1669840273</t>
  </si>
  <si>
    <t>94</t>
  </si>
  <si>
    <t>R10</t>
  </si>
  <si>
    <t>Kluzné objímky -3 ks na segment</t>
  </si>
  <si>
    <t>890595707</t>
  </si>
  <si>
    <t>Ostatní konstrukce a práce, bourání</t>
  </si>
  <si>
    <t>95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</si>
  <si>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</si>
  <si>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</si>
  <si>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65661260</t>
  </si>
  <si>
    <t>9*2</t>
  </si>
  <si>
    <t>96</t>
  </si>
  <si>
    <t>919735113</t>
  </si>
  <si>
    <t>Řezání stávajícího živičného krytu nebo podkladu hloubky přes 100 do 150 mm</t>
  </si>
  <si>
    <t>1078285051</t>
  </si>
  <si>
    <t>97</t>
  </si>
  <si>
    <t>963042819</t>
  </si>
  <si>
    <t>Bourání schodišťových stupňů betonových zhotovených na místě</t>
  </si>
  <si>
    <t>1912060534</t>
  </si>
  <si>
    <t>0,9*7</t>
  </si>
  <si>
    <t>98</t>
  </si>
  <si>
    <t>963051113</t>
  </si>
  <si>
    <t>Bourání železobetonových stropů deskových, tl. přes 80 mm</t>
  </si>
  <si>
    <t>-381218181</t>
  </si>
  <si>
    <t xml:space="preserve">Poznámka k souboru cen:_x000d_
1. Cenu -1313 lze použít i pro bourání bedničkových stropů. Množství jednotek se určuje v m3 včetně dutin._x000d_
</t>
  </si>
  <si>
    <t>1,5*0,8*0,2"bet.strop jimky</t>
  </si>
  <si>
    <t>99</t>
  </si>
  <si>
    <t>R1</t>
  </si>
  <si>
    <t>Demontáž a likvidace stavající ČOV UH-1</t>
  </si>
  <si>
    <t>-1900752306</t>
  </si>
  <si>
    <t>100</t>
  </si>
  <si>
    <t>966071821</t>
  </si>
  <si>
    <t>Rozebrání oplocení z pletiva drátěného se čtvercovými oky, výšky do 1,6 m</t>
  </si>
  <si>
    <t>141568022</t>
  </si>
  <si>
    <t xml:space="preserve">Poznámka k souboru cen:_x000d_
1. V cenách nejsou započteny náklady na demontáž sloupků._x000d_
</t>
  </si>
  <si>
    <t>Přesun hmot a manipulace se sutí</t>
  </si>
  <si>
    <t>101</t>
  </si>
  <si>
    <t>997221551</t>
  </si>
  <si>
    <t>Vodorovná doprava suti bez naložení, ale se složením a s hrubým urovnáním ze sypkých materiálů, na vzdálenost do 1 km</t>
  </si>
  <si>
    <t>-1835994164</t>
  </si>
  <si>
    <t>12,618</t>
  </si>
  <si>
    <t>102</t>
  </si>
  <si>
    <t>997221569</t>
  </si>
  <si>
    <t>Vodorovná doprava suti bez naložení, ale se složením a s hrubým urovnáním Příplatek k ceně za každý další i započatý 1 km přes 1 km</t>
  </si>
  <si>
    <t>-1669940280</t>
  </si>
  <si>
    <t>12,618*10</t>
  </si>
  <si>
    <t>103</t>
  </si>
  <si>
    <t>997221612</t>
  </si>
  <si>
    <t>Nakládání na dopravní prostředky pro vodorovnou dopravu vybouraných hmot</t>
  </si>
  <si>
    <t>833216715</t>
  </si>
  <si>
    <t>104</t>
  </si>
  <si>
    <t>997221845</t>
  </si>
  <si>
    <t>Poplatek za uložení stavebního odpadu na skládce (skládkovné) asfaltového bez obsahu dehtu</t>
  </si>
  <si>
    <t>814952333</t>
  </si>
  <si>
    <t>2,844</t>
  </si>
  <si>
    <t>105</t>
  </si>
  <si>
    <t>997221855</t>
  </si>
  <si>
    <t>Poplatek za uložení stavebního odpadu na skládce (skládkovné) zeminy a kameniva</t>
  </si>
  <si>
    <t>-53913472</t>
  </si>
  <si>
    <t xml:space="preserve">Poznámka k souboru cen:_x000d_
1. Ceny uvedené v souboru cen lze po dohodě upravit podle místních podmínek._x000d_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stavebního_x000d_
 odpadu z katalogu 800-6 Demolice objektů._x000d_
</t>
  </si>
  <si>
    <t>12,618-2,844</t>
  </si>
  <si>
    <t>998</t>
  </si>
  <si>
    <t>Přesun hmot</t>
  </si>
  <si>
    <t>106</t>
  </si>
  <si>
    <t>998225111</t>
  </si>
  <si>
    <t>Přesun hmot pro komunikace s krytem z kameniva, monolitickým betonovým nebo živičným dopravní vzdálenost do 200 m jakékoliv délky objektu</t>
  </si>
  <si>
    <t>756485105</t>
  </si>
  <si>
    <t>135,193-1,865</t>
  </si>
  <si>
    <t>107</t>
  </si>
  <si>
    <t>998276101</t>
  </si>
  <si>
    <t>Přesun hmot pro trubní vedení hloubené z trub z plastických hmot nebo sklolaminátových pro vodovody nebo kanalizace v otevřeném výkopu dopravní vzdálenost do 15 m</t>
  </si>
  <si>
    <t>-592682198</t>
  </si>
  <si>
    <t>1,865</t>
  </si>
  <si>
    <t>OST</t>
  </si>
  <si>
    <t>Ostatní</t>
  </si>
  <si>
    <t>108</t>
  </si>
  <si>
    <t>R1.1</t>
  </si>
  <si>
    <t>Zaměření stavby</t>
  </si>
  <si>
    <t>hm</t>
  </si>
  <si>
    <t>512</t>
  </si>
  <si>
    <t>773905639</t>
  </si>
  <si>
    <t>0,5</t>
  </si>
  <si>
    <t>109</t>
  </si>
  <si>
    <t>R.1.2.</t>
  </si>
  <si>
    <t>Vytýčení stavby</t>
  </si>
  <si>
    <t>sb</t>
  </si>
  <si>
    <t>1711845344</t>
  </si>
  <si>
    <t>110</t>
  </si>
  <si>
    <t>R.1.3.</t>
  </si>
  <si>
    <t>Vytýčení inženýrských sítí</t>
  </si>
  <si>
    <t>1321349479</t>
  </si>
  <si>
    <t>111</t>
  </si>
  <si>
    <t>R.1.4.</t>
  </si>
  <si>
    <t>Dočasné dopravní značení</t>
  </si>
  <si>
    <t>1031865305</t>
  </si>
  <si>
    <t>112</t>
  </si>
  <si>
    <t>R.1.5.</t>
  </si>
  <si>
    <t>Zařízení staveniště</t>
  </si>
  <si>
    <t>-1721871909</t>
  </si>
  <si>
    <t>113</t>
  </si>
  <si>
    <t>R.1.6.</t>
  </si>
  <si>
    <t>PD skutečného provedení stavby</t>
  </si>
  <si>
    <t>-474218017</t>
  </si>
  <si>
    <t>114</t>
  </si>
  <si>
    <t>R.1.7.</t>
  </si>
  <si>
    <t>Geodetické zaměření skutečného provedení stavby</t>
  </si>
  <si>
    <t>1797166338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</si>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</sst>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top" wrapText="1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23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26</v>
      </c>
      <c r="AL8" s="28"/>
      <c r="AM8" s="28"/>
      <c r="AN8" s="40" t="s">
        <v>27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29</v>
      </c>
      <c r="AL10" s="28"/>
      <c r="AM10" s="28"/>
      <c r="AN10" s="34" t="s">
        <v>23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23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29</v>
      </c>
      <c r="AL13" s="28"/>
      <c r="AM13" s="28"/>
      <c r="AN13" s="41" t="s">
        <v>33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33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29</v>
      </c>
      <c r="AL16" s="28"/>
      <c r="AM16" s="28"/>
      <c r="AN16" s="34" t="s">
        <v>23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23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09/2018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Rekonstrukce domovní ČOV pro azylový dům v Novém Jičíně-Straníku č.p. 39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24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Straník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26</v>
      </c>
      <c r="AJ44" s="73"/>
      <c r="AK44" s="73"/>
      <c r="AL44" s="73"/>
      <c r="AM44" s="84" t="str">
        <f>IF(AN8= "","",AN8)</f>
        <v>16. 10. 2018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28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Nový Jičín, Masarykovo nám.1, 74101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34</v>
      </c>
      <c r="AJ46" s="73"/>
      <c r="AK46" s="73"/>
      <c r="AL46" s="73"/>
      <c r="AM46" s="76" t="str">
        <f>IF(E17="","",E17)</f>
        <v>Ing.Lubomír Novák-AVONA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32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3" t="s">
        <v>70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23</v>
      </c>
      <c r="AR51" s="82"/>
      <c r="AS51" s="112">
        <f>ROUND(AS52,2)</f>
        <v>0</v>
      </c>
      <c r="AT51" s="113">
        <f>ROUND(SUM(AV51:AW51),2)</f>
        <v>0</v>
      </c>
      <c r="AU51" s="114">
        <f>ROUND(AU52,5)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ROUND(AZ52,2)</f>
        <v>0</v>
      </c>
      <c r="BA51" s="113">
        <f>ROUND(BA52,2)</f>
        <v>0</v>
      </c>
      <c r="BB51" s="113">
        <f>ROUND(BB52,2)</f>
        <v>0</v>
      </c>
      <c r="BC51" s="113">
        <f>ROUND(BC52,2)</f>
        <v>0</v>
      </c>
      <c r="BD51" s="115">
        <f>ROUND(BD52,2)</f>
        <v>0</v>
      </c>
      <c r="BS51" s="116" t="s">
        <v>72</v>
      </c>
      <c r="BT51" s="116" t="s">
        <v>73</v>
      </c>
      <c r="BU51" s="117" t="s">
        <v>74</v>
      </c>
      <c r="BV51" s="116" t="s">
        <v>75</v>
      </c>
      <c r="BW51" s="116" t="s">
        <v>7</v>
      </c>
      <c r="BX51" s="116" t="s">
        <v>76</v>
      </c>
      <c r="CL51" s="116" t="s">
        <v>21</v>
      </c>
    </row>
    <row r="52" s="5" customFormat="1" ht="16.5" customHeight="1">
      <c r="A52" s="118" t="s">
        <v>77</v>
      </c>
      <c r="B52" s="119"/>
      <c r="C52" s="120"/>
      <c r="D52" s="121" t="s">
        <v>16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'09-2018 - Rekonstrukce DČOV'!J27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'09-2018 - Rekonstrukce DČOV'!P87</f>
        <v>0</v>
      </c>
      <c r="AV52" s="127">
        <f>'09-2018 - Rekonstrukce DČOV'!J30</f>
        <v>0</v>
      </c>
      <c r="AW52" s="127">
        <f>'09-2018 - Rekonstrukce DČOV'!J31</f>
        <v>0</v>
      </c>
      <c r="AX52" s="127">
        <f>'09-2018 - Rekonstrukce DČOV'!J32</f>
        <v>0</v>
      </c>
      <c r="AY52" s="127">
        <f>'09-2018 - Rekonstrukce DČOV'!J33</f>
        <v>0</v>
      </c>
      <c r="AZ52" s="127">
        <f>'09-2018 - Rekonstrukce DČOV'!F30</f>
        <v>0</v>
      </c>
      <c r="BA52" s="127">
        <f>'09-2018 - Rekonstrukce DČOV'!F31</f>
        <v>0</v>
      </c>
      <c r="BB52" s="127">
        <f>'09-2018 - Rekonstrukce DČOV'!F32</f>
        <v>0</v>
      </c>
      <c r="BC52" s="127">
        <f>'09-2018 - Rekonstrukce DČOV'!F33</f>
        <v>0</v>
      </c>
      <c r="BD52" s="129">
        <f>'09-2018 - Rekonstrukce DČOV'!F34</f>
        <v>0</v>
      </c>
      <c r="BT52" s="130" t="s">
        <v>80</v>
      </c>
      <c r="BV52" s="130" t="s">
        <v>75</v>
      </c>
      <c r="BW52" s="130" t="s">
        <v>81</v>
      </c>
      <c r="BX52" s="130" t="s">
        <v>7</v>
      </c>
      <c r="CL52" s="130" t="s">
        <v>82</v>
      </c>
      <c r="CM52" s="130" t="s">
        <v>80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mI9VPB1o0isVnR7aPQIdKNps3JDPrtuMqRO2L/05FnaxWP3zU1LsBFo22KzVhfNBMFPoDuOHEtTzYqzfI1fUAg==" hashValue="ZKk3TIidjQ9CLwbyE+vFC5FvbUzNAL8PtwCdyH2WVYgLMDOCbVnrjXbmXcVI0zUSgaJqUG1kOWWVTP4LO2tqzw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09-2018 - Rekonstrukce DČOV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83</v>
      </c>
      <c r="G1" s="134" t="s">
        <v>84</v>
      </c>
      <c r="H1" s="134"/>
      <c r="I1" s="135"/>
      <c r="J1" s="134" t="s">
        <v>85</v>
      </c>
      <c r="K1" s="133" t="s">
        <v>86</v>
      </c>
      <c r="L1" s="134" t="s">
        <v>87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80</v>
      </c>
    </row>
    <row r="4" ht="36.96" customHeight="1">
      <c r="B4" s="27"/>
      <c r="C4" s="28"/>
      <c r="D4" s="29" t="s">
        <v>88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Rekonstrukce domovní ČOV pro azylový dům v Novém Jičíně-Straníku č.p. 39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89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90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82</v>
      </c>
      <c r="G11" s="46"/>
      <c r="H11" s="46"/>
      <c r="I11" s="141" t="s">
        <v>22</v>
      </c>
      <c r="J11" s="34" t="s">
        <v>23</v>
      </c>
      <c r="K11" s="50"/>
    </row>
    <row r="12" s="1" customFormat="1" ht="14.4" customHeight="1">
      <c r="B12" s="45"/>
      <c r="C12" s="46"/>
      <c r="D12" s="39" t="s">
        <v>24</v>
      </c>
      <c r="E12" s="46"/>
      <c r="F12" s="34" t="s">
        <v>25</v>
      </c>
      <c r="G12" s="46"/>
      <c r="H12" s="46"/>
      <c r="I12" s="141" t="s">
        <v>26</v>
      </c>
      <c r="J12" s="142" t="str">
        <f>'Rekapitulace stavby'!AN8</f>
        <v>16. 10. 2018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28</v>
      </c>
      <c r="E14" s="46"/>
      <c r="F14" s="46"/>
      <c r="G14" s="46"/>
      <c r="H14" s="46"/>
      <c r="I14" s="141" t="s">
        <v>29</v>
      </c>
      <c r="J14" s="34" t="s">
        <v>23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1" t="s">
        <v>31</v>
      </c>
      <c r="J15" s="34" t="s">
        <v>23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1" t="s">
        <v>29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1" t="s">
        <v>29</v>
      </c>
      <c r="J20" s="34" t="s">
        <v>23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1" t="s">
        <v>31</v>
      </c>
      <c r="J21" s="34" t="s">
        <v>23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23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39</v>
      </c>
      <c r="E27" s="46"/>
      <c r="F27" s="46"/>
      <c r="G27" s="46"/>
      <c r="H27" s="46"/>
      <c r="I27" s="139"/>
      <c r="J27" s="150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1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2">
        <f>ROUND(SUM(BE87:BE441), 2)</f>
        <v>0</v>
      </c>
      <c r="G30" s="46"/>
      <c r="H30" s="46"/>
      <c r="I30" s="153">
        <v>0.20999999999999999</v>
      </c>
      <c r="J30" s="152">
        <f>ROUND(ROUND((SUM(BE87:BE441)),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2">
        <f>ROUND(SUM(BF87:BF441), 2)</f>
        <v>0</v>
      </c>
      <c r="G31" s="46"/>
      <c r="H31" s="46"/>
      <c r="I31" s="153">
        <v>0.14999999999999999</v>
      </c>
      <c r="J31" s="152">
        <f>ROUND(ROUND((SUM(BF87:BF441)),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2">
        <f>ROUND(SUM(BG87:BG441), 2)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2">
        <f>ROUND(SUM(BH87:BH441), 2)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2">
        <f>ROUND(SUM(BI87:BI441), 2)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49</v>
      </c>
      <c r="E36" s="97"/>
      <c r="F36" s="97"/>
      <c r="G36" s="156" t="s">
        <v>50</v>
      </c>
      <c r="H36" s="157" t="s">
        <v>51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91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Rekonstrukce domovní ČOV pro azylový dům v Novém Jičíně-Straníku č.p. 39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89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09/2018 - Rekonstrukce DČOV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24</v>
      </c>
      <c r="D49" s="46"/>
      <c r="E49" s="46"/>
      <c r="F49" s="34" t="str">
        <f>F12</f>
        <v>Straník</v>
      </c>
      <c r="G49" s="46"/>
      <c r="H49" s="46"/>
      <c r="I49" s="141" t="s">
        <v>26</v>
      </c>
      <c r="J49" s="142" t="str">
        <f>IF(J12="","",J12)</f>
        <v>16. 10. 2018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28</v>
      </c>
      <c r="D51" s="46"/>
      <c r="E51" s="46"/>
      <c r="F51" s="34" t="str">
        <f>E15</f>
        <v>Město Nový Jičín, Masarykovo nám.1, 74101</v>
      </c>
      <c r="G51" s="46"/>
      <c r="H51" s="46"/>
      <c r="I51" s="141" t="s">
        <v>34</v>
      </c>
      <c r="J51" s="43" t="str">
        <f>E21</f>
        <v>Ing.Lubomír Novák-AVONA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92</v>
      </c>
      <c r="D54" s="154"/>
      <c r="E54" s="154"/>
      <c r="F54" s="154"/>
      <c r="G54" s="154"/>
      <c r="H54" s="154"/>
      <c r="I54" s="168"/>
      <c r="J54" s="169" t="s">
        <v>93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94</v>
      </c>
      <c r="D56" s="46"/>
      <c r="E56" s="46"/>
      <c r="F56" s="46"/>
      <c r="G56" s="46"/>
      <c r="H56" s="46"/>
      <c r="I56" s="139"/>
      <c r="J56" s="150">
        <f>J87</f>
        <v>0</v>
      </c>
      <c r="K56" s="50"/>
      <c r="AU56" s="23" t="s">
        <v>95</v>
      </c>
    </row>
    <row r="57" s="7" customFormat="1" ht="24.96" customHeight="1">
      <c r="B57" s="172"/>
      <c r="C57" s="173"/>
      <c r="D57" s="174" t="s">
        <v>96</v>
      </c>
      <c r="E57" s="175"/>
      <c r="F57" s="175"/>
      <c r="G57" s="175"/>
      <c r="H57" s="175"/>
      <c r="I57" s="176"/>
      <c r="J57" s="177">
        <f>J88</f>
        <v>0</v>
      </c>
      <c r="K57" s="178"/>
    </row>
    <row r="58" s="8" customFormat="1" ht="19.92" customHeight="1">
      <c r="B58" s="179"/>
      <c r="C58" s="180"/>
      <c r="D58" s="181" t="s">
        <v>97</v>
      </c>
      <c r="E58" s="182"/>
      <c r="F58" s="182"/>
      <c r="G58" s="182"/>
      <c r="H58" s="182"/>
      <c r="I58" s="183"/>
      <c r="J58" s="184">
        <f>J89</f>
        <v>0</v>
      </c>
      <c r="K58" s="185"/>
    </row>
    <row r="59" s="8" customFormat="1" ht="19.92" customHeight="1">
      <c r="B59" s="179"/>
      <c r="C59" s="180"/>
      <c r="D59" s="181" t="s">
        <v>98</v>
      </c>
      <c r="E59" s="182"/>
      <c r="F59" s="182"/>
      <c r="G59" s="182"/>
      <c r="H59" s="182"/>
      <c r="I59" s="183"/>
      <c r="J59" s="184">
        <f>J270</f>
        <v>0</v>
      </c>
      <c r="K59" s="185"/>
    </row>
    <row r="60" s="8" customFormat="1" ht="19.92" customHeight="1">
      <c r="B60" s="179"/>
      <c r="C60" s="180"/>
      <c r="D60" s="181" t="s">
        <v>99</v>
      </c>
      <c r="E60" s="182"/>
      <c r="F60" s="182"/>
      <c r="G60" s="182"/>
      <c r="H60" s="182"/>
      <c r="I60" s="183"/>
      <c r="J60" s="184">
        <f>J283</f>
        <v>0</v>
      </c>
      <c r="K60" s="185"/>
    </row>
    <row r="61" s="8" customFormat="1" ht="19.92" customHeight="1">
      <c r="B61" s="179"/>
      <c r="C61" s="180"/>
      <c r="D61" s="181" t="s">
        <v>100</v>
      </c>
      <c r="E61" s="182"/>
      <c r="F61" s="182"/>
      <c r="G61" s="182"/>
      <c r="H61" s="182"/>
      <c r="I61" s="183"/>
      <c r="J61" s="184">
        <f>J303</f>
        <v>0</v>
      </c>
      <c r="K61" s="185"/>
    </row>
    <row r="62" s="8" customFormat="1" ht="19.92" customHeight="1">
      <c r="B62" s="179"/>
      <c r="C62" s="180"/>
      <c r="D62" s="181" t="s">
        <v>101</v>
      </c>
      <c r="E62" s="182"/>
      <c r="F62" s="182"/>
      <c r="G62" s="182"/>
      <c r="H62" s="182"/>
      <c r="I62" s="183"/>
      <c r="J62" s="184">
        <f>J328</f>
        <v>0</v>
      </c>
      <c r="K62" s="185"/>
    </row>
    <row r="63" s="8" customFormat="1" ht="19.92" customHeight="1">
      <c r="B63" s="179"/>
      <c r="C63" s="180"/>
      <c r="D63" s="181" t="s">
        <v>102</v>
      </c>
      <c r="E63" s="182"/>
      <c r="F63" s="182"/>
      <c r="G63" s="182"/>
      <c r="H63" s="182"/>
      <c r="I63" s="183"/>
      <c r="J63" s="184">
        <f>J358</f>
        <v>0</v>
      </c>
      <c r="K63" s="185"/>
    </row>
    <row r="64" s="8" customFormat="1" ht="19.92" customHeight="1">
      <c r="B64" s="179"/>
      <c r="C64" s="180"/>
      <c r="D64" s="181" t="s">
        <v>103</v>
      </c>
      <c r="E64" s="182"/>
      <c r="F64" s="182"/>
      <c r="G64" s="182"/>
      <c r="H64" s="182"/>
      <c r="I64" s="183"/>
      <c r="J64" s="184">
        <f>J399</f>
        <v>0</v>
      </c>
      <c r="K64" s="185"/>
    </row>
    <row r="65" s="8" customFormat="1" ht="19.92" customHeight="1">
      <c r="B65" s="179"/>
      <c r="C65" s="180"/>
      <c r="D65" s="181" t="s">
        <v>104</v>
      </c>
      <c r="E65" s="182"/>
      <c r="F65" s="182"/>
      <c r="G65" s="182"/>
      <c r="H65" s="182"/>
      <c r="I65" s="183"/>
      <c r="J65" s="184">
        <f>J415</f>
        <v>0</v>
      </c>
      <c r="K65" s="185"/>
    </row>
    <row r="66" s="8" customFormat="1" ht="19.92" customHeight="1">
      <c r="B66" s="179"/>
      <c r="C66" s="180"/>
      <c r="D66" s="181" t="s">
        <v>105</v>
      </c>
      <c r="E66" s="182"/>
      <c r="F66" s="182"/>
      <c r="G66" s="182"/>
      <c r="H66" s="182"/>
      <c r="I66" s="183"/>
      <c r="J66" s="184">
        <f>J428</f>
        <v>0</v>
      </c>
      <c r="K66" s="185"/>
    </row>
    <row r="67" s="7" customFormat="1" ht="24.96" customHeight="1">
      <c r="B67" s="172"/>
      <c r="C67" s="173"/>
      <c r="D67" s="174" t="s">
        <v>106</v>
      </c>
      <c r="E67" s="175"/>
      <c r="F67" s="175"/>
      <c r="G67" s="175"/>
      <c r="H67" s="175"/>
      <c r="I67" s="176"/>
      <c r="J67" s="177">
        <f>J433</f>
        <v>0</v>
      </c>
      <c r="K67" s="178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39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1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4"/>
      <c r="J73" s="70"/>
      <c r="K73" s="70"/>
      <c r="L73" s="71"/>
    </row>
    <row r="74" s="1" customFormat="1" ht="36.96" customHeight="1">
      <c r="B74" s="45"/>
      <c r="C74" s="72" t="s">
        <v>107</v>
      </c>
      <c r="D74" s="73"/>
      <c r="E74" s="73"/>
      <c r="F74" s="73"/>
      <c r="G74" s="73"/>
      <c r="H74" s="73"/>
      <c r="I74" s="186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86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86"/>
      <c r="J76" s="73"/>
      <c r="K76" s="73"/>
      <c r="L76" s="71"/>
    </row>
    <row r="77" s="1" customFormat="1" ht="16.5" customHeight="1">
      <c r="B77" s="45"/>
      <c r="C77" s="73"/>
      <c r="D77" s="73"/>
      <c r="E77" s="187" t="str">
        <f>E7</f>
        <v>Rekonstrukce domovní ČOV pro azylový dům v Novém Jičíně-Straníku č.p. 39</v>
      </c>
      <c r="F77" s="75"/>
      <c r="G77" s="75"/>
      <c r="H77" s="75"/>
      <c r="I77" s="186"/>
      <c r="J77" s="73"/>
      <c r="K77" s="73"/>
      <c r="L77" s="71"/>
    </row>
    <row r="78" s="1" customFormat="1" ht="14.4" customHeight="1">
      <c r="B78" s="45"/>
      <c r="C78" s="75" t="s">
        <v>89</v>
      </c>
      <c r="D78" s="73"/>
      <c r="E78" s="73"/>
      <c r="F78" s="73"/>
      <c r="G78" s="73"/>
      <c r="H78" s="73"/>
      <c r="I78" s="186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09/2018 - Rekonstrukce DČOV</v>
      </c>
      <c r="F79" s="73"/>
      <c r="G79" s="73"/>
      <c r="H79" s="73"/>
      <c r="I79" s="186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86"/>
      <c r="J80" s="73"/>
      <c r="K80" s="73"/>
      <c r="L80" s="71"/>
    </row>
    <row r="81" s="1" customFormat="1" ht="18" customHeight="1">
      <c r="B81" s="45"/>
      <c r="C81" s="75" t="s">
        <v>24</v>
      </c>
      <c r="D81" s="73"/>
      <c r="E81" s="73"/>
      <c r="F81" s="188" t="str">
        <f>F12</f>
        <v>Straník</v>
      </c>
      <c r="G81" s="73"/>
      <c r="H81" s="73"/>
      <c r="I81" s="189" t="s">
        <v>26</v>
      </c>
      <c r="J81" s="84" t="str">
        <f>IF(J12="","",J12)</f>
        <v>16. 10. 2018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86"/>
      <c r="J82" s="73"/>
      <c r="K82" s="73"/>
      <c r="L82" s="71"/>
    </row>
    <row r="83" s="1" customFormat="1">
      <c r="B83" s="45"/>
      <c r="C83" s="75" t="s">
        <v>28</v>
      </c>
      <c r="D83" s="73"/>
      <c r="E83" s="73"/>
      <c r="F83" s="188" t="str">
        <f>E15</f>
        <v>Město Nový Jičín, Masarykovo nám.1, 74101</v>
      </c>
      <c r="G83" s="73"/>
      <c r="H83" s="73"/>
      <c r="I83" s="189" t="s">
        <v>34</v>
      </c>
      <c r="J83" s="188" t="str">
        <f>E21</f>
        <v>Ing.Lubomír Novák-AVONA</v>
      </c>
      <c r="K83" s="73"/>
      <c r="L83" s="71"/>
    </row>
    <row r="84" s="1" customFormat="1" ht="14.4" customHeight="1">
      <c r="B84" s="45"/>
      <c r="C84" s="75" t="s">
        <v>32</v>
      </c>
      <c r="D84" s="73"/>
      <c r="E84" s="73"/>
      <c r="F84" s="188" t="str">
        <f>IF(E18="","",E18)</f>
        <v/>
      </c>
      <c r="G84" s="73"/>
      <c r="H84" s="73"/>
      <c r="I84" s="186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86"/>
      <c r="J85" s="73"/>
      <c r="K85" s="73"/>
      <c r="L85" s="71"/>
    </row>
    <row r="86" s="9" customFormat="1" ht="29.28" customHeight="1">
      <c r="B86" s="190"/>
      <c r="C86" s="191" t="s">
        <v>108</v>
      </c>
      <c r="D86" s="192" t="s">
        <v>58</v>
      </c>
      <c r="E86" s="192" t="s">
        <v>54</v>
      </c>
      <c r="F86" s="192" t="s">
        <v>109</v>
      </c>
      <c r="G86" s="192" t="s">
        <v>110</v>
      </c>
      <c r="H86" s="192" t="s">
        <v>111</v>
      </c>
      <c r="I86" s="193" t="s">
        <v>112</v>
      </c>
      <c r="J86" s="192" t="s">
        <v>93</v>
      </c>
      <c r="K86" s="194" t="s">
        <v>113</v>
      </c>
      <c r="L86" s="195"/>
      <c r="M86" s="101" t="s">
        <v>114</v>
      </c>
      <c r="N86" s="102" t="s">
        <v>43</v>
      </c>
      <c r="O86" s="102" t="s">
        <v>115</v>
      </c>
      <c r="P86" s="102" t="s">
        <v>116</v>
      </c>
      <c r="Q86" s="102" t="s">
        <v>117</v>
      </c>
      <c r="R86" s="102" t="s">
        <v>118</v>
      </c>
      <c r="S86" s="102" t="s">
        <v>119</v>
      </c>
      <c r="T86" s="103" t="s">
        <v>120</v>
      </c>
    </row>
    <row r="87" s="1" customFormat="1" ht="29.28" customHeight="1">
      <c r="B87" s="45"/>
      <c r="C87" s="107" t="s">
        <v>94</v>
      </c>
      <c r="D87" s="73"/>
      <c r="E87" s="73"/>
      <c r="F87" s="73"/>
      <c r="G87" s="73"/>
      <c r="H87" s="73"/>
      <c r="I87" s="186"/>
      <c r="J87" s="196">
        <f>BK87</f>
        <v>0</v>
      </c>
      <c r="K87" s="73"/>
      <c r="L87" s="71"/>
      <c r="M87" s="104"/>
      <c r="N87" s="105"/>
      <c r="O87" s="105"/>
      <c r="P87" s="197">
        <f>P88+P433</f>
        <v>0</v>
      </c>
      <c r="Q87" s="105"/>
      <c r="R87" s="197">
        <f>R88+R433</f>
        <v>135.19434428</v>
      </c>
      <c r="S87" s="105"/>
      <c r="T87" s="198">
        <f>T88+T433</f>
        <v>12.61773</v>
      </c>
      <c r="AT87" s="23" t="s">
        <v>72</v>
      </c>
      <c r="AU87" s="23" t="s">
        <v>95</v>
      </c>
      <c r="BK87" s="199">
        <f>BK88+BK433</f>
        <v>0</v>
      </c>
    </row>
    <row r="88" s="10" customFormat="1" ht="37.44001" customHeight="1">
      <c r="B88" s="200"/>
      <c r="C88" s="201"/>
      <c r="D88" s="202" t="s">
        <v>72</v>
      </c>
      <c r="E88" s="203" t="s">
        <v>121</v>
      </c>
      <c r="F88" s="203" t="s">
        <v>122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P89+P270+P283+P303+P328+P358+P399+P415+P428</f>
        <v>0</v>
      </c>
      <c r="Q88" s="208"/>
      <c r="R88" s="209">
        <f>R89+R270+R283+R303+R328+R358+R399+R415+R428</f>
        <v>135.19434428</v>
      </c>
      <c r="S88" s="208"/>
      <c r="T88" s="210">
        <f>T89+T270+T283+T303+T328+T358+T399+T415+T428</f>
        <v>12.61773</v>
      </c>
      <c r="AR88" s="211" t="s">
        <v>80</v>
      </c>
      <c r="AT88" s="212" t="s">
        <v>72</v>
      </c>
      <c r="AU88" s="212" t="s">
        <v>73</v>
      </c>
      <c r="AY88" s="211" t="s">
        <v>123</v>
      </c>
      <c r="BK88" s="213">
        <f>BK89+BK270+BK283+BK303+BK328+BK358+BK399+BK415+BK428</f>
        <v>0</v>
      </c>
    </row>
    <row r="89" s="10" customFormat="1" ht="19.92" customHeight="1">
      <c r="B89" s="200"/>
      <c r="C89" s="201"/>
      <c r="D89" s="202" t="s">
        <v>72</v>
      </c>
      <c r="E89" s="214" t="s">
        <v>80</v>
      </c>
      <c r="F89" s="214" t="s">
        <v>124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SUM(P90:P269)</f>
        <v>0</v>
      </c>
      <c r="Q89" s="208"/>
      <c r="R89" s="209">
        <f>SUM(R90:R269)</f>
        <v>96.0662868</v>
      </c>
      <c r="S89" s="208"/>
      <c r="T89" s="210">
        <f>SUM(T90:T269)</f>
        <v>11.574</v>
      </c>
      <c r="AR89" s="211" t="s">
        <v>80</v>
      </c>
      <c r="AT89" s="212" t="s">
        <v>72</v>
      </c>
      <c r="AU89" s="212" t="s">
        <v>80</v>
      </c>
      <c r="AY89" s="211" t="s">
        <v>123</v>
      </c>
      <c r="BK89" s="213">
        <f>SUM(BK90:BK269)</f>
        <v>0</v>
      </c>
    </row>
    <row r="90" s="1" customFormat="1" ht="51" customHeight="1">
      <c r="B90" s="45"/>
      <c r="C90" s="216" t="s">
        <v>80</v>
      </c>
      <c r="D90" s="216" t="s">
        <v>125</v>
      </c>
      <c r="E90" s="217" t="s">
        <v>126</v>
      </c>
      <c r="F90" s="218" t="s">
        <v>127</v>
      </c>
      <c r="G90" s="219" t="s">
        <v>128</v>
      </c>
      <c r="H90" s="220">
        <v>0.080000000000000002</v>
      </c>
      <c r="I90" s="221"/>
      <c r="J90" s="222">
        <f>ROUND(I90*H90,2)</f>
        <v>0</v>
      </c>
      <c r="K90" s="218" t="s">
        <v>129</v>
      </c>
      <c r="L90" s="71"/>
      <c r="M90" s="223" t="s">
        <v>23</v>
      </c>
      <c r="N90" s="224" t="s">
        <v>45</v>
      </c>
      <c r="O90" s="4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23" t="s">
        <v>130</v>
      </c>
      <c r="AT90" s="23" t="s">
        <v>125</v>
      </c>
      <c r="AU90" s="23" t="s">
        <v>131</v>
      </c>
      <c r="AY90" s="23" t="s">
        <v>123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3" t="s">
        <v>131</v>
      </c>
      <c r="BK90" s="227">
        <f>ROUND(I90*H90,2)</f>
        <v>0</v>
      </c>
      <c r="BL90" s="23" t="s">
        <v>130</v>
      </c>
      <c r="BM90" s="23" t="s">
        <v>132</v>
      </c>
    </row>
    <row r="91" s="1" customFormat="1">
      <c r="B91" s="45"/>
      <c r="C91" s="73"/>
      <c r="D91" s="228" t="s">
        <v>133</v>
      </c>
      <c r="E91" s="73"/>
      <c r="F91" s="229" t="s">
        <v>134</v>
      </c>
      <c r="G91" s="73"/>
      <c r="H91" s="73"/>
      <c r="I91" s="186"/>
      <c r="J91" s="73"/>
      <c r="K91" s="73"/>
      <c r="L91" s="71"/>
      <c r="M91" s="230"/>
      <c r="N91" s="46"/>
      <c r="O91" s="46"/>
      <c r="P91" s="46"/>
      <c r="Q91" s="46"/>
      <c r="R91" s="46"/>
      <c r="S91" s="46"/>
      <c r="T91" s="94"/>
      <c r="AT91" s="23" t="s">
        <v>133</v>
      </c>
      <c r="AU91" s="23" t="s">
        <v>131</v>
      </c>
    </row>
    <row r="92" s="11" customFormat="1">
      <c r="B92" s="231"/>
      <c r="C92" s="232"/>
      <c r="D92" s="228" t="s">
        <v>135</v>
      </c>
      <c r="E92" s="233" t="s">
        <v>23</v>
      </c>
      <c r="F92" s="234" t="s">
        <v>136</v>
      </c>
      <c r="G92" s="232"/>
      <c r="H92" s="235">
        <v>0.080000000000000002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135</v>
      </c>
      <c r="AU92" s="241" t="s">
        <v>131</v>
      </c>
      <c r="AV92" s="11" t="s">
        <v>131</v>
      </c>
      <c r="AW92" s="11" t="s">
        <v>36</v>
      </c>
      <c r="AX92" s="11" t="s">
        <v>80</v>
      </c>
      <c r="AY92" s="241" t="s">
        <v>123</v>
      </c>
    </row>
    <row r="93" s="1" customFormat="1" ht="25.5" customHeight="1">
      <c r="B93" s="45"/>
      <c r="C93" s="216" t="s">
        <v>131</v>
      </c>
      <c r="D93" s="216" t="s">
        <v>125</v>
      </c>
      <c r="E93" s="217" t="s">
        <v>137</v>
      </c>
      <c r="F93" s="218" t="s">
        <v>138</v>
      </c>
      <c r="G93" s="219" t="s">
        <v>139</v>
      </c>
      <c r="H93" s="220">
        <v>3</v>
      </c>
      <c r="I93" s="221"/>
      <c r="J93" s="222">
        <f>ROUND(I93*H93,2)</f>
        <v>0</v>
      </c>
      <c r="K93" s="218" t="s">
        <v>129</v>
      </c>
      <c r="L93" s="71"/>
      <c r="M93" s="223" t="s">
        <v>23</v>
      </c>
      <c r="N93" s="224" t="s">
        <v>45</v>
      </c>
      <c r="O93" s="4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23" t="s">
        <v>130</v>
      </c>
      <c r="AT93" s="23" t="s">
        <v>125</v>
      </c>
      <c r="AU93" s="23" t="s">
        <v>131</v>
      </c>
      <c r="AY93" s="23" t="s">
        <v>123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3" t="s">
        <v>131</v>
      </c>
      <c r="BK93" s="227">
        <f>ROUND(I93*H93,2)</f>
        <v>0</v>
      </c>
      <c r="BL93" s="23" t="s">
        <v>130</v>
      </c>
      <c r="BM93" s="23" t="s">
        <v>140</v>
      </c>
    </row>
    <row r="94" s="1" customFormat="1">
      <c r="B94" s="45"/>
      <c r="C94" s="73"/>
      <c r="D94" s="228" t="s">
        <v>133</v>
      </c>
      <c r="E94" s="73"/>
      <c r="F94" s="229" t="s">
        <v>141</v>
      </c>
      <c r="G94" s="73"/>
      <c r="H94" s="73"/>
      <c r="I94" s="186"/>
      <c r="J94" s="73"/>
      <c r="K94" s="73"/>
      <c r="L94" s="71"/>
      <c r="M94" s="230"/>
      <c r="N94" s="46"/>
      <c r="O94" s="46"/>
      <c r="P94" s="46"/>
      <c r="Q94" s="46"/>
      <c r="R94" s="46"/>
      <c r="S94" s="46"/>
      <c r="T94" s="94"/>
      <c r="AT94" s="23" t="s">
        <v>133</v>
      </c>
      <c r="AU94" s="23" t="s">
        <v>131</v>
      </c>
    </row>
    <row r="95" s="11" customFormat="1">
      <c r="B95" s="231"/>
      <c r="C95" s="232"/>
      <c r="D95" s="228" t="s">
        <v>135</v>
      </c>
      <c r="E95" s="233" t="s">
        <v>23</v>
      </c>
      <c r="F95" s="234" t="s">
        <v>142</v>
      </c>
      <c r="G95" s="232"/>
      <c r="H95" s="235">
        <v>3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135</v>
      </c>
      <c r="AU95" s="241" t="s">
        <v>131</v>
      </c>
      <c r="AV95" s="11" t="s">
        <v>131</v>
      </c>
      <c r="AW95" s="11" t="s">
        <v>36</v>
      </c>
      <c r="AX95" s="11" t="s">
        <v>73</v>
      </c>
      <c r="AY95" s="241" t="s">
        <v>123</v>
      </c>
    </row>
    <row r="96" s="12" customFormat="1">
      <c r="B96" s="242"/>
      <c r="C96" s="243"/>
      <c r="D96" s="228" t="s">
        <v>135</v>
      </c>
      <c r="E96" s="244" t="s">
        <v>23</v>
      </c>
      <c r="F96" s="245" t="s">
        <v>143</v>
      </c>
      <c r="G96" s="243"/>
      <c r="H96" s="246">
        <v>3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135</v>
      </c>
      <c r="AU96" s="252" t="s">
        <v>131</v>
      </c>
      <c r="AV96" s="12" t="s">
        <v>130</v>
      </c>
      <c r="AW96" s="12" t="s">
        <v>36</v>
      </c>
      <c r="AX96" s="12" t="s">
        <v>80</v>
      </c>
      <c r="AY96" s="252" t="s">
        <v>123</v>
      </c>
    </row>
    <row r="97" s="1" customFormat="1" ht="38.25" customHeight="1">
      <c r="B97" s="45"/>
      <c r="C97" s="216" t="s">
        <v>144</v>
      </c>
      <c r="D97" s="216" t="s">
        <v>125</v>
      </c>
      <c r="E97" s="217" t="s">
        <v>145</v>
      </c>
      <c r="F97" s="218" t="s">
        <v>146</v>
      </c>
      <c r="G97" s="219" t="s">
        <v>147</v>
      </c>
      <c r="H97" s="220">
        <v>9</v>
      </c>
      <c r="I97" s="221"/>
      <c r="J97" s="222">
        <f>ROUND(I97*H97,2)</f>
        <v>0</v>
      </c>
      <c r="K97" s="218" t="s">
        <v>129</v>
      </c>
      <c r="L97" s="71"/>
      <c r="M97" s="223" t="s">
        <v>23</v>
      </c>
      <c r="N97" s="224" t="s">
        <v>45</v>
      </c>
      <c r="O97" s="46"/>
      <c r="P97" s="225">
        <f>O97*H97</f>
        <v>0</v>
      </c>
      <c r="Q97" s="225">
        <v>0</v>
      </c>
      <c r="R97" s="225">
        <f>Q97*H97</f>
        <v>0</v>
      </c>
      <c r="S97" s="225">
        <v>0.17999999999999999</v>
      </c>
      <c r="T97" s="226">
        <f>S97*H97</f>
        <v>1.6199999999999999</v>
      </c>
      <c r="AR97" s="23" t="s">
        <v>130</v>
      </c>
      <c r="AT97" s="23" t="s">
        <v>125</v>
      </c>
      <c r="AU97" s="23" t="s">
        <v>131</v>
      </c>
      <c r="AY97" s="23" t="s">
        <v>123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3" t="s">
        <v>131</v>
      </c>
      <c r="BK97" s="227">
        <f>ROUND(I97*H97,2)</f>
        <v>0</v>
      </c>
      <c r="BL97" s="23" t="s">
        <v>130</v>
      </c>
      <c r="BM97" s="23" t="s">
        <v>148</v>
      </c>
    </row>
    <row r="98" s="1" customFormat="1">
      <c r="B98" s="45"/>
      <c r="C98" s="73"/>
      <c r="D98" s="228" t="s">
        <v>133</v>
      </c>
      <c r="E98" s="73"/>
      <c r="F98" s="229" t="s">
        <v>149</v>
      </c>
      <c r="G98" s="73"/>
      <c r="H98" s="73"/>
      <c r="I98" s="186"/>
      <c r="J98" s="73"/>
      <c r="K98" s="73"/>
      <c r="L98" s="71"/>
      <c r="M98" s="230"/>
      <c r="N98" s="46"/>
      <c r="O98" s="46"/>
      <c r="P98" s="46"/>
      <c r="Q98" s="46"/>
      <c r="R98" s="46"/>
      <c r="S98" s="46"/>
      <c r="T98" s="94"/>
      <c r="AT98" s="23" t="s">
        <v>133</v>
      </c>
      <c r="AU98" s="23" t="s">
        <v>131</v>
      </c>
    </row>
    <row r="99" s="11" customFormat="1">
      <c r="B99" s="231"/>
      <c r="C99" s="232"/>
      <c r="D99" s="228" t="s">
        <v>135</v>
      </c>
      <c r="E99" s="233" t="s">
        <v>23</v>
      </c>
      <c r="F99" s="234" t="s">
        <v>150</v>
      </c>
      <c r="G99" s="232"/>
      <c r="H99" s="235">
        <v>9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135</v>
      </c>
      <c r="AU99" s="241" t="s">
        <v>131</v>
      </c>
      <c r="AV99" s="11" t="s">
        <v>131</v>
      </c>
      <c r="AW99" s="11" t="s">
        <v>36</v>
      </c>
      <c r="AX99" s="11" t="s">
        <v>80</v>
      </c>
      <c r="AY99" s="241" t="s">
        <v>123</v>
      </c>
    </row>
    <row r="100" s="1" customFormat="1" ht="38.25" customHeight="1">
      <c r="B100" s="45"/>
      <c r="C100" s="216" t="s">
        <v>130</v>
      </c>
      <c r="D100" s="216" t="s">
        <v>125</v>
      </c>
      <c r="E100" s="217" t="s">
        <v>151</v>
      </c>
      <c r="F100" s="218" t="s">
        <v>152</v>
      </c>
      <c r="G100" s="219" t="s">
        <v>147</v>
      </c>
      <c r="H100" s="220">
        <v>9</v>
      </c>
      <c r="I100" s="221"/>
      <c r="J100" s="222">
        <f>ROUND(I100*H100,2)</f>
        <v>0</v>
      </c>
      <c r="K100" s="218" t="s">
        <v>129</v>
      </c>
      <c r="L100" s="71"/>
      <c r="M100" s="223" t="s">
        <v>23</v>
      </c>
      <c r="N100" s="224" t="s">
        <v>45</v>
      </c>
      <c r="O100" s="46"/>
      <c r="P100" s="225">
        <f>O100*H100</f>
        <v>0</v>
      </c>
      <c r="Q100" s="225">
        <v>0</v>
      </c>
      <c r="R100" s="225">
        <f>Q100*H100</f>
        <v>0</v>
      </c>
      <c r="S100" s="225">
        <v>0.5</v>
      </c>
      <c r="T100" s="226">
        <f>S100*H100</f>
        <v>4.5</v>
      </c>
      <c r="AR100" s="23" t="s">
        <v>130</v>
      </c>
      <c r="AT100" s="23" t="s">
        <v>125</v>
      </c>
      <c r="AU100" s="23" t="s">
        <v>131</v>
      </c>
      <c r="AY100" s="23" t="s">
        <v>123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3" t="s">
        <v>131</v>
      </c>
      <c r="BK100" s="227">
        <f>ROUND(I100*H100,2)</f>
        <v>0</v>
      </c>
      <c r="BL100" s="23" t="s">
        <v>130</v>
      </c>
      <c r="BM100" s="23" t="s">
        <v>153</v>
      </c>
    </row>
    <row r="101" s="1" customFormat="1">
      <c r="B101" s="45"/>
      <c r="C101" s="73"/>
      <c r="D101" s="228" t="s">
        <v>133</v>
      </c>
      <c r="E101" s="73"/>
      <c r="F101" s="229" t="s">
        <v>149</v>
      </c>
      <c r="G101" s="73"/>
      <c r="H101" s="73"/>
      <c r="I101" s="186"/>
      <c r="J101" s="73"/>
      <c r="K101" s="73"/>
      <c r="L101" s="71"/>
      <c r="M101" s="230"/>
      <c r="N101" s="46"/>
      <c r="O101" s="46"/>
      <c r="P101" s="46"/>
      <c r="Q101" s="46"/>
      <c r="R101" s="46"/>
      <c r="S101" s="46"/>
      <c r="T101" s="94"/>
      <c r="AT101" s="23" t="s">
        <v>133</v>
      </c>
      <c r="AU101" s="23" t="s">
        <v>131</v>
      </c>
    </row>
    <row r="102" s="11" customFormat="1">
      <c r="B102" s="231"/>
      <c r="C102" s="232"/>
      <c r="D102" s="228" t="s">
        <v>135</v>
      </c>
      <c r="E102" s="233" t="s">
        <v>23</v>
      </c>
      <c r="F102" s="234" t="s">
        <v>150</v>
      </c>
      <c r="G102" s="232"/>
      <c r="H102" s="235">
        <v>9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135</v>
      </c>
      <c r="AU102" s="241" t="s">
        <v>131</v>
      </c>
      <c r="AV102" s="11" t="s">
        <v>131</v>
      </c>
      <c r="AW102" s="11" t="s">
        <v>36</v>
      </c>
      <c r="AX102" s="11" t="s">
        <v>80</v>
      </c>
      <c r="AY102" s="241" t="s">
        <v>123</v>
      </c>
    </row>
    <row r="103" s="1" customFormat="1" ht="51" customHeight="1">
      <c r="B103" s="45"/>
      <c r="C103" s="216" t="s">
        <v>154</v>
      </c>
      <c r="D103" s="216" t="s">
        <v>125</v>
      </c>
      <c r="E103" s="217" t="s">
        <v>155</v>
      </c>
      <c r="F103" s="218" t="s">
        <v>156</v>
      </c>
      <c r="G103" s="219" t="s">
        <v>147</v>
      </c>
      <c r="H103" s="220">
        <v>9</v>
      </c>
      <c r="I103" s="221"/>
      <c r="J103" s="222">
        <f>ROUND(I103*H103,2)</f>
        <v>0</v>
      </c>
      <c r="K103" s="218" t="s">
        <v>129</v>
      </c>
      <c r="L103" s="71"/>
      <c r="M103" s="223" t="s">
        <v>23</v>
      </c>
      <c r="N103" s="224" t="s">
        <v>45</v>
      </c>
      <c r="O103" s="46"/>
      <c r="P103" s="225">
        <f>O103*H103</f>
        <v>0</v>
      </c>
      <c r="Q103" s="225">
        <v>0</v>
      </c>
      <c r="R103" s="225">
        <f>Q103*H103</f>
        <v>0</v>
      </c>
      <c r="S103" s="225">
        <v>0.28999999999999998</v>
      </c>
      <c r="T103" s="226">
        <f>S103*H103</f>
        <v>2.6099999999999999</v>
      </c>
      <c r="AR103" s="23" t="s">
        <v>130</v>
      </c>
      <c r="AT103" s="23" t="s">
        <v>125</v>
      </c>
      <c r="AU103" s="23" t="s">
        <v>131</v>
      </c>
      <c r="AY103" s="23" t="s">
        <v>123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3" t="s">
        <v>131</v>
      </c>
      <c r="BK103" s="227">
        <f>ROUND(I103*H103,2)</f>
        <v>0</v>
      </c>
      <c r="BL103" s="23" t="s">
        <v>130</v>
      </c>
      <c r="BM103" s="23" t="s">
        <v>157</v>
      </c>
    </row>
    <row r="104" s="1" customFormat="1">
      <c r="B104" s="45"/>
      <c r="C104" s="73"/>
      <c r="D104" s="228" t="s">
        <v>133</v>
      </c>
      <c r="E104" s="73"/>
      <c r="F104" s="229" t="s">
        <v>149</v>
      </c>
      <c r="G104" s="73"/>
      <c r="H104" s="73"/>
      <c r="I104" s="186"/>
      <c r="J104" s="73"/>
      <c r="K104" s="73"/>
      <c r="L104" s="71"/>
      <c r="M104" s="230"/>
      <c r="N104" s="46"/>
      <c r="O104" s="46"/>
      <c r="P104" s="46"/>
      <c r="Q104" s="46"/>
      <c r="R104" s="46"/>
      <c r="S104" s="46"/>
      <c r="T104" s="94"/>
      <c r="AT104" s="23" t="s">
        <v>133</v>
      </c>
      <c r="AU104" s="23" t="s">
        <v>131</v>
      </c>
    </row>
    <row r="105" s="11" customFormat="1">
      <c r="B105" s="231"/>
      <c r="C105" s="232"/>
      <c r="D105" s="228" t="s">
        <v>135</v>
      </c>
      <c r="E105" s="233" t="s">
        <v>23</v>
      </c>
      <c r="F105" s="234" t="s">
        <v>150</v>
      </c>
      <c r="G105" s="232"/>
      <c r="H105" s="235">
        <v>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135</v>
      </c>
      <c r="AU105" s="241" t="s">
        <v>131</v>
      </c>
      <c r="AV105" s="11" t="s">
        <v>131</v>
      </c>
      <c r="AW105" s="11" t="s">
        <v>36</v>
      </c>
      <c r="AX105" s="11" t="s">
        <v>80</v>
      </c>
      <c r="AY105" s="241" t="s">
        <v>123</v>
      </c>
    </row>
    <row r="106" s="1" customFormat="1" ht="38.25" customHeight="1">
      <c r="B106" s="45"/>
      <c r="C106" s="216" t="s">
        <v>158</v>
      </c>
      <c r="D106" s="216" t="s">
        <v>125</v>
      </c>
      <c r="E106" s="217" t="s">
        <v>159</v>
      </c>
      <c r="F106" s="218" t="s">
        <v>160</v>
      </c>
      <c r="G106" s="219" t="s">
        <v>147</v>
      </c>
      <c r="H106" s="220">
        <v>9</v>
      </c>
      <c r="I106" s="221"/>
      <c r="J106" s="222">
        <f>ROUND(I106*H106,2)</f>
        <v>0</v>
      </c>
      <c r="K106" s="218" t="s">
        <v>129</v>
      </c>
      <c r="L106" s="71"/>
      <c r="M106" s="223" t="s">
        <v>23</v>
      </c>
      <c r="N106" s="224" t="s">
        <v>45</v>
      </c>
      <c r="O106" s="46"/>
      <c r="P106" s="225">
        <f>O106*H106</f>
        <v>0</v>
      </c>
      <c r="Q106" s="225">
        <v>0</v>
      </c>
      <c r="R106" s="225">
        <f>Q106*H106</f>
        <v>0</v>
      </c>
      <c r="S106" s="225">
        <v>0.316</v>
      </c>
      <c r="T106" s="226">
        <f>S106*H106</f>
        <v>2.8439999999999999</v>
      </c>
      <c r="AR106" s="23" t="s">
        <v>130</v>
      </c>
      <c r="AT106" s="23" t="s">
        <v>125</v>
      </c>
      <c r="AU106" s="23" t="s">
        <v>131</v>
      </c>
      <c r="AY106" s="23" t="s">
        <v>123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3" t="s">
        <v>131</v>
      </c>
      <c r="BK106" s="227">
        <f>ROUND(I106*H106,2)</f>
        <v>0</v>
      </c>
      <c r="BL106" s="23" t="s">
        <v>130</v>
      </c>
      <c r="BM106" s="23" t="s">
        <v>161</v>
      </c>
    </row>
    <row r="107" s="1" customFormat="1">
      <c r="B107" s="45"/>
      <c r="C107" s="73"/>
      <c r="D107" s="228" t="s">
        <v>133</v>
      </c>
      <c r="E107" s="73"/>
      <c r="F107" s="229" t="s">
        <v>149</v>
      </c>
      <c r="G107" s="73"/>
      <c r="H107" s="73"/>
      <c r="I107" s="186"/>
      <c r="J107" s="73"/>
      <c r="K107" s="73"/>
      <c r="L107" s="71"/>
      <c r="M107" s="230"/>
      <c r="N107" s="46"/>
      <c r="O107" s="46"/>
      <c r="P107" s="46"/>
      <c r="Q107" s="46"/>
      <c r="R107" s="46"/>
      <c r="S107" s="46"/>
      <c r="T107" s="94"/>
      <c r="AT107" s="23" t="s">
        <v>133</v>
      </c>
      <c r="AU107" s="23" t="s">
        <v>131</v>
      </c>
    </row>
    <row r="108" s="11" customFormat="1">
      <c r="B108" s="231"/>
      <c r="C108" s="232"/>
      <c r="D108" s="228" t="s">
        <v>135</v>
      </c>
      <c r="E108" s="233" t="s">
        <v>23</v>
      </c>
      <c r="F108" s="234" t="s">
        <v>150</v>
      </c>
      <c r="G108" s="232"/>
      <c r="H108" s="235">
        <v>9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135</v>
      </c>
      <c r="AU108" s="241" t="s">
        <v>131</v>
      </c>
      <c r="AV108" s="11" t="s">
        <v>131</v>
      </c>
      <c r="AW108" s="11" t="s">
        <v>36</v>
      </c>
      <c r="AX108" s="11" t="s">
        <v>80</v>
      </c>
      <c r="AY108" s="241" t="s">
        <v>123</v>
      </c>
    </row>
    <row r="109" s="1" customFormat="1" ht="63.75" customHeight="1">
      <c r="B109" s="45"/>
      <c r="C109" s="216" t="s">
        <v>162</v>
      </c>
      <c r="D109" s="216" t="s">
        <v>125</v>
      </c>
      <c r="E109" s="217" t="s">
        <v>163</v>
      </c>
      <c r="F109" s="218" t="s">
        <v>164</v>
      </c>
      <c r="G109" s="219" t="s">
        <v>139</v>
      </c>
      <c r="H109" s="220">
        <v>2</v>
      </c>
      <c r="I109" s="221"/>
      <c r="J109" s="222">
        <f>ROUND(I109*H109,2)</f>
        <v>0</v>
      </c>
      <c r="K109" s="218" t="s">
        <v>165</v>
      </c>
      <c r="L109" s="71"/>
      <c r="M109" s="223" t="s">
        <v>23</v>
      </c>
      <c r="N109" s="224" t="s">
        <v>45</v>
      </c>
      <c r="O109" s="46"/>
      <c r="P109" s="225">
        <f>O109*H109</f>
        <v>0</v>
      </c>
      <c r="Q109" s="225">
        <v>0.0086800000000000002</v>
      </c>
      <c r="R109" s="225">
        <f>Q109*H109</f>
        <v>0.01736</v>
      </c>
      <c r="S109" s="225">
        <v>0</v>
      </c>
      <c r="T109" s="226">
        <f>S109*H109</f>
        <v>0</v>
      </c>
      <c r="AR109" s="23" t="s">
        <v>130</v>
      </c>
      <c r="AT109" s="23" t="s">
        <v>125</v>
      </c>
      <c r="AU109" s="23" t="s">
        <v>131</v>
      </c>
      <c r="AY109" s="23" t="s">
        <v>123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3" t="s">
        <v>131</v>
      </c>
      <c r="BK109" s="227">
        <f>ROUND(I109*H109,2)</f>
        <v>0</v>
      </c>
      <c r="BL109" s="23" t="s">
        <v>130</v>
      </c>
      <c r="BM109" s="23" t="s">
        <v>166</v>
      </c>
    </row>
    <row r="110" s="1" customFormat="1">
      <c r="B110" s="45"/>
      <c r="C110" s="73"/>
      <c r="D110" s="228" t="s">
        <v>133</v>
      </c>
      <c r="E110" s="73"/>
      <c r="F110" s="229" t="s">
        <v>167</v>
      </c>
      <c r="G110" s="73"/>
      <c r="H110" s="73"/>
      <c r="I110" s="186"/>
      <c r="J110" s="73"/>
      <c r="K110" s="73"/>
      <c r="L110" s="71"/>
      <c r="M110" s="230"/>
      <c r="N110" s="46"/>
      <c r="O110" s="46"/>
      <c r="P110" s="46"/>
      <c r="Q110" s="46"/>
      <c r="R110" s="46"/>
      <c r="S110" s="46"/>
      <c r="T110" s="94"/>
      <c r="AT110" s="23" t="s">
        <v>133</v>
      </c>
      <c r="AU110" s="23" t="s">
        <v>131</v>
      </c>
    </row>
    <row r="111" s="11" customFormat="1">
      <c r="B111" s="231"/>
      <c r="C111" s="232"/>
      <c r="D111" s="228" t="s">
        <v>135</v>
      </c>
      <c r="E111" s="233" t="s">
        <v>23</v>
      </c>
      <c r="F111" s="234" t="s">
        <v>168</v>
      </c>
      <c r="G111" s="232"/>
      <c r="H111" s="235">
        <v>2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135</v>
      </c>
      <c r="AU111" s="241" t="s">
        <v>131</v>
      </c>
      <c r="AV111" s="11" t="s">
        <v>131</v>
      </c>
      <c r="AW111" s="11" t="s">
        <v>36</v>
      </c>
      <c r="AX111" s="11" t="s">
        <v>80</v>
      </c>
      <c r="AY111" s="241" t="s">
        <v>123</v>
      </c>
    </row>
    <row r="112" s="1" customFormat="1" ht="63.75" customHeight="1">
      <c r="B112" s="45"/>
      <c r="C112" s="216" t="s">
        <v>169</v>
      </c>
      <c r="D112" s="216" t="s">
        <v>125</v>
      </c>
      <c r="E112" s="217" t="s">
        <v>170</v>
      </c>
      <c r="F112" s="218" t="s">
        <v>171</v>
      </c>
      <c r="G112" s="219" t="s">
        <v>139</v>
      </c>
      <c r="H112" s="220">
        <v>1</v>
      </c>
      <c r="I112" s="221"/>
      <c r="J112" s="222">
        <f>ROUND(I112*H112,2)</f>
        <v>0</v>
      </c>
      <c r="K112" s="218" t="s">
        <v>129</v>
      </c>
      <c r="L112" s="71"/>
      <c r="M112" s="223" t="s">
        <v>23</v>
      </c>
      <c r="N112" s="224" t="s">
        <v>45</v>
      </c>
      <c r="O112" s="46"/>
      <c r="P112" s="225">
        <f>O112*H112</f>
        <v>0</v>
      </c>
      <c r="Q112" s="225">
        <v>0.01269</v>
      </c>
      <c r="R112" s="225">
        <f>Q112*H112</f>
        <v>0.01269</v>
      </c>
      <c r="S112" s="225">
        <v>0</v>
      </c>
      <c r="T112" s="226">
        <f>S112*H112</f>
        <v>0</v>
      </c>
      <c r="AR112" s="23" t="s">
        <v>130</v>
      </c>
      <c r="AT112" s="23" t="s">
        <v>125</v>
      </c>
      <c r="AU112" s="23" t="s">
        <v>131</v>
      </c>
      <c r="AY112" s="23" t="s">
        <v>123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3" t="s">
        <v>131</v>
      </c>
      <c r="BK112" s="227">
        <f>ROUND(I112*H112,2)</f>
        <v>0</v>
      </c>
      <c r="BL112" s="23" t="s">
        <v>130</v>
      </c>
      <c r="BM112" s="23" t="s">
        <v>172</v>
      </c>
    </row>
    <row r="113" s="1" customFormat="1">
      <c r="B113" s="45"/>
      <c r="C113" s="73"/>
      <c r="D113" s="228" t="s">
        <v>133</v>
      </c>
      <c r="E113" s="73"/>
      <c r="F113" s="229" t="s">
        <v>173</v>
      </c>
      <c r="G113" s="73"/>
      <c r="H113" s="73"/>
      <c r="I113" s="186"/>
      <c r="J113" s="73"/>
      <c r="K113" s="73"/>
      <c r="L113" s="71"/>
      <c r="M113" s="230"/>
      <c r="N113" s="46"/>
      <c r="O113" s="46"/>
      <c r="P113" s="46"/>
      <c r="Q113" s="46"/>
      <c r="R113" s="46"/>
      <c r="S113" s="46"/>
      <c r="T113" s="94"/>
      <c r="AT113" s="23" t="s">
        <v>133</v>
      </c>
      <c r="AU113" s="23" t="s">
        <v>131</v>
      </c>
    </row>
    <row r="114" s="11" customFormat="1">
      <c r="B114" s="231"/>
      <c r="C114" s="232"/>
      <c r="D114" s="228" t="s">
        <v>135</v>
      </c>
      <c r="E114" s="233" t="s">
        <v>23</v>
      </c>
      <c r="F114" s="234" t="s">
        <v>174</v>
      </c>
      <c r="G114" s="232"/>
      <c r="H114" s="235">
        <v>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135</v>
      </c>
      <c r="AU114" s="241" t="s">
        <v>131</v>
      </c>
      <c r="AV114" s="11" t="s">
        <v>131</v>
      </c>
      <c r="AW114" s="11" t="s">
        <v>36</v>
      </c>
      <c r="AX114" s="11" t="s">
        <v>80</v>
      </c>
      <c r="AY114" s="241" t="s">
        <v>123</v>
      </c>
    </row>
    <row r="115" s="1" customFormat="1" ht="63.75" customHeight="1">
      <c r="B115" s="45"/>
      <c r="C115" s="216" t="s">
        <v>175</v>
      </c>
      <c r="D115" s="216" t="s">
        <v>125</v>
      </c>
      <c r="E115" s="217" t="s">
        <v>176</v>
      </c>
      <c r="F115" s="218" t="s">
        <v>177</v>
      </c>
      <c r="G115" s="219" t="s">
        <v>139</v>
      </c>
      <c r="H115" s="220">
        <v>1</v>
      </c>
      <c r="I115" s="221"/>
      <c r="J115" s="222">
        <f>ROUND(I115*H115,2)</f>
        <v>0</v>
      </c>
      <c r="K115" s="218" t="s">
        <v>165</v>
      </c>
      <c r="L115" s="71"/>
      <c r="M115" s="223" t="s">
        <v>23</v>
      </c>
      <c r="N115" s="224" t="s">
        <v>45</v>
      </c>
      <c r="O115" s="46"/>
      <c r="P115" s="225">
        <f>O115*H115</f>
        <v>0</v>
      </c>
      <c r="Q115" s="225">
        <v>0.06053</v>
      </c>
      <c r="R115" s="225">
        <f>Q115*H115</f>
        <v>0.06053</v>
      </c>
      <c r="S115" s="225">
        <v>0</v>
      </c>
      <c r="T115" s="226">
        <f>S115*H115</f>
        <v>0</v>
      </c>
      <c r="AR115" s="23" t="s">
        <v>130</v>
      </c>
      <c r="AT115" s="23" t="s">
        <v>125</v>
      </c>
      <c r="AU115" s="23" t="s">
        <v>131</v>
      </c>
      <c r="AY115" s="23" t="s">
        <v>123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3" t="s">
        <v>131</v>
      </c>
      <c r="BK115" s="227">
        <f>ROUND(I115*H115,2)</f>
        <v>0</v>
      </c>
      <c r="BL115" s="23" t="s">
        <v>130</v>
      </c>
      <c r="BM115" s="23" t="s">
        <v>178</v>
      </c>
    </row>
    <row r="116" s="1" customFormat="1">
      <c r="B116" s="45"/>
      <c r="C116" s="73"/>
      <c r="D116" s="228" t="s">
        <v>133</v>
      </c>
      <c r="E116" s="73"/>
      <c r="F116" s="229" t="s">
        <v>167</v>
      </c>
      <c r="G116" s="73"/>
      <c r="H116" s="73"/>
      <c r="I116" s="186"/>
      <c r="J116" s="73"/>
      <c r="K116" s="73"/>
      <c r="L116" s="71"/>
      <c r="M116" s="230"/>
      <c r="N116" s="46"/>
      <c r="O116" s="46"/>
      <c r="P116" s="46"/>
      <c r="Q116" s="46"/>
      <c r="R116" s="46"/>
      <c r="S116" s="46"/>
      <c r="T116" s="94"/>
      <c r="AT116" s="23" t="s">
        <v>133</v>
      </c>
      <c r="AU116" s="23" t="s">
        <v>131</v>
      </c>
    </row>
    <row r="117" s="11" customFormat="1">
      <c r="B117" s="231"/>
      <c r="C117" s="232"/>
      <c r="D117" s="228" t="s">
        <v>135</v>
      </c>
      <c r="E117" s="233" t="s">
        <v>23</v>
      </c>
      <c r="F117" s="234" t="s">
        <v>179</v>
      </c>
      <c r="G117" s="232"/>
      <c r="H117" s="235">
        <v>1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135</v>
      </c>
      <c r="AU117" s="241" t="s">
        <v>131</v>
      </c>
      <c r="AV117" s="11" t="s">
        <v>131</v>
      </c>
      <c r="AW117" s="11" t="s">
        <v>36</v>
      </c>
      <c r="AX117" s="11" t="s">
        <v>80</v>
      </c>
      <c r="AY117" s="241" t="s">
        <v>123</v>
      </c>
    </row>
    <row r="118" s="1" customFormat="1" ht="25.5" customHeight="1">
      <c r="B118" s="45"/>
      <c r="C118" s="216" t="s">
        <v>180</v>
      </c>
      <c r="D118" s="216" t="s">
        <v>125</v>
      </c>
      <c r="E118" s="217" t="s">
        <v>181</v>
      </c>
      <c r="F118" s="218" t="s">
        <v>182</v>
      </c>
      <c r="G118" s="219" t="s">
        <v>128</v>
      </c>
      <c r="H118" s="220">
        <v>5.2000000000000002</v>
      </c>
      <c r="I118" s="221"/>
      <c r="J118" s="222">
        <f>ROUND(I118*H118,2)</f>
        <v>0</v>
      </c>
      <c r="K118" s="218" t="s">
        <v>165</v>
      </c>
      <c r="L118" s="71"/>
      <c r="M118" s="223" t="s">
        <v>23</v>
      </c>
      <c r="N118" s="224" t="s">
        <v>45</v>
      </c>
      <c r="O118" s="4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23" t="s">
        <v>130</v>
      </c>
      <c r="AT118" s="23" t="s">
        <v>125</v>
      </c>
      <c r="AU118" s="23" t="s">
        <v>131</v>
      </c>
      <c r="AY118" s="23" t="s">
        <v>123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3" t="s">
        <v>131</v>
      </c>
      <c r="BK118" s="227">
        <f>ROUND(I118*H118,2)</f>
        <v>0</v>
      </c>
      <c r="BL118" s="23" t="s">
        <v>130</v>
      </c>
      <c r="BM118" s="23" t="s">
        <v>183</v>
      </c>
    </row>
    <row r="119" s="1" customFormat="1">
      <c r="B119" s="45"/>
      <c r="C119" s="73"/>
      <c r="D119" s="228" t="s">
        <v>133</v>
      </c>
      <c r="E119" s="73"/>
      <c r="F119" s="253" t="s">
        <v>184</v>
      </c>
      <c r="G119" s="73"/>
      <c r="H119" s="73"/>
      <c r="I119" s="186"/>
      <c r="J119" s="73"/>
      <c r="K119" s="73"/>
      <c r="L119" s="71"/>
      <c r="M119" s="230"/>
      <c r="N119" s="46"/>
      <c r="O119" s="46"/>
      <c r="P119" s="46"/>
      <c r="Q119" s="46"/>
      <c r="R119" s="46"/>
      <c r="S119" s="46"/>
      <c r="T119" s="94"/>
      <c r="AT119" s="23" t="s">
        <v>133</v>
      </c>
      <c r="AU119" s="23" t="s">
        <v>131</v>
      </c>
    </row>
    <row r="120" s="11" customFormat="1">
      <c r="B120" s="231"/>
      <c r="C120" s="232"/>
      <c r="D120" s="228" t="s">
        <v>135</v>
      </c>
      <c r="E120" s="233" t="s">
        <v>23</v>
      </c>
      <c r="F120" s="234" t="s">
        <v>185</v>
      </c>
      <c r="G120" s="232"/>
      <c r="H120" s="235">
        <v>5.2000000000000002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135</v>
      </c>
      <c r="AU120" s="241" t="s">
        <v>131</v>
      </c>
      <c r="AV120" s="11" t="s">
        <v>131</v>
      </c>
      <c r="AW120" s="11" t="s">
        <v>36</v>
      </c>
      <c r="AX120" s="11" t="s">
        <v>80</v>
      </c>
      <c r="AY120" s="241" t="s">
        <v>123</v>
      </c>
    </row>
    <row r="121" s="1" customFormat="1" ht="25.5" customHeight="1">
      <c r="B121" s="45"/>
      <c r="C121" s="216" t="s">
        <v>186</v>
      </c>
      <c r="D121" s="216" t="s">
        <v>125</v>
      </c>
      <c r="E121" s="217" t="s">
        <v>187</v>
      </c>
      <c r="F121" s="218" t="s">
        <v>188</v>
      </c>
      <c r="G121" s="219" t="s">
        <v>128</v>
      </c>
      <c r="H121" s="220">
        <v>21.25</v>
      </c>
      <c r="I121" s="221"/>
      <c r="J121" s="222">
        <f>ROUND(I121*H121,2)</f>
        <v>0</v>
      </c>
      <c r="K121" s="218" t="s">
        <v>129</v>
      </c>
      <c r="L121" s="71"/>
      <c r="M121" s="223" t="s">
        <v>23</v>
      </c>
      <c r="N121" s="224" t="s">
        <v>45</v>
      </c>
      <c r="O121" s="4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23" t="s">
        <v>130</v>
      </c>
      <c r="AT121" s="23" t="s">
        <v>125</v>
      </c>
      <c r="AU121" s="23" t="s">
        <v>131</v>
      </c>
      <c r="AY121" s="23" t="s">
        <v>123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3" t="s">
        <v>131</v>
      </c>
      <c r="BK121" s="227">
        <f>ROUND(I121*H121,2)</f>
        <v>0</v>
      </c>
      <c r="BL121" s="23" t="s">
        <v>130</v>
      </c>
      <c r="BM121" s="23" t="s">
        <v>189</v>
      </c>
    </row>
    <row r="122" s="1" customFormat="1">
      <c r="B122" s="45"/>
      <c r="C122" s="73"/>
      <c r="D122" s="228" t="s">
        <v>133</v>
      </c>
      <c r="E122" s="73"/>
      <c r="F122" s="229" t="s">
        <v>190</v>
      </c>
      <c r="G122" s="73"/>
      <c r="H122" s="73"/>
      <c r="I122" s="186"/>
      <c r="J122" s="73"/>
      <c r="K122" s="73"/>
      <c r="L122" s="71"/>
      <c r="M122" s="230"/>
      <c r="N122" s="46"/>
      <c r="O122" s="46"/>
      <c r="P122" s="46"/>
      <c r="Q122" s="46"/>
      <c r="R122" s="46"/>
      <c r="S122" s="46"/>
      <c r="T122" s="94"/>
      <c r="AT122" s="23" t="s">
        <v>133</v>
      </c>
      <c r="AU122" s="23" t="s">
        <v>131</v>
      </c>
    </row>
    <row r="123" s="11" customFormat="1">
      <c r="B123" s="231"/>
      <c r="C123" s="232"/>
      <c r="D123" s="228" t="s">
        <v>135</v>
      </c>
      <c r="E123" s="233" t="s">
        <v>23</v>
      </c>
      <c r="F123" s="234" t="s">
        <v>191</v>
      </c>
      <c r="G123" s="232"/>
      <c r="H123" s="235">
        <v>21.25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135</v>
      </c>
      <c r="AU123" s="241" t="s">
        <v>131</v>
      </c>
      <c r="AV123" s="11" t="s">
        <v>131</v>
      </c>
      <c r="AW123" s="11" t="s">
        <v>36</v>
      </c>
      <c r="AX123" s="11" t="s">
        <v>73</v>
      </c>
      <c r="AY123" s="241" t="s">
        <v>123</v>
      </c>
    </row>
    <row r="124" s="12" customFormat="1">
      <c r="B124" s="242"/>
      <c r="C124" s="243"/>
      <c r="D124" s="228" t="s">
        <v>135</v>
      </c>
      <c r="E124" s="244" t="s">
        <v>23</v>
      </c>
      <c r="F124" s="245" t="s">
        <v>143</v>
      </c>
      <c r="G124" s="243"/>
      <c r="H124" s="246">
        <v>21.25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135</v>
      </c>
      <c r="AU124" s="252" t="s">
        <v>131</v>
      </c>
      <c r="AV124" s="12" t="s">
        <v>130</v>
      </c>
      <c r="AW124" s="12" t="s">
        <v>36</v>
      </c>
      <c r="AX124" s="12" t="s">
        <v>80</v>
      </c>
      <c r="AY124" s="252" t="s">
        <v>123</v>
      </c>
    </row>
    <row r="125" s="1" customFormat="1" ht="25.5" customHeight="1">
      <c r="B125" s="45"/>
      <c r="C125" s="216" t="s">
        <v>192</v>
      </c>
      <c r="D125" s="216" t="s">
        <v>125</v>
      </c>
      <c r="E125" s="217" t="s">
        <v>193</v>
      </c>
      <c r="F125" s="218" t="s">
        <v>194</v>
      </c>
      <c r="G125" s="219" t="s">
        <v>128</v>
      </c>
      <c r="H125" s="220">
        <v>40.762</v>
      </c>
      <c r="I125" s="221"/>
      <c r="J125" s="222">
        <f>ROUND(I125*H125,2)</f>
        <v>0</v>
      </c>
      <c r="K125" s="218" t="s">
        <v>129</v>
      </c>
      <c r="L125" s="71"/>
      <c r="M125" s="223" t="s">
        <v>23</v>
      </c>
      <c r="N125" s="224" t="s">
        <v>45</v>
      </c>
      <c r="O125" s="4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3" t="s">
        <v>130</v>
      </c>
      <c r="AT125" s="23" t="s">
        <v>125</v>
      </c>
      <c r="AU125" s="23" t="s">
        <v>131</v>
      </c>
      <c r="AY125" s="2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3" t="s">
        <v>131</v>
      </c>
      <c r="BK125" s="227">
        <f>ROUND(I125*H125,2)</f>
        <v>0</v>
      </c>
      <c r="BL125" s="23" t="s">
        <v>130</v>
      </c>
      <c r="BM125" s="23" t="s">
        <v>195</v>
      </c>
    </row>
    <row r="126" s="1" customFormat="1">
      <c r="B126" s="45"/>
      <c r="C126" s="73"/>
      <c r="D126" s="228" t="s">
        <v>133</v>
      </c>
      <c r="E126" s="73"/>
      <c r="F126" s="229" t="s">
        <v>196</v>
      </c>
      <c r="G126" s="73"/>
      <c r="H126" s="73"/>
      <c r="I126" s="186"/>
      <c r="J126" s="73"/>
      <c r="K126" s="73"/>
      <c r="L126" s="71"/>
      <c r="M126" s="230"/>
      <c r="N126" s="46"/>
      <c r="O126" s="46"/>
      <c r="P126" s="46"/>
      <c r="Q126" s="46"/>
      <c r="R126" s="46"/>
      <c r="S126" s="46"/>
      <c r="T126" s="94"/>
      <c r="AT126" s="23" t="s">
        <v>133</v>
      </c>
      <c r="AU126" s="23" t="s">
        <v>131</v>
      </c>
    </row>
    <row r="127" s="11" customFormat="1">
      <c r="B127" s="231"/>
      <c r="C127" s="232"/>
      <c r="D127" s="228" t="s">
        <v>135</v>
      </c>
      <c r="E127" s="233" t="s">
        <v>23</v>
      </c>
      <c r="F127" s="234" t="s">
        <v>197</v>
      </c>
      <c r="G127" s="232"/>
      <c r="H127" s="235">
        <v>67.936999999999998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135</v>
      </c>
      <c r="AU127" s="241" t="s">
        <v>131</v>
      </c>
      <c r="AV127" s="11" t="s">
        <v>131</v>
      </c>
      <c r="AW127" s="11" t="s">
        <v>36</v>
      </c>
      <c r="AX127" s="11" t="s">
        <v>73</v>
      </c>
      <c r="AY127" s="241" t="s">
        <v>123</v>
      </c>
    </row>
    <row r="128" s="13" customFormat="1">
      <c r="B128" s="254"/>
      <c r="C128" s="255"/>
      <c r="D128" s="228" t="s">
        <v>135</v>
      </c>
      <c r="E128" s="256" t="s">
        <v>23</v>
      </c>
      <c r="F128" s="257" t="s">
        <v>198</v>
      </c>
      <c r="G128" s="255"/>
      <c r="H128" s="258">
        <v>67.936999999999998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135</v>
      </c>
      <c r="AU128" s="264" t="s">
        <v>131</v>
      </c>
      <c r="AV128" s="13" t="s">
        <v>144</v>
      </c>
      <c r="AW128" s="13" t="s">
        <v>36</v>
      </c>
      <c r="AX128" s="13" t="s">
        <v>73</v>
      </c>
      <c r="AY128" s="264" t="s">
        <v>123</v>
      </c>
    </row>
    <row r="129" s="11" customFormat="1">
      <c r="B129" s="231"/>
      <c r="C129" s="232"/>
      <c r="D129" s="228" t="s">
        <v>135</v>
      </c>
      <c r="E129" s="233" t="s">
        <v>23</v>
      </c>
      <c r="F129" s="234" t="s">
        <v>199</v>
      </c>
      <c r="G129" s="232"/>
      <c r="H129" s="235">
        <v>40.762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135</v>
      </c>
      <c r="AU129" s="241" t="s">
        <v>131</v>
      </c>
      <c r="AV129" s="11" t="s">
        <v>131</v>
      </c>
      <c r="AW129" s="11" t="s">
        <v>36</v>
      </c>
      <c r="AX129" s="11" t="s">
        <v>80</v>
      </c>
      <c r="AY129" s="241" t="s">
        <v>123</v>
      </c>
    </row>
    <row r="130" s="1" customFormat="1" ht="25.5" customHeight="1">
      <c r="B130" s="45"/>
      <c r="C130" s="216" t="s">
        <v>200</v>
      </c>
      <c r="D130" s="216" t="s">
        <v>125</v>
      </c>
      <c r="E130" s="217" t="s">
        <v>201</v>
      </c>
      <c r="F130" s="218" t="s">
        <v>202</v>
      </c>
      <c r="G130" s="219" t="s">
        <v>128</v>
      </c>
      <c r="H130" s="220">
        <v>40.762</v>
      </c>
      <c r="I130" s="221"/>
      <c r="J130" s="222">
        <f>ROUND(I130*H130,2)</f>
        <v>0</v>
      </c>
      <c r="K130" s="218" t="s">
        <v>129</v>
      </c>
      <c r="L130" s="71"/>
      <c r="M130" s="223" t="s">
        <v>23</v>
      </c>
      <c r="N130" s="224" t="s">
        <v>45</v>
      </c>
      <c r="O130" s="4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3" t="s">
        <v>130</v>
      </c>
      <c r="AT130" s="23" t="s">
        <v>125</v>
      </c>
      <c r="AU130" s="23" t="s">
        <v>131</v>
      </c>
      <c r="AY130" s="23" t="s">
        <v>123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3" t="s">
        <v>131</v>
      </c>
      <c r="BK130" s="227">
        <f>ROUND(I130*H130,2)</f>
        <v>0</v>
      </c>
      <c r="BL130" s="23" t="s">
        <v>130</v>
      </c>
      <c r="BM130" s="23" t="s">
        <v>203</v>
      </c>
    </row>
    <row r="131" s="1" customFormat="1">
      <c r="B131" s="45"/>
      <c r="C131" s="73"/>
      <c r="D131" s="228" t="s">
        <v>133</v>
      </c>
      <c r="E131" s="73"/>
      <c r="F131" s="229" t="s">
        <v>196</v>
      </c>
      <c r="G131" s="73"/>
      <c r="H131" s="73"/>
      <c r="I131" s="186"/>
      <c r="J131" s="73"/>
      <c r="K131" s="73"/>
      <c r="L131" s="71"/>
      <c r="M131" s="230"/>
      <c r="N131" s="46"/>
      <c r="O131" s="46"/>
      <c r="P131" s="46"/>
      <c r="Q131" s="46"/>
      <c r="R131" s="46"/>
      <c r="S131" s="46"/>
      <c r="T131" s="94"/>
      <c r="AT131" s="23" t="s">
        <v>133</v>
      </c>
      <c r="AU131" s="23" t="s">
        <v>131</v>
      </c>
    </row>
    <row r="132" s="1" customFormat="1" ht="25.5" customHeight="1">
      <c r="B132" s="45"/>
      <c r="C132" s="216" t="s">
        <v>204</v>
      </c>
      <c r="D132" s="216" t="s">
        <v>125</v>
      </c>
      <c r="E132" s="217" t="s">
        <v>205</v>
      </c>
      <c r="F132" s="218" t="s">
        <v>206</v>
      </c>
      <c r="G132" s="219" t="s">
        <v>128</v>
      </c>
      <c r="H132" s="220">
        <v>27.175000000000001</v>
      </c>
      <c r="I132" s="221"/>
      <c r="J132" s="222">
        <f>ROUND(I132*H132,2)</f>
        <v>0</v>
      </c>
      <c r="K132" s="218" t="s">
        <v>129</v>
      </c>
      <c r="L132" s="71"/>
      <c r="M132" s="223" t="s">
        <v>23</v>
      </c>
      <c r="N132" s="224" t="s">
        <v>45</v>
      </c>
      <c r="O132" s="4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23" t="s">
        <v>130</v>
      </c>
      <c r="AT132" s="23" t="s">
        <v>125</v>
      </c>
      <c r="AU132" s="23" t="s">
        <v>131</v>
      </c>
      <c r="AY132" s="23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3" t="s">
        <v>131</v>
      </c>
      <c r="BK132" s="227">
        <f>ROUND(I132*H132,2)</f>
        <v>0</v>
      </c>
      <c r="BL132" s="23" t="s">
        <v>130</v>
      </c>
      <c r="BM132" s="23" t="s">
        <v>207</v>
      </c>
    </row>
    <row r="133" s="1" customFormat="1">
      <c r="B133" s="45"/>
      <c r="C133" s="73"/>
      <c r="D133" s="228" t="s">
        <v>133</v>
      </c>
      <c r="E133" s="73"/>
      <c r="F133" s="229" t="s">
        <v>196</v>
      </c>
      <c r="G133" s="73"/>
      <c r="H133" s="73"/>
      <c r="I133" s="186"/>
      <c r="J133" s="73"/>
      <c r="K133" s="73"/>
      <c r="L133" s="71"/>
      <c r="M133" s="230"/>
      <c r="N133" s="46"/>
      <c r="O133" s="46"/>
      <c r="P133" s="46"/>
      <c r="Q133" s="46"/>
      <c r="R133" s="46"/>
      <c r="S133" s="46"/>
      <c r="T133" s="94"/>
      <c r="AT133" s="23" t="s">
        <v>133</v>
      </c>
      <c r="AU133" s="23" t="s">
        <v>131</v>
      </c>
    </row>
    <row r="134" s="11" customFormat="1">
      <c r="B134" s="231"/>
      <c r="C134" s="232"/>
      <c r="D134" s="228" t="s">
        <v>135</v>
      </c>
      <c r="E134" s="233" t="s">
        <v>23</v>
      </c>
      <c r="F134" s="234" t="s">
        <v>197</v>
      </c>
      <c r="G134" s="232"/>
      <c r="H134" s="235">
        <v>67.936999999999998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135</v>
      </c>
      <c r="AU134" s="241" t="s">
        <v>131</v>
      </c>
      <c r="AV134" s="11" t="s">
        <v>131</v>
      </c>
      <c r="AW134" s="11" t="s">
        <v>36</v>
      </c>
      <c r="AX134" s="11" t="s">
        <v>73</v>
      </c>
      <c r="AY134" s="241" t="s">
        <v>123</v>
      </c>
    </row>
    <row r="135" s="13" customFormat="1">
      <c r="B135" s="254"/>
      <c r="C135" s="255"/>
      <c r="D135" s="228" t="s">
        <v>135</v>
      </c>
      <c r="E135" s="256" t="s">
        <v>23</v>
      </c>
      <c r="F135" s="257" t="s">
        <v>198</v>
      </c>
      <c r="G135" s="255"/>
      <c r="H135" s="258">
        <v>67.936999999999998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135</v>
      </c>
      <c r="AU135" s="264" t="s">
        <v>131</v>
      </c>
      <c r="AV135" s="13" t="s">
        <v>144</v>
      </c>
      <c r="AW135" s="13" t="s">
        <v>36</v>
      </c>
      <c r="AX135" s="13" t="s">
        <v>73</v>
      </c>
      <c r="AY135" s="264" t="s">
        <v>123</v>
      </c>
    </row>
    <row r="136" s="11" customFormat="1">
      <c r="B136" s="231"/>
      <c r="C136" s="232"/>
      <c r="D136" s="228" t="s">
        <v>135</v>
      </c>
      <c r="E136" s="233" t="s">
        <v>23</v>
      </c>
      <c r="F136" s="234" t="s">
        <v>208</v>
      </c>
      <c r="G136" s="232"/>
      <c r="H136" s="235">
        <v>27.175000000000001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135</v>
      </c>
      <c r="AU136" s="241" t="s">
        <v>131</v>
      </c>
      <c r="AV136" s="11" t="s">
        <v>131</v>
      </c>
      <c r="AW136" s="11" t="s">
        <v>36</v>
      </c>
      <c r="AX136" s="11" t="s">
        <v>80</v>
      </c>
      <c r="AY136" s="241" t="s">
        <v>123</v>
      </c>
    </row>
    <row r="137" s="1" customFormat="1" ht="25.5" customHeight="1">
      <c r="B137" s="45"/>
      <c r="C137" s="216" t="s">
        <v>10</v>
      </c>
      <c r="D137" s="216" t="s">
        <v>125</v>
      </c>
      <c r="E137" s="217" t="s">
        <v>209</v>
      </c>
      <c r="F137" s="218" t="s">
        <v>210</v>
      </c>
      <c r="G137" s="219" t="s">
        <v>128</v>
      </c>
      <c r="H137" s="220">
        <v>27.175000000000001</v>
      </c>
      <c r="I137" s="221"/>
      <c r="J137" s="222">
        <f>ROUND(I137*H137,2)</f>
        <v>0</v>
      </c>
      <c r="K137" s="218" t="s">
        <v>129</v>
      </c>
      <c r="L137" s="71"/>
      <c r="M137" s="223" t="s">
        <v>23</v>
      </c>
      <c r="N137" s="224" t="s">
        <v>45</v>
      </c>
      <c r="O137" s="4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3" t="s">
        <v>130</v>
      </c>
      <c r="AT137" s="23" t="s">
        <v>125</v>
      </c>
      <c r="AU137" s="23" t="s">
        <v>131</v>
      </c>
      <c r="AY137" s="23" t="s">
        <v>123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3" t="s">
        <v>131</v>
      </c>
      <c r="BK137" s="227">
        <f>ROUND(I137*H137,2)</f>
        <v>0</v>
      </c>
      <c r="BL137" s="23" t="s">
        <v>130</v>
      </c>
      <c r="BM137" s="23" t="s">
        <v>211</v>
      </c>
    </row>
    <row r="138" s="1" customFormat="1">
      <c r="B138" s="45"/>
      <c r="C138" s="73"/>
      <c r="D138" s="228" t="s">
        <v>133</v>
      </c>
      <c r="E138" s="73"/>
      <c r="F138" s="229" t="s">
        <v>196</v>
      </c>
      <c r="G138" s="73"/>
      <c r="H138" s="73"/>
      <c r="I138" s="186"/>
      <c r="J138" s="73"/>
      <c r="K138" s="73"/>
      <c r="L138" s="71"/>
      <c r="M138" s="230"/>
      <c r="N138" s="46"/>
      <c r="O138" s="46"/>
      <c r="P138" s="46"/>
      <c r="Q138" s="46"/>
      <c r="R138" s="46"/>
      <c r="S138" s="46"/>
      <c r="T138" s="94"/>
      <c r="AT138" s="23" t="s">
        <v>133</v>
      </c>
      <c r="AU138" s="23" t="s">
        <v>131</v>
      </c>
    </row>
    <row r="139" s="1" customFormat="1" ht="25.5" customHeight="1">
      <c r="B139" s="45"/>
      <c r="C139" s="216" t="s">
        <v>212</v>
      </c>
      <c r="D139" s="216" t="s">
        <v>125</v>
      </c>
      <c r="E139" s="217" t="s">
        <v>213</v>
      </c>
      <c r="F139" s="218" t="s">
        <v>214</v>
      </c>
      <c r="G139" s="219" t="s">
        <v>147</v>
      </c>
      <c r="H139" s="220">
        <v>63.417999999999999</v>
      </c>
      <c r="I139" s="221"/>
      <c r="J139" s="222">
        <f>ROUND(I139*H139,2)</f>
        <v>0</v>
      </c>
      <c r="K139" s="218" t="s">
        <v>129</v>
      </c>
      <c r="L139" s="71"/>
      <c r="M139" s="223" t="s">
        <v>23</v>
      </c>
      <c r="N139" s="224" t="s">
        <v>45</v>
      </c>
      <c r="O139" s="46"/>
      <c r="P139" s="225">
        <f>O139*H139</f>
        <v>0</v>
      </c>
      <c r="Q139" s="225">
        <v>0.00064000000000000005</v>
      </c>
      <c r="R139" s="225">
        <f>Q139*H139</f>
        <v>0.040587520000000002</v>
      </c>
      <c r="S139" s="225">
        <v>0</v>
      </c>
      <c r="T139" s="226">
        <f>S139*H139</f>
        <v>0</v>
      </c>
      <c r="AR139" s="23" t="s">
        <v>130</v>
      </c>
      <c r="AT139" s="23" t="s">
        <v>125</v>
      </c>
      <c r="AU139" s="23" t="s">
        <v>131</v>
      </c>
      <c r="AY139" s="23" t="s">
        <v>123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3" t="s">
        <v>131</v>
      </c>
      <c r="BK139" s="227">
        <f>ROUND(I139*H139,2)</f>
        <v>0</v>
      </c>
      <c r="BL139" s="23" t="s">
        <v>130</v>
      </c>
      <c r="BM139" s="23" t="s">
        <v>215</v>
      </c>
    </row>
    <row r="140" s="1" customFormat="1">
      <c r="B140" s="45"/>
      <c r="C140" s="73"/>
      <c r="D140" s="228" t="s">
        <v>133</v>
      </c>
      <c r="E140" s="73"/>
      <c r="F140" s="229" t="s">
        <v>216</v>
      </c>
      <c r="G140" s="73"/>
      <c r="H140" s="73"/>
      <c r="I140" s="186"/>
      <c r="J140" s="73"/>
      <c r="K140" s="73"/>
      <c r="L140" s="71"/>
      <c r="M140" s="230"/>
      <c r="N140" s="46"/>
      <c r="O140" s="46"/>
      <c r="P140" s="46"/>
      <c r="Q140" s="46"/>
      <c r="R140" s="46"/>
      <c r="S140" s="46"/>
      <c r="T140" s="94"/>
      <c r="AT140" s="23" t="s">
        <v>133</v>
      </c>
      <c r="AU140" s="23" t="s">
        <v>131</v>
      </c>
    </row>
    <row r="141" s="11" customFormat="1">
      <c r="B141" s="231"/>
      <c r="C141" s="232"/>
      <c r="D141" s="228" t="s">
        <v>135</v>
      </c>
      <c r="E141" s="233" t="s">
        <v>23</v>
      </c>
      <c r="F141" s="234" t="s">
        <v>217</v>
      </c>
      <c r="G141" s="232"/>
      <c r="H141" s="235">
        <v>63.417999999999999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135</v>
      </c>
      <c r="AU141" s="241" t="s">
        <v>131</v>
      </c>
      <c r="AV141" s="11" t="s">
        <v>131</v>
      </c>
      <c r="AW141" s="11" t="s">
        <v>36</v>
      </c>
      <c r="AX141" s="11" t="s">
        <v>73</v>
      </c>
      <c r="AY141" s="241" t="s">
        <v>123</v>
      </c>
    </row>
    <row r="142" s="12" customFormat="1">
      <c r="B142" s="242"/>
      <c r="C142" s="243"/>
      <c r="D142" s="228" t="s">
        <v>135</v>
      </c>
      <c r="E142" s="244" t="s">
        <v>23</v>
      </c>
      <c r="F142" s="245" t="s">
        <v>143</v>
      </c>
      <c r="G142" s="243"/>
      <c r="H142" s="246">
        <v>63.417999999999999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135</v>
      </c>
      <c r="AU142" s="252" t="s">
        <v>131</v>
      </c>
      <c r="AV142" s="12" t="s">
        <v>130</v>
      </c>
      <c r="AW142" s="12" t="s">
        <v>36</v>
      </c>
      <c r="AX142" s="12" t="s">
        <v>80</v>
      </c>
      <c r="AY142" s="252" t="s">
        <v>123</v>
      </c>
    </row>
    <row r="143" s="1" customFormat="1" ht="25.5" customHeight="1">
      <c r="B143" s="45"/>
      <c r="C143" s="216" t="s">
        <v>218</v>
      </c>
      <c r="D143" s="216" t="s">
        <v>125</v>
      </c>
      <c r="E143" s="217" t="s">
        <v>219</v>
      </c>
      <c r="F143" s="218" t="s">
        <v>220</v>
      </c>
      <c r="G143" s="219" t="s">
        <v>147</v>
      </c>
      <c r="H143" s="220">
        <v>63.417999999999999</v>
      </c>
      <c r="I143" s="221"/>
      <c r="J143" s="222">
        <f>ROUND(I143*H143,2)</f>
        <v>0</v>
      </c>
      <c r="K143" s="218" t="s">
        <v>129</v>
      </c>
      <c r="L143" s="71"/>
      <c r="M143" s="223" t="s">
        <v>23</v>
      </c>
      <c r="N143" s="224" t="s">
        <v>45</v>
      </c>
      <c r="O143" s="4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3" t="s">
        <v>130</v>
      </c>
      <c r="AT143" s="23" t="s">
        <v>125</v>
      </c>
      <c r="AU143" s="23" t="s">
        <v>131</v>
      </c>
      <c r="AY143" s="23" t="s">
        <v>123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3" t="s">
        <v>131</v>
      </c>
      <c r="BK143" s="227">
        <f>ROUND(I143*H143,2)</f>
        <v>0</v>
      </c>
      <c r="BL143" s="23" t="s">
        <v>130</v>
      </c>
      <c r="BM143" s="23" t="s">
        <v>221</v>
      </c>
    </row>
    <row r="144" s="1" customFormat="1" ht="38.25" customHeight="1">
      <c r="B144" s="45"/>
      <c r="C144" s="216" t="s">
        <v>222</v>
      </c>
      <c r="D144" s="216" t="s">
        <v>125</v>
      </c>
      <c r="E144" s="217" t="s">
        <v>223</v>
      </c>
      <c r="F144" s="218" t="s">
        <v>224</v>
      </c>
      <c r="G144" s="219" t="s">
        <v>128</v>
      </c>
      <c r="H144" s="220">
        <v>67.936999999999998</v>
      </c>
      <c r="I144" s="221"/>
      <c r="J144" s="222">
        <f>ROUND(I144*H144,2)</f>
        <v>0</v>
      </c>
      <c r="K144" s="218" t="s">
        <v>129</v>
      </c>
      <c r="L144" s="71"/>
      <c r="M144" s="223" t="s">
        <v>23</v>
      </c>
      <c r="N144" s="224" t="s">
        <v>45</v>
      </c>
      <c r="O144" s="4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23" t="s">
        <v>130</v>
      </c>
      <c r="AT144" s="23" t="s">
        <v>125</v>
      </c>
      <c r="AU144" s="23" t="s">
        <v>131</v>
      </c>
      <c r="AY144" s="23" t="s">
        <v>123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3" t="s">
        <v>131</v>
      </c>
      <c r="BK144" s="227">
        <f>ROUND(I144*H144,2)</f>
        <v>0</v>
      </c>
      <c r="BL144" s="23" t="s">
        <v>130</v>
      </c>
      <c r="BM144" s="23" t="s">
        <v>225</v>
      </c>
    </row>
    <row r="145" s="1" customFormat="1">
      <c r="B145" s="45"/>
      <c r="C145" s="73"/>
      <c r="D145" s="228" t="s">
        <v>133</v>
      </c>
      <c r="E145" s="73"/>
      <c r="F145" s="229" t="s">
        <v>226</v>
      </c>
      <c r="G145" s="73"/>
      <c r="H145" s="73"/>
      <c r="I145" s="186"/>
      <c r="J145" s="73"/>
      <c r="K145" s="73"/>
      <c r="L145" s="71"/>
      <c r="M145" s="230"/>
      <c r="N145" s="46"/>
      <c r="O145" s="46"/>
      <c r="P145" s="46"/>
      <c r="Q145" s="46"/>
      <c r="R145" s="46"/>
      <c r="S145" s="46"/>
      <c r="T145" s="94"/>
      <c r="AT145" s="23" t="s">
        <v>133</v>
      </c>
      <c r="AU145" s="23" t="s">
        <v>131</v>
      </c>
    </row>
    <row r="146" s="11" customFormat="1">
      <c r="B146" s="231"/>
      <c r="C146" s="232"/>
      <c r="D146" s="228" t="s">
        <v>135</v>
      </c>
      <c r="E146" s="233" t="s">
        <v>23</v>
      </c>
      <c r="F146" s="234" t="s">
        <v>197</v>
      </c>
      <c r="G146" s="232"/>
      <c r="H146" s="235">
        <v>67.936999999999998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135</v>
      </c>
      <c r="AU146" s="241" t="s">
        <v>131</v>
      </c>
      <c r="AV146" s="11" t="s">
        <v>131</v>
      </c>
      <c r="AW146" s="11" t="s">
        <v>36</v>
      </c>
      <c r="AX146" s="11" t="s">
        <v>73</v>
      </c>
      <c r="AY146" s="241" t="s">
        <v>123</v>
      </c>
    </row>
    <row r="147" s="12" customFormat="1">
      <c r="B147" s="242"/>
      <c r="C147" s="243"/>
      <c r="D147" s="228" t="s">
        <v>135</v>
      </c>
      <c r="E147" s="244" t="s">
        <v>23</v>
      </c>
      <c r="F147" s="245" t="s">
        <v>143</v>
      </c>
      <c r="G147" s="243"/>
      <c r="H147" s="246">
        <v>67.936999999999998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135</v>
      </c>
      <c r="AU147" s="252" t="s">
        <v>131</v>
      </c>
      <c r="AV147" s="12" t="s">
        <v>130</v>
      </c>
      <c r="AW147" s="12" t="s">
        <v>36</v>
      </c>
      <c r="AX147" s="12" t="s">
        <v>80</v>
      </c>
      <c r="AY147" s="252" t="s">
        <v>123</v>
      </c>
    </row>
    <row r="148" s="1" customFormat="1" ht="38.25" customHeight="1">
      <c r="B148" s="45"/>
      <c r="C148" s="216" t="s">
        <v>227</v>
      </c>
      <c r="D148" s="216" t="s">
        <v>125</v>
      </c>
      <c r="E148" s="217" t="s">
        <v>228</v>
      </c>
      <c r="F148" s="218" t="s">
        <v>229</v>
      </c>
      <c r="G148" s="219" t="s">
        <v>128</v>
      </c>
      <c r="H148" s="220">
        <v>25.181999999999999</v>
      </c>
      <c r="I148" s="221"/>
      <c r="J148" s="222">
        <f>ROUND(I148*H148,2)</f>
        <v>0</v>
      </c>
      <c r="K148" s="218" t="s">
        <v>165</v>
      </c>
      <c r="L148" s="71"/>
      <c r="M148" s="223" t="s">
        <v>23</v>
      </c>
      <c r="N148" s="224" t="s">
        <v>45</v>
      </c>
      <c r="O148" s="4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23" t="s">
        <v>130</v>
      </c>
      <c r="AT148" s="23" t="s">
        <v>125</v>
      </c>
      <c r="AU148" s="23" t="s">
        <v>131</v>
      </c>
      <c r="AY148" s="23" t="s">
        <v>123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3" t="s">
        <v>131</v>
      </c>
      <c r="BK148" s="227">
        <f>ROUND(I148*H148,2)</f>
        <v>0</v>
      </c>
      <c r="BL148" s="23" t="s">
        <v>130</v>
      </c>
      <c r="BM148" s="23" t="s">
        <v>230</v>
      </c>
    </row>
    <row r="149" s="11" customFormat="1">
      <c r="B149" s="231"/>
      <c r="C149" s="232"/>
      <c r="D149" s="228" t="s">
        <v>135</v>
      </c>
      <c r="E149" s="233" t="s">
        <v>23</v>
      </c>
      <c r="F149" s="234" t="s">
        <v>231</v>
      </c>
      <c r="G149" s="232"/>
      <c r="H149" s="235">
        <v>15.782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135</v>
      </c>
      <c r="AU149" s="241" t="s">
        <v>131</v>
      </c>
      <c r="AV149" s="11" t="s">
        <v>131</v>
      </c>
      <c r="AW149" s="11" t="s">
        <v>36</v>
      </c>
      <c r="AX149" s="11" t="s">
        <v>73</v>
      </c>
      <c r="AY149" s="241" t="s">
        <v>123</v>
      </c>
    </row>
    <row r="150" s="11" customFormat="1">
      <c r="B150" s="231"/>
      <c r="C150" s="232"/>
      <c r="D150" s="228" t="s">
        <v>135</v>
      </c>
      <c r="E150" s="233" t="s">
        <v>23</v>
      </c>
      <c r="F150" s="234" t="s">
        <v>232</v>
      </c>
      <c r="G150" s="232"/>
      <c r="H150" s="235">
        <v>12.199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135</v>
      </c>
      <c r="AU150" s="241" t="s">
        <v>131</v>
      </c>
      <c r="AV150" s="11" t="s">
        <v>131</v>
      </c>
      <c r="AW150" s="11" t="s">
        <v>36</v>
      </c>
      <c r="AX150" s="11" t="s">
        <v>73</v>
      </c>
      <c r="AY150" s="241" t="s">
        <v>123</v>
      </c>
    </row>
    <row r="151" s="11" customFormat="1">
      <c r="B151" s="231"/>
      <c r="C151" s="232"/>
      <c r="D151" s="228" t="s">
        <v>135</v>
      </c>
      <c r="E151" s="233" t="s">
        <v>23</v>
      </c>
      <c r="F151" s="234" t="s">
        <v>233</v>
      </c>
      <c r="G151" s="232"/>
      <c r="H151" s="235">
        <v>2.726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135</v>
      </c>
      <c r="AU151" s="241" t="s">
        <v>131</v>
      </c>
      <c r="AV151" s="11" t="s">
        <v>131</v>
      </c>
      <c r="AW151" s="11" t="s">
        <v>36</v>
      </c>
      <c r="AX151" s="11" t="s">
        <v>73</v>
      </c>
      <c r="AY151" s="241" t="s">
        <v>123</v>
      </c>
    </row>
    <row r="152" s="11" customFormat="1">
      <c r="B152" s="231"/>
      <c r="C152" s="232"/>
      <c r="D152" s="228" t="s">
        <v>135</v>
      </c>
      <c r="E152" s="233" t="s">
        <v>23</v>
      </c>
      <c r="F152" s="234" t="s">
        <v>234</v>
      </c>
      <c r="G152" s="232"/>
      <c r="H152" s="235">
        <v>2.0409999999999999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135</v>
      </c>
      <c r="AU152" s="241" t="s">
        <v>131</v>
      </c>
      <c r="AV152" s="11" t="s">
        <v>131</v>
      </c>
      <c r="AW152" s="11" t="s">
        <v>36</v>
      </c>
      <c r="AX152" s="11" t="s">
        <v>73</v>
      </c>
      <c r="AY152" s="241" t="s">
        <v>123</v>
      </c>
    </row>
    <row r="153" s="11" customFormat="1">
      <c r="B153" s="231"/>
      <c r="C153" s="232"/>
      <c r="D153" s="228" t="s">
        <v>135</v>
      </c>
      <c r="E153" s="233" t="s">
        <v>23</v>
      </c>
      <c r="F153" s="234" t="s">
        <v>235</v>
      </c>
      <c r="G153" s="232"/>
      <c r="H153" s="235">
        <v>10.839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135</v>
      </c>
      <c r="AU153" s="241" t="s">
        <v>131</v>
      </c>
      <c r="AV153" s="11" t="s">
        <v>131</v>
      </c>
      <c r="AW153" s="11" t="s">
        <v>36</v>
      </c>
      <c r="AX153" s="11" t="s">
        <v>73</v>
      </c>
      <c r="AY153" s="241" t="s">
        <v>123</v>
      </c>
    </row>
    <row r="154" s="11" customFormat="1">
      <c r="B154" s="231"/>
      <c r="C154" s="232"/>
      <c r="D154" s="228" t="s">
        <v>135</v>
      </c>
      <c r="E154" s="233" t="s">
        <v>23</v>
      </c>
      <c r="F154" s="234" t="s">
        <v>236</v>
      </c>
      <c r="G154" s="232"/>
      <c r="H154" s="235">
        <v>4.3250000000000002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135</v>
      </c>
      <c r="AU154" s="241" t="s">
        <v>131</v>
      </c>
      <c r="AV154" s="11" t="s">
        <v>131</v>
      </c>
      <c r="AW154" s="11" t="s">
        <v>36</v>
      </c>
      <c r="AX154" s="11" t="s">
        <v>73</v>
      </c>
      <c r="AY154" s="241" t="s">
        <v>123</v>
      </c>
    </row>
    <row r="155" s="11" customFormat="1">
      <c r="B155" s="231"/>
      <c r="C155" s="232"/>
      <c r="D155" s="228" t="s">
        <v>135</v>
      </c>
      <c r="E155" s="233" t="s">
        <v>23</v>
      </c>
      <c r="F155" s="234" t="s">
        <v>237</v>
      </c>
      <c r="G155" s="232"/>
      <c r="H155" s="235">
        <v>2.508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135</v>
      </c>
      <c r="AU155" s="241" t="s">
        <v>131</v>
      </c>
      <c r="AV155" s="11" t="s">
        <v>131</v>
      </c>
      <c r="AW155" s="11" t="s">
        <v>36</v>
      </c>
      <c r="AX155" s="11" t="s">
        <v>73</v>
      </c>
      <c r="AY155" s="241" t="s">
        <v>123</v>
      </c>
    </row>
    <row r="156" s="11" customFormat="1">
      <c r="B156" s="231"/>
      <c r="C156" s="232"/>
      <c r="D156" s="228" t="s">
        <v>135</v>
      </c>
      <c r="E156" s="233" t="s">
        <v>23</v>
      </c>
      <c r="F156" s="234" t="s">
        <v>238</v>
      </c>
      <c r="G156" s="232"/>
      <c r="H156" s="235">
        <v>-5.8499999999999996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135</v>
      </c>
      <c r="AU156" s="241" t="s">
        <v>131</v>
      </c>
      <c r="AV156" s="11" t="s">
        <v>131</v>
      </c>
      <c r="AW156" s="11" t="s">
        <v>36</v>
      </c>
      <c r="AX156" s="11" t="s">
        <v>73</v>
      </c>
      <c r="AY156" s="241" t="s">
        <v>123</v>
      </c>
    </row>
    <row r="157" s="11" customFormat="1">
      <c r="B157" s="231"/>
      <c r="C157" s="232"/>
      <c r="D157" s="228" t="s">
        <v>135</v>
      </c>
      <c r="E157" s="233" t="s">
        <v>23</v>
      </c>
      <c r="F157" s="234" t="s">
        <v>239</v>
      </c>
      <c r="G157" s="232"/>
      <c r="H157" s="235">
        <v>-2.6000000000000001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135</v>
      </c>
      <c r="AU157" s="241" t="s">
        <v>131</v>
      </c>
      <c r="AV157" s="11" t="s">
        <v>131</v>
      </c>
      <c r="AW157" s="11" t="s">
        <v>36</v>
      </c>
      <c r="AX157" s="11" t="s">
        <v>73</v>
      </c>
      <c r="AY157" s="241" t="s">
        <v>123</v>
      </c>
    </row>
    <row r="158" s="13" customFormat="1">
      <c r="B158" s="254"/>
      <c r="C158" s="255"/>
      <c r="D158" s="228" t="s">
        <v>135</v>
      </c>
      <c r="E158" s="256" t="s">
        <v>23</v>
      </c>
      <c r="F158" s="257" t="s">
        <v>198</v>
      </c>
      <c r="G158" s="255"/>
      <c r="H158" s="258">
        <v>41.969999999999999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135</v>
      </c>
      <c r="AU158" s="264" t="s">
        <v>131</v>
      </c>
      <c r="AV158" s="13" t="s">
        <v>144</v>
      </c>
      <c r="AW158" s="13" t="s">
        <v>36</v>
      </c>
      <c r="AX158" s="13" t="s">
        <v>73</v>
      </c>
      <c r="AY158" s="264" t="s">
        <v>123</v>
      </c>
    </row>
    <row r="159" s="11" customFormat="1">
      <c r="B159" s="231"/>
      <c r="C159" s="232"/>
      <c r="D159" s="228" t="s">
        <v>135</v>
      </c>
      <c r="E159" s="233" t="s">
        <v>23</v>
      </c>
      <c r="F159" s="234" t="s">
        <v>240</v>
      </c>
      <c r="G159" s="232"/>
      <c r="H159" s="235">
        <v>25.181999999999999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135</v>
      </c>
      <c r="AU159" s="241" t="s">
        <v>131</v>
      </c>
      <c r="AV159" s="11" t="s">
        <v>131</v>
      </c>
      <c r="AW159" s="11" t="s">
        <v>36</v>
      </c>
      <c r="AX159" s="11" t="s">
        <v>80</v>
      </c>
      <c r="AY159" s="241" t="s">
        <v>123</v>
      </c>
    </row>
    <row r="160" s="1" customFormat="1" ht="38.25" customHeight="1">
      <c r="B160" s="45"/>
      <c r="C160" s="216" t="s">
        <v>241</v>
      </c>
      <c r="D160" s="216" t="s">
        <v>125</v>
      </c>
      <c r="E160" s="217" t="s">
        <v>242</v>
      </c>
      <c r="F160" s="218" t="s">
        <v>243</v>
      </c>
      <c r="G160" s="219" t="s">
        <v>128</v>
      </c>
      <c r="H160" s="220">
        <v>25.181999999999999</v>
      </c>
      <c r="I160" s="221"/>
      <c r="J160" s="222">
        <f>ROUND(I160*H160,2)</f>
        <v>0</v>
      </c>
      <c r="K160" s="218" t="s">
        <v>165</v>
      </c>
      <c r="L160" s="71"/>
      <c r="M160" s="223" t="s">
        <v>23</v>
      </c>
      <c r="N160" s="224" t="s">
        <v>45</v>
      </c>
      <c r="O160" s="4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3" t="s">
        <v>130</v>
      </c>
      <c r="AT160" s="23" t="s">
        <v>125</v>
      </c>
      <c r="AU160" s="23" t="s">
        <v>131</v>
      </c>
      <c r="AY160" s="23" t="s">
        <v>123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3" t="s">
        <v>131</v>
      </c>
      <c r="BK160" s="227">
        <f>ROUND(I160*H160,2)</f>
        <v>0</v>
      </c>
      <c r="BL160" s="23" t="s">
        <v>130</v>
      </c>
      <c r="BM160" s="23" t="s">
        <v>244</v>
      </c>
    </row>
    <row r="161" s="1" customFormat="1" ht="38.25" customHeight="1">
      <c r="B161" s="45"/>
      <c r="C161" s="216" t="s">
        <v>9</v>
      </c>
      <c r="D161" s="216" t="s">
        <v>125</v>
      </c>
      <c r="E161" s="217" t="s">
        <v>245</v>
      </c>
      <c r="F161" s="218" t="s">
        <v>246</v>
      </c>
      <c r="G161" s="219" t="s">
        <v>128</v>
      </c>
      <c r="H161" s="220">
        <v>16.788</v>
      </c>
      <c r="I161" s="221"/>
      <c r="J161" s="222">
        <f>ROUND(I161*H161,2)</f>
        <v>0</v>
      </c>
      <c r="K161" s="218" t="s">
        <v>165</v>
      </c>
      <c r="L161" s="71"/>
      <c r="M161" s="223" t="s">
        <v>23</v>
      </c>
      <c r="N161" s="224" t="s">
        <v>45</v>
      </c>
      <c r="O161" s="4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23" t="s">
        <v>130</v>
      </c>
      <c r="AT161" s="23" t="s">
        <v>125</v>
      </c>
      <c r="AU161" s="23" t="s">
        <v>131</v>
      </c>
      <c r="AY161" s="23" t="s">
        <v>123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3" t="s">
        <v>131</v>
      </c>
      <c r="BK161" s="227">
        <f>ROUND(I161*H161,2)</f>
        <v>0</v>
      </c>
      <c r="BL161" s="23" t="s">
        <v>130</v>
      </c>
      <c r="BM161" s="23" t="s">
        <v>247</v>
      </c>
    </row>
    <row r="162" s="11" customFormat="1">
      <c r="B162" s="231"/>
      <c r="C162" s="232"/>
      <c r="D162" s="228" t="s">
        <v>135</v>
      </c>
      <c r="E162" s="233" t="s">
        <v>23</v>
      </c>
      <c r="F162" s="234" t="s">
        <v>231</v>
      </c>
      <c r="G162" s="232"/>
      <c r="H162" s="235">
        <v>15.782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135</v>
      </c>
      <c r="AU162" s="241" t="s">
        <v>131</v>
      </c>
      <c r="AV162" s="11" t="s">
        <v>131</v>
      </c>
      <c r="AW162" s="11" t="s">
        <v>36</v>
      </c>
      <c r="AX162" s="11" t="s">
        <v>73</v>
      </c>
      <c r="AY162" s="241" t="s">
        <v>123</v>
      </c>
    </row>
    <row r="163" s="11" customFormat="1">
      <c r="B163" s="231"/>
      <c r="C163" s="232"/>
      <c r="D163" s="228" t="s">
        <v>135</v>
      </c>
      <c r="E163" s="233" t="s">
        <v>23</v>
      </c>
      <c r="F163" s="234" t="s">
        <v>232</v>
      </c>
      <c r="G163" s="232"/>
      <c r="H163" s="235">
        <v>12.199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135</v>
      </c>
      <c r="AU163" s="241" t="s">
        <v>131</v>
      </c>
      <c r="AV163" s="11" t="s">
        <v>131</v>
      </c>
      <c r="AW163" s="11" t="s">
        <v>36</v>
      </c>
      <c r="AX163" s="11" t="s">
        <v>73</v>
      </c>
      <c r="AY163" s="241" t="s">
        <v>123</v>
      </c>
    </row>
    <row r="164" s="11" customFormat="1">
      <c r="B164" s="231"/>
      <c r="C164" s="232"/>
      <c r="D164" s="228" t="s">
        <v>135</v>
      </c>
      <c r="E164" s="233" t="s">
        <v>23</v>
      </c>
      <c r="F164" s="234" t="s">
        <v>233</v>
      </c>
      <c r="G164" s="232"/>
      <c r="H164" s="235">
        <v>2.726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135</v>
      </c>
      <c r="AU164" s="241" t="s">
        <v>131</v>
      </c>
      <c r="AV164" s="11" t="s">
        <v>131</v>
      </c>
      <c r="AW164" s="11" t="s">
        <v>36</v>
      </c>
      <c r="AX164" s="11" t="s">
        <v>73</v>
      </c>
      <c r="AY164" s="241" t="s">
        <v>123</v>
      </c>
    </row>
    <row r="165" s="11" customFormat="1">
      <c r="B165" s="231"/>
      <c r="C165" s="232"/>
      <c r="D165" s="228" t="s">
        <v>135</v>
      </c>
      <c r="E165" s="233" t="s">
        <v>23</v>
      </c>
      <c r="F165" s="234" t="s">
        <v>234</v>
      </c>
      <c r="G165" s="232"/>
      <c r="H165" s="235">
        <v>2.0409999999999999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135</v>
      </c>
      <c r="AU165" s="241" t="s">
        <v>131</v>
      </c>
      <c r="AV165" s="11" t="s">
        <v>131</v>
      </c>
      <c r="AW165" s="11" t="s">
        <v>36</v>
      </c>
      <c r="AX165" s="11" t="s">
        <v>73</v>
      </c>
      <c r="AY165" s="241" t="s">
        <v>123</v>
      </c>
    </row>
    <row r="166" s="11" customFormat="1">
      <c r="B166" s="231"/>
      <c r="C166" s="232"/>
      <c r="D166" s="228" t="s">
        <v>135</v>
      </c>
      <c r="E166" s="233" t="s">
        <v>23</v>
      </c>
      <c r="F166" s="234" t="s">
        <v>235</v>
      </c>
      <c r="G166" s="232"/>
      <c r="H166" s="235">
        <v>10.839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135</v>
      </c>
      <c r="AU166" s="241" t="s">
        <v>131</v>
      </c>
      <c r="AV166" s="11" t="s">
        <v>131</v>
      </c>
      <c r="AW166" s="11" t="s">
        <v>36</v>
      </c>
      <c r="AX166" s="11" t="s">
        <v>73</v>
      </c>
      <c r="AY166" s="241" t="s">
        <v>123</v>
      </c>
    </row>
    <row r="167" s="11" customFormat="1">
      <c r="B167" s="231"/>
      <c r="C167" s="232"/>
      <c r="D167" s="228" t="s">
        <v>135</v>
      </c>
      <c r="E167" s="233" t="s">
        <v>23</v>
      </c>
      <c r="F167" s="234" t="s">
        <v>236</v>
      </c>
      <c r="G167" s="232"/>
      <c r="H167" s="235">
        <v>4.3250000000000002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135</v>
      </c>
      <c r="AU167" s="241" t="s">
        <v>131</v>
      </c>
      <c r="AV167" s="11" t="s">
        <v>131</v>
      </c>
      <c r="AW167" s="11" t="s">
        <v>36</v>
      </c>
      <c r="AX167" s="11" t="s">
        <v>73</v>
      </c>
      <c r="AY167" s="241" t="s">
        <v>123</v>
      </c>
    </row>
    <row r="168" s="11" customFormat="1">
      <c r="B168" s="231"/>
      <c r="C168" s="232"/>
      <c r="D168" s="228" t="s">
        <v>135</v>
      </c>
      <c r="E168" s="233" t="s">
        <v>23</v>
      </c>
      <c r="F168" s="234" t="s">
        <v>237</v>
      </c>
      <c r="G168" s="232"/>
      <c r="H168" s="235">
        <v>2.508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135</v>
      </c>
      <c r="AU168" s="241" t="s">
        <v>131</v>
      </c>
      <c r="AV168" s="11" t="s">
        <v>131</v>
      </c>
      <c r="AW168" s="11" t="s">
        <v>36</v>
      </c>
      <c r="AX168" s="11" t="s">
        <v>73</v>
      </c>
      <c r="AY168" s="241" t="s">
        <v>123</v>
      </c>
    </row>
    <row r="169" s="11" customFormat="1">
      <c r="B169" s="231"/>
      <c r="C169" s="232"/>
      <c r="D169" s="228" t="s">
        <v>135</v>
      </c>
      <c r="E169" s="233" t="s">
        <v>23</v>
      </c>
      <c r="F169" s="234" t="s">
        <v>238</v>
      </c>
      <c r="G169" s="232"/>
      <c r="H169" s="235">
        <v>-5.8499999999999996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135</v>
      </c>
      <c r="AU169" s="241" t="s">
        <v>131</v>
      </c>
      <c r="AV169" s="11" t="s">
        <v>131</v>
      </c>
      <c r="AW169" s="11" t="s">
        <v>36</v>
      </c>
      <c r="AX169" s="11" t="s">
        <v>73</v>
      </c>
      <c r="AY169" s="241" t="s">
        <v>123</v>
      </c>
    </row>
    <row r="170" s="11" customFormat="1">
      <c r="B170" s="231"/>
      <c r="C170" s="232"/>
      <c r="D170" s="228" t="s">
        <v>135</v>
      </c>
      <c r="E170" s="233" t="s">
        <v>23</v>
      </c>
      <c r="F170" s="234" t="s">
        <v>239</v>
      </c>
      <c r="G170" s="232"/>
      <c r="H170" s="235">
        <v>-2.6000000000000001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135</v>
      </c>
      <c r="AU170" s="241" t="s">
        <v>131</v>
      </c>
      <c r="AV170" s="11" t="s">
        <v>131</v>
      </c>
      <c r="AW170" s="11" t="s">
        <v>36</v>
      </c>
      <c r="AX170" s="11" t="s">
        <v>73</v>
      </c>
      <c r="AY170" s="241" t="s">
        <v>123</v>
      </c>
    </row>
    <row r="171" s="13" customFormat="1">
      <c r="B171" s="254"/>
      <c r="C171" s="255"/>
      <c r="D171" s="228" t="s">
        <v>135</v>
      </c>
      <c r="E171" s="256" t="s">
        <v>23</v>
      </c>
      <c r="F171" s="257" t="s">
        <v>198</v>
      </c>
      <c r="G171" s="255"/>
      <c r="H171" s="258">
        <v>41.969999999999999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135</v>
      </c>
      <c r="AU171" s="264" t="s">
        <v>131</v>
      </c>
      <c r="AV171" s="13" t="s">
        <v>144</v>
      </c>
      <c r="AW171" s="13" t="s">
        <v>36</v>
      </c>
      <c r="AX171" s="13" t="s">
        <v>73</v>
      </c>
      <c r="AY171" s="264" t="s">
        <v>123</v>
      </c>
    </row>
    <row r="172" s="11" customFormat="1">
      <c r="B172" s="231"/>
      <c r="C172" s="232"/>
      <c r="D172" s="228" t="s">
        <v>135</v>
      </c>
      <c r="E172" s="233" t="s">
        <v>23</v>
      </c>
      <c r="F172" s="234" t="s">
        <v>248</v>
      </c>
      <c r="G172" s="232"/>
      <c r="H172" s="235">
        <v>16.788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135</v>
      </c>
      <c r="AU172" s="241" t="s">
        <v>131</v>
      </c>
      <c r="AV172" s="11" t="s">
        <v>131</v>
      </c>
      <c r="AW172" s="11" t="s">
        <v>36</v>
      </c>
      <c r="AX172" s="11" t="s">
        <v>80</v>
      </c>
      <c r="AY172" s="241" t="s">
        <v>123</v>
      </c>
    </row>
    <row r="173" s="1" customFormat="1" ht="38.25" customHeight="1">
      <c r="B173" s="45"/>
      <c r="C173" s="216" t="s">
        <v>249</v>
      </c>
      <c r="D173" s="216" t="s">
        <v>125</v>
      </c>
      <c r="E173" s="217" t="s">
        <v>250</v>
      </c>
      <c r="F173" s="218" t="s">
        <v>251</v>
      </c>
      <c r="G173" s="219" t="s">
        <v>128</v>
      </c>
      <c r="H173" s="220">
        <v>16.788</v>
      </c>
      <c r="I173" s="221"/>
      <c r="J173" s="222">
        <f>ROUND(I173*H173,2)</f>
        <v>0</v>
      </c>
      <c r="K173" s="218" t="s">
        <v>165</v>
      </c>
      <c r="L173" s="71"/>
      <c r="M173" s="223" t="s">
        <v>23</v>
      </c>
      <c r="N173" s="224" t="s">
        <v>45</v>
      </c>
      <c r="O173" s="4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3" t="s">
        <v>130</v>
      </c>
      <c r="AT173" s="23" t="s">
        <v>125</v>
      </c>
      <c r="AU173" s="23" t="s">
        <v>131</v>
      </c>
      <c r="AY173" s="23" t="s">
        <v>123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3" t="s">
        <v>131</v>
      </c>
      <c r="BK173" s="227">
        <f>ROUND(I173*H173,2)</f>
        <v>0</v>
      </c>
      <c r="BL173" s="23" t="s">
        <v>130</v>
      </c>
      <c r="BM173" s="23" t="s">
        <v>252</v>
      </c>
    </row>
    <row r="174" s="1" customFormat="1" ht="25.5" customHeight="1">
      <c r="B174" s="45"/>
      <c r="C174" s="216" t="s">
        <v>253</v>
      </c>
      <c r="D174" s="216" t="s">
        <v>125</v>
      </c>
      <c r="E174" s="217" t="s">
        <v>254</v>
      </c>
      <c r="F174" s="218" t="s">
        <v>255</v>
      </c>
      <c r="G174" s="219" t="s">
        <v>147</v>
      </c>
      <c r="H174" s="220">
        <v>100.842</v>
      </c>
      <c r="I174" s="221"/>
      <c r="J174" s="222">
        <f>ROUND(I174*H174,2)</f>
        <v>0</v>
      </c>
      <c r="K174" s="218" t="s">
        <v>165</v>
      </c>
      <c r="L174" s="71"/>
      <c r="M174" s="223" t="s">
        <v>23</v>
      </c>
      <c r="N174" s="224" t="s">
        <v>45</v>
      </c>
      <c r="O174" s="46"/>
      <c r="P174" s="225">
        <f>O174*H174</f>
        <v>0</v>
      </c>
      <c r="Q174" s="225">
        <v>0.00084000000000000003</v>
      </c>
      <c r="R174" s="225">
        <f>Q174*H174</f>
        <v>0.084707279999999996</v>
      </c>
      <c r="S174" s="225">
        <v>0</v>
      </c>
      <c r="T174" s="226">
        <f>S174*H174</f>
        <v>0</v>
      </c>
      <c r="AR174" s="23" t="s">
        <v>130</v>
      </c>
      <c r="AT174" s="23" t="s">
        <v>125</v>
      </c>
      <c r="AU174" s="23" t="s">
        <v>131</v>
      </c>
      <c r="AY174" s="23" t="s">
        <v>123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3" t="s">
        <v>131</v>
      </c>
      <c r="BK174" s="227">
        <f>ROUND(I174*H174,2)</f>
        <v>0</v>
      </c>
      <c r="BL174" s="23" t="s">
        <v>130</v>
      </c>
      <c r="BM174" s="23" t="s">
        <v>256</v>
      </c>
    </row>
    <row r="175" s="11" customFormat="1">
      <c r="B175" s="231"/>
      <c r="C175" s="232"/>
      <c r="D175" s="228" t="s">
        <v>135</v>
      </c>
      <c r="E175" s="233" t="s">
        <v>23</v>
      </c>
      <c r="F175" s="234" t="s">
        <v>257</v>
      </c>
      <c r="G175" s="232"/>
      <c r="H175" s="235">
        <v>31.564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135</v>
      </c>
      <c r="AU175" s="241" t="s">
        <v>131</v>
      </c>
      <c r="AV175" s="11" t="s">
        <v>131</v>
      </c>
      <c r="AW175" s="11" t="s">
        <v>36</v>
      </c>
      <c r="AX175" s="11" t="s">
        <v>73</v>
      </c>
      <c r="AY175" s="241" t="s">
        <v>123</v>
      </c>
    </row>
    <row r="176" s="11" customFormat="1">
      <c r="B176" s="231"/>
      <c r="C176" s="232"/>
      <c r="D176" s="228" t="s">
        <v>135</v>
      </c>
      <c r="E176" s="233" t="s">
        <v>23</v>
      </c>
      <c r="F176" s="234" t="s">
        <v>258</v>
      </c>
      <c r="G176" s="232"/>
      <c r="H176" s="235">
        <v>24.398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135</v>
      </c>
      <c r="AU176" s="241" t="s">
        <v>131</v>
      </c>
      <c r="AV176" s="11" t="s">
        <v>131</v>
      </c>
      <c r="AW176" s="11" t="s">
        <v>36</v>
      </c>
      <c r="AX176" s="11" t="s">
        <v>73</v>
      </c>
      <c r="AY176" s="241" t="s">
        <v>123</v>
      </c>
    </row>
    <row r="177" s="11" customFormat="1">
      <c r="B177" s="231"/>
      <c r="C177" s="232"/>
      <c r="D177" s="228" t="s">
        <v>135</v>
      </c>
      <c r="E177" s="233" t="s">
        <v>23</v>
      </c>
      <c r="F177" s="234" t="s">
        <v>259</v>
      </c>
      <c r="G177" s="232"/>
      <c r="H177" s="235">
        <v>5.4530000000000003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135</v>
      </c>
      <c r="AU177" s="241" t="s">
        <v>131</v>
      </c>
      <c r="AV177" s="11" t="s">
        <v>131</v>
      </c>
      <c r="AW177" s="11" t="s">
        <v>36</v>
      </c>
      <c r="AX177" s="11" t="s">
        <v>73</v>
      </c>
      <c r="AY177" s="241" t="s">
        <v>123</v>
      </c>
    </row>
    <row r="178" s="11" customFormat="1">
      <c r="B178" s="231"/>
      <c r="C178" s="232"/>
      <c r="D178" s="228" t="s">
        <v>135</v>
      </c>
      <c r="E178" s="233" t="s">
        <v>23</v>
      </c>
      <c r="F178" s="234" t="s">
        <v>260</v>
      </c>
      <c r="G178" s="232"/>
      <c r="H178" s="235">
        <v>4.0819999999999999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135</v>
      </c>
      <c r="AU178" s="241" t="s">
        <v>131</v>
      </c>
      <c r="AV178" s="11" t="s">
        <v>131</v>
      </c>
      <c r="AW178" s="11" t="s">
        <v>36</v>
      </c>
      <c r="AX178" s="11" t="s">
        <v>73</v>
      </c>
      <c r="AY178" s="241" t="s">
        <v>123</v>
      </c>
    </row>
    <row r="179" s="11" customFormat="1">
      <c r="B179" s="231"/>
      <c r="C179" s="232"/>
      <c r="D179" s="228" t="s">
        <v>135</v>
      </c>
      <c r="E179" s="233" t="s">
        <v>23</v>
      </c>
      <c r="F179" s="234" t="s">
        <v>261</v>
      </c>
      <c r="G179" s="232"/>
      <c r="H179" s="235">
        <v>21.678000000000001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135</v>
      </c>
      <c r="AU179" s="241" t="s">
        <v>131</v>
      </c>
      <c r="AV179" s="11" t="s">
        <v>131</v>
      </c>
      <c r="AW179" s="11" t="s">
        <v>36</v>
      </c>
      <c r="AX179" s="11" t="s">
        <v>73</v>
      </c>
      <c r="AY179" s="241" t="s">
        <v>123</v>
      </c>
    </row>
    <row r="180" s="11" customFormat="1">
      <c r="B180" s="231"/>
      <c r="C180" s="232"/>
      <c r="D180" s="228" t="s">
        <v>135</v>
      </c>
      <c r="E180" s="233" t="s">
        <v>23</v>
      </c>
      <c r="F180" s="234" t="s">
        <v>262</v>
      </c>
      <c r="G180" s="232"/>
      <c r="H180" s="235">
        <v>8.6509999999999998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135</v>
      </c>
      <c r="AU180" s="241" t="s">
        <v>131</v>
      </c>
      <c r="AV180" s="11" t="s">
        <v>131</v>
      </c>
      <c r="AW180" s="11" t="s">
        <v>36</v>
      </c>
      <c r="AX180" s="11" t="s">
        <v>73</v>
      </c>
      <c r="AY180" s="241" t="s">
        <v>123</v>
      </c>
    </row>
    <row r="181" s="11" customFormat="1">
      <c r="B181" s="231"/>
      <c r="C181" s="232"/>
      <c r="D181" s="228" t="s">
        <v>135</v>
      </c>
      <c r="E181" s="233" t="s">
        <v>23</v>
      </c>
      <c r="F181" s="234" t="s">
        <v>263</v>
      </c>
      <c r="G181" s="232"/>
      <c r="H181" s="235">
        <v>5.016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135</v>
      </c>
      <c r="AU181" s="241" t="s">
        <v>131</v>
      </c>
      <c r="AV181" s="11" t="s">
        <v>131</v>
      </c>
      <c r="AW181" s="11" t="s">
        <v>36</v>
      </c>
      <c r="AX181" s="11" t="s">
        <v>73</v>
      </c>
      <c r="AY181" s="241" t="s">
        <v>123</v>
      </c>
    </row>
    <row r="182" s="12" customFormat="1">
      <c r="B182" s="242"/>
      <c r="C182" s="243"/>
      <c r="D182" s="228" t="s">
        <v>135</v>
      </c>
      <c r="E182" s="244" t="s">
        <v>23</v>
      </c>
      <c r="F182" s="245" t="s">
        <v>143</v>
      </c>
      <c r="G182" s="243"/>
      <c r="H182" s="246">
        <v>100.842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135</v>
      </c>
      <c r="AU182" s="252" t="s">
        <v>131</v>
      </c>
      <c r="AV182" s="12" t="s">
        <v>130</v>
      </c>
      <c r="AW182" s="12" t="s">
        <v>36</v>
      </c>
      <c r="AX182" s="12" t="s">
        <v>80</v>
      </c>
      <c r="AY182" s="252" t="s">
        <v>123</v>
      </c>
    </row>
    <row r="183" s="1" customFormat="1" ht="25.5" customHeight="1">
      <c r="B183" s="45"/>
      <c r="C183" s="216" t="s">
        <v>264</v>
      </c>
      <c r="D183" s="216" t="s">
        <v>125</v>
      </c>
      <c r="E183" s="217" t="s">
        <v>265</v>
      </c>
      <c r="F183" s="218" t="s">
        <v>266</v>
      </c>
      <c r="G183" s="219" t="s">
        <v>147</v>
      </c>
      <c r="H183" s="220">
        <v>100.842</v>
      </c>
      <c r="I183" s="221"/>
      <c r="J183" s="222">
        <f>ROUND(I183*H183,2)</f>
        <v>0</v>
      </c>
      <c r="K183" s="218" t="s">
        <v>165</v>
      </c>
      <c r="L183" s="71"/>
      <c r="M183" s="223" t="s">
        <v>23</v>
      </c>
      <c r="N183" s="224" t="s">
        <v>45</v>
      </c>
      <c r="O183" s="4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23" t="s">
        <v>130</v>
      </c>
      <c r="AT183" s="23" t="s">
        <v>125</v>
      </c>
      <c r="AU183" s="23" t="s">
        <v>131</v>
      </c>
      <c r="AY183" s="23" t="s">
        <v>123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3" t="s">
        <v>131</v>
      </c>
      <c r="BK183" s="227">
        <f>ROUND(I183*H183,2)</f>
        <v>0</v>
      </c>
      <c r="BL183" s="23" t="s">
        <v>130</v>
      </c>
      <c r="BM183" s="23" t="s">
        <v>267</v>
      </c>
    </row>
    <row r="184" s="1" customFormat="1" ht="38.25" customHeight="1">
      <c r="B184" s="45"/>
      <c r="C184" s="216" t="s">
        <v>268</v>
      </c>
      <c r="D184" s="216" t="s">
        <v>125</v>
      </c>
      <c r="E184" s="217" t="s">
        <v>269</v>
      </c>
      <c r="F184" s="218" t="s">
        <v>270</v>
      </c>
      <c r="G184" s="219" t="s">
        <v>128</v>
      </c>
      <c r="H184" s="220">
        <v>41.969999999999999</v>
      </c>
      <c r="I184" s="221"/>
      <c r="J184" s="222">
        <f>ROUND(I184*H184,2)</f>
        <v>0</v>
      </c>
      <c r="K184" s="218" t="s">
        <v>165</v>
      </c>
      <c r="L184" s="71"/>
      <c r="M184" s="223" t="s">
        <v>23</v>
      </c>
      <c r="N184" s="224" t="s">
        <v>45</v>
      </c>
      <c r="O184" s="4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23" t="s">
        <v>130</v>
      </c>
      <c r="AT184" s="23" t="s">
        <v>125</v>
      </c>
      <c r="AU184" s="23" t="s">
        <v>131</v>
      </c>
      <c r="AY184" s="23" t="s">
        <v>123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3" t="s">
        <v>131</v>
      </c>
      <c r="BK184" s="227">
        <f>ROUND(I184*H184,2)</f>
        <v>0</v>
      </c>
      <c r="BL184" s="23" t="s">
        <v>130</v>
      </c>
      <c r="BM184" s="23" t="s">
        <v>271</v>
      </c>
    </row>
    <row r="185" s="11" customFormat="1">
      <c r="B185" s="231"/>
      <c r="C185" s="232"/>
      <c r="D185" s="228" t="s">
        <v>135</v>
      </c>
      <c r="E185" s="233" t="s">
        <v>23</v>
      </c>
      <c r="F185" s="234" t="s">
        <v>231</v>
      </c>
      <c r="G185" s="232"/>
      <c r="H185" s="235">
        <v>15.782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135</v>
      </c>
      <c r="AU185" s="241" t="s">
        <v>131</v>
      </c>
      <c r="AV185" s="11" t="s">
        <v>131</v>
      </c>
      <c r="AW185" s="11" t="s">
        <v>36</v>
      </c>
      <c r="AX185" s="11" t="s">
        <v>73</v>
      </c>
      <c r="AY185" s="241" t="s">
        <v>123</v>
      </c>
    </row>
    <row r="186" s="11" customFormat="1">
      <c r="B186" s="231"/>
      <c r="C186" s="232"/>
      <c r="D186" s="228" t="s">
        <v>135</v>
      </c>
      <c r="E186" s="233" t="s">
        <v>23</v>
      </c>
      <c r="F186" s="234" t="s">
        <v>232</v>
      </c>
      <c r="G186" s="232"/>
      <c r="H186" s="235">
        <v>12.199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135</v>
      </c>
      <c r="AU186" s="241" t="s">
        <v>131</v>
      </c>
      <c r="AV186" s="11" t="s">
        <v>131</v>
      </c>
      <c r="AW186" s="11" t="s">
        <v>36</v>
      </c>
      <c r="AX186" s="11" t="s">
        <v>73</v>
      </c>
      <c r="AY186" s="241" t="s">
        <v>123</v>
      </c>
    </row>
    <row r="187" s="11" customFormat="1">
      <c r="B187" s="231"/>
      <c r="C187" s="232"/>
      <c r="D187" s="228" t="s">
        <v>135</v>
      </c>
      <c r="E187" s="233" t="s">
        <v>23</v>
      </c>
      <c r="F187" s="234" t="s">
        <v>233</v>
      </c>
      <c r="G187" s="232"/>
      <c r="H187" s="235">
        <v>2.726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135</v>
      </c>
      <c r="AU187" s="241" t="s">
        <v>131</v>
      </c>
      <c r="AV187" s="11" t="s">
        <v>131</v>
      </c>
      <c r="AW187" s="11" t="s">
        <v>36</v>
      </c>
      <c r="AX187" s="11" t="s">
        <v>73</v>
      </c>
      <c r="AY187" s="241" t="s">
        <v>123</v>
      </c>
    </row>
    <row r="188" s="11" customFormat="1">
      <c r="B188" s="231"/>
      <c r="C188" s="232"/>
      <c r="D188" s="228" t="s">
        <v>135</v>
      </c>
      <c r="E188" s="233" t="s">
        <v>23</v>
      </c>
      <c r="F188" s="234" t="s">
        <v>234</v>
      </c>
      <c r="G188" s="232"/>
      <c r="H188" s="235">
        <v>2.0409999999999999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135</v>
      </c>
      <c r="AU188" s="241" t="s">
        <v>131</v>
      </c>
      <c r="AV188" s="11" t="s">
        <v>131</v>
      </c>
      <c r="AW188" s="11" t="s">
        <v>36</v>
      </c>
      <c r="AX188" s="11" t="s">
        <v>73</v>
      </c>
      <c r="AY188" s="241" t="s">
        <v>123</v>
      </c>
    </row>
    <row r="189" s="11" customFormat="1">
      <c r="B189" s="231"/>
      <c r="C189" s="232"/>
      <c r="D189" s="228" t="s">
        <v>135</v>
      </c>
      <c r="E189" s="233" t="s">
        <v>23</v>
      </c>
      <c r="F189" s="234" t="s">
        <v>235</v>
      </c>
      <c r="G189" s="232"/>
      <c r="H189" s="235">
        <v>10.839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135</v>
      </c>
      <c r="AU189" s="241" t="s">
        <v>131</v>
      </c>
      <c r="AV189" s="11" t="s">
        <v>131</v>
      </c>
      <c r="AW189" s="11" t="s">
        <v>36</v>
      </c>
      <c r="AX189" s="11" t="s">
        <v>73</v>
      </c>
      <c r="AY189" s="241" t="s">
        <v>123</v>
      </c>
    </row>
    <row r="190" s="11" customFormat="1">
      <c r="B190" s="231"/>
      <c r="C190" s="232"/>
      <c r="D190" s="228" t="s">
        <v>135</v>
      </c>
      <c r="E190" s="233" t="s">
        <v>23</v>
      </c>
      <c r="F190" s="234" t="s">
        <v>236</v>
      </c>
      <c r="G190" s="232"/>
      <c r="H190" s="235">
        <v>4.3250000000000002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135</v>
      </c>
      <c r="AU190" s="241" t="s">
        <v>131</v>
      </c>
      <c r="AV190" s="11" t="s">
        <v>131</v>
      </c>
      <c r="AW190" s="11" t="s">
        <v>36</v>
      </c>
      <c r="AX190" s="11" t="s">
        <v>73</v>
      </c>
      <c r="AY190" s="241" t="s">
        <v>123</v>
      </c>
    </row>
    <row r="191" s="11" customFormat="1">
      <c r="B191" s="231"/>
      <c r="C191" s="232"/>
      <c r="D191" s="228" t="s">
        <v>135</v>
      </c>
      <c r="E191" s="233" t="s">
        <v>23</v>
      </c>
      <c r="F191" s="234" t="s">
        <v>237</v>
      </c>
      <c r="G191" s="232"/>
      <c r="H191" s="235">
        <v>2.508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135</v>
      </c>
      <c r="AU191" s="241" t="s">
        <v>131</v>
      </c>
      <c r="AV191" s="11" t="s">
        <v>131</v>
      </c>
      <c r="AW191" s="11" t="s">
        <v>36</v>
      </c>
      <c r="AX191" s="11" t="s">
        <v>73</v>
      </c>
      <c r="AY191" s="241" t="s">
        <v>123</v>
      </c>
    </row>
    <row r="192" s="11" customFormat="1">
      <c r="B192" s="231"/>
      <c r="C192" s="232"/>
      <c r="D192" s="228" t="s">
        <v>135</v>
      </c>
      <c r="E192" s="233" t="s">
        <v>23</v>
      </c>
      <c r="F192" s="234" t="s">
        <v>238</v>
      </c>
      <c r="G192" s="232"/>
      <c r="H192" s="235">
        <v>-5.8499999999999996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135</v>
      </c>
      <c r="AU192" s="241" t="s">
        <v>131</v>
      </c>
      <c r="AV192" s="11" t="s">
        <v>131</v>
      </c>
      <c r="AW192" s="11" t="s">
        <v>36</v>
      </c>
      <c r="AX192" s="11" t="s">
        <v>73</v>
      </c>
      <c r="AY192" s="241" t="s">
        <v>123</v>
      </c>
    </row>
    <row r="193" s="11" customFormat="1">
      <c r="B193" s="231"/>
      <c r="C193" s="232"/>
      <c r="D193" s="228" t="s">
        <v>135</v>
      </c>
      <c r="E193" s="233" t="s">
        <v>23</v>
      </c>
      <c r="F193" s="234" t="s">
        <v>239</v>
      </c>
      <c r="G193" s="232"/>
      <c r="H193" s="235">
        <v>-2.6000000000000001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135</v>
      </c>
      <c r="AU193" s="241" t="s">
        <v>131</v>
      </c>
      <c r="AV193" s="11" t="s">
        <v>131</v>
      </c>
      <c r="AW193" s="11" t="s">
        <v>36</v>
      </c>
      <c r="AX193" s="11" t="s">
        <v>73</v>
      </c>
      <c r="AY193" s="241" t="s">
        <v>123</v>
      </c>
    </row>
    <row r="194" s="12" customFormat="1">
      <c r="B194" s="242"/>
      <c r="C194" s="243"/>
      <c r="D194" s="228" t="s">
        <v>135</v>
      </c>
      <c r="E194" s="244" t="s">
        <v>23</v>
      </c>
      <c r="F194" s="245" t="s">
        <v>143</v>
      </c>
      <c r="G194" s="243"/>
      <c r="H194" s="246">
        <v>41.969999999999999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135</v>
      </c>
      <c r="AU194" s="252" t="s">
        <v>131</v>
      </c>
      <c r="AV194" s="12" t="s">
        <v>130</v>
      </c>
      <c r="AW194" s="12" t="s">
        <v>36</v>
      </c>
      <c r="AX194" s="12" t="s">
        <v>80</v>
      </c>
      <c r="AY194" s="252" t="s">
        <v>123</v>
      </c>
    </row>
    <row r="195" s="1" customFormat="1" ht="38.25" customHeight="1">
      <c r="B195" s="45"/>
      <c r="C195" s="216" t="s">
        <v>272</v>
      </c>
      <c r="D195" s="216" t="s">
        <v>125</v>
      </c>
      <c r="E195" s="217" t="s">
        <v>273</v>
      </c>
      <c r="F195" s="218" t="s">
        <v>274</v>
      </c>
      <c r="G195" s="219" t="s">
        <v>128</v>
      </c>
      <c r="H195" s="220">
        <v>59.926000000000002</v>
      </c>
      <c r="I195" s="221"/>
      <c r="J195" s="222">
        <f>ROUND(I195*H195,2)</f>
        <v>0</v>
      </c>
      <c r="K195" s="218" t="s">
        <v>165</v>
      </c>
      <c r="L195" s="71"/>
      <c r="M195" s="223" t="s">
        <v>23</v>
      </c>
      <c r="N195" s="224" t="s">
        <v>45</v>
      </c>
      <c r="O195" s="4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3" t="s">
        <v>130</v>
      </c>
      <c r="AT195" s="23" t="s">
        <v>125</v>
      </c>
      <c r="AU195" s="23" t="s">
        <v>131</v>
      </c>
      <c r="AY195" s="23" t="s">
        <v>123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3" t="s">
        <v>131</v>
      </c>
      <c r="BK195" s="227">
        <f>ROUND(I195*H195,2)</f>
        <v>0</v>
      </c>
      <c r="BL195" s="23" t="s">
        <v>130</v>
      </c>
      <c r="BM195" s="23" t="s">
        <v>275</v>
      </c>
    </row>
    <row r="196" s="11" customFormat="1">
      <c r="B196" s="231"/>
      <c r="C196" s="232"/>
      <c r="D196" s="228" t="s">
        <v>135</v>
      </c>
      <c r="E196" s="233" t="s">
        <v>23</v>
      </c>
      <c r="F196" s="234" t="s">
        <v>276</v>
      </c>
      <c r="G196" s="232"/>
      <c r="H196" s="235">
        <v>5.6449999999999996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135</v>
      </c>
      <c r="AU196" s="241" t="s">
        <v>131</v>
      </c>
      <c r="AV196" s="11" t="s">
        <v>131</v>
      </c>
      <c r="AW196" s="11" t="s">
        <v>36</v>
      </c>
      <c r="AX196" s="11" t="s">
        <v>73</v>
      </c>
      <c r="AY196" s="241" t="s">
        <v>123</v>
      </c>
    </row>
    <row r="197" s="11" customFormat="1">
      <c r="B197" s="231"/>
      <c r="C197" s="232"/>
      <c r="D197" s="228" t="s">
        <v>135</v>
      </c>
      <c r="E197" s="233" t="s">
        <v>23</v>
      </c>
      <c r="F197" s="234" t="s">
        <v>277</v>
      </c>
      <c r="G197" s="232"/>
      <c r="H197" s="235">
        <v>13.170999999999999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135</v>
      </c>
      <c r="AU197" s="241" t="s">
        <v>131</v>
      </c>
      <c r="AV197" s="11" t="s">
        <v>131</v>
      </c>
      <c r="AW197" s="11" t="s">
        <v>36</v>
      </c>
      <c r="AX197" s="11" t="s">
        <v>73</v>
      </c>
      <c r="AY197" s="241" t="s">
        <v>123</v>
      </c>
    </row>
    <row r="198" s="11" customFormat="1">
      <c r="B198" s="231"/>
      <c r="C198" s="232"/>
      <c r="D198" s="228" t="s">
        <v>135</v>
      </c>
      <c r="E198" s="233" t="s">
        <v>23</v>
      </c>
      <c r="F198" s="234" t="s">
        <v>278</v>
      </c>
      <c r="G198" s="232"/>
      <c r="H198" s="235">
        <v>1.3500000000000001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135</v>
      </c>
      <c r="AU198" s="241" t="s">
        <v>131</v>
      </c>
      <c r="AV198" s="11" t="s">
        <v>131</v>
      </c>
      <c r="AW198" s="11" t="s">
        <v>36</v>
      </c>
      <c r="AX198" s="11" t="s">
        <v>73</v>
      </c>
      <c r="AY198" s="241" t="s">
        <v>123</v>
      </c>
    </row>
    <row r="199" s="11" customFormat="1">
      <c r="B199" s="231"/>
      <c r="C199" s="232"/>
      <c r="D199" s="228" t="s">
        <v>135</v>
      </c>
      <c r="E199" s="233" t="s">
        <v>23</v>
      </c>
      <c r="F199" s="234" t="s">
        <v>279</v>
      </c>
      <c r="G199" s="232"/>
      <c r="H199" s="235">
        <v>5.3300000000000001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135</v>
      </c>
      <c r="AU199" s="241" t="s">
        <v>131</v>
      </c>
      <c r="AV199" s="11" t="s">
        <v>131</v>
      </c>
      <c r="AW199" s="11" t="s">
        <v>36</v>
      </c>
      <c r="AX199" s="11" t="s">
        <v>73</v>
      </c>
      <c r="AY199" s="241" t="s">
        <v>123</v>
      </c>
    </row>
    <row r="200" s="11" customFormat="1">
      <c r="B200" s="231"/>
      <c r="C200" s="232"/>
      <c r="D200" s="228" t="s">
        <v>135</v>
      </c>
      <c r="E200" s="233" t="s">
        <v>23</v>
      </c>
      <c r="F200" s="234" t="s">
        <v>280</v>
      </c>
      <c r="G200" s="232"/>
      <c r="H200" s="235">
        <v>0.61799999999999999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135</v>
      </c>
      <c r="AU200" s="241" t="s">
        <v>131</v>
      </c>
      <c r="AV200" s="11" t="s">
        <v>131</v>
      </c>
      <c r="AW200" s="11" t="s">
        <v>36</v>
      </c>
      <c r="AX200" s="11" t="s">
        <v>73</v>
      </c>
      <c r="AY200" s="241" t="s">
        <v>123</v>
      </c>
    </row>
    <row r="201" s="11" customFormat="1">
      <c r="B201" s="231"/>
      <c r="C201" s="232"/>
      <c r="D201" s="228" t="s">
        <v>135</v>
      </c>
      <c r="E201" s="233" t="s">
        <v>23</v>
      </c>
      <c r="F201" s="234" t="s">
        <v>281</v>
      </c>
      <c r="G201" s="232"/>
      <c r="H201" s="235">
        <v>0.83199999999999996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135</v>
      </c>
      <c r="AU201" s="241" t="s">
        <v>131</v>
      </c>
      <c r="AV201" s="11" t="s">
        <v>131</v>
      </c>
      <c r="AW201" s="11" t="s">
        <v>36</v>
      </c>
      <c r="AX201" s="11" t="s">
        <v>73</v>
      </c>
      <c r="AY201" s="241" t="s">
        <v>123</v>
      </c>
    </row>
    <row r="202" s="11" customFormat="1">
      <c r="B202" s="231"/>
      <c r="C202" s="232"/>
      <c r="D202" s="228" t="s">
        <v>135</v>
      </c>
      <c r="E202" s="233" t="s">
        <v>23</v>
      </c>
      <c r="F202" s="234" t="s">
        <v>282</v>
      </c>
      <c r="G202" s="232"/>
      <c r="H202" s="235">
        <v>11.73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135</v>
      </c>
      <c r="AU202" s="241" t="s">
        <v>131</v>
      </c>
      <c r="AV202" s="11" t="s">
        <v>131</v>
      </c>
      <c r="AW202" s="11" t="s">
        <v>36</v>
      </c>
      <c r="AX202" s="11" t="s">
        <v>73</v>
      </c>
      <c r="AY202" s="241" t="s">
        <v>123</v>
      </c>
    </row>
    <row r="203" s="11" customFormat="1">
      <c r="B203" s="231"/>
      <c r="C203" s="232"/>
      <c r="D203" s="228" t="s">
        <v>135</v>
      </c>
      <c r="E203" s="233" t="s">
        <v>23</v>
      </c>
      <c r="F203" s="234" t="s">
        <v>283</v>
      </c>
      <c r="G203" s="232"/>
      <c r="H203" s="235">
        <v>21.25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135</v>
      </c>
      <c r="AU203" s="241" t="s">
        <v>131</v>
      </c>
      <c r="AV203" s="11" t="s">
        <v>131</v>
      </c>
      <c r="AW203" s="11" t="s">
        <v>36</v>
      </c>
      <c r="AX203" s="11" t="s">
        <v>73</v>
      </c>
      <c r="AY203" s="241" t="s">
        <v>123</v>
      </c>
    </row>
    <row r="204" s="12" customFormat="1">
      <c r="B204" s="242"/>
      <c r="C204" s="243"/>
      <c r="D204" s="228" t="s">
        <v>135</v>
      </c>
      <c r="E204" s="244" t="s">
        <v>23</v>
      </c>
      <c r="F204" s="245" t="s">
        <v>143</v>
      </c>
      <c r="G204" s="243"/>
      <c r="H204" s="246">
        <v>59.926000000000002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135</v>
      </c>
      <c r="AU204" s="252" t="s">
        <v>131</v>
      </c>
      <c r="AV204" s="12" t="s">
        <v>130</v>
      </c>
      <c r="AW204" s="12" t="s">
        <v>36</v>
      </c>
      <c r="AX204" s="12" t="s">
        <v>80</v>
      </c>
      <c r="AY204" s="252" t="s">
        <v>123</v>
      </c>
    </row>
    <row r="205" s="1" customFormat="1" ht="25.5" customHeight="1">
      <c r="B205" s="45"/>
      <c r="C205" s="216" t="s">
        <v>284</v>
      </c>
      <c r="D205" s="216" t="s">
        <v>125</v>
      </c>
      <c r="E205" s="217" t="s">
        <v>285</v>
      </c>
      <c r="F205" s="218" t="s">
        <v>286</v>
      </c>
      <c r="G205" s="219" t="s">
        <v>128</v>
      </c>
      <c r="H205" s="220">
        <v>59.926000000000002</v>
      </c>
      <c r="I205" s="221"/>
      <c r="J205" s="222">
        <f>ROUND(I205*H205,2)</f>
        <v>0</v>
      </c>
      <c r="K205" s="218" t="s">
        <v>165</v>
      </c>
      <c r="L205" s="71"/>
      <c r="M205" s="223" t="s">
        <v>23</v>
      </c>
      <c r="N205" s="224" t="s">
        <v>45</v>
      </c>
      <c r="O205" s="4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23" t="s">
        <v>130</v>
      </c>
      <c r="AT205" s="23" t="s">
        <v>125</v>
      </c>
      <c r="AU205" s="23" t="s">
        <v>131</v>
      </c>
      <c r="AY205" s="23" t="s">
        <v>123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3" t="s">
        <v>131</v>
      </c>
      <c r="BK205" s="227">
        <f>ROUND(I205*H205,2)</f>
        <v>0</v>
      </c>
      <c r="BL205" s="23" t="s">
        <v>130</v>
      </c>
      <c r="BM205" s="23" t="s">
        <v>287</v>
      </c>
    </row>
    <row r="206" s="11" customFormat="1">
      <c r="B206" s="231"/>
      <c r="C206" s="232"/>
      <c r="D206" s="228" t="s">
        <v>135</v>
      </c>
      <c r="E206" s="233" t="s">
        <v>23</v>
      </c>
      <c r="F206" s="234" t="s">
        <v>276</v>
      </c>
      <c r="G206" s="232"/>
      <c r="H206" s="235">
        <v>5.6449999999999996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135</v>
      </c>
      <c r="AU206" s="241" t="s">
        <v>131</v>
      </c>
      <c r="AV206" s="11" t="s">
        <v>131</v>
      </c>
      <c r="AW206" s="11" t="s">
        <v>36</v>
      </c>
      <c r="AX206" s="11" t="s">
        <v>73</v>
      </c>
      <c r="AY206" s="241" t="s">
        <v>123</v>
      </c>
    </row>
    <row r="207" s="11" customFormat="1">
      <c r="B207" s="231"/>
      <c r="C207" s="232"/>
      <c r="D207" s="228" t="s">
        <v>135</v>
      </c>
      <c r="E207" s="233" t="s">
        <v>23</v>
      </c>
      <c r="F207" s="234" t="s">
        <v>277</v>
      </c>
      <c r="G207" s="232"/>
      <c r="H207" s="235">
        <v>13.170999999999999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135</v>
      </c>
      <c r="AU207" s="241" t="s">
        <v>131</v>
      </c>
      <c r="AV207" s="11" t="s">
        <v>131</v>
      </c>
      <c r="AW207" s="11" t="s">
        <v>36</v>
      </c>
      <c r="AX207" s="11" t="s">
        <v>73</v>
      </c>
      <c r="AY207" s="241" t="s">
        <v>123</v>
      </c>
    </row>
    <row r="208" s="11" customFormat="1">
      <c r="B208" s="231"/>
      <c r="C208" s="232"/>
      <c r="D208" s="228" t="s">
        <v>135</v>
      </c>
      <c r="E208" s="233" t="s">
        <v>23</v>
      </c>
      <c r="F208" s="234" t="s">
        <v>278</v>
      </c>
      <c r="G208" s="232"/>
      <c r="H208" s="235">
        <v>1.3500000000000001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135</v>
      </c>
      <c r="AU208" s="241" t="s">
        <v>131</v>
      </c>
      <c r="AV208" s="11" t="s">
        <v>131</v>
      </c>
      <c r="AW208" s="11" t="s">
        <v>36</v>
      </c>
      <c r="AX208" s="11" t="s">
        <v>73</v>
      </c>
      <c r="AY208" s="241" t="s">
        <v>123</v>
      </c>
    </row>
    <row r="209" s="11" customFormat="1">
      <c r="B209" s="231"/>
      <c r="C209" s="232"/>
      <c r="D209" s="228" t="s">
        <v>135</v>
      </c>
      <c r="E209" s="233" t="s">
        <v>23</v>
      </c>
      <c r="F209" s="234" t="s">
        <v>279</v>
      </c>
      <c r="G209" s="232"/>
      <c r="H209" s="235">
        <v>5.3300000000000001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135</v>
      </c>
      <c r="AU209" s="241" t="s">
        <v>131</v>
      </c>
      <c r="AV209" s="11" t="s">
        <v>131</v>
      </c>
      <c r="AW209" s="11" t="s">
        <v>36</v>
      </c>
      <c r="AX209" s="11" t="s">
        <v>73</v>
      </c>
      <c r="AY209" s="241" t="s">
        <v>123</v>
      </c>
    </row>
    <row r="210" s="11" customFormat="1">
      <c r="B210" s="231"/>
      <c r="C210" s="232"/>
      <c r="D210" s="228" t="s">
        <v>135</v>
      </c>
      <c r="E210" s="233" t="s">
        <v>23</v>
      </c>
      <c r="F210" s="234" t="s">
        <v>280</v>
      </c>
      <c r="G210" s="232"/>
      <c r="H210" s="235">
        <v>0.61799999999999999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135</v>
      </c>
      <c r="AU210" s="241" t="s">
        <v>131</v>
      </c>
      <c r="AV210" s="11" t="s">
        <v>131</v>
      </c>
      <c r="AW210" s="11" t="s">
        <v>36</v>
      </c>
      <c r="AX210" s="11" t="s">
        <v>73</v>
      </c>
      <c r="AY210" s="241" t="s">
        <v>123</v>
      </c>
    </row>
    <row r="211" s="11" customFormat="1">
      <c r="B211" s="231"/>
      <c r="C211" s="232"/>
      <c r="D211" s="228" t="s">
        <v>135</v>
      </c>
      <c r="E211" s="233" t="s">
        <v>23</v>
      </c>
      <c r="F211" s="234" t="s">
        <v>281</v>
      </c>
      <c r="G211" s="232"/>
      <c r="H211" s="235">
        <v>0.83199999999999996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135</v>
      </c>
      <c r="AU211" s="241" t="s">
        <v>131</v>
      </c>
      <c r="AV211" s="11" t="s">
        <v>131</v>
      </c>
      <c r="AW211" s="11" t="s">
        <v>36</v>
      </c>
      <c r="AX211" s="11" t="s">
        <v>73</v>
      </c>
      <c r="AY211" s="241" t="s">
        <v>123</v>
      </c>
    </row>
    <row r="212" s="11" customFormat="1">
      <c r="B212" s="231"/>
      <c r="C212" s="232"/>
      <c r="D212" s="228" t="s">
        <v>135</v>
      </c>
      <c r="E212" s="233" t="s">
        <v>23</v>
      </c>
      <c r="F212" s="234" t="s">
        <v>282</v>
      </c>
      <c r="G212" s="232"/>
      <c r="H212" s="235">
        <v>11.73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135</v>
      </c>
      <c r="AU212" s="241" t="s">
        <v>131</v>
      </c>
      <c r="AV212" s="11" t="s">
        <v>131</v>
      </c>
      <c r="AW212" s="11" t="s">
        <v>36</v>
      </c>
      <c r="AX212" s="11" t="s">
        <v>73</v>
      </c>
      <c r="AY212" s="241" t="s">
        <v>123</v>
      </c>
    </row>
    <row r="213" s="11" customFormat="1">
      <c r="B213" s="231"/>
      <c r="C213" s="232"/>
      <c r="D213" s="228" t="s">
        <v>135</v>
      </c>
      <c r="E213" s="233" t="s">
        <v>23</v>
      </c>
      <c r="F213" s="234" t="s">
        <v>283</v>
      </c>
      <c r="G213" s="232"/>
      <c r="H213" s="235">
        <v>21.25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135</v>
      </c>
      <c r="AU213" s="241" t="s">
        <v>131</v>
      </c>
      <c r="AV213" s="11" t="s">
        <v>131</v>
      </c>
      <c r="AW213" s="11" t="s">
        <v>36</v>
      </c>
      <c r="AX213" s="11" t="s">
        <v>73</v>
      </c>
      <c r="AY213" s="241" t="s">
        <v>123</v>
      </c>
    </row>
    <row r="214" s="12" customFormat="1">
      <c r="B214" s="242"/>
      <c r="C214" s="243"/>
      <c r="D214" s="228" t="s">
        <v>135</v>
      </c>
      <c r="E214" s="244" t="s">
        <v>23</v>
      </c>
      <c r="F214" s="245" t="s">
        <v>143</v>
      </c>
      <c r="G214" s="243"/>
      <c r="H214" s="246">
        <v>59.926000000000002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135</v>
      </c>
      <c r="AU214" s="252" t="s">
        <v>131</v>
      </c>
      <c r="AV214" s="12" t="s">
        <v>130</v>
      </c>
      <c r="AW214" s="12" t="s">
        <v>36</v>
      </c>
      <c r="AX214" s="12" t="s">
        <v>80</v>
      </c>
      <c r="AY214" s="252" t="s">
        <v>123</v>
      </c>
    </row>
    <row r="215" s="1" customFormat="1" ht="16.5" customHeight="1">
      <c r="B215" s="45"/>
      <c r="C215" s="216" t="s">
        <v>288</v>
      </c>
      <c r="D215" s="216" t="s">
        <v>125</v>
      </c>
      <c r="E215" s="217" t="s">
        <v>289</v>
      </c>
      <c r="F215" s="218" t="s">
        <v>290</v>
      </c>
      <c r="G215" s="219" t="s">
        <v>128</v>
      </c>
      <c r="H215" s="220">
        <v>59.926000000000002</v>
      </c>
      <c r="I215" s="221"/>
      <c r="J215" s="222">
        <f>ROUND(I215*H215,2)</f>
        <v>0</v>
      </c>
      <c r="K215" s="218" t="s">
        <v>165</v>
      </c>
      <c r="L215" s="71"/>
      <c r="M215" s="223" t="s">
        <v>23</v>
      </c>
      <c r="N215" s="224" t="s">
        <v>45</v>
      </c>
      <c r="O215" s="4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23" t="s">
        <v>130</v>
      </c>
      <c r="AT215" s="23" t="s">
        <v>125</v>
      </c>
      <c r="AU215" s="23" t="s">
        <v>131</v>
      </c>
      <c r="AY215" s="23" t="s">
        <v>123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3" t="s">
        <v>131</v>
      </c>
      <c r="BK215" s="227">
        <f>ROUND(I215*H215,2)</f>
        <v>0</v>
      </c>
      <c r="BL215" s="23" t="s">
        <v>130</v>
      </c>
      <c r="BM215" s="23" t="s">
        <v>291</v>
      </c>
    </row>
    <row r="216" s="1" customFormat="1">
      <c r="B216" s="45"/>
      <c r="C216" s="73"/>
      <c r="D216" s="228" t="s">
        <v>133</v>
      </c>
      <c r="E216" s="73"/>
      <c r="F216" s="229" t="s">
        <v>292</v>
      </c>
      <c r="G216" s="73"/>
      <c r="H216" s="73"/>
      <c r="I216" s="186"/>
      <c r="J216" s="73"/>
      <c r="K216" s="73"/>
      <c r="L216" s="71"/>
      <c r="M216" s="230"/>
      <c r="N216" s="46"/>
      <c r="O216" s="46"/>
      <c r="P216" s="46"/>
      <c r="Q216" s="46"/>
      <c r="R216" s="46"/>
      <c r="S216" s="46"/>
      <c r="T216" s="94"/>
      <c r="AT216" s="23" t="s">
        <v>133</v>
      </c>
      <c r="AU216" s="23" t="s">
        <v>131</v>
      </c>
    </row>
    <row r="217" s="1" customFormat="1" ht="25.5" customHeight="1">
      <c r="B217" s="45"/>
      <c r="C217" s="216" t="s">
        <v>293</v>
      </c>
      <c r="D217" s="216" t="s">
        <v>125</v>
      </c>
      <c r="E217" s="217" t="s">
        <v>294</v>
      </c>
      <c r="F217" s="218" t="s">
        <v>295</v>
      </c>
      <c r="G217" s="219" t="s">
        <v>128</v>
      </c>
      <c r="H217" s="220">
        <v>79.710999999999999</v>
      </c>
      <c r="I217" s="221"/>
      <c r="J217" s="222">
        <f>ROUND(I217*H217,2)</f>
        <v>0</v>
      </c>
      <c r="K217" s="218" t="s">
        <v>165</v>
      </c>
      <c r="L217" s="71"/>
      <c r="M217" s="223" t="s">
        <v>23</v>
      </c>
      <c r="N217" s="224" t="s">
        <v>45</v>
      </c>
      <c r="O217" s="4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23" t="s">
        <v>130</v>
      </c>
      <c r="AT217" s="23" t="s">
        <v>125</v>
      </c>
      <c r="AU217" s="23" t="s">
        <v>131</v>
      </c>
      <c r="AY217" s="23" t="s">
        <v>123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3" t="s">
        <v>131</v>
      </c>
      <c r="BK217" s="227">
        <f>ROUND(I217*H217,2)</f>
        <v>0</v>
      </c>
      <c r="BL217" s="23" t="s">
        <v>130</v>
      </c>
      <c r="BM217" s="23" t="s">
        <v>296</v>
      </c>
    </row>
    <row r="218" s="11" customFormat="1">
      <c r="B218" s="231"/>
      <c r="C218" s="232"/>
      <c r="D218" s="228" t="s">
        <v>135</v>
      </c>
      <c r="E218" s="233" t="s">
        <v>23</v>
      </c>
      <c r="F218" s="234" t="s">
        <v>231</v>
      </c>
      <c r="G218" s="232"/>
      <c r="H218" s="235">
        <v>15.782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135</v>
      </c>
      <c r="AU218" s="241" t="s">
        <v>131</v>
      </c>
      <c r="AV218" s="11" t="s">
        <v>131</v>
      </c>
      <c r="AW218" s="11" t="s">
        <v>36</v>
      </c>
      <c r="AX218" s="11" t="s">
        <v>73</v>
      </c>
      <c r="AY218" s="241" t="s">
        <v>123</v>
      </c>
    </row>
    <row r="219" s="11" customFormat="1">
      <c r="B219" s="231"/>
      <c r="C219" s="232"/>
      <c r="D219" s="228" t="s">
        <v>135</v>
      </c>
      <c r="E219" s="233" t="s">
        <v>23</v>
      </c>
      <c r="F219" s="234" t="s">
        <v>232</v>
      </c>
      <c r="G219" s="232"/>
      <c r="H219" s="235">
        <v>12.199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135</v>
      </c>
      <c r="AU219" s="241" t="s">
        <v>131</v>
      </c>
      <c r="AV219" s="11" t="s">
        <v>131</v>
      </c>
      <c r="AW219" s="11" t="s">
        <v>36</v>
      </c>
      <c r="AX219" s="11" t="s">
        <v>73</v>
      </c>
      <c r="AY219" s="241" t="s">
        <v>123</v>
      </c>
    </row>
    <row r="220" s="11" customFormat="1">
      <c r="B220" s="231"/>
      <c r="C220" s="232"/>
      <c r="D220" s="228" t="s">
        <v>135</v>
      </c>
      <c r="E220" s="233" t="s">
        <v>23</v>
      </c>
      <c r="F220" s="234" t="s">
        <v>233</v>
      </c>
      <c r="G220" s="232"/>
      <c r="H220" s="235">
        <v>2.726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135</v>
      </c>
      <c r="AU220" s="241" t="s">
        <v>131</v>
      </c>
      <c r="AV220" s="11" t="s">
        <v>131</v>
      </c>
      <c r="AW220" s="11" t="s">
        <v>36</v>
      </c>
      <c r="AX220" s="11" t="s">
        <v>73</v>
      </c>
      <c r="AY220" s="241" t="s">
        <v>123</v>
      </c>
    </row>
    <row r="221" s="11" customFormat="1">
      <c r="B221" s="231"/>
      <c r="C221" s="232"/>
      <c r="D221" s="228" t="s">
        <v>135</v>
      </c>
      <c r="E221" s="233" t="s">
        <v>23</v>
      </c>
      <c r="F221" s="234" t="s">
        <v>234</v>
      </c>
      <c r="G221" s="232"/>
      <c r="H221" s="235">
        <v>2.0409999999999999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135</v>
      </c>
      <c r="AU221" s="241" t="s">
        <v>131</v>
      </c>
      <c r="AV221" s="11" t="s">
        <v>131</v>
      </c>
      <c r="AW221" s="11" t="s">
        <v>36</v>
      </c>
      <c r="AX221" s="11" t="s">
        <v>73</v>
      </c>
      <c r="AY221" s="241" t="s">
        <v>123</v>
      </c>
    </row>
    <row r="222" s="11" customFormat="1">
      <c r="B222" s="231"/>
      <c r="C222" s="232"/>
      <c r="D222" s="228" t="s">
        <v>135</v>
      </c>
      <c r="E222" s="233" t="s">
        <v>23</v>
      </c>
      <c r="F222" s="234" t="s">
        <v>235</v>
      </c>
      <c r="G222" s="232"/>
      <c r="H222" s="235">
        <v>10.839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135</v>
      </c>
      <c r="AU222" s="241" t="s">
        <v>131</v>
      </c>
      <c r="AV222" s="11" t="s">
        <v>131</v>
      </c>
      <c r="AW222" s="11" t="s">
        <v>36</v>
      </c>
      <c r="AX222" s="11" t="s">
        <v>73</v>
      </c>
      <c r="AY222" s="241" t="s">
        <v>123</v>
      </c>
    </row>
    <row r="223" s="11" customFormat="1">
      <c r="B223" s="231"/>
      <c r="C223" s="232"/>
      <c r="D223" s="228" t="s">
        <v>135</v>
      </c>
      <c r="E223" s="233" t="s">
        <v>23</v>
      </c>
      <c r="F223" s="234" t="s">
        <v>236</v>
      </c>
      <c r="G223" s="232"/>
      <c r="H223" s="235">
        <v>4.3250000000000002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135</v>
      </c>
      <c r="AU223" s="241" t="s">
        <v>131</v>
      </c>
      <c r="AV223" s="11" t="s">
        <v>131</v>
      </c>
      <c r="AW223" s="11" t="s">
        <v>36</v>
      </c>
      <c r="AX223" s="11" t="s">
        <v>73</v>
      </c>
      <c r="AY223" s="241" t="s">
        <v>123</v>
      </c>
    </row>
    <row r="224" s="11" customFormat="1">
      <c r="B224" s="231"/>
      <c r="C224" s="232"/>
      <c r="D224" s="228" t="s">
        <v>135</v>
      </c>
      <c r="E224" s="233" t="s">
        <v>23</v>
      </c>
      <c r="F224" s="234" t="s">
        <v>237</v>
      </c>
      <c r="G224" s="232"/>
      <c r="H224" s="235">
        <v>2.508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135</v>
      </c>
      <c r="AU224" s="241" t="s">
        <v>131</v>
      </c>
      <c r="AV224" s="11" t="s">
        <v>131</v>
      </c>
      <c r="AW224" s="11" t="s">
        <v>36</v>
      </c>
      <c r="AX224" s="11" t="s">
        <v>73</v>
      </c>
      <c r="AY224" s="241" t="s">
        <v>123</v>
      </c>
    </row>
    <row r="225" s="11" customFormat="1">
      <c r="B225" s="231"/>
      <c r="C225" s="232"/>
      <c r="D225" s="228" t="s">
        <v>135</v>
      </c>
      <c r="E225" s="233" t="s">
        <v>23</v>
      </c>
      <c r="F225" s="234" t="s">
        <v>238</v>
      </c>
      <c r="G225" s="232"/>
      <c r="H225" s="235">
        <v>-5.8499999999999996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135</v>
      </c>
      <c r="AU225" s="241" t="s">
        <v>131</v>
      </c>
      <c r="AV225" s="11" t="s">
        <v>131</v>
      </c>
      <c r="AW225" s="11" t="s">
        <v>36</v>
      </c>
      <c r="AX225" s="11" t="s">
        <v>73</v>
      </c>
      <c r="AY225" s="241" t="s">
        <v>123</v>
      </c>
    </row>
    <row r="226" s="11" customFormat="1">
      <c r="B226" s="231"/>
      <c r="C226" s="232"/>
      <c r="D226" s="228" t="s">
        <v>135</v>
      </c>
      <c r="E226" s="233" t="s">
        <v>23</v>
      </c>
      <c r="F226" s="234" t="s">
        <v>239</v>
      </c>
      <c r="G226" s="232"/>
      <c r="H226" s="235">
        <v>-2.6000000000000001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135</v>
      </c>
      <c r="AU226" s="241" t="s">
        <v>131</v>
      </c>
      <c r="AV226" s="11" t="s">
        <v>131</v>
      </c>
      <c r="AW226" s="11" t="s">
        <v>36</v>
      </c>
      <c r="AX226" s="11" t="s">
        <v>73</v>
      </c>
      <c r="AY226" s="241" t="s">
        <v>123</v>
      </c>
    </row>
    <row r="227" s="11" customFormat="1">
      <c r="B227" s="231"/>
      <c r="C227" s="232"/>
      <c r="D227" s="228" t="s">
        <v>135</v>
      </c>
      <c r="E227" s="233" t="s">
        <v>23</v>
      </c>
      <c r="F227" s="234" t="s">
        <v>297</v>
      </c>
      <c r="G227" s="232"/>
      <c r="H227" s="235">
        <v>-5.6449999999999996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135</v>
      </c>
      <c r="AU227" s="241" t="s">
        <v>131</v>
      </c>
      <c r="AV227" s="11" t="s">
        <v>131</v>
      </c>
      <c r="AW227" s="11" t="s">
        <v>36</v>
      </c>
      <c r="AX227" s="11" t="s">
        <v>73</v>
      </c>
      <c r="AY227" s="241" t="s">
        <v>123</v>
      </c>
    </row>
    <row r="228" s="11" customFormat="1">
      <c r="B228" s="231"/>
      <c r="C228" s="232"/>
      <c r="D228" s="228" t="s">
        <v>135</v>
      </c>
      <c r="E228" s="233" t="s">
        <v>23</v>
      </c>
      <c r="F228" s="234" t="s">
        <v>298</v>
      </c>
      <c r="G228" s="232"/>
      <c r="H228" s="235">
        <v>-13.170999999999999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135</v>
      </c>
      <c r="AU228" s="241" t="s">
        <v>131</v>
      </c>
      <c r="AV228" s="11" t="s">
        <v>131</v>
      </c>
      <c r="AW228" s="11" t="s">
        <v>36</v>
      </c>
      <c r="AX228" s="11" t="s">
        <v>73</v>
      </c>
      <c r="AY228" s="241" t="s">
        <v>123</v>
      </c>
    </row>
    <row r="229" s="11" customFormat="1">
      <c r="B229" s="231"/>
      <c r="C229" s="232"/>
      <c r="D229" s="228" t="s">
        <v>135</v>
      </c>
      <c r="E229" s="233" t="s">
        <v>23</v>
      </c>
      <c r="F229" s="234" t="s">
        <v>197</v>
      </c>
      <c r="G229" s="232"/>
      <c r="H229" s="235">
        <v>67.936999999999998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135</v>
      </c>
      <c r="AU229" s="241" t="s">
        <v>131</v>
      </c>
      <c r="AV229" s="11" t="s">
        <v>131</v>
      </c>
      <c r="AW229" s="11" t="s">
        <v>36</v>
      </c>
      <c r="AX229" s="11" t="s">
        <v>73</v>
      </c>
      <c r="AY229" s="241" t="s">
        <v>123</v>
      </c>
    </row>
    <row r="230" s="11" customFormat="1">
      <c r="B230" s="231"/>
      <c r="C230" s="232"/>
      <c r="D230" s="228" t="s">
        <v>135</v>
      </c>
      <c r="E230" s="233" t="s">
        <v>23</v>
      </c>
      <c r="F230" s="234" t="s">
        <v>299</v>
      </c>
      <c r="G230" s="232"/>
      <c r="H230" s="235">
        <v>-0.61799999999999999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135</v>
      </c>
      <c r="AU230" s="241" t="s">
        <v>131</v>
      </c>
      <c r="AV230" s="11" t="s">
        <v>131</v>
      </c>
      <c r="AW230" s="11" t="s">
        <v>36</v>
      </c>
      <c r="AX230" s="11" t="s">
        <v>73</v>
      </c>
      <c r="AY230" s="241" t="s">
        <v>123</v>
      </c>
    </row>
    <row r="231" s="11" customFormat="1">
      <c r="B231" s="231"/>
      <c r="C231" s="232"/>
      <c r="D231" s="228" t="s">
        <v>135</v>
      </c>
      <c r="E231" s="233" t="s">
        <v>23</v>
      </c>
      <c r="F231" s="234" t="s">
        <v>300</v>
      </c>
      <c r="G231" s="232"/>
      <c r="H231" s="235">
        <v>-0.83199999999999996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135</v>
      </c>
      <c r="AU231" s="241" t="s">
        <v>131</v>
      </c>
      <c r="AV231" s="11" t="s">
        <v>131</v>
      </c>
      <c r="AW231" s="11" t="s">
        <v>36</v>
      </c>
      <c r="AX231" s="11" t="s">
        <v>73</v>
      </c>
      <c r="AY231" s="241" t="s">
        <v>123</v>
      </c>
    </row>
    <row r="232" s="11" customFormat="1">
      <c r="B232" s="231"/>
      <c r="C232" s="232"/>
      <c r="D232" s="228" t="s">
        <v>135</v>
      </c>
      <c r="E232" s="233" t="s">
        <v>23</v>
      </c>
      <c r="F232" s="234" t="s">
        <v>301</v>
      </c>
      <c r="G232" s="232"/>
      <c r="H232" s="235">
        <v>-9.9299999999999997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135</v>
      </c>
      <c r="AU232" s="241" t="s">
        <v>131</v>
      </c>
      <c r="AV232" s="11" t="s">
        <v>131</v>
      </c>
      <c r="AW232" s="11" t="s">
        <v>36</v>
      </c>
      <c r="AX232" s="11" t="s">
        <v>73</v>
      </c>
      <c r="AY232" s="241" t="s">
        <v>123</v>
      </c>
    </row>
    <row r="233" s="12" customFormat="1">
      <c r="B233" s="242"/>
      <c r="C233" s="243"/>
      <c r="D233" s="228" t="s">
        <v>135</v>
      </c>
      <c r="E233" s="244" t="s">
        <v>23</v>
      </c>
      <c r="F233" s="245" t="s">
        <v>143</v>
      </c>
      <c r="G233" s="243"/>
      <c r="H233" s="246">
        <v>79.710999999999999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135</v>
      </c>
      <c r="AU233" s="252" t="s">
        <v>131</v>
      </c>
      <c r="AV233" s="12" t="s">
        <v>130</v>
      </c>
      <c r="AW233" s="12" t="s">
        <v>36</v>
      </c>
      <c r="AX233" s="12" t="s">
        <v>80</v>
      </c>
      <c r="AY233" s="252" t="s">
        <v>123</v>
      </c>
    </row>
    <row r="234" s="1" customFormat="1" ht="16.5" customHeight="1">
      <c r="B234" s="45"/>
      <c r="C234" s="265" t="s">
        <v>302</v>
      </c>
      <c r="D234" s="265" t="s">
        <v>303</v>
      </c>
      <c r="E234" s="266" t="s">
        <v>304</v>
      </c>
      <c r="F234" s="267" t="s">
        <v>305</v>
      </c>
      <c r="G234" s="268" t="s">
        <v>306</v>
      </c>
      <c r="H234" s="269">
        <v>10.688000000000001</v>
      </c>
      <c r="I234" s="270"/>
      <c r="J234" s="271">
        <f>ROUND(I234*H234,2)</f>
        <v>0</v>
      </c>
      <c r="K234" s="267" t="s">
        <v>165</v>
      </c>
      <c r="L234" s="272"/>
      <c r="M234" s="273" t="s">
        <v>23</v>
      </c>
      <c r="N234" s="274" t="s">
        <v>45</v>
      </c>
      <c r="O234" s="46"/>
      <c r="P234" s="225">
        <f>O234*H234</f>
        <v>0</v>
      </c>
      <c r="Q234" s="225">
        <v>1</v>
      </c>
      <c r="R234" s="225">
        <f>Q234*H234</f>
        <v>10.688000000000001</v>
      </c>
      <c r="S234" s="225">
        <v>0</v>
      </c>
      <c r="T234" s="226">
        <f>S234*H234</f>
        <v>0</v>
      </c>
      <c r="AR234" s="23" t="s">
        <v>169</v>
      </c>
      <c r="AT234" s="23" t="s">
        <v>303</v>
      </c>
      <c r="AU234" s="23" t="s">
        <v>131</v>
      </c>
      <c r="AY234" s="23" t="s">
        <v>123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3" t="s">
        <v>131</v>
      </c>
      <c r="BK234" s="227">
        <f>ROUND(I234*H234,2)</f>
        <v>0</v>
      </c>
      <c r="BL234" s="23" t="s">
        <v>130</v>
      </c>
      <c r="BM234" s="23" t="s">
        <v>307</v>
      </c>
    </row>
    <row r="235" s="11" customFormat="1">
      <c r="B235" s="231"/>
      <c r="C235" s="232"/>
      <c r="D235" s="228" t="s">
        <v>135</v>
      </c>
      <c r="E235" s="233" t="s">
        <v>23</v>
      </c>
      <c r="F235" s="234" t="s">
        <v>308</v>
      </c>
      <c r="G235" s="232"/>
      <c r="H235" s="235">
        <v>1.3500000000000001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135</v>
      </c>
      <c r="AU235" s="241" t="s">
        <v>131</v>
      </c>
      <c r="AV235" s="11" t="s">
        <v>131</v>
      </c>
      <c r="AW235" s="11" t="s">
        <v>36</v>
      </c>
      <c r="AX235" s="11" t="s">
        <v>73</v>
      </c>
      <c r="AY235" s="241" t="s">
        <v>123</v>
      </c>
    </row>
    <row r="236" s="11" customFormat="1">
      <c r="B236" s="231"/>
      <c r="C236" s="232"/>
      <c r="D236" s="228" t="s">
        <v>135</v>
      </c>
      <c r="E236" s="233" t="s">
        <v>23</v>
      </c>
      <c r="F236" s="234" t="s">
        <v>309</v>
      </c>
      <c r="G236" s="232"/>
      <c r="H236" s="235">
        <v>5.3300000000000001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135</v>
      </c>
      <c r="AU236" s="241" t="s">
        <v>131</v>
      </c>
      <c r="AV236" s="11" t="s">
        <v>131</v>
      </c>
      <c r="AW236" s="11" t="s">
        <v>36</v>
      </c>
      <c r="AX236" s="11" t="s">
        <v>73</v>
      </c>
      <c r="AY236" s="241" t="s">
        <v>123</v>
      </c>
    </row>
    <row r="237" s="13" customFormat="1">
      <c r="B237" s="254"/>
      <c r="C237" s="255"/>
      <c r="D237" s="228" t="s">
        <v>135</v>
      </c>
      <c r="E237" s="256" t="s">
        <v>23</v>
      </c>
      <c r="F237" s="257" t="s">
        <v>198</v>
      </c>
      <c r="G237" s="255"/>
      <c r="H237" s="258">
        <v>6.6799999999999997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135</v>
      </c>
      <c r="AU237" s="264" t="s">
        <v>131</v>
      </c>
      <c r="AV237" s="13" t="s">
        <v>144</v>
      </c>
      <c r="AW237" s="13" t="s">
        <v>36</v>
      </c>
      <c r="AX237" s="13" t="s">
        <v>73</v>
      </c>
      <c r="AY237" s="264" t="s">
        <v>123</v>
      </c>
    </row>
    <row r="238" s="11" customFormat="1">
      <c r="B238" s="231"/>
      <c r="C238" s="232"/>
      <c r="D238" s="228" t="s">
        <v>135</v>
      </c>
      <c r="E238" s="233" t="s">
        <v>23</v>
      </c>
      <c r="F238" s="234" t="s">
        <v>310</v>
      </c>
      <c r="G238" s="232"/>
      <c r="H238" s="235">
        <v>10.688000000000001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135</v>
      </c>
      <c r="AU238" s="241" t="s">
        <v>131</v>
      </c>
      <c r="AV238" s="11" t="s">
        <v>131</v>
      </c>
      <c r="AW238" s="11" t="s">
        <v>36</v>
      </c>
      <c r="AX238" s="11" t="s">
        <v>80</v>
      </c>
      <c r="AY238" s="241" t="s">
        <v>123</v>
      </c>
    </row>
    <row r="239" s="1" customFormat="1" ht="16.5" customHeight="1">
      <c r="B239" s="45"/>
      <c r="C239" s="265" t="s">
        <v>311</v>
      </c>
      <c r="D239" s="265" t="s">
        <v>303</v>
      </c>
      <c r="E239" s="266" t="s">
        <v>312</v>
      </c>
      <c r="F239" s="267" t="s">
        <v>313</v>
      </c>
      <c r="G239" s="268" t="s">
        <v>306</v>
      </c>
      <c r="H239" s="269">
        <v>58.68</v>
      </c>
      <c r="I239" s="270"/>
      <c r="J239" s="271">
        <f>ROUND(I239*H239,2)</f>
        <v>0</v>
      </c>
      <c r="K239" s="267" t="s">
        <v>129</v>
      </c>
      <c r="L239" s="272"/>
      <c r="M239" s="273" t="s">
        <v>23</v>
      </c>
      <c r="N239" s="274" t="s">
        <v>45</v>
      </c>
      <c r="O239" s="46"/>
      <c r="P239" s="225">
        <f>O239*H239</f>
        <v>0</v>
      </c>
      <c r="Q239" s="225">
        <v>1</v>
      </c>
      <c r="R239" s="225">
        <f>Q239*H239</f>
        <v>58.68</v>
      </c>
      <c r="S239" s="225">
        <v>0</v>
      </c>
      <c r="T239" s="226">
        <f>S239*H239</f>
        <v>0</v>
      </c>
      <c r="AR239" s="23" t="s">
        <v>169</v>
      </c>
      <c r="AT239" s="23" t="s">
        <v>303</v>
      </c>
      <c r="AU239" s="23" t="s">
        <v>131</v>
      </c>
      <c r="AY239" s="23" t="s">
        <v>123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3" t="s">
        <v>131</v>
      </c>
      <c r="BK239" s="227">
        <f>ROUND(I239*H239,2)</f>
        <v>0</v>
      </c>
      <c r="BL239" s="23" t="s">
        <v>130</v>
      </c>
      <c r="BM239" s="23" t="s">
        <v>314</v>
      </c>
    </row>
    <row r="240" s="11" customFormat="1">
      <c r="B240" s="231"/>
      <c r="C240" s="232"/>
      <c r="D240" s="228" t="s">
        <v>135</v>
      </c>
      <c r="E240" s="233" t="s">
        <v>23</v>
      </c>
      <c r="F240" s="234" t="s">
        <v>197</v>
      </c>
      <c r="G240" s="232"/>
      <c r="H240" s="235">
        <v>67.936999999999998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135</v>
      </c>
      <c r="AU240" s="241" t="s">
        <v>131</v>
      </c>
      <c r="AV240" s="11" t="s">
        <v>131</v>
      </c>
      <c r="AW240" s="11" t="s">
        <v>36</v>
      </c>
      <c r="AX240" s="11" t="s">
        <v>73</v>
      </c>
      <c r="AY240" s="241" t="s">
        <v>123</v>
      </c>
    </row>
    <row r="241" s="11" customFormat="1">
      <c r="B241" s="231"/>
      <c r="C241" s="232"/>
      <c r="D241" s="228" t="s">
        <v>135</v>
      </c>
      <c r="E241" s="233" t="s">
        <v>23</v>
      </c>
      <c r="F241" s="234" t="s">
        <v>299</v>
      </c>
      <c r="G241" s="232"/>
      <c r="H241" s="235">
        <v>-0.61799999999999999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135</v>
      </c>
      <c r="AU241" s="241" t="s">
        <v>131</v>
      </c>
      <c r="AV241" s="11" t="s">
        <v>131</v>
      </c>
      <c r="AW241" s="11" t="s">
        <v>36</v>
      </c>
      <c r="AX241" s="11" t="s">
        <v>73</v>
      </c>
      <c r="AY241" s="241" t="s">
        <v>123</v>
      </c>
    </row>
    <row r="242" s="11" customFormat="1">
      <c r="B242" s="231"/>
      <c r="C242" s="232"/>
      <c r="D242" s="228" t="s">
        <v>135</v>
      </c>
      <c r="E242" s="233" t="s">
        <v>23</v>
      </c>
      <c r="F242" s="234" t="s">
        <v>300</v>
      </c>
      <c r="G242" s="232"/>
      <c r="H242" s="235">
        <v>-0.83199999999999996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135</v>
      </c>
      <c r="AU242" s="241" t="s">
        <v>131</v>
      </c>
      <c r="AV242" s="11" t="s">
        <v>131</v>
      </c>
      <c r="AW242" s="11" t="s">
        <v>36</v>
      </c>
      <c r="AX242" s="11" t="s">
        <v>73</v>
      </c>
      <c r="AY242" s="241" t="s">
        <v>123</v>
      </c>
    </row>
    <row r="243" s="11" customFormat="1">
      <c r="B243" s="231"/>
      <c r="C243" s="232"/>
      <c r="D243" s="228" t="s">
        <v>135</v>
      </c>
      <c r="E243" s="233" t="s">
        <v>23</v>
      </c>
      <c r="F243" s="234" t="s">
        <v>301</v>
      </c>
      <c r="G243" s="232"/>
      <c r="H243" s="235">
        <v>-9.9299999999999997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135</v>
      </c>
      <c r="AU243" s="241" t="s">
        <v>131</v>
      </c>
      <c r="AV243" s="11" t="s">
        <v>131</v>
      </c>
      <c r="AW243" s="11" t="s">
        <v>36</v>
      </c>
      <c r="AX243" s="11" t="s">
        <v>73</v>
      </c>
      <c r="AY243" s="241" t="s">
        <v>123</v>
      </c>
    </row>
    <row r="244" s="11" customFormat="1">
      <c r="B244" s="231"/>
      <c r="C244" s="232"/>
      <c r="D244" s="228" t="s">
        <v>135</v>
      </c>
      <c r="E244" s="233" t="s">
        <v>23</v>
      </c>
      <c r="F244" s="234" t="s">
        <v>315</v>
      </c>
      <c r="G244" s="232"/>
      <c r="H244" s="235">
        <v>-15.426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135</v>
      </c>
      <c r="AU244" s="241" t="s">
        <v>131</v>
      </c>
      <c r="AV244" s="11" t="s">
        <v>131</v>
      </c>
      <c r="AW244" s="11" t="s">
        <v>36</v>
      </c>
      <c r="AX244" s="11" t="s">
        <v>73</v>
      </c>
      <c r="AY244" s="241" t="s">
        <v>123</v>
      </c>
    </row>
    <row r="245" s="11" customFormat="1">
      <c r="B245" s="231"/>
      <c r="C245" s="232"/>
      <c r="D245" s="228" t="s">
        <v>135</v>
      </c>
      <c r="E245" s="233" t="s">
        <v>23</v>
      </c>
      <c r="F245" s="234" t="s">
        <v>316</v>
      </c>
      <c r="G245" s="232"/>
      <c r="H245" s="235">
        <v>-4.4560000000000004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135</v>
      </c>
      <c r="AU245" s="241" t="s">
        <v>131</v>
      </c>
      <c r="AV245" s="11" t="s">
        <v>131</v>
      </c>
      <c r="AW245" s="11" t="s">
        <v>36</v>
      </c>
      <c r="AX245" s="11" t="s">
        <v>73</v>
      </c>
      <c r="AY245" s="241" t="s">
        <v>123</v>
      </c>
    </row>
    <row r="246" s="13" customFormat="1">
      <c r="B246" s="254"/>
      <c r="C246" s="255"/>
      <c r="D246" s="228" t="s">
        <v>135</v>
      </c>
      <c r="E246" s="256" t="s">
        <v>23</v>
      </c>
      <c r="F246" s="257" t="s">
        <v>198</v>
      </c>
      <c r="G246" s="255"/>
      <c r="H246" s="258">
        <v>36.674999999999997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135</v>
      </c>
      <c r="AU246" s="264" t="s">
        <v>131</v>
      </c>
      <c r="AV246" s="13" t="s">
        <v>144</v>
      </c>
      <c r="AW246" s="13" t="s">
        <v>36</v>
      </c>
      <c r="AX246" s="13" t="s">
        <v>73</v>
      </c>
      <c r="AY246" s="264" t="s">
        <v>123</v>
      </c>
    </row>
    <row r="247" s="11" customFormat="1">
      <c r="B247" s="231"/>
      <c r="C247" s="232"/>
      <c r="D247" s="228" t="s">
        <v>135</v>
      </c>
      <c r="E247" s="233" t="s">
        <v>23</v>
      </c>
      <c r="F247" s="234" t="s">
        <v>317</v>
      </c>
      <c r="G247" s="232"/>
      <c r="H247" s="235">
        <v>58.68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135</v>
      </c>
      <c r="AU247" s="241" t="s">
        <v>131</v>
      </c>
      <c r="AV247" s="11" t="s">
        <v>131</v>
      </c>
      <c r="AW247" s="11" t="s">
        <v>36</v>
      </c>
      <c r="AX247" s="11" t="s">
        <v>80</v>
      </c>
      <c r="AY247" s="241" t="s">
        <v>123</v>
      </c>
    </row>
    <row r="248" s="1" customFormat="1" ht="38.25" customHeight="1">
      <c r="B248" s="45"/>
      <c r="C248" s="216" t="s">
        <v>318</v>
      </c>
      <c r="D248" s="216" t="s">
        <v>125</v>
      </c>
      <c r="E248" s="217" t="s">
        <v>319</v>
      </c>
      <c r="F248" s="218" t="s">
        <v>320</v>
      </c>
      <c r="G248" s="219" t="s">
        <v>128</v>
      </c>
      <c r="H248" s="220">
        <v>13.170999999999999</v>
      </c>
      <c r="I248" s="221"/>
      <c r="J248" s="222">
        <f>ROUND(I248*H248,2)</f>
        <v>0</v>
      </c>
      <c r="K248" s="218" t="s">
        <v>165</v>
      </c>
      <c r="L248" s="71"/>
      <c r="M248" s="223" t="s">
        <v>23</v>
      </c>
      <c r="N248" s="224" t="s">
        <v>45</v>
      </c>
      <c r="O248" s="4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23" t="s">
        <v>130</v>
      </c>
      <c r="AT248" s="23" t="s">
        <v>125</v>
      </c>
      <c r="AU248" s="23" t="s">
        <v>131</v>
      </c>
      <c r="AY248" s="23" t="s">
        <v>123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3" t="s">
        <v>131</v>
      </c>
      <c r="BK248" s="227">
        <f>ROUND(I248*H248,2)</f>
        <v>0</v>
      </c>
      <c r="BL248" s="23" t="s">
        <v>130</v>
      </c>
      <c r="BM248" s="23" t="s">
        <v>321</v>
      </c>
    </row>
    <row r="249" s="11" customFormat="1">
      <c r="B249" s="231"/>
      <c r="C249" s="232"/>
      <c r="D249" s="228" t="s">
        <v>135</v>
      </c>
      <c r="E249" s="233" t="s">
        <v>23</v>
      </c>
      <c r="F249" s="234" t="s">
        <v>322</v>
      </c>
      <c r="G249" s="232"/>
      <c r="H249" s="235">
        <v>13.170999999999999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135</v>
      </c>
      <c r="AU249" s="241" t="s">
        <v>131</v>
      </c>
      <c r="AV249" s="11" t="s">
        <v>131</v>
      </c>
      <c r="AW249" s="11" t="s">
        <v>36</v>
      </c>
      <c r="AX249" s="11" t="s">
        <v>73</v>
      </c>
      <c r="AY249" s="241" t="s">
        <v>123</v>
      </c>
    </row>
    <row r="250" s="12" customFormat="1">
      <c r="B250" s="242"/>
      <c r="C250" s="243"/>
      <c r="D250" s="228" t="s">
        <v>135</v>
      </c>
      <c r="E250" s="244" t="s">
        <v>23</v>
      </c>
      <c r="F250" s="245" t="s">
        <v>143</v>
      </c>
      <c r="G250" s="243"/>
      <c r="H250" s="246">
        <v>13.170999999999999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135</v>
      </c>
      <c r="AU250" s="252" t="s">
        <v>131</v>
      </c>
      <c r="AV250" s="12" t="s">
        <v>130</v>
      </c>
      <c r="AW250" s="12" t="s">
        <v>36</v>
      </c>
      <c r="AX250" s="12" t="s">
        <v>80</v>
      </c>
      <c r="AY250" s="252" t="s">
        <v>123</v>
      </c>
    </row>
    <row r="251" s="1" customFormat="1" ht="16.5" customHeight="1">
      <c r="B251" s="45"/>
      <c r="C251" s="265" t="s">
        <v>323</v>
      </c>
      <c r="D251" s="265" t="s">
        <v>303</v>
      </c>
      <c r="E251" s="266" t="s">
        <v>324</v>
      </c>
      <c r="F251" s="267" t="s">
        <v>325</v>
      </c>
      <c r="G251" s="268" t="s">
        <v>306</v>
      </c>
      <c r="H251" s="269">
        <v>21.074000000000002</v>
      </c>
      <c r="I251" s="270"/>
      <c r="J251" s="271">
        <f>ROUND(I251*H251,2)</f>
        <v>0</v>
      </c>
      <c r="K251" s="267" t="s">
        <v>165</v>
      </c>
      <c r="L251" s="272"/>
      <c r="M251" s="273" t="s">
        <v>23</v>
      </c>
      <c r="N251" s="274" t="s">
        <v>45</v>
      </c>
      <c r="O251" s="46"/>
      <c r="P251" s="225">
        <f>O251*H251</f>
        <v>0</v>
      </c>
      <c r="Q251" s="225">
        <v>1</v>
      </c>
      <c r="R251" s="225">
        <f>Q251*H251</f>
        <v>21.074000000000002</v>
      </c>
      <c r="S251" s="225">
        <v>0</v>
      </c>
      <c r="T251" s="226">
        <f>S251*H251</f>
        <v>0</v>
      </c>
      <c r="AR251" s="23" t="s">
        <v>169</v>
      </c>
      <c r="AT251" s="23" t="s">
        <v>303</v>
      </c>
      <c r="AU251" s="23" t="s">
        <v>131</v>
      </c>
      <c r="AY251" s="23" t="s">
        <v>123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3" t="s">
        <v>131</v>
      </c>
      <c r="BK251" s="227">
        <f>ROUND(I251*H251,2)</f>
        <v>0</v>
      </c>
      <c r="BL251" s="23" t="s">
        <v>130</v>
      </c>
      <c r="BM251" s="23" t="s">
        <v>326</v>
      </c>
    </row>
    <row r="252" s="11" customFormat="1">
      <c r="B252" s="231"/>
      <c r="C252" s="232"/>
      <c r="D252" s="228" t="s">
        <v>135</v>
      </c>
      <c r="E252" s="233" t="s">
        <v>23</v>
      </c>
      <c r="F252" s="234" t="s">
        <v>322</v>
      </c>
      <c r="G252" s="232"/>
      <c r="H252" s="235">
        <v>13.170999999999999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135</v>
      </c>
      <c r="AU252" s="241" t="s">
        <v>131</v>
      </c>
      <c r="AV252" s="11" t="s">
        <v>131</v>
      </c>
      <c r="AW252" s="11" t="s">
        <v>36</v>
      </c>
      <c r="AX252" s="11" t="s">
        <v>73</v>
      </c>
      <c r="AY252" s="241" t="s">
        <v>123</v>
      </c>
    </row>
    <row r="253" s="13" customFormat="1">
      <c r="B253" s="254"/>
      <c r="C253" s="255"/>
      <c r="D253" s="228" t="s">
        <v>135</v>
      </c>
      <c r="E253" s="256" t="s">
        <v>23</v>
      </c>
      <c r="F253" s="257" t="s">
        <v>198</v>
      </c>
      <c r="G253" s="255"/>
      <c r="H253" s="258">
        <v>13.170999999999999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135</v>
      </c>
      <c r="AU253" s="264" t="s">
        <v>131</v>
      </c>
      <c r="AV253" s="13" t="s">
        <v>144</v>
      </c>
      <c r="AW253" s="13" t="s">
        <v>36</v>
      </c>
      <c r="AX253" s="13" t="s">
        <v>73</v>
      </c>
      <c r="AY253" s="264" t="s">
        <v>123</v>
      </c>
    </row>
    <row r="254" s="11" customFormat="1">
      <c r="B254" s="231"/>
      <c r="C254" s="232"/>
      <c r="D254" s="228" t="s">
        <v>135</v>
      </c>
      <c r="E254" s="233" t="s">
        <v>23</v>
      </c>
      <c r="F254" s="234" t="s">
        <v>327</v>
      </c>
      <c r="G254" s="232"/>
      <c r="H254" s="235">
        <v>21.074000000000002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135</v>
      </c>
      <c r="AU254" s="241" t="s">
        <v>131</v>
      </c>
      <c r="AV254" s="11" t="s">
        <v>131</v>
      </c>
      <c r="AW254" s="11" t="s">
        <v>36</v>
      </c>
      <c r="AX254" s="11" t="s">
        <v>80</v>
      </c>
      <c r="AY254" s="241" t="s">
        <v>123</v>
      </c>
    </row>
    <row r="255" s="1" customFormat="1" ht="25.5" customHeight="1">
      <c r="B255" s="45"/>
      <c r="C255" s="216" t="s">
        <v>328</v>
      </c>
      <c r="D255" s="216" t="s">
        <v>125</v>
      </c>
      <c r="E255" s="217" t="s">
        <v>329</v>
      </c>
      <c r="F255" s="218" t="s">
        <v>330</v>
      </c>
      <c r="G255" s="219" t="s">
        <v>128</v>
      </c>
      <c r="H255" s="220">
        <v>20.600000000000001</v>
      </c>
      <c r="I255" s="221"/>
      <c r="J255" s="222">
        <f>ROUND(I255*H255,2)</f>
        <v>0</v>
      </c>
      <c r="K255" s="218" t="s">
        <v>165</v>
      </c>
      <c r="L255" s="71"/>
      <c r="M255" s="223" t="s">
        <v>23</v>
      </c>
      <c r="N255" s="224" t="s">
        <v>45</v>
      </c>
      <c r="O255" s="4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AR255" s="23" t="s">
        <v>130</v>
      </c>
      <c r="AT255" s="23" t="s">
        <v>125</v>
      </c>
      <c r="AU255" s="23" t="s">
        <v>131</v>
      </c>
      <c r="AY255" s="23" t="s">
        <v>123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3" t="s">
        <v>131</v>
      </c>
      <c r="BK255" s="227">
        <f>ROUND(I255*H255,2)</f>
        <v>0</v>
      </c>
      <c r="BL255" s="23" t="s">
        <v>130</v>
      </c>
      <c r="BM255" s="23" t="s">
        <v>331</v>
      </c>
    </row>
    <row r="256" s="11" customFormat="1">
      <c r="B256" s="231"/>
      <c r="C256" s="232"/>
      <c r="D256" s="228" t="s">
        <v>135</v>
      </c>
      <c r="E256" s="233" t="s">
        <v>23</v>
      </c>
      <c r="F256" s="234" t="s">
        <v>332</v>
      </c>
      <c r="G256" s="232"/>
      <c r="H256" s="235">
        <v>20.600000000000001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135</v>
      </c>
      <c r="AU256" s="241" t="s">
        <v>131</v>
      </c>
      <c r="AV256" s="11" t="s">
        <v>131</v>
      </c>
      <c r="AW256" s="11" t="s">
        <v>36</v>
      </c>
      <c r="AX256" s="11" t="s">
        <v>80</v>
      </c>
      <c r="AY256" s="241" t="s">
        <v>123</v>
      </c>
    </row>
    <row r="257" s="1" customFormat="1" ht="25.5" customHeight="1">
      <c r="B257" s="45"/>
      <c r="C257" s="216" t="s">
        <v>333</v>
      </c>
      <c r="D257" s="216" t="s">
        <v>125</v>
      </c>
      <c r="E257" s="217" t="s">
        <v>334</v>
      </c>
      <c r="F257" s="218" t="s">
        <v>335</v>
      </c>
      <c r="G257" s="219" t="s">
        <v>147</v>
      </c>
      <c r="H257" s="220">
        <v>20.600000000000001</v>
      </c>
      <c r="I257" s="221"/>
      <c r="J257" s="222">
        <f>ROUND(I257*H257,2)</f>
        <v>0</v>
      </c>
      <c r="K257" s="218" t="s">
        <v>165</v>
      </c>
      <c r="L257" s="71"/>
      <c r="M257" s="223" t="s">
        <v>23</v>
      </c>
      <c r="N257" s="224" t="s">
        <v>45</v>
      </c>
      <c r="O257" s="4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AR257" s="23" t="s">
        <v>130</v>
      </c>
      <c r="AT257" s="23" t="s">
        <v>125</v>
      </c>
      <c r="AU257" s="23" t="s">
        <v>131</v>
      </c>
      <c r="AY257" s="23" t="s">
        <v>123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3" t="s">
        <v>131</v>
      </c>
      <c r="BK257" s="227">
        <f>ROUND(I257*H257,2)</f>
        <v>0</v>
      </c>
      <c r="BL257" s="23" t="s">
        <v>130</v>
      </c>
      <c r="BM257" s="23" t="s">
        <v>336</v>
      </c>
    </row>
    <row r="258" s="11" customFormat="1">
      <c r="B258" s="231"/>
      <c r="C258" s="232"/>
      <c r="D258" s="228" t="s">
        <v>135</v>
      </c>
      <c r="E258" s="233" t="s">
        <v>23</v>
      </c>
      <c r="F258" s="234" t="s">
        <v>332</v>
      </c>
      <c r="G258" s="232"/>
      <c r="H258" s="235">
        <v>20.600000000000001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135</v>
      </c>
      <c r="AU258" s="241" t="s">
        <v>131</v>
      </c>
      <c r="AV258" s="11" t="s">
        <v>131</v>
      </c>
      <c r="AW258" s="11" t="s">
        <v>36</v>
      </c>
      <c r="AX258" s="11" t="s">
        <v>80</v>
      </c>
      <c r="AY258" s="241" t="s">
        <v>123</v>
      </c>
    </row>
    <row r="259" s="1" customFormat="1" ht="16.5" customHeight="1">
      <c r="B259" s="45"/>
      <c r="C259" s="265" t="s">
        <v>337</v>
      </c>
      <c r="D259" s="265" t="s">
        <v>303</v>
      </c>
      <c r="E259" s="266" t="s">
        <v>338</v>
      </c>
      <c r="F259" s="267" t="s">
        <v>339</v>
      </c>
      <c r="G259" s="268" t="s">
        <v>340</v>
      </c>
      <c r="H259" s="269">
        <v>0.41199999999999998</v>
      </c>
      <c r="I259" s="270"/>
      <c r="J259" s="271">
        <f>ROUND(I259*H259,2)</f>
        <v>0</v>
      </c>
      <c r="K259" s="267" t="s">
        <v>165</v>
      </c>
      <c r="L259" s="272"/>
      <c r="M259" s="273" t="s">
        <v>23</v>
      </c>
      <c r="N259" s="274" t="s">
        <v>45</v>
      </c>
      <c r="O259" s="46"/>
      <c r="P259" s="225">
        <f>O259*H259</f>
        <v>0</v>
      </c>
      <c r="Q259" s="225">
        <v>0.001</v>
      </c>
      <c r="R259" s="225">
        <f>Q259*H259</f>
        <v>0.00041199999999999999</v>
      </c>
      <c r="S259" s="225">
        <v>0</v>
      </c>
      <c r="T259" s="226">
        <f>S259*H259</f>
        <v>0</v>
      </c>
      <c r="AR259" s="23" t="s">
        <v>169</v>
      </c>
      <c r="AT259" s="23" t="s">
        <v>303</v>
      </c>
      <c r="AU259" s="23" t="s">
        <v>131</v>
      </c>
      <c r="AY259" s="23" t="s">
        <v>123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3" t="s">
        <v>131</v>
      </c>
      <c r="BK259" s="227">
        <f>ROUND(I259*H259,2)</f>
        <v>0</v>
      </c>
      <c r="BL259" s="23" t="s">
        <v>130</v>
      </c>
      <c r="BM259" s="23" t="s">
        <v>341</v>
      </c>
    </row>
    <row r="260" s="11" customFormat="1">
      <c r="B260" s="231"/>
      <c r="C260" s="232"/>
      <c r="D260" s="228" t="s">
        <v>135</v>
      </c>
      <c r="E260" s="233" t="s">
        <v>23</v>
      </c>
      <c r="F260" s="234" t="s">
        <v>342</v>
      </c>
      <c r="G260" s="232"/>
      <c r="H260" s="235">
        <v>0.41199999999999998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135</v>
      </c>
      <c r="AU260" s="241" t="s">
        <v>131</v>
      </c>
      <c r="AV260" s="11" t="s">
        <v>131</v>
      </c>
      <c r="AW260" s="11" t="s">
        <v>36</v>
      </c>
      <c r="AX260" s="11" t="s">
        <v>80</v>
      </c>
      <c r="AY260" s="241" t="s">
        <v>123</v>
      </c>
    </row>
    <row r="261" s="1" customFormat="1" ht="51" customHeight="1">
      <c r="B261" s="45"/>
      <c r="C261" s="216" t="s">
        <v>343</v>
      </c>
      <c r="D261" s="216" t="s">
        <v>125</v>
      </c>
      <c r="E261" s="217" t="s">
        <v>344</v>
      </c>
      <c r="F261" s="218" t="s">
        <v>345</v>
      </c>
      <c r="G261" s="219" t="s">
        <v>128</v>
      </c>
      <c r="H261" s="220">
        <v>2.6920000000000002</v>
      </c>
      <c r="I261" s="221"/>
      <c r="J261" s="222">
        <f>ROUND(I261*H261,2)</f>
        <v>0</v>
      </c>
      <c r="K261" s="218" t="s">
        <v>129</v>
      </c>
      <c r="L261" s="71"/>
      <c r="M261" s="223" t="s">
        <v>23</v>
      </c>
      <c r="N261" s="224" t="s">
        <v>45</v>
      </c>
      <c r="O261" s="4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3" t="s">
        <v>130</v>
      </c>
      <c r="AT261" s="23" t="s">
        <v>125</v>
      </c>
      <c r="AU261" s="23" t="s">
        <v>131</v>
      </c>
      <c r="AY261" s="23" t="s">
        <v>123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3" t="s">
        <v>131</v>
      </c>
      <c r="BK261" s="227">
        <f>ROUND(I261*H261,2)</f>
        <v>0</v>
      </c>
      <c r="BL261" s="23" t="s">
        <v>130</v>
      </c>
      <c r="BM261" s="23" t="s">
        <v>346</v>
      </c>
    </row>
    <row r="262" s="1" customFormat="1">
      <c r="B262" s="45"/>
      <c r="C262" s="73"/>
      <c r="D262" s="228" t="s">
        <v>133</v>
      </c>
      <c r="E262" s="73"/>
      <c r="F262" s="229" t="s">
        <v>347</v>
      </c>
      <c r="G262" s="73"/>
      <c r="H262" s="73"/>
      <c r="I262" s="186"/>
      <c r="J262" s="73"/>
      <c r="K262" s="73"/>
      <c r="L262" s="71"/>
      <c r="M262" s="230"/>
      <c r="N262" s="46"/>
      <c r="O262" s="46"/>
      <c r="P262" s="46"/>
      <c r="Q262" s="46"/>
      <c r="R262" s="46"/>
      <c r="S262" s="46"/>
      <c r="T262" s="94"/>
      <c r="AT262" s="23" t="s">
        <v>133</v>
      </c>
      <c r="AU262" s="23" t="s">
        <v>131</v>
      </c>
    </row>
    <row r="263" s="11" customFormat="1">
      <c r="B263" s="231"/>
      <c r="C263" s="232"/>
      <c r="D263" s="228" t="s">
        <v>135</v>
      </c>
      <c r="E263" s="233" t="s">
        <v>23</v>
      </c>
      <c r="F263" s="234" t="s">
        <v>348</v>
      </c>
      <c r="G263" s="232"/>
      <c r="H263" s="235">
        <v>2.6920000000000002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135</v>
      </c>
      <c r="AU263" s="241" t="s">
        <v>131</v>
      </c>
      <c r="AV263" s="11" t="s">
        <v>131</v>
      </c>
      <c r="AW263" s="11" t="s">
        <v>36</v>
      </c>
      <c r="AX263" s="11" t="s">
        <v>73</v>
      </c>
      <c r="AY263" s="241" t="s">
        <v>123</v>
      </c>
    </row>
    <row r="264" s="12" customFormat="1">
      <c r="B264" s="242"/>
      <c r="C264" s="243"/>
      <c r="D264" s="228" t="s">
        <v>135</v>
      </c>
      <c r="E264" s="244" t="s">
        <v>23</v>
      </c>
      <c r="F264" s="245" t="s">
        <v>143</v>
      </c>
      <c r="G264" s="243"/>
      <c r="H264" s="246">
        <v>2.6920000000000002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135</v>
      </c>
      <c r="AU264" s="252" t="s">
        <v>131</v>
      </c>
      <c r="AV264" s="12" t="s">
        <v>130</v>
      </c>
      <c r="AW264" s="12" t="s">
        <v>36</v>
      </c>
      <c r="AX264" s="12" t="s">
        <v>80</v>
      </c>
      <c r="AY264" s="252" t="s">
        <v>123</v>
      </c>
    </row>
    <row r="265" s="1" customFormat="1" ht="16.5" customHeight="1">
      <c r="B265" s="45"/>
      <c r="C265" s="265" t="s">
        <v>349</v>
      </c>
      <c r="D265" s="265" t="s">
        <v>303</v>
      </c>
      <c r="E265" s="266" t="s">
        <v>350</v>
      </c>
      <c r="F265" s="267" t="s">
        <v>351</v>
      </c>
      <c r="G265" s="268" t="s">
        <v>306</v>
      </c>
      <c r="H265" s="269">
        <v>5.3840000000000003</v>
      </c>
      <c r="I265" s="270"/>
      <c r="J265" s="271">
        <f>ROUND(I265*H265,2)</f>
        <v>0</v>
      </c>
      <c r="K265" s="267" t="s">
        <v>129</v>
      </c>
      <c r="L265" s="272"/>
      <c r="M265" s="273" t="s">
        <v>23</v>
      </c>
      <c r="N265" s="274" t="s">
        <v>45</v>
      </c>
      <c r="O265" s="46"/>
      <c r="P265" s="225">
        <f>O265*H265</f>
        <v>0</v>
      </c>
      <c r="Q265" s="225">
        <v>1</v>
      </c>
      <c r="R265" s="225">
        <f>Q265*H265</f>
        <v>5.3840000000000003</v>
      </c>
      <c r="S265" s="225">
        <v>0</v>
      </c>
      <c r="T265" s="226">
        <f>S265*H265</f>
        <v>0</v>
      </c>
      <c r="AR265" s="23" t="s">
        <v>169</v>
      </c>
      <c r="AT265" s="23" t="s">
        <v>303</v>
      </c>
      <c r="AU265" s="23" t="s">
        <v>131</v>
      </c>
      <c r="AY265" s="23" t="s">
        <v>123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3" t="s">
        <v>131</v>
      </c>
      <c r="BK265" s="227">
        <f>ROUND(I265*H265,2)</f>
        <v>0</v>
      </c>
      <c r="BL265" s="23" t="s">
        <v>130</v>
      </c>
      <c r="BM265" s="23" t="s">
        <v>352</v>
      </c>
    </row>
    <row r="266" s="11" customFormat="1">
      <c r="B266" s="231"/>
      <c r="C266" s="232"/>
      <c r="D266" s="228" t="s">
        <v>135</v>
      </c>
      <c r="E266" s="232"/>
      <c r="F266" s="234" t="s">
        <v>353</v>
      </c>
      <c r="G266" s="232"/>
      <c r="H266" s="235">
        <v>5.3840000000000003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135</v>
      </c>
      <c r="AU266" s="241" t="s">
        <v>131</v>
      </c>
      <c r="AV266" s="11" t="s">
        <v>131</v>
      </c>
      <c r="AW266" s="11" t="s">
        <v>6</v>
      </c>
      <c r="AX266" s="11" t="s">
        <v>80</v>
      </c>
      <c r="AY266" s="241" t="s">
        <v>123</v>
      </c>
    </row>
    <row r="267" s="1" customFormat="1" ht="25.5" customHeight="1">
      <c r="B267" s="45"/>
      <c r="C267" s="216" t="s">
        <v>354</v>
      </c>
      <c r="D267" s="216" t="s">
        <v>125</v>
      </c>
      <c r="E267" s="217" t="s">
        <v>355</v>
      </c>
      <c r="F267" s="218" t="s">
        <v>356</v>
      </c>
      <c r="G267" s="219" t="s">
        <v>357</v>
      </c>
      <c r="H267" s="220">
        <v>300</v>
      </c>
      <c r="I267" s="221"/>
      <c r="J267" s="222">
        <f>ROUND(I267*H267,2)</f>
        <v>0</v>
      </c>
      <c r="K267" s="218" t="s">
        <v>129</v>
      </c>
      <c r="L267" s="71"/>
      <c r="M267" s="223" t="s">
        <v>23</v>
      </c>
      <c r="N267" s="224" t="s">
        <v>45</v>
      </c>
      <c r="O267" s="4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AR267" s="23" t="s">
        <v>130</v>
      </c>
      <c r="AT267" s="23" t="s">
        <v>125</v>
      </c>
      <c r="AU267" s="23" t="s">
        <v>131</v>
      </c>
      <c r="AY267" s="23" t="s">
        <v>123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3" t="s">
        <v>131</v>
      </c>
      <c r="BK267" s="227">
        <f>ROUND(I267*H267,2)</f>
        <v>0</v>
      </c>
      <c r="BL267" s="23" t="s">
        <v>130</v>
      </c>
      <c r="BM267" s="23" t="s">
        <v>358</v>
      </c>
    </row>
    <row r="268" s="1" customFormat="1">
      <c r="B268" s="45"/>
      <c r="C268" s="73"/>
      <c r="D268" s="228" t="s">
        <v>133</v>
      </c>
      <c r="E268" s="73"/>
      <c r="F268" s="229" t="s">
        <v>359</v>
      </c>
      <c r="G268" s="73"/>
      <c r="H268" s="73"/>
      <c r="I268" s="186"/>
      <c r="J268" s="73"/>
      <c r="K268" s="73"/>
      <c r="L268" s="71"/>
      <c r="M268" s="230"/>
      <c r="N268" s="46"/>
      <c r="O268" s="46"/>
      <c r="P268" s="46"/>
      <c r="Q268" s="46"/>
      <c r="R268" s="46"/>
      <c r="S268" s="46"/>
      <c r="T268" s="94"/>
      <c r="AT268" s="23" t="s">
        <v>133</v>
      </c>
      <c r="AU268" s="23" t="s">
        <v>131</v>
      </c>
    </row>
    <row r="269" s="1" customFormat="1" ht="16.5" customHeight="1">
      <c r="B269" s="45"/>
      <c r="C269" s="265" t="s">
        <v>360</v>
      </c>
      <c r="D269" s="265" t="s">
        <v>303</v>
      </c>
      <c r="E269" s="266" t="s">
        <v>361</v>
      </c>
      <c r="F269" s="267" t="s">
        <v>362</v>
      </c>
      <c r="G269" s="268" t="s">
        <v>357</v>
      </c>
      <c r="H269" s="269">
        <v>300</v>
      </c>
      <c r="I269" s="270"/>
      <c r="J269" s="271">
        <f>ROUND(I269*H269,2)</f>
        <v>0</v>
      </c>
      <c r="K269" s="267" t="s">
        <v>129</v>
      </c>
      <c r="L269" s="272"/>
      <c r="M269" s="273" t="s">
        <v>23</v>
      </c>
      <c r="N269" s="274" t="s">
        <v>45</v>
      </c>
      <c r="O269" s="46"/>
      <c r="P269" s="225">
        <f>O269*H269</f>
        <v>0</v>
      </c>
      <c r="Q269" s="225">
        <v>8.0000000000000007E-05</v>
      </c>
      <c r="R269" s="225">
        <f>Q269*H269</f>
        <v>0.024</v>
      </c>
      <c r="S269" s="225">
        <v>0</v>
      </c>
      <c r="T269" s="226">
        <f>S269*H269</f>
        <v>0</v>
      </c>
      <c r="AR269" s="23" t="s">
        <v>169</v>
      </c>
      <c r="AT269" s="23" t="s">
        <v>303</v>
      </c>
      <c r="AU269" s="23" t="s">
        <v>131</v>
      </c>
      <c r="AY269" s="23" t="s">
        <v>123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3" t="s">
        <v>131</v>
      </c>
      <c r="BK269" s="227">
        <f>ROUND(I269*H269,2)</f>
        <v>0</v>
      </c>
      <c r="BL269" s="23" t="s">
        <v>130</v>
      </c>
      <c r="BM269" s="23" t="s">
        <v>363</v>
      </c>
    </row>
    <row r="270" s="10" customFormat="1" ht="29.88" customHeight="1">
      <c r="B270" s="200"/>
      <c r="C270" s="201"/>
      <c r="D270" s="202" t="s">
        <v>72</v>
      </c>
      <c r="E270" s="214" t="s">
        <v>131</v>
      </c>
      <c r="F270" s="214" t="s">
        <v>364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SUM(P271:P282)</f>
        <v>0</v>
      </c>
      <c r="Q270" s="208"/>
      <c r="R270" s="209">
        <f>SUM(R271:R282)</f>
        <v>7.23874</v>
      </c>
      <c r="S270" s="208"/>
      <c r="T270" s="210">
        <f>SUM(T271:T282)</f>
        <v>0</v>
      </c>
      <c r="AR270" s="211" t="s">
        <v>80</v>
      </c>
      <c r="AT270" s="212" t="s">
        <v>72</v>
      </c>
      <c r="AU270" s="212" t="s">
        <v>80</v>
      </c>
      <c r="AY270" s="211" t="s">
        <v>123</v>
      </c>
      <c r="BK270" s="213">
        <f>SUM(BK271:BK282)</f>
        <v>0</v>
      </c>
    </row>
    <row r="271" s="1" customFormat="1" ht="25.5" customHeight="1">
      <c r="B271" s="45"/>
      <c r="C271" s="216" t="s">
        <v>365</v>
      </c>
      <c r="D271" s="216" t="s">
        <v>125</v>
      </c>
      <c r="E271" s="217" t="s">
        <v>366</v>
      </c>
      <c r="F271" s="218" t="s">
        <v>367</v>
      </c>
      <c r="G271" s="219" t="s">
        <v>147</v>
      </c>
      <c r="H271" s="220">
        <v>35</v>
      </c>
      <c r="I271" s="221"/>
      <c r="J271" s="222">
        <f>ROUND(I271*H271,2)</f>
        <v>0</v>
      </c>
      <c r="K271" s="218" t="s">
        <v>129</v>
      </c>
      <c r="L271" s="71"/>
      <c r="M271" s="223" t="s">
        <v>23</v>
      </c>
      <c r="N271" s="224" t="s">
        <v>45</v>
      </c>
      <c r="O271" s="46"/>
      <c r="P271" s="225">
        <f>O271*H271</f>
        <v>0</v>
      </c>
      <c r="Q271" s="225">
        <v>0.00010000000000000001</v>
      </c>
      <c r="R271" s="225">
        <f>Q271*H271</f>
        <v>0.0035000000000000001</v>
      </c>
      <c r="S271" s="225">
        <v>0</v>
      </c>
      <c r="T271" s="226">
        <f>S271*H271</f>
        <v>0</v>
      </c>
      <c r="AR271" s="23" t="s">
        <v>130</v>
      </c>
      <c r="AT271" s="23" t="s">
        <v>125</v>
      </c>
      <c r="AU271" s="23" t="s">
        <v>131</v>
      </c>
      <c r="AY271" s="23" t="s">
        <v>123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3" t="s">
        <v>131</v>
      </c>
      <c r="BK271" s="227">
        <f>ROUND(I271*H271,2)</f>
        <v>0</v>
      </c>
      <c r="BL271" s="23" t="s">
        <v>130</v>
      </c>
      <c r="BM271" s="23" t="s">
        <v>368</v>
      </c>
    </row>
    <row r="272" s="1" customFormat="1">
      <c r="B272" s="45"/>
      <c r="C272" s="73"/>
      <c r="D272" s="228" t="s">
        <v>133</v>
      </c>
      <c r="E272" s="73"/>
      <c r="F272" s="229" t="s">
        <v>369</v>
      </c>
      <c r="G272" s="73"/>
      <c r="H272" s="73"/>
      <c r="I272" s="186"/>
      <c r="J272" s="73"/>
      <c r="K272" s="73"/>
      <c r="L272" s="71"/>
      <c r="M272" s="230"/>
      <c r="N272" s="46"/>
      <c r="O272" s="46"/>
      <c r="P272" s="46"/>
      <c r="Q272" s="46"/>
      <c r="R272" s="46"/>
      <c r="S272" s="46"/>
      <c r="T272" s="94"/>
      <c r="AT272" s="23" t="s">
        <v>133</v>
      </c>
      <c r="AU272" s="23" t="s">
        <v>131</v>
      </c>
    </row>
    <row r="273" s="11" customFormat="1">
      <c r="B273" s="231"/>
      <c r="C273" s="232"/>
      <c r="D273" s="228" t="s">
        <v>135</v>
      </c>
      <c r="E273" s="233" t="s">
        <v>23</v>
      </c>
      <c r="F273" s="234" t="s">
        <v>370</v>
      </c>
      <c r="G273" s="232"/>
      <c r="H273" s="235">
        <v>20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135</v>
      </c>
      <c r="AU273" s="241" t="s">
        <v>131</v>
      </c>
      <c r="AV273" s="11" t="s">
        <v>131</v>
      </c>
      <c r="AW273" s="11" t="s">
        <v>36</v>
      </c>
      <c r="AX273" s="11" t="s">
        <v>73</v>
      </c>
      <c r="AY273" s="241" t="s">
        <v>123</v>
      </c>
    </row>
    <row r="274" s="11" customFormat="1">
      <c r="B274" s="231"/>
      <c r="C274" s="232"/>
      <c r="D274" s="228" t="s">
        <v>135</v>
      </c>
      <c r="E274" s="233" t="s">
        <v>23</v>
      </c>
      <c r="F274" s="234" t="s">
        <v>371</v>
      </c>
      <c r="G274" s="232"/>
      <c r="H274" s="235">
        <v>15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135</v>
      </c>
      <c r="AU274" s="241" t="s">
        <v>131</v>
      </c>
      <c r="AV274" s="11" t="s">
        <v>131</v>
      </c>
      <c r="AW274" s="11" t="s">
        <v>36</v>
      </c>
      <c r="AX274" s="11" t="s">
        <v>73</v>
      </c>
      <c r="AY274" s="241" t="s">
        <v>123</v>
      </c>
    </row>
    <row r="275" s="12" customFormat="1">
      <c r="B275" s="242"/>
      <c r="C275" s="243"/>
      <c r="D275" s="228" t="s">
        <v>135</v>
      </c>
      <c r="E275" s="244" t="s">
        <v>23</v>
      </c>
      <c r="F275" s="245" t="s">
        <v>143</v>
      </c>
      <c r="G275" s="243"/>
      <c r="H275" s="246">
        <v>35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135</v>
      </c>
      <c r="AU275" s="252" t="s">
        <v>131</v>
      </c>
      <c r="AV275" s="12" t="s">
        <v>130</v>
      </c>
      <c r="AW275" s="12" t="s">
        <v>36</v>
      </c>
      <c r="AX275" s="12" t="s">
        <v>80</v>
      </c>
      <c r="AY275" s="252" t="s">
        <v>123</v>
      </c>
    </row>
    <row r="276" s="1" customFormat="1" ht="16.5" customHeight="1">
      <c r="B276" s="45"/>
      <c r="C276" s="265" t="s">
        <v>372</v>
      </c>
      <c r="D276" s="265" t="s">
        <v>303</v>
      </c>
      <c r="E276" s="266" t="s">
        <v>373</v>
      </c>
      <c r="F276" s="267" t="s">
        <v>374</v>
      </c>
      <c r="G276" s="268" t="s">
        <v>147</v>
      </c>
      <c r="H276" s="269">
        <v>23</v>
      </c>
      <c r="I276" s="270"/>
      <c r="J276" s="271">
        <f>ROUND(I276*H276,2)</f>
        <v>0</v>
      </c>
      <c r="K276" s="267" t="s">
        <v>129</v>
      </c>
      <c r="L276" s="272"/>
      <c r="M276" s="273" t="s">
        <v>23</v>
      </c>
      <c r="N276" s="274" t="s">
        <v>45</v>
      </c>
      <c r="O276" s="46"/>
      <c r="P276" s="225">
        <f>O276*H276</f>
        <v>0</v>
      </c>
      <c r="Q276" s="225">
        <v>0.00040000000000000002</v>
      </c>
      <c r="R276" s="225">
        <f>Q276*H276</f>
        <v>0.0091999999999999998</v>
      </c>
      <c r="S276" s="225">
        <v>0</v>
      </c>
      <c r="T276" s="226">
        <f>S276*H276</f>
        <v>0</v>
      </c>
      <c r="AR276" s="23" t="s">
        <v>169</v>
      </c>
      <c r="AT276" s="23" t="s">
        <v>303</v>
      </c>
      <c r="AU276" s="23" t="s">
        <v>131</v>
      </c>
      <c r="AY276" s="23" t="s">
        <v>123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3" t="s">
        <v>131</v>
      </c>
      <c r="BK276" s="227">
        <f>ROUND(I276*H276,2)</f>
        <v>0</v>
      </c>
      <c r="BL276" s="23" t="s">
        <v>130</v>
      </c>
      <c r="BM276" s="23" t="s">
        <v>375</v>
      </c>
    </row>
    <row r="277" s="11" customFormat="1">
      <c r="B277" s="231"/>
      <c r="C277" s="232"/>
      <c r="D277" s="228" t="s">
        <v>135</v>
      </c>
      <c r="E277" s="232"/>
      <c r="F277" s="234" t="s">
        <v>376</v>
      </c>
      <c r="G277" s="232"/>
      <c r="H277" s="235">
        <v>23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135</v>
      </c>
      <c r="AU277" s="241" t="s">
        <v>131</v>
      </c>
      <c r="AV277" s="11" t="s">
        <v>131</v>
      </c>
      <c r="AW277" s="11" t="s">
        <v>6</v>
      </c>
      <c r="AX277" s="11" t="s">
        <v>80</v>
      </c>
      <c r="AY277" s="241" t="s">
        <v>123</v>
      </c>
    </row>
    <row r="278" s="1" customFormat="1" ht="16.5" customHeight="1">
      <c r="B278" s="45"/>
      <c r="C278" s="265" t="s">
        <v>377</v>
      </c>
      <c r="D278" s="265" t="s">
        <v>303</v>
      </c>
      <c r="E278" s="266" t="s">
        <v>378</v>
      </c>
      <c r="F278" s="267" t="s">
        <v>379</v>
      </c>
      <c r="G278" s="268" t="s">
        <v>147</v>
      </c>
      <c r="H278" s="269">
        <v>15</v>
      </c>
      <c r="I278" s="270"/>
      <c r="J278" s="271">
        <f>ROUND(I278*H278,2)</f>
        <v>0</v>
      </c>
      <c r="K278" s="267" t="s">
        <v>129</v>
      </c>
      <c r="L278" s="272"/>
      <c r="M278" s="273" t="s">
        <v>23</v>
      </c>
      <c r="N278" s="274" t="s">
        <v>45</v>
      </c>
      <c r="O278" s="46"/>
      <c r="P278" s="225">
        <f>O278*H278</f>
        <v>0</v>
      </c>
      <c r="Q278" s="225">
        <v>0.00020000000000000001</v>
      </c>
      <c r="R278" s="225">
        <f>Q278*H278</f>
        <v>0.0030000000000000001</v>
      </c>
      <c r="S278" s="225">
        <v>0</v>
      </c>
      <c r="T278" s="226">
        <f>S278*H278</f>
        <v>0</v>
      </c>
      <c r="AR278" s="23" t="s">
        <v>169</v>
      </c>
      <c r="AT278" s="23" t="s">
        <v>303</v>
      </c>
      <c r="AU278" s="23" t="s">
        <v>131</v>
      </c>
      <c r="AY278" s="23" t="s">
        <v>123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3" t="s">
        <v>131</v>
      </c>
      <c r="BK278" s="227">
        <f>ROUND(I278*H278,2)</f>
        <v>0</v>
      </c>
      <c r="BL278" s="23" t="s">
        <v>130</v>
      </c>
      <c r="BM278" s="23" t="s">
        <v>380</v>
      </c>
    </row>
    <row r="279" s="1" customFormat="1" ht="25.5" customHeight="1">
      <c r="B279" s="45"/>
      <c r="C279" s="216" t="s">
        <v>381</v>
      </c>
      <c r="D279" s="216" t="s">
        <v>125</v>
      </c>
      <c r="E279" s="217" t="s">
        <v>382</v>
      </c>
      <c r="F279" s="218" t="s">
        <v>383</v>
      </c>
      <c r="G279" s="219" t="s">
        <v>128</v>
      </c>
      <c r="H279" s="220">
        <v>3.3439999999999999</v>
      </c>
      <c r="I279" s="221"/>
      <c r="J279" s="222">
        <f>ROUND(I279*H279,2)</f>
        <v>0</v>
      </c>
      <c r="K279" s="218" t="s">
        <v>129</v>
      </c>
      <c r="L279" s="71"/>
      <c r="M279" s="223" t="s">
        <v>23</v>
      </c>
      <c r="N279" s="224" t="s">
        <v>45</v>
      </c>
      <c r="O279" s="46"/>
      <c r="P279" s="225">
        <f>O279*H279</f>
        <v>0</v>
      </c>
      <c r="Q279" s="225">
        <v>2.1600000000000001</v>
      </c>
      <c r="R279" s="225">
        <f>Q279*H279</f>
        <v>7.2230400000000001</v>
      </c>
      <c r="S279" s="225">
        <v>0</v>
      </c>
      <c r="T279" s="226">
        <f>S279*H279</f>
        <v>0</v>
      </c>
      <c r="AR279" s="23" t="s">
        <v>130</v>
      </c>
      <c r="AT279" s="23" t="s">
        <v>125</v>
      </c>
      <c r="AU279" s="23" t="s">
        <v>131</v>
      </c>
      <c r="AY279" s="23" t="s">
        <v>123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3" t="s">
        <v>131</v>
      </c>
      <c r="BK279" s="227">
        <f>ROUND(I279*H279,2)</f>
        <v>0</v>
      </c>
      <c r="BL279" s="23" t="s">
        <v>130</v>
      </c>
      <c r="BM279" s="23" t="s">
        <v>384</v>
      </c>
    </row>
    <row r="280" s="1" customFormat="1">
      <c r="B280" s="45"/>
      <c r="C280" s="73"/>
      <c r="D280" s="228" t="s">
        <v>133</v>
      </c>
      <c r="E280" s="73"/>
      <c r="F280" s="229" t="s">
        <v>385</v>
      </c>
      <c r="G280" s="73"/>
      <c r="H280" s="73"/>
      <c r="I280" s="186"/>
      <c r="J280" s="73"/>
      <c r="K280" s="73"/>
      <c r="L280" s="71"/>
      <c r="M280" s="230"/>
      <c r="N280" s="46"/>
      <c r="O280" s="46"/>
      <c r="P280" s="46"/>
      <c r="Q280" s="46"/>
      <c r="R280" s="46"/>
      <c r="S280" s="46"/>
      <c r="T280" s="94"/>
      <c r="AT280" s="23" t="s">
        <v>133</v>
      </c>
      <c r="AU280" s="23" t="s">
        <v>131</v>
      </c>
    </row>
    <row r="281" s="11" customFormat="1">
      <c r="B281" s="231"/>
      <c r="C281" s="232"/>
      <c r="D281" s="228" t="s">
        <v>135</v>
      </c>
      <c r="E281" s="233" t="s">
        <v>23</v>
      </c>
      <c r="F281" s="234" t="s">
        <v>386</v>
      </c>
      <c r="G281" s="232"/>
      <c r="H281" s="235">
        <v>3.3439999999999999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135</v>
      </c>
      <c r="AU281" s="241" t="s">
        <v>131</v>
      </c>
      <c r="AV281" s="11" t="s">
        <v>131</v>
      </c>
      <c r="AW281" s="11" t="s">
        <v>36</v>
      </c>
      <c r="AX281" s="11" t="s">
        <v>73</v>
      </c>
      <c r="AY281" s="241" t="s">
        <v>123</v>
      </c>
    </row>
    <row r="282" s="12" customFormat="1">
      <c r="B282" s="242"/>
      <c r="C282" s="243"/>
      <c r="D282" s="228" t="s">
        <v>135</v>
      </c>
      <c r="E282" s="244" t="s">
        <v>23</v>
      </c>
      <c r="F282" s="245" t="s">
        <v>143</v>
      </c>
      <c r="G282" s="243"/>
      <c r="H282" s="246">
        <v>3.3439999999999999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135</v>
      </c>
      <c r="AU282" s="252" t="s">
        <v>131</v>
      </c>
      <c r="AV282" s="12" t="s">
        <v>130</v>
      </c>
      <c r="AW282" s="12" t="s">
        <v>36</v>
      </c>
      <c r="AX282" s="12" t="s">
        <v>80</v>
      </c>
      <c r="AY282" s="252" t="s">
        <v>123</v>
      </c>
    </row>
    <row r="283" s="10" customFormat="1" ht="29.88" customHeight="1">
      <c r="B283" s="200"/>
      <c r="C283" s="201"/>
      <c r="D283" s="202" t="s">
        <v>72</v>
      </c>
      <c r="E283" s="214" t="s">
        <v>144</v>
      </c>
      <c r="F283" s="214" t="s">
        <v>387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SUM(P284:P302)</f>
        <v>0</v>
      </c>
      <c r="Q283" s="208"/>
      <c r="R283" s="209">
        <f>SUM(R284:R302)</f>
        <v>14.411382</v>
      </c>
      <c r="S283" s="208"/>
      <c r="T283" s="210">
        <f>SUM(T284:T302)</f>
        <v>0</v>
      </c>
      <c r="AR283" s="211" t="s">
        <v>80</v>
      </c>
      <c r="AT283" s="212" t="s">
        <v>72</v>
      </c>
      <c r="AU283" s="212" t="s">
        <v>80</v>
      </c>
      <c r="AY283" s="211" t="s">
        <v>123</v>
      </c>
      <c r="BK283" s="213">
        <f>SUM(BK284:BK302)</f>
        <v>0</v>
      </c>
    </row>
    <row r="284" s="1" customFormat="1" ht="25.5" customHeight="1">
      <c r="B284" s="45"/>
      <c r="C284" s="216" t="s">
        <v>388</v>
      </c>
      <c r="D284" s="216" t="s">
        <v>125</v>
      </c>
      <c r="E284" s="217" t="s">
        <v>389</v>
      </c>
      <c r="F284" s="218" t="s">
        <v>390</v>
      </c>
      <c r="G284" s="219" t="s">
        <v>357</v>
      </c>
      <c r="H284" s="220">
        <v>1</v>
      </c>
      <c r="I284" s="221"/>
      <c r="J284" s="222">
        <f>ROUND(I284*H284,2)</f>
        <v>0</v>
      </c>
      <c r="K284" s="218" t="s">
        <v>129</v>
      </c>
      <c r="L284" s="71"/>
      <c r="M284" s="223" t="s">
        <v>23</v>
      </c>
      <c r="N284" s="224" t="s">
        <v>45</v>
      </c>
      <c r="O284" s="46"/>
      <c r="P284" s="225">
        <f>O284*H284</f>
        <v>0</v>
      </c>
      <c r="Q284" s="225">
        <v>0.38750000000000001</v>
      </c>
      <c r="R284" s="225">
        <f>Q284*H284</f>
        <v>0.38750000000000001</v>
      </c>
      <c r="S284" s="225">
        <v>0</v>
      </c>
      <c r="T284" s="226">
        <f>S284*H284</f>
        <v>0</v>
      </c>
      <c r="AR284" s="23" t="s">
        <v>130</v>
      </c>
      <c r="AT284" s="23" t="s">
        <v>125</v>
      </c>
      <c r="AU284" s="23" t="s">
        <v>131</v>
      </c>
      <c r="AY284" s="23" t="s">
        <v>123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3" t="s">
        <v>131</v>
      </c>
      <c r="BK284" s="227">
        <f>ROUND(I284*H284,2)</f>
        <v>0</v>
      </c>
      <c r="BL284" s="23" t="s">
        <v>130</v>
      </c>
      <c r="BM284" s="23" t="s">
        <v>391</v>
      </c>
    </row>
    <row r="285" s="11" customFormat="1">
      <c r="B285" s="231"/>
      <c r="C285" s="232"/>
      <c r="D285" s="228" t="s">
        <v>135</v>
      </c>
      <c r="E285" s="233" t="s">
        <v>23</v>
      </c>
      <c r="F285" s="234" t="s">
        <v>392</v>
      </c>
      <c r="G285" s="232"/>
      <c r="H285" s="235">
        <v>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135</v>
      </c>
      <c r="AU285" s="241" t="s">
        <v>131</v>
      </c>
      <c r="AV285" s="11" t="s">
        <v>131</v>
      </c>
      <c r="AW285" s="11" t="s">
        <v>36</v>
      </c>
      <c r="AX285" s="11" t="s">
        <v>80</v>
      </c>
      <c r="AY285" s="241" t="s">
        <v>123</v>
      </c>
    </row>
    <row r="286" s="1" customFormat="1" ht="25.5" customHeight="1">
      <c r="B286" s="45"/>
      <c r="C286" s="216" t="s">
        <v>393</v>
      </c>
      <c r="D286" s="216" t="s">
        <v>125</v>
      </c>
      <c r="E286" s="217" t="s">
        <v>394</v>
      </c>
      <c r="F286" s="218" t="s">
        <v>395</v>
      </c>
      <c r="G286" s="219" t="s">
        <v>147</v>
      </c>
      <c r="H286" s="220">
        <v>8.3599999999999994</v>
      </c>
      <c r="I286" s="221"/>
      <c r="J286" s="222">
        <f>ROUND(I286*H286,2)</f>
        <v>0</v>
      </c>
      <c r="K286" s="218" t="s">
        <v>129</v>
      </c>
      <c r="L286" s="71"/>
      <c r="M286" s="223" t="s">
        <v>23</v>
      </c>
      <c r="N286" s="224" t="s">
        <v>45</v>
      </c>
      <c r="O286" s="46"/>
      <c r="P286" s="225">
        <f>O286*H286</f>
        <v>0</v>
      </c>
      <c r="Q286" s="225">
        <v>0.23344999999999999</v>
      </c>
      <c r="R286" s="225">
        <f>Q286*H286</f>
        <v>1.9516419999999999</v>
      </c>
      <c r="S286" s="225">
        <v>0</v>
      </c>
      <c r="T286" s="226">
        <f>S286*H286</f>
        <v>0</v>
      </c>
      <c r="AR286" s="23" t="s">
        <v>130</v>
      </c>
      <c r="AT286" s="23" t="s">
        <v>125</v>
      </c>
      <c r="AU286" s="23" t="s">
        <v>131</v>
      </c>
      <c r="AY286" s="23" t="s">
        <v>123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3" t="s">
        <v>131</v>
      </c>
      <c r="BK286" s="227">
        <f>ROUND(I286*H286,2)</f>
        <v>0</v>
      </c>
      <c r="BL286" s="23" t="s">
        <v>130</v>
      </c>
      <c r="BM286" s="23" t="s">
        <v>396</v>
      </c>
    </row>
    <row r="287" s="1" customFormat="1">
      <c r="B287" s="45"/>
      <c r="C287" s="73"/>
      <c r="D287" s="228" t="s">
        <v>133</v>
      </c>
      <c r="E287" s="73"/>
      <c r="F287" s="229" t="s">
        <v>397</v>
      </c>
      <c r="G287" s="73"/>
      <c r="H287" s="73"/>
      <c r="I287" s="186"/>
      <c r="J287" s="73"/>
      <c r="K287" s="73"/>
      <c r="L287" s="71"/>
      <c r="M287" s="230"/>
      <c r="N287" s="46"/>
      <c r="O287" s="46"/>
      <c r="P287" s="46"/>
      <c r="Q287" s="46"/>
      <c r="R287" s="46"/>
      <c r="S287" s="46"/>
      <c r="T287" s="94"/>
      <c r="AT287" s="23" t="s">
        <v>133</v>
      </c>
      <c r="AU287" s="23" t="s">
        <v>131</v>
      </c>
    </row>
    <row r="288" s="11" customFormat="1">
      <c r="B288" s="231"/>
      <c r="C288" s="232"/>
      <c r="D288" s="228" t="s">
        <v>135</v>
      </c>
      <c r="E288" s="233" t="s">
        <v>23</v>
      </c>
      <c r="F288" s="234" t="s">
        <v>398</v>
      </c>
      <c r="G288" s="232"/>
      <c r="H288" s="235">
        <v>8.3599999999999994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135</v>
      </c>
      <c r="AU288" s="241" t="s">
        <v>131</v>
      </c>
      <c r="AV288" s="11" t="s">
        <v>131</v>
      </c>
      <c r="AW288" s="11" t="s">
        <v>36</v>
      </c>
      <c r="AX288" s="11" t="s">
        <v>73</v>
      </c>
      <c r="AY288" s="241" t="s">
        <v>123</v>
      </c>
    </row>
    <row r="289" s="12" customFormat="1">
      <c r="B289" s="242"/>
      <c r="C289" s="243"/>
      <c r="D289" s="228" t="s">
        <v>135</v>
      </c>
      <c r="E289" s="244" t="s">
        <v>23</v>
      </c>
      <c r="F289" s="245" t="s">
        <v>143</v>
      </c>
      <c r="G289" s="243"/>
      <c r="H289" s="246">
        <v>8.3599999999999994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135</v>
      </c>
      <c r="AU289" s="252" t="s">
        <v>131</v>
      </c>
      <c r="AV289" s="12" t="s">
        <v>130</v>
      </c>
      <c r="AW289" s="12" t="s">
        <v>36</v>
      </c>
      <c r="AX289" s="12" t="s">
        <v>80</v>
      </c>
      <c r="AY289" s="252" t="s">
        <v>123</v>
      </c>
    </row>
    <row r="290" s="1" customFormat="1" ht="16.5" customHeight="1">
      <c r="B290" s="45"/>
      <c r="C290" s="265" t="s">
        <v>399</v>
      </c>
      <c r="D290" s="265" t="s">
        <v>303</v>
      </c>
      <c r="E290" s="266" t="s">
        <v>400</v>
      </c>
      <c r="F290" s="267" t="s">
        <v>401</v>
      </c>
      <c r="G290" s="268" t="s">
        <v>402</v>
      </c>
      <c r="H290" s="269">
        <v>120</v>
      </c>
      <c r="I290" s="270"/>
      <c r="J290" s="271">
        <f>ROUND(I290*H290,2)</f>
        <v>0</v>
      </c>
      <c r="K290" s="267" t="s">
        <v>23</v>
      </c>
      <c r="L290" s="272"/>
      <c r="M290" s="273" t="s">
        <v>23</v>
      </c>
      <c r="N290" s="274" t="s">
        <v>45</v>
      </c>
      <c r="O290" s="46"/>
      <c r="P290" s="225">
        <f>O290*H290</f>
        <v>0</v>
      </c>
      <c r="Q290" s="225">
        <v>0.029000000000000001</v>
      </c>
      <c r="R290" s="225">
        <f>Q290*H290</f>
        <v>3.48</v>
      </c>
      <c r="S290" s="225">
        <v>0</v>
      </c>
      <c r="T290" s="226">
        <f>S290*H290</f>
        <v>0</v>
      </c>
      <c r="AR290" s="23" t="s">
        <v>169</v>
      </c>
      <c r="AT290" s="23" t="s">
        <v>303</v>
      </c>
      <c r="AU290" s="23" t="s">
        <v>131</v>
      </c>
      <c r="AY290" s="23" t="s">
        <v>123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3" t="s">
        <v>131</v>
      </c>
      <c r="BK290" s="227">
        <f>ROUND(I290*H290,2)</f>
        <v>0</v>
      </c>
      <c r="BL290" s="23" t="s">
        <v>130</v>
      </c>
      <c r="BM290" s="23" t="s">
        <v>403</v>
      </c>
    </row>
    <row r="291" s="11" customFormat="1">
      <c r="B291" s="231"/>
      <c r="C291" s="232"/>
      <c r="D291" s="228" t="s">
        <v>135</v>
      </c>
      <c r="E291" s="233" t="s">
        <v>23</v>
      </c>
      <c r="F291" s="234" t="s">
        <v>404</v>
      </c>
      <c r="G291" s="232"/>
      <c r="H291" s="235">
        <v>120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135</v>
      </c>
      <c r="AU291" s="241" t="s">
        <v>131</v>
      </c>
      <c r="AV291" s="11" t="s">
        <v>131</v>
      </c>
      <c r="AW291" s="11" t="s">
        <v>36</v>
      </c>
      <c r="AX291" s="11" t="s">
        <v>80</v>
      </c>
      <c r="AY291" s="241" t="s">
        <v>123</v>
      </c>
    </row>
    <row r="292" s="1" customFormat="1" ht="38.25" customHeight="1">
      <c r="B292" s="45"/>
      <c r="C292" s="216" t="s">
        <v>405</v>
      </c>
      <c r="D292" s="216" t="s">
        <v>125</v>
      </c>
      <c r="E292" s="217" t="s">
        <v>406</v>
      </c>
      <c r="F292" s="218" t="s">
        <v>407</v>
      </c>
      <c r="G292" s="219" t="s">
        <v>357</v>
      </c>
      <c r="H292" s="220">
        <v>6</v>
      </c>
      <c r="I292" s="221"/>
      <c r="J292" s="222">
        <f>ROUND(I292*H292,2)</f>
        <v>0</v>
      </c>
      <c r="K292" s="218" t="s">
        <v>129</v>
      </c>
      <c r="L292" s="71"/>
      <c r="M292" s="223" t="s">
        <v>23</v>
      </c>
      <c r="N292" s="224" t="s">
        <v>45</v>
      </c>
      <c r="O292" s="46"/>
      <c r="P292" s="225">
        <f>O292*H292</f>
        <v>0</v>
      </c>
      <c r="Q292" s="225">
        <v>0.17488999999999999</v>
      </c>
      <c r="R292" s="225">
        <f>Q292*H292</f>
        <v>1.0493399999999999</v>
      </c>
      <c r="S292" s="225">
        <v>0</v>
      </c>
      <c r="T292" s="226">
        <f>S292*H292</f>
        <v>0</v>
      </c>
      <c r="AR292" s="23" t="s">
        <v>130</v>
      </c>
      <c r="AT292" s="23" t="s">
        <v>125</v>
      </c>
      <c r="AU292" s="23" t="s">
        <v>131</v>
      </c>
      <c r="AY292" s="23" t="s">
        <v>123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3" t="s">
        <v>131</v>
      </c>
      <c r="BK292" s="227">
        <f>ROUND(I292*H292,2)</f>
        <v>0</v>
      </c>
      <c r="BL292" s="23" t="s">
        <v>130</v>
      </c>
      <c r="BM292" s="23" t="s">
        <v>408</v>
      </c>
    </row>
    <row r="293" s="1" customFormat="1">
      <c r="B293" s="45"/>
      <c r="C293" s="73"/>
      <c r="D293" s="228" t="s">
        <v>133</v>
      </c>
      <c r="E293" s="73"/>
      <c r="F293" s="229" t="s">
        <v>409</v>
      </c>
      <c r="G293" s="73"/>
      <c r="H293" s="73"/>
      <c r="I293" s="186"/>
      <c r="J293" s="73"/>
      <c r="K293" s="73"/>
      <c r="L293" s="71"/>
      <c r="M293" s="230"/>
      <c r="N293" s="46"/>
      <c r="O293" s="46"/>
      <c r="P293" s="46"/>
      <c r="Q293" s="46"/>
      <c r="R293" s="46"/>
      <c r="S293" s="46"/>
      <c r="T293" s="94"/>
      <c r="AT293" s="23" t="s">
        <v>133</v>
      </c>
      <c r="AU293" s="23" t="s">
        <v>131</v>
      </c>
    </row>
    <row r="294" s="1" customFormat="1" ht="25.5" customHeight="1">
      <c r="B294" s="45"/>
      <c r="C294" s="216" t="s">
        <v>410</v>
      </c>
      <c r="D294" s="216" t="s">
        <v>125</v>
      </c>
      <c r="E294" s="217" t="s">
        <v>411</v>
      </c>
      <c r="F294" s="218" t="s">
        <v>412</v>
      </c>
      <c r="G294" s="219" t="s">
        <v>139</v>
      </c>
      <c r="H294" s="220">
        <v>13.5</v>
      </c>
      <c r="I294" s="221"/>
      <c r="J294" s="222">
        <f>ROUND(I294*H294,2)</f>
        <v>0</v>
      </c>
      <c r="K294" s="218" t="s">
        <v>129</v>
      </c>
      <c r="L294" s="71"/>
      <c r="M294" s="223" t="s">
        <v>23</v>
      </c>
      <c r="N294" s="224" t="s">
        <v>45</v>
      </c>
      <c r="O294" s="4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AR294" s="23" t="s">
        <v>130</v>
      </c>
      <c r="AT294" s="23" t="s">
        <v>125</v>
      </c>
      <c r="AU294" s="23" t="s">
        <v>131</v>
      </c>
      <c r="AY294" s="23" t="s">
        <v>123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3" t="s">
        <v>131</v>
      </c>
      <c r="BK294" s="227">
        <f>ROUND(I294*H294,2)</f>
        <v>0</v>
      </c>
      <c r="BL294" s="23" t="s">
        <v>130</v>
      </c>
      <c r="BM294" s="23" t="s">
        <v>413</v>
      </c>
    </row>
    <row r="295" s="1" customFormat="1">
      <c r="B295" s="45"/>
      <c r="C295" s="73"/>
      <c r="D295" s="228" t="s">
        <v>133</v>
      </c>
      <c r="E295" s="73"/>
      <c r="F295" s="229" t="s">
        <v>414</v>
      </c>
      <c r="G295" s="73"/>
      <c r="H295" s="73"/>
      <c r="I295" s="186"/>
      <c r="J295" s="73"/>
      <c r="K295" s="73"/>
      <c r="L295" s="71"/>
      <c r="M295" s="230"/>
      <c r="N295" s="46"/>
      <c r="O295" s="46"/>
      <c r="P295" s="46"/>
      <c r="Q295" s="46"/>
      <c r="R295" s="46"/>
      <c r="S295" s="46"/>
      <c r="T295" s="94"/>
      <c r="AT295" s="23" t="s">
        <v>133</v>
      </c>
      <c r="AU295" s="23" t="s">
        <v>131</v>
      </c>
    </row>
    <row r="296" s="1" customFormat="1" ht="25.5" customHeight="1">
      <c r="B296" s="45"/>
      <c r="C296" s="216" t="s">
        <v>415</v>
      </c>
      <c r="D296" s="216" t="s">
        <v>125</v>
      </c>
      <c r="E296" s="217" t="s">
        <v>416</v>
      </c>
      <c r="F296" s="218" t="s">
        <v>417</v>
      </c>
      <c r="G296" s="219" t="s">
        <v>139</v>
      </c>
      <c r="H296" s="220">
        <v>40.5</v>
      </c>
      <c r="I296" s="221"/>
      <c r="J296" s="222">
        <f>ROUND(I296*H296,2)</f>
        <v>0</v>
      </c>
      <c r="K296" s="218" t="s">
        <v>129</v>
      </c>
      <c r="L296" s="71"/>
      <c r="M296" s="223" t="s">
        <v>23</v>
      </c>
      <c r="N296" s="224" t="s">
        <v>45</v>
      </c>
      <c r="O296" s="4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23" t="s">
        <v>130</v>
      </c>
      <c r="AT296" s="23" t="s">
        <v>125</v>
      </c>
      <c r="AU296" s="23" t="s">
        <v>131</v>
      </c>
      <c r="AY296" s="23" t="s">
        <v>123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3" t="s">
        <v>131</v>
      </c>
      <c r="BK296" s="227">
        <f>ROUND(I296*H296,2)</f>
        <v>0</v>
      </c>
      <c r="BL296" s="23" t="s">
        <v>130</v>
      </c>
      <c r="BM296" s="23" t="s">
        <v>418</v>
      </c>
    </row>
    <row r="297" s="1" customFormat="1">
      <c r="B297" s="45"/>
      <c r="C297" s="73"/>
      <c r="D297" s="228" t="s">
        <v>133</v>
      </c>
      <c r="E297" s="73"/>
      <c r="F297" s="229" t="s">
        <v>414</v>
      </c>
      <c r="G297" s="73"/>
      <c r="H297" s="73"/>
      <c r="I297" s="186"/>
      <c r="J297" s="73"/>
      <c r="K297" s="73"/>
      <c r="L297" s="71"/>
      <c r="M297" s="230"/>
      <c r="N297" s="46"/>
      <c r="O297" s="46"/>
      <c r="P297" s="46"/>
      <c r="Q297" s="46"/>
      <c r="R297" s="46"/>
      <c r="S297" s="46"/>
      <c r="T297" s="94"/>
      <c r="AT297" s="23" t="s">
        <v>133</v>
      </c>
      <c r="AU297" s="23" t="s">
        <v>131</v>
      </c>
    </row>
    <row r="298" s="11" customFormat="1">
      <c r="B298" s="231"/>
      <c r="C298" s="232"/>
      <c r="D298" s="228" t="s">
        <v>135</v>
      </c>
      <c r="E298" s="233" t="s">
        <v>23</v>
      </c>
      <c r="F298" s="234" t="s">
        <v>419</v>
      </c>
      <c r="G298" s="232"/>
      <c r="H298" s="235">
        <v>40.5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135</v>
      </c>
      <c r="AU298" s="241" t="s">
        <v>131</v>
      </c>
      <c r="AV298" s="11" t="s">
        <v>131</v>
      </c>
      <c r="AW298" s="11" t="s">
        <v>36</v>
      </c>
      <c r="AX298" s="11" t="s">
        <v>73</v>
      </c>
      <c r="AY298" s="241" t="s">
        <v>123</v>
      </c>
    </row>
    <row r="299" s="12" customFormat="1">
      <c r="B299" s="242"/>
      <c r="C299" s="243"/>
      <c r="D299" s="228" t="s">
        <v>135</v>
      </c>
      <c r="E299" s="244" t="s">
        <v>23</v>
      </c>
      <c r="F299" s="245" t="s">
        <v>143</v>
      </c>
      <c r="G299" s="243"/>
      <c r="H299" s="246">
        <v>40.5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135</v>
      </c>
      <c r="AU299" s="252" t="s">
        <v>131</v>
      </c>
      <c r="AV299" s="12" t="s">
        <v>130</v>
      </c>
      <c r="AW299" s="12" t="s">
        <v>36</v>
      </c>
      <c r="AX299" s="12" t="s">
        <v>80</v>
      </c>
      <c r="AY299" s="252" t="s">
        <v>123</v>
      </c>
    </row>
    <row r="300" s="1" customFormat="1" ht="38.25" customHeight="1">
      <c r="B300" s="45"/>
      <c r="C300" s="216" t="s">
        <v>420</v>
      </c>
      <c r="D300" s="216" t="s">
        <v>125</v>
      </c>
      <c r="E300" s="217" t="s">
        <v>421</v>
      </c>
      <c r="F300" s="218" t="s">
        <v>422</v>
      </c>
      <c r="G300" s="219" t="s">
        <v>128</v>
      </c>
      <c r="H300" s="220">
        <v>3</v>
      </c>
      <c r="I300" s="221"/>
      <c r="J300" s="222">
        <f>ROUND(I300*H300,2)</f>
        <v>0</v>
      </c>
      <c r="K300" s="218" t="s">
        <v>129</v>
      </c>
      <c r="L300" s="71"/>
      <c r="M300" s="223" t="s">
        <v>23</v>
      </c>
      <c r="N300" s="224" t="s">
        <v>45</v>
      </c>
      <c r="O300" s="46"/>
      <c r="P300" s="225">
        <f>O300*H300</f>
        <v>0</v>
      </c>
      <c r="Q300" s="225">
        <v>2.5143</v>
      </c>
      <c r="R300" s="225">
        <f>Q300*H300</f>
        <v>7.5428999999999995</v>
      </c>
      <c r="S300" s="225">
        <v>0</v>
      </c>
      <c r="T300" s="226">
        <f>S300*H300</f>
        <v>0</v>
      </c>
      <c r="AR300" s="23" t="s">
        <v>130</v>
      </c>
      <c r="AT300" s="23" t="s">
        <v>125</v>
      </c>
      <c r="AU300" s="23" t="s">
        <v>131</v>
      </c>
      <c r="AY300" s="23" t="s">
        <v>123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3" t="s">
        <v>131</v>
      </c>
      <c r="BK300" s="227">
        <f>ROUND(I300*H300,2)</f>
        <v>0</v>
      </c>
      <c r="BL300" s="23" t="s">
        <v>130</v>
      </c>
      <c r="BM300" s="23" t="s">
        <v>423</v>
      </c>
    </row>
    <row r="301" s="1" customFormat="1">
      <c r="B301" s="45"/>
      <c r="C301" s="73"/>
      <c r="D301" s="228" t="s">
        <v>133</v>
      </c>
      <c r="E301" s="73"/>
      <c r="F301" s="229" t="s">
        <v>424</v>
      </c>
      <c r="G301" s="73"/>
      <c r="H301" s="73"/>
      <c r="I301" s="186"/>
      <c r="J301" s="73"/>
      <c r="K301" s="73"/>
      <c r="L301" s="71"/>
      <c r="M301" s="230"/>
      <c r="N301" s="46"/>
      <c r="O301" s="46"/>
      <c r="P301" s="46"/>
      <c r="Q301" s="46"/>
      <c r="R301" s="46"/>
      <c r="S301" s="46"/>
      <c r="T301" s="94"/>
      <c r="AT301" s="23" t="s">
        <v>133</v>
      </c>
      <c r="AU301" s="23" t="s">
        <v>131</v>
      </c>
    </row>
    <row r="302" s="11" customFormat="1">
      <c r="B302" s="231"/>
      <c r="C302" s="232"/>
      <c r="D302" s="228" t="s">
        <v>135</v>
      </c>
      <c r="E302" s="233" t="s">
        <v>23</v>
      </c>
      <c r="F302" s="234" t="s">
        <v>425</v>
      </c>
      <c r="G302" s="232"/>
      <c r="H302" s="235">
        <v>3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135</v>
      </c>
      <c r="AU302" s="241" t="s">
        <v>131</v>
      </c>
      <c r="AV302" s="11" t="s">
        <v>131</v>
      </c>
      <c r="AW302" s="11" t="s">
        <v>36</v>
      </c>
      <c r="AX302" s="11" t="s">
        <v>80</v>
      </c>
      <c r="AY302" s="241" t="s">
        <v>123</v>
      </c>
    </row>
    <row r="303" s="10" customFormat="1" ht="29.88" customHeight="1">
      <c r="B303" s="200"/>
      <c r="C303" s="201"/>
      <c r="D303" s="202" t="s">
        <v>72</v>
      </c>
      <c r="E303" s="214" t="s">
        <v>130</v>
      </c>
      <c r="F303" s="214" t="s">
        <v>426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SUM(P304:P327)</f>
        <v>0</v>
      </c>
      <c r="Q303" s="208"/>
      <c r="R303" s="209">
        <f>SUM(R304:R327)</f>
        <v>2.9144520800000002</v>
      </c>
      <c r="S303" s="208"/>
      <c r="T303" s="210">
        <f>SUM(T304:T327)</f>
        <v>0</v>
      </c>
      <c r="AR303" s="211" t="s">
        <v>80</v>
      </c>
      <c r="AT303" s="212" t="s">
        <v>72</v>
      </c>
      <c r="AU303" s="212" t="s">
        <v>80</v>
      </c>
      <c r="AY303" s="211" t="s">
        <v>123</v>
      </c>
      <c r="BK303" s="213">
        <f>SUM(BK304:BK327)</f>
        <v>0</v>
      </c>
    </row>
    <row r="304" s="1" customFormat="1" ht="16.5" customHeight="1">
      <c r="B304" s="45"/>
      <c r="C304" s="216" t="s">
        <v>427</v>
      </c>
      <c r="D304" s="216" t="s">
        <v>125</v>
      </c>
      <c r="E304" s="217" t="s">
        <v>428</v>
      </c>
      <c r="F304" s="218" t="s">
        <v>429</v>
      </c>
      <c r="G304" s="219" t="s">
        <v>357</v>
      </c>
      <c r="H304" s="220">
        <v>7</v>
      </c>
      <c r="I304" s="221"/>
      <c r="J304" s="222">
        <f>ROUND(I304*H304,2)</f>
        <v>0</v>
      </c>
      <c r="K304" s="218" t="s">
        <v>129</v>
      </c>
      <c r="L304" s="71"/>
      <c r="M304" s="223" t="s">
        <v>23</v>
      </c>
      <c r="N304" s="224" t="s">
        <v>45</v>
      </c>
      <c r="O304" s="46"/>
      <c r="P304" s="225">
        <f>O304*H304</f>
        <v>0</v>
      </c>
      <c r="Q304" s="225">
        <v>0.0070200000000000002</v>
      </c>
      <c r="R304" s="225">
        <f>Q304*H304</f>
        <v>0.049140000000000003</v>
      </c>
      <c r="S304" s="225">
        <v>0</v>
      </c>
      <c r="T304" s="226">
        <f>S304*H304</f>
        <v>0</v>
      </c>
      <c r="AR304" s="23" t="s">
        <v>130</v>
      </c>
      <c r="AT304" s="23" t="s">
        <v>125</v>
      </c>
      <c r="AU304" s="23" t="s">
        <v>131</v>
      </c>
      <c r="AY304" s="23" t="s">
        <v>123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3" t="s">
        <v>131</v>
      </c>
      <c r="BK304" s="227">
        <f>ROUND(I304*H304,2)</f>
        <v>0</v>
      </c>
      <c r="BL304" s="23" t="s">
        <v>130</v>
      </c>
      <c r="BM304" s="23" t="s">
        <v>430</v>
      </c>
    </row>
    <row r="305" s="1" customFormat="1">
      <c r="B305" s="45"/>
      <c r="C305" s="73"/>
      <c r="D305" s="228" t="s">
        <v>133</v>
      </c>
      <c r="E305" s="73"/>
      <c r="F305" s="229" t="s">
        <v>431</v>
      </c>
      <c r="G305" s="73"/>
      <c r="H305" s="73"/>
      <c r="I305" s="186"/>
      <c r="J305" s="73"/>
      <c r="K305" s="73"/>
      <c r="L305" s="71"/>
      <c r="M305" s="230"/>
      <c r="N305" s="46"/>
      <c r="O305" s="46"/>
      <c r="P305" s="46"/>
      <c r="Q305" s="46"/>
      <c r="R305" s="46"/>
      <c r="S305" s="46"/>
      <c r="T305" s="94"/>
      <c r="AT305" s="23" t="s">
        <v>133</v>
      </c>
      <c r="AU305" s="23" t="s">
        <v>131</v>
      </c>
    </row>
    <row r="306" s="1" customFormat="1" ht="16.5" customHeight="1">
      <c r="B306" s="45"/>
      <c r="C306" s="265" t="s">
        <v>432</v>
      </c>
      <c r="D306" s="265" t="s">
        <v>303</v>
      </c>
      <c r="E306" s="266" t="s">
        <v>433</v>
      </c>
      <c r="F306" s="267" t="s">
        <v>434</v>
      </c>
      <c r="G306" s="268" t="s">
        <v>357</v>
      </c>
      <c r="H306" s="269">
        <v>9</v>
      </c>
      <c r="I306" s="270"/>
      <c r="J306" s="271">
        <f>ROUND(I306*H306,2)</f>
        <v>0</v>
      </c>
      <c r="K306" s="267" t="s">
        <v>129</v>
      </c>
      <c r="L306" s="272"/>
      <c r="M306" s="273" t="s">
        <v>23</v>
      </c>
      <c r="N306" s="274" t="s">
        <v>45</v>
      </c>
      <c r="O306" s="46"/>
      <c r="P306" s="225">
        <f>O306*H306</f>
        <v>0</v>
      </c>
      <c r="Q306" s="225">
        <v>0.22</v>
      </c>
      <c r="R306" s="225">
        <f>Q306*H306</f>
        <v>1.98</v>
      </c>
      <c r="S306" s="225">
        <v>0</v>
      </c>
      <c r="T306" s="226">
        <f>S306*H306</f>
        <v>0</v>
      </c>
      <c r="AR306" s="23" t="s">
        <v>169</v>
      </c>
      <c r="AT306" s="23" t="s">
        <v>303</v>
      </c>
      <c r="AU306" s="23" t="s">
        <v>131</v>
      </c>
      <c r="AY306" s="23" t="s">
        <v>123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3" t="s">
        <v>131</v>
      </c>
      <c r="BK306" s="227">
        <f>ROUND(I306*H306,2)</f>
        <v>0</v>
      </c>
      <c r="BL306" s="23" t="s">
        <v>130</v>
      </c>
      <c r="BM306" s="23" t="s">
        <v>435</v>
      </c>
    </row>
    <row r="307" s="11" customFormat="1">
      <c r="B307" s="231"/>
      <c r="C307" s="232"/>
      <c r="D307" s="228" t="s">
        <v>135</v>
      </c>
      <c r="E307" s="233" t="s">
        <v>23</v>
      </c>
      <c r="F307" s="234" t="s">
        <v>436</v>
      </c>
      <c r="G307" s="232"/>
      <c r="H307" s="235">
        <v>9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135</v>
      </c>
      <c r="AU307" s="241" t="s">
        <v>131</v>
      </c>
      <c r="AV307" s="11" t="s">
        <v>131</v>
      </c>
      <c r="AW307" s="11" t="s">
        <v>36</v>
      </c>
      <c r="AX307" s="11" t="s">
        <v>80</v>
      </c>
      <c r="AY307" s="241" t="s">
        <v>123</v>
      </c>
    </row>
    <row r="308" s="1" customFormat="1" ht="25.5" customHeight="1">
      <c r="B308" s="45"/>
      <c r="C308" s="216" t="s">
        <v>437</v>
      </c>
      <c r="D308" s="216" t="s">
        <v>125</v>
      </c>
      <c r="E308" s="217" t="s">
        <v>438</v>
      </c>
      <c r="F308" s="218" t="s">
        <v>439</v>
      </c>
      <c r="G308" s="219" t="s">
        <v>128</v>
      </c>
      <c r="H308" s="220">
        <v>0.83199999999999996</v>
      </c>
      <c r="I308" s="221"/>
      <c r="J308" s="222">
        <f>ROUND(I308*H308,2)</f>
        <v>0</v>
      </c>
      <c r="K308" s="218" t="s">
        <v>129</v>
      </c>
      <c r="L308" s="71"/>
      <c r="M308" s="223" t="s">
        <v>23</v>
      </c>
      <c r="N308" s="224" t="s">
        <v>45</v>
      </c>
      <c r="O308" s="4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23" t="s">
        <v>130</v>
      </c>
      <c r="AT308" s="23" t="s">
        <v>125</v>
      </c>
      <c r="AU308" s="23" t="s">
        <v>131</v>
      </c>
      <c r="AY308" s="23" t="s">
        <v>123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3" t="s">
        <v>131</v>
      </c>
      <c r="BK308" s="227">
        <f>ROUND(I308*H308,2)</f>
        <v>0</v>
      </c>
      <c r="BL308" s="23" t="s">
        <v>130</v>
      </c>
      <c r="BM308" s="23" t="s">
        <v>440</v>
      </c>
    </row>
    <row r="309" s="1" customFormat="1">
      <c r="B309" s="45"/>
      <c r="C309" s="73"/>
      <c r="D309" s="228" t="s">
        <v>133</v>
      </c>
      <c r="E309" s="73"/>
      <c r="F309" s="229" t="s">
        <v>441</v>
      </c>
      <c r="G309" s="73"/>
      <c r="H309" s="73"/>
      <c r="I309" s="186"/>
      <c r="J309" s="73"/>
      <c r="K309" s="73"/>
      <c r="L309" s="71"/>
      <c r="M309" s="230"/>
      <c r="N309" s="46"/>
      <c r="O309" s="46"/>
      <c r="P309" s="46"/>
      <c r="Q309" s="46"/>
      <c r="R309" s="46"/>
      <c r="S309" s="46"/>
      <c r="T309" s="94"/>
      <c r="AT309" s="23" t="s">
        <v>133</v>
      </c>
      <c r="AU309" s="23" t="s">
        <v>131</v>
      </c>
    </row>
    <row r="310" s="11" customFormat="1">
      <c r="B310" s="231"/>
      <c r="C310" s="232"/>
      <c r="D310" s="228" t="s">
        <v>135</v>
      </c>
      <c r="E310" s="233" t="s">
        <v>23</v>
      </c>
      <c r="F310" s="234" t="s">
        <v>442</v>
      </c>
      <c r="G310" s="232"/>
      <c r="H310" s="235">
        <v>0.83199999999999996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135</v>
      </c>
      <c r="AU310" s="241" t="s">
        <v>131</v>
      </c>
      <c r="AV310" s="11" t="s">
        <v>131</v>
      </c>
      <c r="AW310" s="11" t="s">
        <v>36</v>
      </c>
      <c r="AX310" s="11" t="s">
        <v>73</v>
      </c>
      <c r="AY310" s="241" t="s">
        <v>123</v>
      </c>
    </row>
    <row r="311" s="12" customFormat="1">
      <c r="B311" s="242"/>
      <c r="C311" s="243"/>
      <c r="D311" s="228" t="s">
        <v>135</v>
      </c>
      <c r="E311" s="244" t="s">
        <v>23</v>
      </c>
      <c r="F311" s="245" t="s">
        <v>143</v>
      </c>
      <c r="G311" s="243"/>
      <c r="H311" s="246">
        <v>0.83199999999999996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AT311" s="252" t="s">
        <v>135</v>
      </c>
      <c r="AU311" s="252" t="s">
        <v>131</v>
      </c>
      <c r="AV311" s="12" t="s">
        <v>130</v>
      </c>
      <c r="AW311" s="12" t="s">
        <v>36</v>
      </c>
      <c r="AX311" s="12" t="s">
        <v>80</v>
      </c>
      <c r="AY311" s="252" t="s">
        <v>123</v>
      </c>
    </row>
    <row r="312" s="1" customFormat="1" ht="25.5" customHeight="1">
      <c r="B312" s="45"/>
      <c r="C312" s="216" t="s">
        <v>443</v>
      </c>
      <c r="D312" s="216" t="s">
        <v>125</v>
      </c>
      <c r="E312" s="217" t="s">
        <v>444</v>
      </c>
      <c r="F312" s="218" t="s">
        <v>445</v>
      </c>
      <c r="G312" s="219" t="s">
        <v>128</v>
      </c>
      <c r="H312" s="220">
        <v>0.61799999999999999</v>
      </c>
      <c r="I312" s="221"/>
      <c r="J312" s="222">
        <f>ROUND(I312*H312,2)</f>
        <v>0</v>
      </c>
      <c r="K312" s="218" t="s">
        <v>129</v>
      </c>
      <c r="L312" s="71"/>
      <c r="M312" s="223" t="s">
        <v>23</v>
      </c>
      <c r="N312" s="224" t="s">
        <v>45</v>
      </c>
      <c r="O312" s="4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23" t="s">
        <v>130</v>
      </c>
      <c r="AT312" s="23" t="s">
        <v>125</v>
      </c>
      <c r="AU312" s="23" t="s">
        <v>131</v>
      </c>
      <c r="AY312" s="23" t="s">
        <v>123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3" t="s">
        <v>131</v>
      </c>
      <c r="BK312" s="227">
        <f>ROUND(I312*H312,2)</f>
        <v>0</v>
      </c>
      <c r="BL312" s="23" t="s">
        <v>130</v>
      </c>
      <c r="BM312" s="23" t="s">
        <v>446</v>
      </c>
    </row>
    <row r="313" s="1" customFormat="1">
      <c r="B313" s="45"/>
      <c r="C313" s="73"/>
      <c r="D313" s="228" t="s">
        <v>133</v>
      </c>
      <c r="E313" s="73"/>
      <c r="F313" s="229" t="s">
        <v>447</v>
      </c>
      <c r="G313" s="73"/>
      <c r="H313" s="73"/>
      <c r="I313" s="186"/>
      <c r="J313" s="73"/>
      <c r="K313" s="73"/>
      <c r="L313" s="71"/>
      <c r="M313" s="230"/>
      <c r="N313" s="46"/>
      <c r="O313" s="46"/>
      <c r="P313" s="46"/>
      <c r="Q313" s="46"/>
      <c r="R313" s="46"/>
      <c r="S313" s="46"/>
      <c r="T313" s="94"/>
      <c r="AT313" s="23" t="s">
        <v>133</v>
      </c>
      <c r="AU313" s="23" t="s">
        <v>131</v>
      </c>
    </row>
    <row r="314" s="11" customFormat="1">
      <c r="B314" s="231"/>
      <c r="C314" s="232"/>
      <c r="D314" s="228" t="s">
        <v>135</v>
      </c>
      <c r="E314" s="233" t="s">
        <v>23</v>
      </c>
      <c r="F314" s="234" t="s">
        <v>448</v>
      </c>
      <c r="G314" s="232"/>
      <c r="H314" s="235">
        <v>0.61799999999999999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135</v>
      </c>
      <c r="AU314" s="241" t="s">
        <v>131</v>
      </c>
      <c r="AV314" s="11" t="s">
        <v>131</v>
      </c>
      <c r="AW314" s="11" t="s">
        <v>36</v>
      </c>
      <c r="AX314" s="11" t="s">
        <v>73</v>
      </c>
      <c r="AY314" s="241" t="s">
        <v>123</v>
      </c>
    </row>
    <row r="315" s="12" customFormat="1">
      <c r="B315" s="242"/>
      <c r="C315" s="243"/>
      <c r="D315" s="228" t="s">
        <v>135</v>
      </c>
      <c r="E315" s="244" t="s">
        <v>23</v>
      </c>
      <c r="F315" s="245" t="s">
        <v>143</v>
      </c>
      <c r="G315" s="243"/>
      <c r="H315" s="246">
        <v>0.61799999999999999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AT315" s="252" t="s">
        <v>135</v>
      </c>
      <c r="AU315" s="252" t="s">
        <v>131</v>
      </c>
      <c r="AV315" s="12" t="s">
        <v>130</v>
      </c>
      <c r="AW315" s="12" t="s">
        <v>36</v>
      </c>
      <c r="AX315" s="12" t="s">
        <v>80</v>
      </c>
      <c r="AY315" s="252" t="s">
        <v>123</v>
      </c>
    </row>
    <row r="316" s="1" customFormat="1" ht="25.5" customHeight="1">
      <c r="B316" s="45"/>
      <c r="C316" s="216" t="s">
        <v>449</v>
      </c>
      <c r="D316" s="216" t="s">
        <v>125</v>
      </c>
      <c r="E316" s="217" t="s">
        <v>450</v>
      </c>
      <c r="F316" s="218" t="s">
        <v>451</v>
      </c>
      <c r="G316" s="219" t="s">
        <v>128</v>
      </c>
      <c r="H316" s="220">
        <v>0.61799999999999999</v>
      </c>
      <c r="I316" s="221"/>
      <c r="J316" s="222">
        <f>ROUND(I316*H316,2)</f>
        <v>0</v>
      </c>
      <c r="K316" s="218" t="s">
        <v>129</v>
      </c>
      <c r="L316" s="71"/>
      <c r="M316" s="223" t="s">
        <v>23</v>
      </c>
      <c r="N316" s="224" t="s">
        <v>45</v>
      </c>
      <c r="O316" s="4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AR316" s="23" t="s">
        <v>130</v>
      </c>
      <c r="AT316" s="23" t="s">
        <v>125</v>
      </c>
      <c r="AU316" s="23" t="s">
        <v>131</v>
      </c>
      <c r="AY316" s="23" t="s">
        <v>123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3" t="s">
        <v>131</v>
      </c>
      <c r="BK316" s="227">
        <f>ROUND(I316*H316,2)</f>
        <v>0</v>
      </c>
      <c r="BL316" s="23" t="s">
        <v>130</v>
      </c>
      <c r="BM316" s="23" t="s">
        <v>452</v>
      </c>
    </row>
    <row r="317" s="1" customFormat="1">
      <c r="B317" s="45"/>
      <c r="C317" s="73"/>
      <c r="D317" s="228" t="s">
        <v>133</v>
      </c>
      <c r="E317" s="73"/>
      <c r="F317" s="229" t="s">
        <v>447</v>
      </c>
      <c r="G317" s="73"/>
      <c r="H317" s="73"/>
      <c r="I317" s="186"/>
      <c r="J317" s="73"/>
      <c r="K317" s="73"/>
      <c r="L317" s="71"/>
      <c r="M317" s="230"/>
      <c r="N317" s="46"/>
      <c r="O317" s="46"/>
      <c r="P317" s="46"/>
      <c r="Q317" s="46"/>
      <c r="R317" s="46"/>
      <c r="S317" s="46"/>
      <c r="T317" s="94"/>
      <c r="AT317" s="23" t="s">
        <v>133</v>
      </c>
      <c r="AU317" s="23" t="s">
        <v>131</v>
      </c>
    </row>
    <row r="318" s="1" customFormat="1" ht="25.5" customHeight="1">
      <c r="B318" s="45"/>
      <c r="C318" s="216" t="s">
        <v>453</v>
      </c>
      <c r="D318" s="216" t="s">
        <v>125</v>
      </c>
      <c r="E318" s="217" t="s">
        <v>454</v>
      </c>
      <c r="F318" s="218" t="s">
        <v>455</v>
      </c>
      <c r="G318" s="219" t="s">
        <v>147</v>
      </c>
      <c r="H318" s="220">
        <v>0.99399999999999999</v>
      </c>
      <c r="I318" s="221"/>
      <c r="J318" s="222">
        <f>ROUND(I318*H318,2)</f>
        <v>0</v>
      </c>
      <c r="K318" s="218" t="s">
        <v>129</v>
      </c>
      <c r="L318" s="71"/>
      <c r="M318" s="223" t="s">
        <v>23</v>
      </c>
      <c r="N318" s="224" t="s">
        <v>45</v>
      </c>
      <c r="O318" s="46"/>
      <c r="P318" s="225">
        <f>O318*H318</f>
        <v>0</v>
      </c>
      <c r="Q318" s="225">
        <v>0.0063200000000000001</v>
      </c>
      <c r="R318" s="225">
        <f>Q318*H318</f>
        <v>0.0062820799999999998</v>
      </c>
      <c r="S318" s="225">
        <v>0</v>
      </c>
      <c r="T318" s="226">
        <f>S318*H318</f>
        <v>0</v>
      </c>
      <c r="AR318" s="23" t="s">
        <v>130</v>
      </c>
      <c r="AT318" s="23" t="s">
        <v>125</v>
      </c>
      <c r="AU318" s="23" t="s">
        <v>131</v>
      </c>
      <c r="AY318" s="23" t="s">
        <v>123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3" t="s">
        <v>131</v>
      </c>
      <c r="BK318" s="227">
        <f>ROUND(I318*H318,2)</f>
        <v>0</v>
      </c>
      <c r="BL318" s="23" t="s">
        <v>130</v>
      </c>
      <c r="BM318" s="23" t="s">
        <v>456</v>
      </c>
    </row>
    <row r="319" s="11" customFormat="1">
      <c r="B319" s="231"/>
      <c r="C319" s="232"/>
      <c r="D319" s="228" t="s">
        <v>135</v>
      </c>
      <c r="E319" s="233" t="s">
        <v>23</v>
      </c>
      <c r="F319" s="234" t="s">
        <v>457</v>
      </c>
      <c r="G319" s="232"/>
      <c r="H319" s="235">
        <v>0.99399999999999999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135</v>
      </c>
      <c r="AU319" s="241" t="s">
        <v>131</v>
      </c>
      <c r="AV319" s="11" t="s">
        <v>131</v>
      </c>
      <c r="AW319" s="11" t="s">
        <v>36</v>
      </c>
      <c r="AX319" s="11" t="s">
        <v>73</v>
      </c>
      <c r="AY319" s="241" t="s">
        <v>123</v>
      </c>
    </row>
    <row r="320" s="12" customFormat="1">
      <c r="B320" s="242"/>
      <c r="C320" s="243"/>
      <c r="D320" s="228" t="s">
        <v>135</v>
      </c>
      <c r="E320" s="244" t="s">
        <v>23</v>
      </c>
      <c r="F320" s="245" t="s">
        <v>143</v>
      </c>
      <c r="G320" s="243"/>
      <c r="H320" s="246">
        <v>0.99399999999999999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135</v>
      </c>
      <c r="AU320" s="252" t="s">
        <v>131</v>
      </c>
      <c r="AV320" s="12" t="s">
        <v>130</v>
      </c>
      <c r="AW320" s="12" t="s">
        <v>36</v>
      </c>
      <c r="AX320" s="12" t="s">
        <v>80</v>
      </c>
      <c r="AY320" s="252" t="s">
        <v>123</v>
      </c>
    </row>
    <row r="321" s="1" customFormat="1" ht="25.5" customHeight="1">
      <c r="B321" s="45"/>
      <c r="C321" s="216" t="s">
        <v>458</v>
      </c>
      <c r="D321" s="216" t="s">
        <v>125</v>
      </c>
      <c r="E321" s="217" t="s">
        <v>459</v>
      </c>
      <c r="F321" s="218" t="s">
        <v>460</v>
      </c>
      <c r="G321" s="219" t="s">
        <v>147</v>
      </c>
      <c r="H321" s="220">
        <v>0.99399999999999999</v>
      </c>
      <c r="I321" s="221"/>
      <c r="J321" s="222">
        <f>ROUND(I321*H321,2)</f>
        <v>0</v>
      </c>
      <c r="K321" s="218" t="s">
        <v>129</v>
      </c>
      <c r="L321" s="71"/>
      <c r="M321" s="223" t="s">
        <v>23</v>
      </c>
      <c r="N321" s="224" t="s">
        <v>45</v>
      </c>
      <c r="O321" s="4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23" t="s">
        <v>130</v>
      </c>
      <c r="AT321" s="23" t="s">
        <v>125</v>
      </c>
      <c r="AU321" s="23" t="s">
        <v>131</v>
      </c>
      <c r="AY321" s="23" t="s">
        <v>123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3" t="s">
        <v>131</v>
      </c>
      <c r="BK321" s="227">
        <f>ROUND(I321*H321,2)</f>
        <v>0</v>
      </c>
      <c r="BL321" s="23" t="s">
        <v>130</v>
      </c>
      <c r="BM321" s="23" t="s">
        <v>461</v>
      </c>
    </row>
    <row r="322" s="1" customFormat="1" ht="38.25" customHeight="1">
      <c r="B322" s="45"/>
      <c r="C322" s="216" t="s">
        <v>462</v>
      </c>
      <c r="D322" s="216" t="s">
        <v>125</v>
      </c>
      <c r="E322" s="217" t="s">
        <v>463</v>
      </c>
      <c r="F322" s="218" t="s">
        <v>464</v>
      </c>
      <c r="G322" s="219" t="s">
        <v>147</v>
      </c>
      <c r="H322" s="220">
        <v>1</v>
      </c>
      <c r="I322" s="221"/>
      <c r="J322" s="222">
        <f>ROUND(I322*H322,2)</f>
        <v>0</v>
      </c>
      <c r="K322" s="218" t="s">
        <v>129</v>
      </c>
      <c r="L322" s="71"/>
      <c r="M322" s="223" t="s">
        <v>23</v>
      </c>
      <c r="N322" s="224" t="s">
        <v>45</v>
      </c>
      <c r="O322" s="46"/>
      <c r="P322" s="225">
        <f>O322*H322</f>
        <v>0</v>
      </c>
      <c r="Q322" s="225">
        <v>0.87902999999999998</v>
      </c>
      <c r="R322" s="225">
        <f>Q322*H322</f>
        <v>0.87902999999999998</v>
      </c>
      <c r="S322" s="225">
        <v>0</v>
      </c>
      <c r="T322" s="226">
        <f>S322*H322</f>
        <v>0</v>
      </c>
      <c r="AR322" s="23" t="s">
        <v>130</v>
      </c>
      <c r="AT322" s="23" t="s">
        <v>125</v>
      </c>
      <c r="AU322" s="23" t="s">
        <v>131</v>
      </c>
      <c r="AY322" s="23" t="s">
        <v>123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3" t="s">
        <v>131</v>
      </c>
      <c r="BK322" s="227">
        <f>ROUND(I322*H322,2)</f>
        <v>0</v>
      </c>
      <c r="BL322" s="23" t="s">
        <v>130</v>
      </c>
      <c r="BM322" s="23" t="s">
        <v>465</v>
      </c>
    </row>
    <row r="323" s="1" customFormat="1">
      <c r="B323" s="45"/>
      <c r="C323" s="73"/>
      <c r="D323" s="228" t="s">
        <v>133</v>
      </c>
      <c r="E323" s="73"/>
      <c r="F323" s="229" t="s">
        <v>466</v>
      </c>
      <c r="G323" s="73"/>
      <c r="H323" s="73"/>
      <c r="I323" s="186"/>
      <c r="J323" s="73"/>
      <c r="K323" s="73"/>
      <c r="L323" s="71"/>
      <c r="M323" s="230"/>
      <c r="N323" s="46"/>
      <c r="O323" s="46"/>
      <c r="P323" s="46"/>
      <c r="Q323" s="46"/>
      <c r="R323" s="46"/>
      <c r="S323" s="46"/>
      <c r="T323" s="94"/>
      <c r="AT323" s="23" t="s">
        <v>133</v>
      </c>
      <c r="AU323" s="23" t="s">
        <v>131</v>
      </c>
    </row>
    <row r="324" s="11" customFormat="1">
      <c r="B324" s="231"/>
      <c r="C324" s="232"/>
      <c r="D324" s="228" t="s">
        <v>135</v>
      </c>
      <c r="E324" s="233" t="s">
        <v>23</v>
      </c>
      <c r="F324" s="234" t="s">
        <v>467</v>
      </c>
      <c r="G324" s="232"/>
      <c r="H324" s="235">
        <v>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135</v>
      </c>
      <c r="AU324" s="241" t="s">
        <v>131</v>
      </c>
      <c r="AV324" s="11" t="s">
        <v>131</v>
      </c>
      <c r="AW324" s="11" t="s">
        <v>36</v>
      </c>
      <c r="AX324" s="11" t="s">
        <v>80</v>
      </c>
      <c r="AY324" s="241" t="s">
        <v>123</v>
      </c>
    </row>
    <row r="325" s="1" customFormat="1" ht="25.5" customHeight="1">
      <c r="B325" s="45"/>
      <c r="C325" s="216" t="s">
        <v>468</v>
      </c>
      <c r="D325" s="216" t="s">
        <v>125</v>
      </c>
      <c r="E325" s="217" t="s">
        <v>469</v>
      </c>
      <c r="F325" s="218" t="s">
        <v>470</v>
      </c>
      <c r="G325" s="219" t="s">
        <v>128</v>
      </c>
      <c r="H325" s="220">
        <v>5.6449999999999996</v>
      </c>
      <c r="I325" s="221"/>
      <c r="J325" s="222">
        <f>ROUND(I325*H325,2)</f>
        <v>0</v>
      </c>
      <c r="K325" s="218" t="s">
        <v>165</v>
      </c>
      <c r="L325" s="71"/>
      <c r="M325" s="223" t="s">
        <v>23</v>
      </c>
      <c r="N325" s="224" t="s">
        <v>45</v>
      </c>
      <c r="O325" s="4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AR325" s="23" t="s">
        <v>130</v>
      </c>
      <c r="AT325" s="23" t="s">
        <v>125</v>
      </c>
      <c r="AU325" s="23" t="s">
        <v>131</v>
      </c>
      <c r="AY325" s="23" t="s">
        <v>123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3" t="s">
        <v>131</v>
      </c>
      <c r="BK325" s="227">
        <f>ROUND(I325*H325,2)</f>
        <v>0</v>
      </c>
      <c r="BL325" s="23" t="s">
        <v>130</v>
      </c>
      <c r="BM325" s="23" t="s">
        <v>471</v>
      </c>
    </row>
    <row r="326" s="11" customFormat="1">
      <c r="B326" s="231"/>
      <c r="C326" s="232"/>
      <c r="D326" s="228" t="s">
        <v>135</v>
      </c>
      <c r="E326" s="233" t="s">
        <v>23</v>
      </c>
      <c r="F326" s="234" t="s">
        <v>472</v>
      </c>
      <c r="G326" s="232"/>
      <c r="H326" s="235">
        <v>5.6449999999999996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135</v>
      </c>
      <c r="AU326" s="241" t="s">
        <v>131</v>
      </c>
      <c r="AV326" s="11" t="s">
        <v>131</v>
      </c>
      <c r="AW326" s="11" t="s">
        <v>36</v>
      </c>
      <c r="AX326" s="11" t="s">
        <v>73</v>
      </c>
      <c r="AY326" s="241" t="s">
        <v>123</v>
      </c>
    </row>
    <row r="327" s="12" customFormat="1">
      <c r="B327" s="242"/>
      <c r="C327" s="243"/>
      <c r="D327" s="228" t="s">
        <v>135</v>
      </c>
      <c r="E327" s="244" t="s">
        <v>23</v>
      </c>
      <c r="F327" s="245" t="s">
        <v>143</v>
      </c>
      <c r="G327" s="243"/>
      <c r="H327" s="246">
        <v>5.6449999999999996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135</v>
      </c>
      <c r="AU327" s="252" t="s">
        <v>131</v>
      </c>
      <c r="AV327" s="12" t="s">
        <v>130</v>
      </c>
      <c r="AW327" s="12" t="s">
        <v>36</v>
      </c>
      <c r="AX327" s="12" t="s">
        <v>80</v>
      </c>
      <c r="AY327" s="252" t="s">
        <v>123</v>
      </c>
    </row>
    <row r="328" s="10" customFormat="1" ht="29.88" customHeight="1">
      <c r="B328" s="200"/>
      <c r="C328" s="201"/>
      <c r="D328" s="202" t="s">
        <v>72</v>
      </c>
      <c r="E328" s="214" t="s">
        <v>154</v>
      </c>
      <c r="F328" s="214" t="s">
        <v>473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SUM(P329:P357)</f>
        <v>0</v>
      </c>
      <c r="Q328" s="208"/>
      <c r="R328" s="209">
        <f>SUM(R329:R357)</f>
        <v>12.686287200000001</v>
      </c>
      <c r="S328" s="208"/>
      <c r="T328" s="210">
        <f>SUM(T329:T357)</f>
        <v>0</v>
      </c>
      <c r="AR328" s="211" t="s">
        <v>80</v>
      </c>
      <c r="AT328" s="212" t="s">
        <v>72</v>
      </c>
      <c r="AU328" s="212" t="s">
        <v>80</v>
      </c>
      <c r="AY328" s="211" t="s">
        <v>123</v>
      </c>
      <c r="BK328" s="213">
        <f>SUM(BK329:BK357)</f>
        <v>0</v>
      </c>
    </row>
    <row r="329" s="1" customFormat="1" ht="25.5" customHeight="1">
      <c r="B329" s="45"/>
      <c r="C329" s="216" t="s">
        <v>474</v>
      </c>
      <c r="D329" s="216" t="s">
        <v>125</v>
      </c>
      <c r="E329" s="217" t="s">
        <v>475</v>
      </c>
      <c r="F329" s="218" t="s">
        <v>476</v>
      </c>
      <c r="G329" s="219" t="s">
        <v>147</v>
      </c>
      <c r="H329" s="220">
        <v>11.300000000000001</v>
      </c>
      <c r="I329" s="221"/>
      <c r="J329" s="222">
        <f>ROUND(I329*H329,2)</f>
        <v>0</v>
      </c>
      <c r="K329" s="218" t="s">
        <v>129</v>
      </c>
      <c r="L329" s="71"/>
      <c r="M329" s="223" t="s">
        <v>23</v>
      </c>
      <c r="N329" s="224" t="s">
        <v>45</v>
      </c>
      <c r="O329" s="46"/>
      <c r="P329" s="225">
        <f>O329*H329</f>
        <v>0</v>
      </c>
      <c r="Q329" s="225">
        <v>0.2024</v>
      </c>
      <c r="R329" s="225">
        <f>Q329*H329</f>
        <v>2.2871200000000003</v>
      </c>
      <c r="S329" s="225">
        <v>0</v>
      </c>
      <c r="T329" s="226">
        <f>S329*H329</f>
        <v>0</v>
      </c>
      <c r="AR329" s="23" t="s">
        <v>130</v>
      </c>
      <c r="AT329" s="23" t="s">
        <v>125</v>
      </c>
      <c r="AU329" s="23" t="s">
        <v>131</v>
      </c>
      <c r="AY329" s="23" t="s">
        <v>123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3" t="s">
        <v>131</v>
      </c>
      <c r="BK329" s="227">
        <f>ROUND(I329*H329,2)</f>
        <v>0</v>
      </c>
      <c r="BL329" s="23" t="s">
        <v>130</v>
      </c>
      <c r="BM329" s="23" t="s">
        <v>477</v>
      </c>
    </row>
    <row r="330" s="1" customFormat="1">
      <c r="B330" s="45"/>
      <c r="C330" s="73"/>
      <c r="D330" s="228" t="s">
        <v>133</v>
      </c>
      <c r="E330" s="73"/>
      <c r="F330" s="229" t="s">
        <v>478</v>
      </c>
      <c r="G330" s="73"/>
      <c r="H330" s="73"/>
      <c r="I330" s="186"/>
      <c r="J330" s="73"/>
      <c r="K330" s="73"/>
      <c r="L330" s="71"/>
      <c r="M330" s="230"/>
      <c r="N330" s="46"/>
      <c r="O330" s="46"/>
      <c r="P330" s="46"/>
      <c r="Q330" s="46"/>
      <c r="R330" s="46"/>
      <c r="S330" s="46"/>
      <c r="T330" s="94"/>
      <c r="AT330" s="23" t="s">
        <v>133</v>
      </c>
      <c r="AU330" s="23" t="s">
        <v>131</v>
      </c>
    </row>
    <row r="331" s="11" customFormat="1">
      <c r="B331" s="231"/>
      <c r="C331" s="232"/>
      <c r="D331" s="228" t="s">
        <v>135</v>
      </c>
      <c r="E331" s="233" t="s">
        <v>23</v>
      </c>
      <c r="F331" s="234" t="s">
        <v>479</v>
      </c>
      <c r="G331" s="232"/>
      <c r="H331" s="235">
        <v>11.300000000000001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135</v>
      </c>
      <c r="AU331" s="241" t="s">
        <v>131</v>
      </c>
      <c r="AV331" s="11" t="s">
        <v>131</v>
      </c>
      <c r="AW331" s="11" t="s">
        <v>36</v>
      </c>
      <c r="AX331" s="11" t="s">
        <v>80</v>
      </c>
      <c r="AY331" s="241" t="s">
        <v>123</v>
      </c>
    </row>
    <row r="332" s="1" customFormat="1" ht="16.5" customHeight="1">
      <c r="B332" s="45"/>
      <c r="C332" s="265" t="s">
        <v>480</v>
      </c>
      <c r="D332" s="265" t="s">
        <v>303</v>
      </c>
      <c r="E332" s="266" t="s">
        <v>481</v>
      </c>
      <c r="F332" s="267" t="s">
        <v>482</v>
      </c>
      <c r="G332" s="268" t="s">
        <v>306</v>
      </c>
      <c r="H332" s="269">
        <v>1.8080000000000001</v>
      </c>
      <c r="I332" s="270"/>
      <c r="J332" s="271">
        <f>ROUND(I332*H332,2)</f>
        <v>0</v>
      </c>
      <c r="K332" s="267" t="s">
        <v>129</v>
      </c>
      <c r="L332" s="272"/>
      <c r="M332" s="273" t="s">
        <v>23</v>
      </c>
      <c r="N332" s="274" t="s">
        <v>45</v>
      </c>
      <c r="O332" s="46"/>
      <c r="P332" s="225">
        <f>O332*H332</f>
        <v>0</v>
      </c>
      <c r="Q332" s="225">
        <v>1</v>
      </c>
      <c r="R332" s="225">
        <f>Q332*H332</f>
        <v>1.8080000000000001</v>
      </c>
      <c r="S332" s="225">
        <v>0</v>
      </c>
      <c r="T332" s="226">
        <f>S332*H332</f>
        <v>0</v>
      </c>
      <c r="AR332" s="23" t="s">
        <v>169</v>
      </c>
      <c r="AT332" s="23" t="s">
        <v>303</v>
      </c>
      <c r="AU332" s="23" t="s">
        <v>131</v>
      </c>
      <c r="AY332" s="23" t="s">
        <v>123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3" t="s">
        <v>131</v>
      </c>
      <c r="BK332" s="227">
        <f>ROUND(I332*H332,2)</f>
        <v>0</v>
      </c>
      <c r="BL332" s="23" t="s">
        <v>130</v>
      </c>
      <c r="BM332" s="23" t="s">
        <v>483</v>
      </c>
    </row>
    <row r="333" s="11" customFormat="1">
      <c r="B333" s="231"/>
      <c r="C333" s="232"/>
      <c r="D333" s="228" t="s">
        <v>135</v>
      </c>
      <c r="E333" s="233" t="s">
        <v>23</v>
      </c>
      <c r="F333" s="234" t="s">
        <v>484</v>
      </c>
      <c r="G333" s="232"/>
      <c r="H333" s="235">
        <v>1.8080000000000001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135</v>
      </c>
      <c r="AU333" s="241" t="s">
        <v>131</v>
      </c>
      <c r="AV333" s="11" t="s">
        <v>131</v>
      </c>
      <c r="AW333" s="11" t="s">
        <v>36</v>
      </c>
      <c r="AX333" s="11" t="s">
        <v>80</v>
      </c>
      <c r="AY333" s="241" t="s">
        <v>123</v>
      </c>
    </row>
    <row r="334" s="1" customFormat="1" ht="25.5" customHeight="1">
      <c r="B334" s="45"/>
      <c r="C334" s="216" t="s">
        <v>485</v>
      </c>
      <c r="D334" s="216" t="s">
        <v>125</v>
      </c>
      <c r="E334" s="217" t="s">
        <v>486</v>
      </c>
      <c r="F334" s="218" t="s">
        <v>487</v>
      </c>
      <c r="G334" s="219" t="s">
        <v>147</v>
      </c>
      <c r="H334" s="220">
        <v>31.199999999999999</v>
      </c>
      <c r="I334" s="221"/>
      <c r="J334" s="222">
        <f>ROUND(I334*H334,2)</f>
        <v>0</v>
      </c>
      <c r="K334" s="218" t="s">
        <v>129</v>
      </c>
      <c r="L334" s="71"/>
      <c r="M334" s="223" t="s">
        <v>23</v>
      </c>
      <c r="N334" s="224" t="s">
        <v>45</v>
      </c>
      <c r="O334" s="4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AR334" s="23" t="s">
        <v>130</v>
      </c>
      <c r="AT334" s="23" t="s">
        <v>125</v>
      </c>
      <c r="AU334" s="23" t="s">
        <v>131</v>
      </c>
      <c r="AY334" s="23" t="s">
        <v>123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3" t="s">
        <v>131</v>
      </c>
      <c r="BK334" s="227">
        <f>ROUND(I334*H334,2)</f>
        <v>0</v>
      </c>
      <c r="BL334" s="23" t="s">
        <v>130</v>
      </c>
      <c r="BM334" s="23" t="s">
        <v>488</v>
      </c>
    </row>
    <row r="335" s="11" customFormat="1">
      <c r="B335" s="231"/>
      <c r="C335" s="232"/>
      <c r="D335" s="228" t="s">
        <v>135</v>
      </c>
      <c r="E335" s="233" t="s">
        <v>23</v>
      </c>
      <c r="F335" s="234" t="s">
        <v>489</v>
      </c>
      <c r="G335" s="232"/>
      <c r="H335" s="235">
        <v>31.199999999999999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135</v>
      </c>
      <c r="AU335" s="241" t="s">
        <v>131</v>
      </c>
      <c r="AV335" s="11" t="s">
        <v>131</v>
      </c>
      <c r="AW335" s="11" t="s">
        <v>36</v>
      </c>
      <c r="AX335" s="11" t="s">
        <v>73</v>
      </c>
      <c r="AY335" s="241" t="s">
        <v>123</v>
      </c>
    </row>
    <row r="336" s="12" customFormat="1">
      <c r="B336" s="242"/>
      <c r="C336" s="243"/>
      <c r="D336" s="228" t="s">
        <v>135</v>
      </c>
      <c r="E336" s="244" t="s">
        <v>23</v>
      </c>
      <c r="F336" s="245" t="s">
        <v>143</v>
      </c>
      <c r="G336" s="243"/>
      <c r="H336" s="246">
        <v>31.199999999999999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135</v>
      </c>
      <c r="AU336" s="252" t="s">
        <v>131</v>
      </c>
      <c r="AV336" s="12" t="s">
        <v>130</v>
      </c>
      <c r="AW336" s="12" t="s">
        <v>36</v>
      </c>
      <c r="AX336" s="12" t="s">
        <v>80</v>
      </c>
      <c r="AY336" s="252" t="s">
        <v>123</v>
      </c>
    </row>
    <row r="337" s="1" customFormat="1" ht="25.5" customHeight="1">
      <c r="B337" s="45"/>
      <c r="C337" s="216" t="s">
        <v>490</v>
      </c>
      <c r="D337" s="216" t="s">
        <v>125</v>
      </c>
      <c r="E337" s="217" t="s">
        <v>491</v>
      </c>
      <c r="F337" s="218" t="s">
        <v>492</v>
      </c>
      <c r="G337" s="219" t="s">
        <v>147</v>
      </c>
      <c r="H337" s="220">
        <v>18</v>
      </c>
      <c r="I337" s="221"/>
      <c r="J337" s="222">
        <f>ROUND(I337*H337,2)</f>
        <v>0</v>
      </c>
      <c r="K337" s="218" t="s">
        <v>165</v>
      </c>
      <c r="L337" s="71"/>
      <c r="M337" s="223" t="s">
        <v>23</v>
      </c>
      <c r="N337" s="224" t="s">
        <v>45</v>
      </c>
      <c r="O337" s="46"/>
      <c r="P337" s="225">
        <f>O337*H337</f>
        <v>0</v>
      </c>
      <c r="Q337" s="225">
        <v>0.29160000000000003</v>
      </c>
      <c r="R337" s="225">
        <f>Q337*H337</f>
        <v>5.2488000000000001</v>
      </c>
      <c r="S337" s="225">
        <v>0</v>
      </c>
      <c r="T337" s="226">
        <f>S337*H337</f>
        <v>0</v>
      </c>
      <c r="AR337" s="23" t="s">
        <v>130</v>
      </c>
      <c r="AT337" s="23" t="s">
        <v>125</v>
      </c>
      <c r="AU337" s="23" t="s">
        <v>131</v>
      </c>
      <c r="AY337" s="23" t="s">
        <v>123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3" t="s">
        <v>131</v>
      </c>
      <c r="BK337" s="227">
        <f>ROUND(I337*H337,2)</f>
        <v>0</v>
      </c>
      <c r="BL337" s="23" t="s">
        <v>130</v>
      </c>
      <c r="BM337" s="23" t="s">
        <v>493</v>
      </c>
    </row>
    <row r="338" s="11" customFormat="1">
      <c r="B338" s="231"/>
      <c r="C338" s="232"/>
      <c r="D338" s="228" t="s">
        <v>135</v>
      </c>
      <c r="E338" s="233" t="s">
        <v>23</v>
      </c>
      <c r="F338" s="234" t="s">
        <v>494</v>
      </c>
      <c r="G338" s="232"/>
      <c r="H338" s="235">
        <v>18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135</v>
      </c>
      <c r="AU338" s="241" t="s">
        <v>131</v>
      </c>
      <c r="AV338" s="11" t="s">
        <v>131</v>
      </c>
      <c r="AW338" s="11" t="s">
        <v>36</v>
      </c>
      <c r="AX338" s="11" t="s">
        <v>73</v>
      </c>
      <c r="AY338" s="241" t="s">
        <v>123</v>
      </c>
    </row>
    <row r="339" s="12" customFormat="1">
      <c r="B339" s="242"/>
      <c r="C339" s="243"/>
      <c r="D339" s="228" t="s">
        <v>135</v>
      </c>
      <c r="E339" s="244" t="s">
        <v>23</v>
      </c>
      <c r="F339" s="245" t="s">
        <v>143</v>
      </c>
      <c r="G339" s="243"/>
      <c r="H339" s="246">
        <v>18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135</v>
      </c>
      <c r="AU339" s="252" t="s">
        <v>131</v>
      </c>
      <c r="AV339" s="12" t="s">
        <v>130</v>
      </c>
      <c r="AW339" s="12" t="s">
        <v>36</v>
      </c>
      <c r="AX339" s="12" t="s">
        <v>80</v>
      </c>
      <c r="AY339" s="252" t="s">
        <v>123</v>
      </c>
    </row>
    <row r="340" s="1" customFormat="1" ht="25.5" customHeight="1">
      <c r="B340" s="45"/>
      <c r="C340" s="216" t="s">
        <v>495</v>
      </c>
      <c r="D340" s="216" t="s">
        <v>125</v>
      </c>
      <c r="E340" s="217" t="s">
        <v>496</v>
      </c>
      <c r="F340" s="218" t="s">
        <v>497</v>
      </c>
      <c r="G340" s="219" t="s">
        <v>147</v>
      </c>
      <c r="H340" s="220">
        <v>9</v>
      </c>
      <c r="I340" s="221"/>
      <c r="J340" s="222">
        <f>ROUND(I340*H340,2)</f>
        <v>0</v>
      </c>
      <c r="K340" s="218" t="s">
        <v>129</v>
      </c>
      <c r="L340" s="71"/>
      <c r="M340" s="223" t="s">
        <v>23</v>
      </c>
      <c r="N340" s="224" t="s">
        <v>45</v>
      </c>
      <c r="O340" s="4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AR340" s="23" t="s">
        <v>130</v>
      </c>
      <c r="AT340" s="23" t="s">
        <v>125</v>
      </c>
      <c r="AU340" s="23" t="s">
        <v>131</v>
      </c>
      <c r="AY340" s="23" t="s">
        <v>123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3" t="s">
        <v>131</v>
      </c>
      <c r="BK340" s="227">
        <f>ROUND(I340*H340,2)</f>
        <v>0</v>
      </c>
      <c r="BL340" s="23" t="s">
        <v>130</v>
      </c>
      <c r="BM340" s="23" t="s">
        <v>498</v>
      </c>
    </row>
    <row r="341" s="11" customFormat="1">
      <c r="B341" s="231"/>
      <c r="C341" s="232"/>
      <c r="D341" s="228" t="s">
        <v>135</v>
      </c>
      <c r="E341" s="233" t="s">
        <v>23</v>
      </c>
      <c r="F341" s="234" t="s">
        <v>150</v>
      </c>
      <c r="G341" s="232"/>
      <c r="H341" s="235">
        <v>9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135</v>
      </c>
      <c r="AU341" s="241" t="s">
        <v>131</v>
      </c>
      <c r="AV341" s="11" t="s">
        <v>131</v>
      </c>
      <c r="AW341" s="11" t="s">
        <v>36</v>
      </c>
      <c r="AX341" s="11" t="s">
        <v>73</v>
      </c>
      <c r="AY341" s="241" t="s">
        <v>123</v>
      </c>
    </row>
    <row r="342" s="12" customFormat="1">
      <c r="B342" s="242"/>
      <c r="C342" s="243"/>
      <c r="D342" s="228" t="s">
        <v>135</v>
      </c>
      <c r="E342" s="244" t="s">
        <v>23</v>
      </c>
      <c r="F342" s="245" t="s">
        <v>143</v>
      </c>
      <c r="G342" s="243"/>
      <c r="H342" s="246">
        <v>9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135</v>
      </c>
      <c r="AU342" s="252" t="s">
        <v>131</v>
      </c>
      <c r="AV342" s="12" t="s">
        <v>130</v>
      </c>
      <c r="AW342" s="12" t="s">
        <v>36</v>
      </c>
      <c r="AX342" s="12" t="s">
        <v>80</v>
      </c>
      <c r="AY342" s="252" t="s">
        <v>123</v>
      </c>
    </row>
    <row r="343" s="1" customFormat="1" ht="38.25" customHeight="1">
      <c r="B343" s="45"/>
      <c r="C343" s="216" t="s">
        <v>499</v>
      </c>
      <c r="D343" s="216" t="s">
        <v>125</v>
      </c>
      <c r="E343" s="217" t="s">
        <v>500</v>
      </c>
      <c r="F343" s="218" t="s">
        <v>501</v>
      </c>
      <c r="G343" s="219" t="s">
        <v>147</v>
      </c>
      <c r="H343" s="220">
        <v>9</v>
      </c>
      <c r="I343" s="221"/>
      <c r="J343" s="222">
        <f>ROUND(I343*H343,2)</f>
        <v>0</v>
      </c>
      <c r="K343" s="218" t="s">
        <v>129</v>
      </c>
      <c r="L343" s="71"/>
      <c r="M343" s="223" t="s">
        <v>23</v>
      </c>
      <c r="N343" s="224" t="s">
        <v>45</v>
      </c>
      <c r="O343" s="4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AR343" s="23" t="s">
        <v>130</v>
      </c>
      <c r="AT343" s="23" t="s">
        <v>125</v>
      </c>
      <c r="AU343" s="23" t="s">
        <v>131</v>
      </c>
      <c r="AY343" s="23" t="s">
        <v>123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3" t="s">
        <v>131</v>
      </c>
      <c r="BK343" s="227">
        <f>ROUND(I343*H343,2)</f>
        <v>0</v>
      </c>
      <c r="BL343" s="23" t="s">
        <v>130</v>
      </c>
      <c r="BM343" s="23" t="s">
        <v>502</v>
      </c>
    </row>
    <row r="344" s="1" customFormat="1">
      <c r="B344" s="45"/>
      <c r="C344" s="73"/>
      <c r="D344" s="228" t="s">
        <v>133</v>
      </c>
      <c r="E344" s="73"/>
      <c r="F344" s="229" t="s">
        <v>503</v>
      </c>
      <c r="G344" s="73"/>
      <c r="H344" s="73"/>
      <c r="I344" s="186"/>
      <c r="J344" s="73"/>
      <c r="K344" s="73"/>
      <c r="L344" s="71"/>
      <c r="M344" s="230"/>
      <c r="N344" s="46"/>
      <c r="O344" s="46"/>
      <c r="P344" s="46"/>
      <c r="Q344" s="46"/>
      <c r="R344" s="46"/>
      <c r="S344" s="46"/>
      <c r="T344" s="94"/>
      <c r="AT344" s="23" t="s">
        <v>133</v>
      </c>
      <c r="AU344" s="23" t="s">
        <v>131</v>
      </c>
    </row>
    <row r="345" s="11" customFormat="1">
      <c r="B345" s="231"/>
      <c r="C345" s="232"/>
      <c r="D345" s="228" t="s">
        <v>135</v>
      </c>
      <c r="E345" s="233" t="s">
        <v>23</v>
      </c>
      <c r="F345" s="234" t="s">
        <v>150</v>
      </c>
      <c r="G345" s="232"/>
      <c r="H345" s="235">
        <v>9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135</v>
      </c>
      <c r="AU345" s="241" t="s">
        <v>131</v>
      </c>
      <c r="AV345" s="11" t="s">
        <v>131</v>
      </c>
      <c r="AW345" s="11" t="s">
        <v>36</v>
      </c>
      <c r="AX345" s="11" t="s">
        <v>73</v>
      </c>
      <c r="AY345" s="241" t="s">
        <v>123</v>
      </c>
    </row>
    <row r="346" s="12" customFormat="1">
      <c r="B346" s="242"/>
      <c r="C346" s="243"/>
      <c r="D346" s="228" t="s">
        <v>135</v>
      </c>
      <c r="E346" s="244" t="s">
        <v>23</v>
      </c>
      <c r="F346" s="245" t="s">
        <v>143</v>
      </c>
      <c r="G346" s="243"/>
      <c r="H346" s="246">
        <v>9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135</v>
      </c>
      <c r="AU346" s="252" t="s">
        <v>131</v>
      </c>
      <c r="AV346" s="12" t="s">
        <v>130</v>
      </c>
      <c r="AW346" s="12" t="s">
        <v>36</v>
      </c>
      <c r="AX346" s="12" t="s">
        <v>80</v>
      </c>
      <c r="AY346" s="252" t="s">
        <v>123</v>
      </c>
    </row>
    <row r="347" s="1" customFormat="1" ht="25.5" customHeight="1">
      <c r="B347" s="45"/>
      <c r="C347" s="216" t="s">
        <v>504</v>
      </c>
      <c r="D347" s="216" t="s">
        <v>125</v>
      </c>
      <c r="E347" s="217" t="s">
        <v>505</v>
      </c>
      <c r="F347" s="218" t="s">
        <v>506</v>
      </c>
      <c r="G347" s="219" t="s">
        <v>147</v>
      </c>
      <c r="H347" s="220">
        <v>9</v>
      </c>
      <c r="I347" s="221"/>
      <c r="J347" s="222">
        <f>ROUND(I347*H347,2)</f>
        <v>0</v>
      </c>
      <c r="K347" s="218" t="s">
        <v>165</v>
      </c>
      <c r="L347" s="71"/>
      <c r="M347" s="223" t="s">
        <v>23</v>
      </c>
      <c r="N347" s="224" t="s">
        <v>45</v>
      </c>
      <c r="O347" s="46"/>
      <c r="P347" s="225">
        <f>O347*H347</f>
        <v>0</v>
      </c>
      <c r="Q347" s="225">
        <v>0.12966</v>
      </c>
      <c r="R347" s="225">
        <f>Q347*H347</f>
        <v>1.1669399999999999</v>
      </c>
      <c r="S347" s="225">
        <v>0</v>
      </c>
      <c r="T347" s="226">
        <f>S347*H347</f>
        <v>0</v>
      </c>
      <c r="AR347" s="23" t="s">
        <v>130</v>
      </c>
      <c r="AT347" s="23" t="s">
        <v>125</v>
      </c>
      <c r="AU347" s="23" t="s">
        <v>131</v>
      </c>
      <c r="AY347" s="23" t="s">
        <v>123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3" t="s">
        <v>131</v>
      </c>
      <c r="BK347" s="227">
        <f>ROUND(I347*H347,2)</f>
        <v>0</v>
      </c>
      <c r="BL347" s="23" t="s">
        <v>130</v>
      </c>
      <c r="BM347" s="23" t="s">
        <v>507</v>
      </c>
    </row>
    <row r="348" s="11" customFormat="1">
      <c r="B348" s="231"/>
      <c r="C348" s="232"/>
      <c r="D348" s="228" t="s">
        <v>135</v>
      </c>
      <c r="E348" s="233" t="s">
        <v>23</v>
      </c>
      <c r="F348" s="234" t="s">
        <v>150</v>
      </c>
      <c r="G348" s="232"/>
      <c r="H348" s="235">
        <v>9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135</v>
      </c>
      <c r="AU348" s="241" t="s">
        <v>131</v>
      </c>
      <c r="AV348" s="11" t="s">
        <v>131</v>
      </c>
      <c r="AW348" s="11" t="s">
        <v>36</v>
      </c>
      <c r="AX348" s="11" t="s">
        <v>73</v>
      </c>
      <c r="AY348" s="241" t="s">
        <v>123</v>
      </c>
    </row>
    <row r="349" s="12" customFormat="1">
      <c r="B349" s="242"/>
      <c r="C349" s="243"/>
      <c r="D349" s="228" t="s">
        <v>135</v>
      </c>
      <c r="E349" s="244" t="s">
        <v>23</v>
      </c>
      <c r="F349" s="245" t="s">
        <v>143</v>
      </c>
      <c r="G349" s="243"/>
      <c r="H349" s="246">
        <v>9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135</v>
      </c>
      <c r="AU349" s="252" t="s">
        <v>131</v>
      </c>
      <c r="AV349" s="12" t="s">
        <v>130</v>
      </c>
      <c r="AW349" s="12" t="s">
        <v>36</v>
      </c>
      <c r="AX349" s="12" t="s">
        <v>80</v>
      </c>
      <c r="AY349" s="252" t="s">
        <v>123</v>
      </c>
    </row>
    <row r="350" s="1" customFormat="1" ht="38.25" customHeight="1">
      <c r="B350" s="45"/>
      <c r="C350" s="216" t="s">
        <v>508</v>
      </c>
      <c r="D350" s="216" t="s">
        <v>125</v>
      </c>
      <c r="E350" s="217" t="s">
        <v>509</v>
      </c>
      <c r="F350" s="218" t="s">
        <v>510</v>
      </c>
      <c r="G350" s="219" t="s">
        <v>147</v>
      </c>
      <c r="H350" s="220">
        <v>9</v>
      </c>
      <c r="I350" s="221"/>
      <c r="J350" s="222">
        <f>ROUND(I350*H350,2)</f>
        <v>0</v>
      </c>
      <c r="K350" s="218" t="s">
        <v>165</v>
      </c>
      <c r="L350" s="71"/>
      <c r="M350" s="223" t="s">
        <v>23</v>
      </c>
      <c r="N350" s="224" t="s">
        <v>45</v>
      </c>
      <c r="O350" s="46"/>
      <c r="P350" s="225">
        <f>O350*H350</f>
        <v>0</v>
      </c>
      <c r="Q350" s="225">
        <v>0.18151999999999999</v>
      </c>
      <c r="R350" s="225">
        <f>Q350*H350</f>
        <v>1.6336799999999998</v>
      </c>
      <c r="S350" s="225">
        <v>0</v>
      </c>
      <c r="T350" s="226">
        <f>S350*H350</f>
        <v>0</v>
      </c>
      <c r="AR350" s="23" t="s">
        <v>130</v>
      </c>
      <c r="AT350" s="23" t="s">
        <v>125</v>
      </c>
      <c r="AU350" s="23" t="s">
        <v>131</v>
      </c>
      <c r="AY350" s="23" t="s">
        <v>123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3" t="s">
        <v>131</v>
      </c>
      <c r="BK350" s="227">
        <f>ROUND(I350*H350,2)</f>
        <v>0</v>
      </c>
      <c r="BL350" s="23" t="s">
        <v>130</v>
      </c>
      <c r="BM350" s="23" t="s">
        <v>511</v>
      </c>
    </row>
    <row r="351" s="11" customFormat="1">
      <c r="B351" s="231"/>
      <c r="C351" s="232"/>
      <c r="D351" s="228" t="s">
        <v>135</v>
      </c>
      <c r="E351" s="233" t="s">
        <v>23</v>
      </c>
      <c r="F351" s="234" t="s">
        <v>150</v>
      </c>
      <c r="G351" s="232"/>
      <c r="H351" s="235">
        <v>9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135</v>
      </c>
      <c r="AU351" s="241" t="s">
        <v>131</v>
      </c>
      <c r="AV351" s="11" t="s">
        <v>131</v>
      </c>
      <c r="AW351" s="11" t="s">
        <v>36</v>
      </c>
      <c r="AX351" s="11" t="s">
        <v>73</v>
      </c>
      <c r="AY351" s="241" t="s">
        <v>123</v>
      </c>
    </row>
    <row r="352" s="12" customFormat="1">
      <c r="B352" s="242"/>
      <c r="C352" s="243"/>
      <c r="D352" s="228" t="s">
        <v>135</v>
      </c>
      <c r="E352" s="244" t="s">
        <v>23</v>
      </c>
      <c r="F352" s="245" t="s">
        <v>143</v>
      </c>
      <c r="G352" s="243"/>
      <c r="H352" s="246">
        <v>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135</v>
      </c>
      <c r="AU352" s="252" t="s">
        <v>131</v>
      </c>
      <c r="AV352" s="12" t="s">
        <v>130</v>
      </c>
      <c r="AW352" s="12" t="s">
        <v>36</v>
      </c>
      <c r="AX352" s="12" t="s">
        <v>80</v>
      </c>
      <c r="AY352" s="252" t="s">
        <v>123</v>
      </c>
    </row>
    <row r="353" s="1" customFormat="1" ht="51" customHeight="1">
      <c r="B353" s="45"/>
      <c r="C353" s="216" t="s">
        <v>512</v>
      </c>
      <c r="D353" s="216" t="s">
        <v>125</v>
      </c>
      <c r="E353" s="217" t="s">
        <v>513</v>
      </c>
      <c r="F353" s="218" t="s">
        <v>514</v>
      </c>
      <c r="G353" s="219" t="s">
        <v>147</v>
      </c>
      <c r="H353" s="220">
        <v>2.5600000000000001</v>
      </c>
      <c r="I353" s="221"/>
      <c r="J353" s="222">
        <f>ROUND(I353*H353,2)</f>
        <v>0</v>
      </c>
      <c r="K353" s="218" t="s">
        <v>129</v>
      </c>
      <c r="L353" s="71"/>
      <c r="M353" s="223" t="s">
        <v>23</v>
      </c>
      <c r="N353" s="224" t="s">
        <v>45</v>
      </c>
      <c r="O353" s="46"/>
      <c r="P353" s="225">
        <f>O353*H353</f>
        <v>0</v>
      </c>
      <c r="Q353" s="225">
        <v>0.10362</v>
      </c>
      <c r="R353" s="225">
        <f>Q353*H353</f>
        <v>0.26526720000000004</v>
      </c>
      <c r="S353" s="225">
        <v>0</v>
      </c>
      <c r="T353" s="226">
        <f>S353*H353</f>
        <v>0</v>
      </c>
      <c r="AR353" s="23" t="s">
        <v>130</v>
      </c>
      <c r="AT353" s="23" t="s">
        <v>125</v>
      </c>
      <c r="AU353" s="23" t="s">
        <v>131</v>
      </c>
      <c r="AY353" s="23" t="s">
        <v>123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3" t="s">
        <v>131</v>
      </c>
      <c r="BK353" s="227">
        <f>ROUND(I353*H353,2)</f>
        <v>0</v>
      </c>
      <c r="BL353" s="23" t="s">
        <v>130</v>
      </c>
      <c r="BM353" s="23" t="s">
        <v>515</v>
      </c>
    </row>
    <row r="354" s="1" customFormat="1">
      <c r="B354" s="45"/>
      <c r="C354" s="73"/>
      <c r="D354" s="228" t="s">
        <v>133</v>
      </c>
      <c r="E354" s="73"/>
      <c r="F354" s="229" t="s">
        <v>516</v>
      </c>
      <c r="G354" s="73"/>
      <c r="H354" s="73"/>
      <c r="I354" s="186"/>
      <c r="J354" s="73"/>
      <c r="K354" s="73"/>
      <c r="L354" s="71"/>
      <c r="M354" s="230"/>
      <c r="N354" s="46"/>
      <c r="O354" s="46"/>
      <c r="P354" s="46"/>
      <c r="Q354" s="46"/>
      <c r="R354" s="46"/>
      <c r="S354" s="46"/>
      <c r="T354" s="94"/>
      <c r="AT354" s="23" t="s">
        <v>133</v>
      </c>
      <c r="AU354" s="23" t="s">
        <v>131</v>
      </c>
    </row>
    <row r="355" s="11" customFormat="1">
      <c r="B355" s="231"/>
      <c r="C355" s="232"/>
      <c r="D355" s="228" t="s">
        <v>135</v>
      </c>
      <c r="E355" s="233" t="s">
        <v>23</v>
      </c>
      <c r="F355" s="234" t="s">
        <v>517</v>
      </c>
      <c r="G355" s="232"/>
      <c r="H355" s="235">
        <v>2.5600000000000001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135</v>
      </c>
      <c r="AU355" s="241" t="s">
        <v>131</v>
      </c>
      <c r="AV355" s="11" t="s">
        <v>131</v>
      </c>
      <c r="AW355" s="11" t="s">
        <v>36</v>
      </c>
      <c r="AX355" s="11" t="s">
        <v>80</v>
      </c>
      <c r="AY355" s="241" t="s">
        <v>123</v>
      </c>
    </row>
    <row r="356" s="1" customFormat="1" ht="16.5" customHeight="1">
      <c r="B356" s="45"/>
      <c r="C356" s="265" t="s">
        <v>518</v>
      </c>
      <c r="D356" s="265" t="s">
        <v>303</v>
      </c>
      <c r="E356" s="266" t="s">
        <v>519</v>
      </c>
      <c r="F356" s="267" t="s">
        <v>520</v>
      </c>
      <c r="G356" s="268" t="s">
        <v>147</v>
      </c>
      <c r="H356" s="269">
        <v>2.5600000000000001</v>
      </c>
      <c r="I356" s="270"/>
      <c r="J356" s="271">
        <f>ROUND(I356*H356,2)</f>
        <v>0</v>
      </c>
      <c r="K356" s="267" t="s">
        <v>23</v>
      </c>
      <c r="L356" s="272"/>
      <c r="M356" s="273" t="s">
        <v>23</v>
      </c>
      <c r="N356" s="274" t="s">
        <v>45</v>
      </c>
      <c r="O356" s="46"/>
      <c r="P356" s="225">
        <f>O356*H356</f>
        <v>0</v>
      </c>
      <c r="Q356" s="225">
        <v>0.108</v>
      </c>
      <c r="R356" s="225">
        <f>Q356*H356</f>
        <v>0.27648</v>
      </c>
      <c r="S356" s="225">
        <v>0</v>
      </c>
      <c r="T356" s="226">
        <f>S356*H356</f>
        <v>0</v>
      </c>
      <c r="AR356" s="23" t="s">
        <v>169</v>
      </c>
      <c r="AT356" s="23" t="s">
        <v>303</v>
      </c>
      <c r="AU356" s="23" t="s">
        <v>131</v>
      </c>
      <c r="AY356" s="23" t="s">
        <v>123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3" t="s">
        <v>131</v>
      </c>
      <c r="BK356" s="227">
        <f>ROUND(I356*H356,2)</f>
        <v>0</v>
      </c>
      <c r="BL356" s="23" t="s">
        <v>130</v>
      </c>
      <c r="BM356" s="23" t="s">
        <v>521</v>
      </c>
    </row>
    <row r="357" s="11" customFormat="1">
      <c r="B357" s="231"/>
      <c r="C357" s="232"/>
      <c r="D357" s="228" t="s">
        <v>135</v>
      </c>
      <c r="E357" s="233" t="s">
        <v>23</v>
      </c>
      <c r="F357" s="234" t="s">
        <v>522</v>
      </c>
      <c r="G357" s="232"/>
      <c r="H357" s="235">
        <v>2.5600000000000001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135</v>
      </c>
      <c r="AU357" s="241" t="s">
        <v>131</v>
      </c>
      <c r="AV357" s="11" t="s">
        <v>131</v>
      </c>
      <c r="AW357" s="11" t="s">
        <v>36</v>
      </c>
      <c r="AX357" s="11" t="s">
        <v>80</v>
      </c>
      <c r="AY357" s="241" t="s">
        <v>123</v>
      </c>
    </row>
    <row r="358" s="10" customFormat="1" ht="29.88" customHeight="1">
      <c r="B358" s="200"/>
      <c r="C358" s="201"/>
      <c r="D358" s="202" t="s">
        <v>72</v>
      </c>
      <c r="E358" s="214" t="s">
        <v>169</v>
      </c>
      <c r="F358" s="214" t="s">
        <v>523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SUM(P359:P398)</f>
        <v>0</v>
      </c>
      <c r="Q358" s="208"/>
      <c r="R358" s="209">
        <f>SUM(R359:R398)</f>
        <v>1.8662162</v>
      </c>
      <c r="S358" s="208"/>
      <c r="T358" s="210">
        <f>SUM(T359:T398)</f>
        <v>0</v>
      </c>
      <c r="AR358" s="211" t="s">
        <v>80</v>
      </c>
      <c r="AT358" s="212" t="s">
        <v>72</v>
      </c>
      <c r="AU358" s="212" t="s">
        <v>80</v>
      </c>
      <c r="AY358" s="211" t="s">
        <v>123</v>
      </c>
      <c r="BK358" s="213">
        <f>SUM(BK359:BK398)</f>
        <v>0</v>
      </c>
    </row>
    <row r="359" s="1" customFormat="1" ht="25.5" customHeight="1">
      <c r="B359" s="45"/>
      <c r="C359" s="216" t="s">
        <v>524</v>
      </c>
      <c r="D359" s="216" t="s">
        <v>125</v>
      </c>
      <c r="E359" s="217" t="s">
        <v>525</v>
      </c>
      <c r="F359" s="218" t="s">
        <v>526</v>
      </c>
      <c r="G359" s="219" t="s">
        <v>139</v>
      </c>
      <c r="H359" s="220">
        <v>37.630000000000003</v>
      </c>
      <c r="I359" s="221"/>
      <c r="J359" s="222">
        <f>ROUND(I359*H359,2)</f>
        <v>0</v>
      </c>
      <c r="K359" s="218" t="s">
        <v>129</v>
      </c>
      <c r="L359" s="71"/>
      <c r="M359" s="223" t="s">
        <v>23</v>
      </c>
      <c r="N359" s="224" t="s">
        <v>45</v>
      </c>
      <c r="O359" s="46"/>
      <c r="P359" s="225">
        <f>O359*H359</f>
        <v>0</v>
      </c>
      <c r="Q359" s="225">
        <v>0.0027399999999999998</v>
      </c>
      <c r="R359" s="225">
        <f>Q359*H359</f>
        <v>0.1031062</v>
      </c>
      <c r="S359" s="225">
        <v>0</v>
      </c>
      <c r="T359" s="226">
        <f>S359*H359</f>
        <v>0</v>
      </c>
      <c r="AR359" s="23" t="s">
        <v>130</v>
      </c>
      <c r="AT359" s="23" t="s">
        <v>125</v>
      </c>
      <c r="AU359" s="23" t="s">
        <v>131</v>
      </c>
      <c r="AY359" s="23" t="s">
        <v>123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3" t="s">
        <v>131</v>
      </c>
      <c r="BK359" s="227">
        <f>ROUND(I359*H359,2)</f>
        <v>0</v>
      </c>
      <c r="BL359" s="23" t="s">
        <v>130</v>
      </c>
      <c r="BM359" s="23" t="s">
        <v>527</v>
      </c>
    </row>
    <row r="360" s="1" customFormat="1">
      <c r="B360" s="45"/>
      <c r="C360" s="73"/>
      <c r="D360" s="228" t="s">
        <v>133</v>
      </c>
      <c r="E360" s="73"/>
      <c r="F360" s="229" t="s">
        <v>528</v>
      </c>
      <c r="G360" s="73"/>
      <c r="H360" s="73"/>
      <c r="I360" s="186"/>
      <c r="J360" s="73"/>
      <c r="K360" s="73"/>
      <c r="L360" s="71"/>
      <c r="M360" s="230"/>
      <c r="N360" s="46"/>
      <c r="O360" s="46"/>
      <c r="P360" s="46"/>
      <c r="Q360" s="46"/>
      <c r="R360" s="46"/>
      <c r="S360" s="46"/>
      <c r="T360" s="94"/>
      <c r="AT360" s="23" t="s">
        <v>133</v>
      </c>
      <c r="AU360" s="23" t="s">
        <v>131</v>
      </c>
    </row>
    <row r="361" s="11" customFormat="1">
      <c r="B361" s="231"/>
      <c r="C361" s="232"/>
      <c r="D361" s="228" t="s">
        <v>135</v>
      </c>
      <c r="E361" s="233" t="s">
        <v>23</v>
      </c>
      <c r="F361" s="234" t="s">
        <v>529</v>
      </c>
      <c r="G361" s="232"/>
      <c r="H361" s="235">
        <v>37.630000000000003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135</v>
      </c>
      <c r="AU361" s="241" t="s">
        <v>131</v>
      </c>
      <c r="AV361" s="11" t="s">
        <v>131</v>
      </c>
      <c r="AW361" s="11" t="s">
        <v>36</v>
      </c>
      <c r="AX361" s="11" t="s">
        <v>73</v>
      </c>
      <c r="AY361" s="241" t="s">
        <v>123</v>
      </c>
    </row>
    <row r="362" s="12" customFormat="1">
      <c r="B362" s="242"/>
      <c r="C362" s="243"/>
      <c r="D362" s="228" t="s">
        <v>135</v>
      </c>
      <c r="E362" s="244" t="s">
        <v>23</v>
      </c>
      <c r="F362" s="245" t="s">
        <v>143</v>
      </c>
      <c r="G362" s="243"/>
      <c r="H362" s="246">
        <v>37.630000000000003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135</v>
      </c>
      <c r="AU362" s="252" t="s">
        <v>131</v>
      </c>
      <c r="AV362" s="12" t="s">
        <v>130</v>
      </c>
      <c r="AW362" s="12" t="s">
        <v>36</v>
      </c>
      <c r="AX362" s="12" t="s">
        <v>80</v>
      </c>
      <c r="AY362" s="252" t="s">
        <v>123</v>
      </c>
    </row>
    <row r="363" s="1" customFormat="1" ht="25.5" customHeight="1">
      <c r="B363" s="45"/>
      <c r="C363" s="216" t="s">
        <v>530</v>
      </c>
      <c r="D363" s="216" t="s">
        <v>125</v>
      </c>
      <c r="E363" s="217" t="s">
        <v>531</v>
      </c>
      <c r="F363" s="218" t="s">
        <v>532</v>
      </c>
      <c r="G363" s="219" t="s">
        <v>357</v>
      </c>
      <c r="H363" s="220">
        <v>3</v>
      </c>
      <c r="I363" s="221"/>
      <c r="J363" s="222">
        <f>ROUND(I363*H363,2)</f>
        <v>0</v>
      </c>
      <c r="K363" s="218" t="s">
        <v>129</v>
      </c>
      <c r="L363" s="71"/>
      <c r="M363" s="223" t="s">
        <v>23</v>
      </c>
      <c r="N363" s="224" t="s">
        <v>45</v>
      </c>
      <c r="O363" s="4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23" t="s">
        <v>130</v>
      </c>
      <c r="AT363" s="23" t="s">
        <v>125</v>
      </c>
      <c r="AU363" s="23" t="s">
        <v>131</v>
      </c>
      <c r="AY363" s="23" t="s">
        <v>123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3" t="s">
        <v>131</v>
      </c>
      <c r="BK363" s="227">
        <f>ROUND(I363*H363,2)</f>
        <v>0</v>
      </c>
      <c r="BL363" s="23" t="s">
        <v>130</v>
      </c>
      <c r="BM363" s="23" t="s">
        <v>533</v>
      </c>
    </row>
    <row r="364" s="1" customFormat="1">
      <c r="B364" s="45"/>
      <c r="C364" s="73"/>
      <c r="D364" s="228" t="s">
        <v>133</v>
      </c>
      <c r="E364" s="73"/>
      <c r="F364" s="229" t="s">
        <v>534</v>
      </c>
      <c r="G364" s="73"/>
      <c r="H364" s="73"/>
      <c r="I364" s="186"/>
      <c r="J364" s="73"/>
      <c r="K364" s="73"/>
      <c r="L364" s="71"/>
      <c r="M364" s="230"/>
      <c r="N364" s="46"/>
      <c r="O364" s="46"/>
      <c r="P364" s="46"/>
      <c r="Q364" s="46"/>
      <c r="R364" s="46"/>
      <c r="S364" s="46"/>
      <c r="T364" s="94"/>
      <c r="AT364" s="23" t="s">
        <v>133</v>
      </c>
      <c r="AU364" s="23" t="s">
        <v>131</v>
      </c>
    </row>
    <row r="365" s="11" customFormat="1">
      <c r="B365" s="231"/>
      <c r="C365" s="232"/>
      <c r="D365" s="228" t="s">
        <v>135</v>
      </c>
      <c r="E365" s="233" t="s">
        <v>23</v>
      </c>
      <c r="F365" s="234" t="s">
        <v>535</v>
      </c>
      <c r="G365" s="232"/>
      <c r="H365" s="235">
        <v>3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135</v>
      </c>
      <c r="AU365" s="241" t="s">
        <v>131</v>
      </c>
      <c r="AV365" s="11" t="s">
        <v>131</v>
      </c>
      <c r="AW365" s="11" t="s">
        <v>36</v>
      </c>
      <c r="AX365" s="11" t="s">
        <v>73</v>
      </c>
      <c r="AY365" s="241" t="s">
        <v>123</v>
      </c>
    </row>
    <row r="366" s="12" customFormat="1">
      <c r="B366" s="242"/>
      <c r="C366" s="243"/>
      <c r="D366" s="228" t="s">
        <v>135</v>
      </c>
      <c r="E366" s="244" t="s">
        <v>23</v>
      </c>
      <c r="F366" s="245" t="s">
        <v>143</v>
      </c>
      <c r="G366" s="243"/>
      <c r="H366" s="246">
        <v>3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AT366" s="252" t="s">
        <v>135</v>
      </c>
      <c r="AU366" s="252" t="s">
        <v>131</v>
      </c>
      <c r="AV366" s="12" t="s">
        <v>130</v>
      </c>
      <c r="AW366" s="12" t="s">
        <v>36</v>
      </c>
      <c r="AX366" s="12" t="s">
        <v>80</v>
      </c>
      <c r="AY366" s="252" t="s">
        <v>123</v>
      </c>
    </row>
    <row r="367" s="1" customFormat="1" ht="16.5" customHeight="1">
      <c r="B367" s="45"/>
      <c r="C367" s="265" t="s">
        <v>536</v>
      </c>
      <c r="D367" s="265" t="s">
        <v>303</v>
      </c>
      <c r="E367" s="266" t="s">
        <v>537</v>
      </c>
      <c r="F367" s="267" t="s">
        <v>538</v>
      </c>
      <c r="G367" s="268" t="s">
        <v>357</v>
      </c>
      <c r="H367" s="269">
        <v>3</v>
      </c>
      <c r="I367" s="270"/>
      <c r="J367" s="271">
        <f>ROUND(I367*H367,2)</f>
        <v>0</v>
      </c>
      <c r="K367" s="267" t="s">
        <v>129</v>
      </c>
      <c r="L367" s="272"/>
      <c r="M367" s="273" t="s">
        <v>23</v>
      </c>
      <c r="N367" s="274" t="s">
        <v>45</v>
      </c>
      <c r="O367" s="46"/>
      <c r="P367" s="225">
        <f>O367*H367</f>
        <v>0</v>
      </c>
      <c r="Q367" s="225">
        <v>0.00073999999999999999</v>
      </c>
      <c r="R367" s="225">
        <f>Q367*H367</f>
        <v>0.0022199999999999998</v>
      </c>
      <c r="S367" s="225">
        <v>0</v>
      </c>
      <c r="T367" s="226">
        <f>S367*H367</f>
        <v>0</v>
      </c>
      <c r="AR367" s="23" t="s">
        <v>169</v>
      </c>
      <c r="AT367" s="23" t="s">
        <v>303</v>
      </c>
      <c r="AU367" s="23" t="s">
        <v>131</v>
      </c>
      <c r="AY367" s="23" t="s">
        <v>123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3" t="s">
        <v>131</v>
      </c>
      <c r="BK367" s="227">
        <f>ROUND(I367*H367,2)</f>
        <v>0</v>
      </c>
      <c r="BL367" s="23" t="s">
        <v>130</v>
      </c>
      <c r="BM367" s="23" t="s">
        <v>539</v>
      </c>
    </row>
    <row r="368" s="1" customFormat="1" ht="38.25" customHeight="1">
      <c r="B368" s="45"/>
      <c r="C368" s="216" t="s">
        <v>540</v>
      </c>
      <c r="D368" s="216" t="s">
        <v>125</v>
      </c>
      <c r="E368" s="217" t="s">
        <v>541</v>
      </c>
      <c r="F368" s="218" t="s">
        <v>542</v>
      </c>
      <c r="G368" s="219" t="s">
        <v>357</v>
      </c>
      <c r="H368" s="220">
        <v>2</v>
      </c>
      <c r="I368" s="221"/>
      <c r="J368" s="222">
        <f>ROUND(I368*H368,2)</f>
        <v>0</v>
      </c>
      <c r="K368" s="218" t="s">
        <v>129</v>
      </c>
      <c r="L368" s="71"/>
      <c r="M368" s="223" t="s">
        <v>23</v>
      </c>
      <c r="N368" s="224" t="s">
        <v>45</v>
      </c>
      <c r="O368" s="46"/>
      <c r="P368" s="225">
        <f>O368*H368</f>
        <v>0</v>
      </c>
      <c r="Q368" s="225">
        <v>0.053460000000000001</v>
      </c>
      <c r="R368" s="225">
        <f>Q368*H368</f>
        <v>0.10692</v>
      </c>
      <c r="S368" s="225">
        <v>0</v>
      </c>
      <c r="T368" s="226">
        <f>S368*H368</f>
        <v>0</v>
      </c>
      <c r="AR368" s="23" t="s">
        <v>130</v>
      </c>
      <c r="AT368" s="23" t="s">
        <v>125</v>
      </c>
      <c r="AU368" s="23" t="s">
        <v>131</v>
      </c>
      <c r="AY368" s="23" t="s">
        <v>123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3" t="s">
        <v>131</v>
      </c>
      <c r="BK368" s="227">
        <f>ROUND(I368*H368,2)</f>
        <v>0</v>
      </c>
      <c r="BL368" s="23" t="s">
        <v>130</v>
      </c>
      <c r="BM368" s="23" t="s">
        <v>543</v>
      </c>
    </row>
    <row r="369" s="1" customFormat="1">
      <c r="B369" s="45"/>
      <c r="C369" s="73"/>
      <c r="D369" s="228" t="s">
        <v>133</v>
      </c>
      <c r="E369" s="73"/>
      <c r="F369" s="229" t="s">
        <v>544</v>
      </c>
      <c r="G369" s="73"/>
      <c r="H369" s="73"/>
      <c r="I369" s="186"/>
      <c r="J369" s="73"/>
      <c r="K369" s="73"/>
      <c r="L369" s="71"/>
      <c r="M369" s="230"/>
      <c r="N369" s="46"/>
      <c r="O369" s="46"/>
      <c r="P369" s="46"/>
      <c r="Q369" s="46"/>
      <c r="R369" s="46"/>
      <c r="S369" s="46"/>
      <c r="T369" s="94"/>
      <c r="AT369" s="23" t="s">
        <v>133</v>
      </c>
      <c r="AU369" s="23" t="s">
        <v>131</v>
      </c>
    </row>
    <row r="370" s="1" customFormat="1" ht="25.5" customHeight="1">
      <c r="B370" s="45"/>
      <c r="C370" s="216" t="s">
        <v>545</v>
      </c>
      <c r="D370" s="216" t="s">
        <v>125</v>
      </c>
      <c r="E370" s="217" t="s">
        <v>546</v>
      </c>
      <c r="F370" s="218" t="s">
        <v>547</v>
      </c>
      <c r="G370" s="219" t="s">
        <v>357</v>
      </c>
      <c r="H370" s="220">
        <v>2</v>
      </c>
      <c r="I370" s="221"/>
      <c r="J370" s="222">
        <f>ROUND(I370*H370,2)</f>
        <v>0</v>
      </c>
      <c r="K370" s="218" t="s">
        <v>129</v>
      </c>
      <c r="L370" s="71"/>
      <c r="M370" s="223" t="s">
        <v>23</v>
      </c>
      <c r="N370" s="224" t="s">
        <v>45</v>
      </c>
      <c r="O370" s="46"/>
      <c r="P370" s="225">
        <f>O370*H370</f>
        <v>0</v>
      </c>
      <c r="Q370" s="225">
        <v>0.0061999999999999998</v>
      </c>
      <c r="R370" s="225">
        <f>Q370*H370</f>
        <v>0.0124</v>
      </c>
      <c r="S370" s="225">
        <v>0</v>
      </c>
      <c r="T370" s="226">
        <f>S370*H370</f>
        <v>0</v>
      </c>
      <c r="AR370" s="23" t="s">
        <v>130</v>
      </c>
      <c r="AT370" s="23" t="s">
        <v>125</v>
      </c>
      <c r="AU370" s="23" t="s">
        <v>131</v>
      </c>
      <c r="AY370" s="23" t="s">
        <v>123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3" t="s">
        <v>131</v>
      </c>
      <c r="BK370" s="227">
        <f>ROUND(I370*H370,2)</f>
        <v>0</v>
      </c>
      <c r="BL370" s="23" t="s">
        <v>130</v>
      </c>
      <c r="BM370" s="23" t="s">
        <v>548</v>
      </c>
    </row>
    <row r="371" s="1" customFormat="1">
      <c r="B371" s="45"/>
      <c r="C371" s="73"/>
      <c r="D371" s="228" t="s">
        <v>133</v>
      </c>
      <c r="E371" s="73"/>
      <c r="F371" s="229" t="s">
        <v>544</v>
      </c>
      <c r="G371" s="73"/>
      <c r="H371" s="73"/>
      <c r="I371" s="186"/>
      <c r="J371" s="73"/>
      <c r="K371" s="73"/>
      <c r="L371" s="71"/>
      <c r="M371" s="230"/>
      <c r="N371" s="46"/>
      <c r="O371" s="46"/>
      <c r="P371" s="46"/>
      <c r="Q371" s="46"/>
      <c r="R371" s="46"/>
      <c r="S371" s="46"/>
      <c r="T371" s="94"/>
      <c r="AT371" s="23" t="s">
        <v>133</v>
      </c>
      <c r="AU371" s="23" t="s">
        <v>131</v>
      </c>
    </row>
    <row r="372" s="1" customFormat="1" ht="38.25" customHeight="1">
      <c r="B372" s="45"/>
      <c r="C372" s="216" t="s">
        <v>549</v>
      </c>
      <c r="D372" s="216" t="s">
        <v>125</v>
      </c>
      <c r="E372" s="217" t="s">
        <v>550</v>
      </c>
      <c r="F372" s="218" t="s">
        <v>551</v>
      </c>
      <c r="G372" s="219" t="s">
        <v>357</v>
      </c>
      <c r="H372" s="220">
        <v>2</v>
      </c>
      <c r="I372" s="221"/>
      <c r="J372" s="222">
        <f>ROUND(I372*H372,2)</f>
        <v>0</v>
      </c>
      <c r="K372" s="218" t="s">
        <v>129</v>
      </c>
      <c r="L372" s="71"/>
      <c r="M372" s="223" t="s">
        <v>23</v>
      </c>
      <c r="N372" s="224" t="s">
        <v>45</v>
      </c>
      <c r="O372" s="4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AR372" s="23" t="s">
        <v>130</v>
      </c>
      <c r="AT372" s="23" t="s">
        <v>125</v>
      </c>
      <c r="AU372" s="23" t="s">
        <v>131</v>
      </c>
      <c r="AY372" s="23" t="s">
        <v>123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3" t="s">
        <v>131</v>
      </c>
      <c r="BK372" s="227">
        <f>ROUND(I372*H372,2)</f>
        <v>0</v>
      </c>
      <c r="BL372" s="23" t="s">
        <v>130</v>
      </c>
      <c r="BM372" s="23" t="s">
        <v>552</v>
      </c>
    </row>
    <row r="373" s="1" customFormat="1">
      <c r="B373" s="45"/>
      <c r="C373" s="73"/>
      <c r="D373" s="228" t="s">
        <v>133</v>
      </c>
      <c r="E373" s="73"/>
      <c r="F373" s="229" t="s">
        <v>544</v>
      </c>
      <c r="G373" s="73"/>
      <c r="H373" s="73"/>
      <c r="I373" s="186"/>
      <c r="J373" s="73"/>
      <c r="K373" s="73"/>
      <c r="L373" s="71"/>
      <c r="M373" s="230"/>
      <c r="N373" s="46"/>
      <c r="O373" s="46"/>
      <c r="P373" s="46"/>
      <c r="Q373" s="46"/>
      <c r="R373" s="46"/>
      <c r="S373" s="46"/>
      <c r="T373" s="94"/>
      <c r="AT373" s="23" t="s">
        <v>133</v>
      </c>
      <c r="AU373" s="23" t="s">
        <v>131</v>
      </c>
    </row>
    <row r="374" s="1" customFormat="1" ht="25.5" customHeight="1">
      <c r="B374" s="45"/>
      <c r="C374" s="216" t="s">
        <v>553</v>
      </c>
      <c r="D374" s="216" t="s">
        <v>125</v>
      </c>
      <c r="E374" s="217" t="s">
        <v>554</v>
      </c>
      <c r="F374" s="218" t="s">
        <v>555</v>
      </c>
      <c r="G374" s="219" t="s">
        <v>357</v>
      </c>
      <c r="H374" s="220">
        <v>2</v>
      </c>
      <c r="I374" s="221"/>
      <c r="J374" s="222">
        <f>ROUND(I374*H374,2)</f>
        <v>0</v>
      </c>
      <c r="K374" s="218" t="s">
        <v>129</v>
      </c>
      <c r="L374" s="71"/>
      <c r="M374" s="223" t="s">
        <v>23</v>
      </c>
      <c r="N374" s="224" t="s">
        <v>45</v>
      </c>
      <c r="O374" s="46"/>
      <c r="P374" s="225">
        <f>O374*H374</f>
        <v>0</v>
      </c>
      <c r="Q374" s="225">
        <v>0.076050000000000006</v>
      </c>
      <c r="R374" s="225">
        <f>Q374*H374</f>
        <v>0.15210000000000001</v>
      </c>
      <c r="S374" s="225">
        <v>0</v>
      </c>
      <c r="T374" s="226">
        <f>S374*H374</f>
        <v>0</v>
      </c>
      <c r="AR374" s="23" t="s">
        <v>130</v>
      </c>
      <c r="AT374" s="23" t="s">
        <v>125</v>
      </c>
      <c r="AU374" s="23" t="s">
        <v>131</v>
      </c>
      <c r="AY374" s="23" t="s">
        <v>123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3" t="s">
        <v>131</v>
      </c>
      <c r="BK374" s="227">
        <f>ROUND(I374*H374,2)</f>
        <v>0</v>
      </c>
      <c r="BL374" s="23" t="s">
        <v>130</v>
      </c>
      <c r="BM374" s="23" t="s">
        <v>556</v>
      </c>
    </row>
    <row r="375" s="1" customFormat="1">
      <c r="B375" s="45"/>
      <c r="C375" s="73"/>
      <c r="D375" s="228" t="s">
        <v>133</v>
      </c>
      <c r="E375" s="73"/>
      <c r="F375" s="229" t="s">
        <v>544</v>
      </c>
      <c r="G375" s="73"/>
      <c r="H375" s="73"/>
      <c r="I375" s="186"/>
      <c r="J375" s="73"/>
      <c r="K375" s="73"/>
      <c r="L375" s="71"/>
      <c r="M375" s="230"/>
      <c r="N375" s="46"/>
      <c r="O375" s="46"/>
      <c r="P375" s="46"/>
      <c r="Q375" s="46"/>
      <c r="R375" s="46"/>
      <c r="S375" s="46"/>
      <c r="T375" s="94"/>
      <c r="AT375" s="23" t="s">
        <v>133</v>
      </c>
      <c r="AU375" s="23" t="s">
        <v>131</v>
      </c>
    </row>
    <row r="376" s="1" customFormat="1" ht="16.5" customHeight="1">
      <c r="B376" s="45"/>
      <c r="C376" s="216" t="s">
        <v>557</v>
      </c>
      <c r="D376" s="216" t="s">
        <v>125</v>
      </c>
      <c r="E376" s="217" t="s">
        <v>558</v>
      </c>
      <c r="F376" s="218" t="s">
        <v>559</v>
      </c>
      <c r="G376" s="219" t="s">
        <v>139</v>
      </c>
      <c r="H376" s="220">
        <v>37.630000000000003</v>
      </c>
      <c r="I376" s="221"/>
      <c r="J376" s="222">
        <f>ROUND(I376*H376,2)</f>
        <v>0</v>
      </c>
      <c r="K376" s="218" t="s">
        <v>129</v>
      </c>
      <c r="L376" s="71"/>
      <c r="M376" s="223" t="s">
        <v>23</v>
      </c>
      <c r="N376" s="224" t="s">
        <v>45</v>
      </c>
      <c r="O376" s="46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AR376" s="23" t="s">
        <v>130</v>
      </c>
      <c r="AT376" s="23" t="s">
        <v>125</v>
      </c>
      <c r="AU376" s="23" t="s">
        <v>131</v>
      </c>
      <c r="AY376" s="23" t="s">
        <v>123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3" t="s">
        <v>131</v>
      </c>
      <c r="BK376" s="227">
        <f>ROUND(I376*H376,2)</f>
        <v>0</v>
      </c>
      <c r="BL376" s="23" t="s">
        <v>130</v>
      </c>
      <c r="BM376" s="23" t="s">
        <v>560</v>
      </c>
    </row>
    <row r="377" s="11" customFormat="1">
      <c r="B377" s="231"/>
      <c r="C377" s="232"/>
      <c r="D377" s="228" t="s">
        <v>135</v>
      </c>
      <c r="E377" s="233" t="s">
        <v>23</v>
      </c>
      <c r="F377" s="234" t="s">
        <v>529</v>
      </c>
      <c r="G377" s="232"/>
      <c r="H377" s="235">
        <v>37.630000000000003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135</v>
      </c>
      <c r="AU377" s="241" t="s">
        <v>131</v>
      </c>
      <c r="AV377" s="11" t="s">
        <v>131</v>
      </c>
      <c r="AW377" s="11" t="s">
        <v>36</v>
      </c>
      <c r="AX377" s="11" t="s">
        <v>73</v>
      </c>
      <c r="AY377" s="241" t="s">
        <v>123</v>
      </c>
    </row>
    <row r="378" s="12" customFormat="1">
      <c r="B378" s="242"/>
      <c r="C378" s="243"/>
      <c r="D378" s="228" t="s">
        <v>135</v>
      </c>
      <c r="E378" s="244" t="s">
        <v>23</v>
      </c>
      <c r="F378" s="245" t="s">
        <v>143</v>
      </c>
      <c r="G378" s="243"/>
      <c r="H378" s="246">
        <v>37.630000000000003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135</v>
      </c>
      <c r="AU378" s="252" t="s">
        <v>131</v>
      </c>
      <c r="AV378" s="12" t="s">
        <v>130</v>
      </c>
      <c r="AW378" s="12" t="s">
        <v>36</v>
      </c>
      <c r="AX378" s="12" t="s">
        <v>80</v>
      </c>
      <c r="AY378" s="252" t="s">
        <v>123</v>
      </c>
    </row>
    <row r="379" s="1" customFormat="1" ht="16.5" customHeight="1">
      <c r="B379" s="45"/>
      <c r="C379" s="216" t="s">
        <v>561</v>
      </c>
      <c r="D379" s="216" t="s">
        <v>125</v>
      </c>
      <c r="E379" s="217" t="s">
        <v>562</v>
      </c>
      <c r="F379" s="218" t="s">
        <v>563</v>
      </c>
      <c r="G379" s="219" t="s">
        <v>402</v>
      </c>
      <c r="H379" s="220">
        <v>1</v>
      </c>
      <c r="I379" s="221"/>
      <c r="J379" s="222">
        <f>ROUND(I379*H379,2)</f>
        <v>0</v>
      </c>
      <c r="K379" s="218" t="s">
        <v>23</v>
      </c>
      <c r="L379" s="71"/>
      <c r="M379" s="223" t="s">
        <v>23</v>
      </c>
      <c r="N379" s="224" t="s">
        <v>45</v>
      </c>
      <c r="O379" s="4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23" t="s">
        <v>130</v>
      </c>
      <c r="AT379" s="23" t="s">
        <v>125</v>
      </c>
      <c r="AU379" s="23" t="s">
        <v>131</v>
      </c>
      <c r="AY379" s="23" t="s">
        <v>123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3" t="s">
        <v>131</v>
      </c>
      <c r="BK379" s="227">
        <f>ROUND(I379*H379,2)</f>
        <v>0</v>
      </c>
      <c r="BL379" s="23" t="s">
        <v>130</v>
      </c>
      <c r="BM379" s="23" t="s">
        <v>564</v>
      </c>
    </row>
    <row r="380" s="1" customFormat="1" ht="16.5" customHeight="1">
      <c r="B380" s="45"/>
      <c r="C380" s="216" t="s">
        <v>565</v>
      </c>
      <c r="D380" s="216" t="s">
        <v>125</v>
      </c>
      <c r="E380" s="217" t="s">
        <v>566</v>
      </c>
      <c r="F380" s="218" t="s">
        <v>567</v>
      </c>
      <c r="G380" s="219" t="s">
        <v>80</v>
      </c>
      <c r="H380" s="220">
        <v>1</v>
      </c>
      <c r="I380" s="221"/>
      <c r="J380" s="222">
        <f>ROUND(I380*H380,2)</f>
        <v>0</v>
      </c>
      <c r="K380" s="218" t="s">
        <v>23</v>
      </c>
      <c r="L380" s="71"/>
      <c r="M380" s="223" t="s">
        <v>23</v>
      </c>
      <c r="N380" s="224" t="s">
        <v>45</v>
      </c>
      <c r="O380" s="4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23" t="s">
        <v>130</v>
      </c>
      <c r="AT380" s="23" t="s">
        <v>125</v>
      </c>
      <c r="AU380" s="23" t="s">
        <v>131</v>
      </c>
      <c r="AY380" s="23" t="s">
        <v>123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3" t="s">
        <v>131</v>
      </c>
      <c r="BK380" s="227">
        <f>ROUND(I380*H380,2)</f>
        <v>0</v>
      </c>
      <c r="BL380" s="23" t="s">
        <v>130</v>
      </c>
      <c r="BM380" s="23" t="s">
        <v>568</v>
      </c>
    </row>
    <row r="381" s="1" customFormat="1" ht="16.5" customHeight="1">
      <c r="B381" s="45"/>
      <c r="C381" s="216" t="s">
        <v>569</v>
      </c>
      <c r="D381" s="216" t="s">
        <v>125</v>
      </c>
      <c r="E381" s="217" t="s">
        <v>570</v>
      </c>
      <c r="F381" s="218" t="s">
        <v>571</v>
      </c>
      <c r="G381" s="219" t="s">
        <v>357</v>
      </c>
      <c r="H381" s="220">
        <v>1</v>
      </c>
      <c r="I381" s="221"/>
      <c r="J381" s="222">
        <f>ROUND(I381*H381,2)</f>
        <v>0</v>
      </c>
      <c r="K381" s="218" t="s">
        <v>23</v>
      </c>
      <c r="L381" s="71"/>
      <c r="M381" s="223" t="s">
        <v>23</v>
      </c>
      <c r="N381" s="224" t="s">
        <v>45</v>
      </c>
      <c r="O381" s="4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23" t="s">
        <v>130</v>
      </c>
      <c r="AT381" s="23" t="s">
        <v>125</v>
      </c>
      <c r="AU381" s="23" t="s">
        <v>131</v>
      </c>
      <c r="AY381" s="23" t="s">
        <v>123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3" t="s">
        <v>131</v>
      </c>
      <c r="BK381" s="227">
        <f>ROUND(I381*H381,2)</f>
        <v>0</v>
      </c>
      <c r="BL381" s="23" t="s">
        <v>130</v>
      </c>
      <c r="BM381" s="23" t="s">
        <v>572</v>
      </c>
    </row>
    <row r="382" s="1" customFormat="1" ht="16.5" customHeight="1">
      <c r="B382" s="45"/>
      <c r="C382" s="216" t="s">
        <v>573</v>
      </c>
      <c r="D382" s="216" t="s">
        <v>125</v>
      </c>
      <c r="E382" s="217" t="s">
        <v>574</v>
      </c>
      <c r="F382" s="218" t="s">
        <v>575</v>
      </c>
      <c r="G382" s="219" t="s">
        <v>357</v>
      </c>
      <c r="H382" s="220">
        <v>1</v>
      </c>
      <c r="I382" s="221"/>
      <c r="J382" s="222">
        <f>ROUND(I382*H382,2)</f>
        <v>0</v>
      </c>
      <c r="K382" s="218" t="s">
        <v>23</v>
      </c>
      <c r="L382" s="71"/>
      <c r="M382" s="223" t="s">
        <v>23</v>
      </c>
      <c r="N382" s="224" t="s">
        <v>45</v>
      </c>
      <c r="O382" s="4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23" t="s">
        <v>130</v>
      </c>
      <c r="AT382" s="23" t="s">
        <v>125</v>
      </c>
      <c r="AU382" s="23" t="s">
        <v>131</v>
      </c>
      <c r="AY382" s="23" t="s">
        <v>123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3" t="s">
        <v>131</v>
      </c>
      <c r="BK382" s="227">
        <f>ROUND(I382*H382,2)</f>
        <v>0</v>
      </c>
      <c r="BL382" s="23" t="s">
        <v>130</v>
      </c>
      <c r="BM382" s="23" t="s">
        <v>576</v>
      </c>
    </row>
    <row r="383" s="1" customFormat="1" ht="16.5" customHeight="1">
      <c r="B383" s="45"/>
      <c r="C383" s="216" t="s">
        <v>577</v>
      </c>
      <c r="D383" s="216" t="s">
        <v>125</v>
      </c>
      <c r="E383" s="217" t="s">
        <v>578</v>
      </c>
      <c r="F383" s="218" t="s">
        <v>579</v>
      </c>
      <c r="G383" s="219" t="s">
        <v>23</v>
      </c>
      <c r="H383" s="220">
        <v>1</v>
      </c>
      <c r="I383" s="221"/>
      <c r="J383" s="222">
        <f>ROUND(I383*H383,2)</f>
        <v>0</v>
      </c>
      <c r="K383" s="218" t="s">
        <v>23</v>
      </c>
      <c r="L383" s="71"/>
      <c r="M383" s="223" t="s">
        <v>23</v>
      </c>
      <c r="N383" s="224" t="s">
        <v>45</v>
      </c>
      <c r="O383" s="4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23" t="s">
        <v>130</v>
      </c>
      <c r="AT383" s="23" t="s">
        <v>125</v>
      </c>
      <c r="AU383" s="23" t="s">
        <v>131</v>
      </c>
      <c r="AY383" s="23" t="s">
        <v>123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3" t="s">
        <v>131</v>
      </c>
      <c r="BK383" s="227">
        <f>ROUND(I383*H383,2)</f>
        <v>0</v>
      </c>
      <c r="BL383" s="23" t="s">
        <v>130</v>
      </c>
      <c r="BM383" s="23" t="s">
        <v>580</v>
      </c>
    </row>
    <row r="384" s="1" customFormat="1" ht="16.5" customHeight="1">
      <c r="B384" s="45"/>
      <c r="C384" s="216" t="s">
        <v>581</v>
      </c>
      <c r="D384" s="216" t="s">
        <v>125</v>
      </c>
      <c r="E384" s="217" t="s">
        <v>582</v>
      </c>
      <c r="F384" s="218" t="s">
        <v>583</v>
      </c>
      <c r="G384" s="219" t="s">
        <v>80</v>
      </c>
      <c r="H384" s="220">
        <v>1</v>
      </c>
      <c r="I384" s="221"/>
      <c r="J384" s="222">
        <f>ROUND(I384*H384,2)</f>
        <v>0</v>
      </c>
      <c r="K384" s="218" t="s">
        <v>23</v>
      </c>
      <c r="L384" s="71"/>
      <c r="M384" s="223" t="s">
        <v>23</v>
      </c>
      <c r="N384" s="224" t="s">
        <v>45</v>
      </c>
      <c r="O384" s="4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AR384" s="23" t="s">
        <v>130</v>
      </c>
      <c r="AT384" s="23" t="s">
        <v>125</v>
      </c>
      <c r="AU384" s="23" t="s">
        <v>131</v>
      </c>
      <c r="AY384" s="23" t="s">
        <v>123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3" t="s">
        <v>131</v>
      </c>
      <c r="BK384" s="227">
        <f>ROUND(I384*H384,2)</f>
        <v>0</v>
      </c>
      <c r="BL384" s="23" t="s">
        <v>130</v>
      </c>
      <c r="BM384" s="23" t="s">
        <v>584</v>
      </c>
    </row>
    <row r="385" s="1" customFormat="1" ht="25.5" customHeight="1">
      <c r="B385" s="45"/>
      <c r="C385" s="216" t="s">
        <v>585</v>
      </c>
      <c r="D385" s="216" t="s">
        <v>125</v>
      </c>
      <c r="E385" s="217" t="s">
        <v>586</v>
      </c>
      <c r="F385" s="218" t="s">
        <v>587</v>
      </c>
      <c r="G385" s="219" t="s">
        <v>357</v>
      </c>
      <c r="H385" s="220">
        <v>1</v>
      </c>
      <c r="I385" s="221"/>
      <c r="J385" s="222">
        <f>ROUND(I385*H385,2)</f>
        <v>0</v>
      </c>
      <c r="K385" s="218" t="s">
        <v>129</v>
      </c>
      <c r="L385" s="71"/>
      <c r="M385" s="223" t="s">
        <v>23</v>
      </c>
      <c r="N385" s="224" t="s">
        <v>45</v>
      </c>
      <c r="O385" s="46"/>
      <c r="P385" s="225">
        <f>O385*H385</f>
        <v>0</v>
      </c>
      <c r="Q385" s="225">
        <v>0.21734000000000001</v>
      </c>
      <c r="R385" s="225">
        <f>Q385*H385</f>
        <v>0.21734000000000001</v>
      </c>
      <c r="S385" s="225">
        <v>0</v>
      </c>
      <c r="T385" s="226">
        <f>S385*H385</f>
        <v>0</v>
      </c>
      <c r="AR385" s="23" t="s">
        <v>130</v>
      </c>
      <c r="AT385" s="23" t="s">
        <v>125</v>
      </c>
      <c r="AU385" s="23" t="s">
        <v>131</v>
      </c>
      <c r="AY385" s="23" t="s">
        <v>123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3" t="s">
        <v>131</v>
      </c>
      <c r="BK385" s="227">
        <f>ROUND(I385*H385,2)</f>
        <v>0</v>
      </c>
      <c r="BL385" s="23" t="s">
        <v>130</v>
      </c>
      <c r="BM385" s="23" t="s">
        <v>588</v>
      </c>
    </row>
    <row r="386" s="1" customFormat="1">
      <c r="B386" s="45"/>
      <c r="C386" s="73"/>
      <c r="D386" s="228" t="s">
        <v>133</v>
      </c>
      <c r="E386" s="73"/>
      <c r="F386" s="229" t="s">
        <v>589</v>
      </c>
      <c r="G386" s="73"/>
      <c r="H386" s="73"/>
      <c r="I386" s="186"/>
      <c r="J386" s="73"/>
      <c r="K386" s="73"/>
      <c r="L386" s="71"/>
      <c r="M386" s="230"/>
      <c r="N386" s="46"/>
      <c r="O386" s="46"/>
      <c r="P386" s="46"/>
      <c r="Q386" s="46"/>
      <c r="R386" s="46"/>
      <c r="S386" s="46"/>
      <c r="T386" s="94"/>
      <c r="AT386" s="23" t="s">
        <v>133</v>
      </c>
      <c r="AU386" s="23" t="s">
        <v>131</v>
      </c>
    </row>
    <row r="387" s="1" customFormat="1" ht="16.5" customHeight="1">
      <c r="B387" s="45"/>
      <c r="C387" s="265" t="s">
        <v>590</v>
      </c>
      <c r="D387" s="265" t="s">
        <v>303</v>
      </c>
      <c r="E387" s="266" t="s">
        <v>591</v>
      </c>
      <c r="F387" s="267" t="s">
        <v>592</v>
      </c>
      <c r="G387" s="268" t="s">
        <v>357</v>
      </c>
      <c r="H387" s="269">
        <v>1</v>
      </c>
      <c r="I387" s="270"/>
      <c r="J387" s="271">
        <f>ROUND(I387*H387,2)</f>
        <v>0</v>
      </c>
      <c r="K387" s="267" t="s">
        <v>129</v>
      </c>
      <c r="L387" s="272"/>
      <c r="M387" s="273" t="s">
        <v>23</v>
      </c>
      <c r="N387" s="274" t="s">
        <v>45</v>
      </c>
      <c r="O387" s="46"/>
      <c r="P387" s="225">
        <f>O387*H387</f>
        <v>0</v>
      </c>
      <c r="Q387" s="225">
        <v>0.19600000000000001</v>
      </c>
      <c r="R387" s="225">
        <f>Q387*H387</f>
        <v>0.19600000000000001</v>
      </c>
      <c r="S387" s="225">
        <v>0</v>
      </c>
      <c r="T387" s="226">
        <f>S387*H387</f>
        <v>0</v>
      </c>
      <c r="AR387" s="23" t="s">
        <v>169</v>
      </c>
      <c r="AT387" s="23" t="s">
        <v>303</v>
      </c>
      <c r="AU387" s="23" t="s">
        <v>131</v>
      </c>
      <c r="AY387" s="23" t="s">
        <v>123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3" t="s">
        <v>131</v>
      </c>
      <c r="BK387" s="227">
        <f>ROUND(I387*H387,2)</f>
        <v>0</v>
      </c>
      <c r="BL387" s="23" t="s">
        <v>130</v>
      </c>
      <c r="BM387" s="23" t="s">
        <v>593</v>
      </c>
    </row>
    <row r="388" s="1" customFormat="1" ht="16.5" customHeight="1">
      <c r="B388" s="45"/>
      <c r="C388" s="216" t="s">
        <v>594</v>
      </c>
      <c r="D388" s="216" t="s">
        <v>125</v>
      </c>
      <c r="E388" s="217" t="s">
        <v>595</v>
      </c>
      <c r="F388" s="218" t="s">
        <v>596</v>
      </c>
      <c r="G388" s="219" t="s">
        <v>357</v>
      </c>
      <c r="H388" s="220">
        <v>1</v>
      </c>
      <c r="I388" s="221"/>
      <c r="J388" s="222">
        <f>ROUND(I388*H388,2)</f>
        <v>0</v>
      </c>
      <c r="K388" s="218" t="s">
        <v>129</v>
      </c>
      <c r="L388" s="71"/>
      <c r="M388" s="223" t="s">
        <v>23</v>
      </c>
      <c r="N388" s="224" t="s">
        <v>45</v>
      </c>
      <c r="O388" s="46"/>
      <c r="P388" s="225">
        <f>O388*H388</f>
        <v>0</v>
      </c>
      <c r="Q388" s="225">
        <v>0.0091800000000000007</v>
      </c>
      <c r="R388" s="225">
        <f>Q388*H388</f>
        <v>0.0091800000000000007</v>
      </c>
      <c r="S388" s="225">
        <v>0</v>
      </c>
      <c r="T388" s="226">
        <f>S388*H388</f>
        <v>0</v>
      </c>
      <c r="AR388" s="23" t="s">
        <v>130</v>
      </c>
      <c r="AT388" s="23" t="s">
        <v>125</v>
      </c>
      <c r="AU388" s="23" t="s">
        <v>131</v>
      </c>
      <c r="AY388" s="23" t="s">
        <v>123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3" t="s">
        <v>131</v>
      </c>
      <c r="BK388" s="227">
        <f>ROUND(I388*H388,2)</f>
        <v>0</v>
      </c>
      <c r="BL388" s="23" t="s">
        <v>130</v>
      </c>
      <c r="BM388" s="23" t="s">
        <v>597</v>
      </c>
    </row>
    <row r="389" s="1" customFormat="1">
      <c r="B389" s="45"/>
      <c r="C389" s="73"/>
      <c r="D389" s="228" t="s">
        <v>133</v>
      </c>
      <c r="E389" s="73"/>
      <c r="F389" s="229" t="s">
        <v>598</v>
      </c>
      <c r="G389" s="73"/>
      <c r="H389" s="73"/>
      <c r="I389" s="186"/>
      <c r="J389" s="73"/>
      <c r="K389" s="73"/>
      <c r="L389" s="71"/>
      <c r="M389" s="230"/>
      <c r="N389" s="46"/>
      <c r="O389" s="46"/>
      <c r="P389" s="46"/>
      <c r="Q389" s="46"/>
      <c r="R389" s="46"/>
      <c r="S389" s="46"/>
      <c r="T389" s="94"/>
      <c r="AT389" s="23" t="s">
        <v>133</v>
      </c>
      <c r="AU389" s="23" t="s">
        <v>131</v>
      </c>
    </row>
    <row r="390" s="1" customFormat="1" ht="25.5" customHeight="1">
      <c r="B390" s="45"/>
      <c r="C390" s="265" t="s">
        <v>599</v>
      </c>
      <c r="D390" s="265" t="s">
        <v>303</v>
      </c>
      <c r="E390" s="266" t="s">
        <v>600</v>
      </c>
      <c r="F390" s="267" t="s">
        <v>601</v>
      </c>
      <c r="G390" s="268" t="s">
        <v>357</v>
      </c>
      <c r="H390" s="269">
        <v>1</v>
      </c>
      <c r="I390" s="270"/>
      <c r="J390" s="271">
        <f>ROUND(I390*H390,2)</f>
        <v>0</v>
      </c>
      <c r="K390" s="267" t="s">
        <v>23</v>
      </c>
      <c r="L390" s="272"/>
      <c r="M390" s="273" t="s">
        <v>23</v>
      </c>
      <c r="N390" s="274" t="s">
        <v>45</v>
      </c>
      <c r="O390" s="46"/>
      <c r="P390" s="225">
        <f>O390*H390</f>
        <v>0</v>
      </c>
      <c r="Q390" s="225">
        <v>0.50600000000000001</v>
      </c>
      <c r="R390" s="225">
        <f>Q390*H390</f>
        <v>0.50600000000000001</v>
      </c>
      <c r="S390" s="225">
        <v>0</v>
      </c>
      <c r="T390" s="226">
        <f>S390*H390</f>
        <v>0</v>
      </c>
      <c r="AR390" s="23" t="s">
        <v>169</v>
      </c>
      <c r="AT390" s="23" t="s">
        <v>303</v>
      </c>
      <c r="AU390" s="23" t="s">
        <v>131</v>
      </c>
      <c r="AY390" s="23" t="s">
        <v>123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3" t="s">
        <v>131</v>
      </c>
      <c r="BK390" s="227">
        <f>ROUND(I390*H390,2)</f>
        <v>0</v>
      </c>
      <c r="BL390" s="23" t="s">
        <v>130</v>
      </c>
      <c r="BM390" s="23" t="s">
        <v>602</v>
      </c>
    </row>
    <row r="391" s="1" customFormat="1" ht="16.5" customHeight="1">
      <c r="B391" s="45"/>
      <c r="C391" s="216" t="s">
        <v>603</v>
      </c>
      <c r="D391" s="216" t="s">
        <v>125</v>
      </c>
      <c r="E391" s="217" t="s">
        <v>604</v>
      </c>
      <c r="F391" s="218" t="s">
        <v>605</v>
      </c>
      <c r="G391" s="219" t="s">
        <v>357</v>
      </c>
      <c r="H391" s="220">
        <v>1</v>
      </c>
      <c r="I391" s="221"/>
      <c r="J391" s="222">
        <f>ROUND(I391*H391,2)</f>
        <v>0</v>
      </c>
      <c r="K391" s="218" t="s">
        <v>129</v>
      </c>
      <c r="L391" s="71"/>
      <c r="M391" s="223" t="s">
        <v>23</v>
      </c>
      <c r="N391" s="224" t="s">
        <v>45</v>
      </c>
      <c r="O391" s="46"/>
      <c r="P391" s="225">
        <f>O391*H391</f>
        <v>0</v>
      </c>
      <c r="Q391" s="225">
        <v>0.011469999999999999</v>
      </c>
      <c r="R391" s="225">
        <f>Q391*H391</f>
        <v>0.011469999999999999</v>
      </c>
      <c r="S391" s="225">
        <v>0</v>
      </c>
      <c r="T391" s="226">
        <f>S391*H391</f>
        <v>0</v>
      </c>
      <c r="AR391" s="23" t="s">
        <v>130</v>
      </c>
      <c r="AT391" s="23" t="s">
        <v>125</v>
      </c>
      <c r="AU391" s="23" t="s">
        <v>131</v>
      </c>
      <c r="AY391" s="23" t="s">
        <v>123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3" t="s">
        <v>131</v>
      </c>
      <c r="BK391" s="227">
        <f>ROUND(I391*H391,2)</f>
        <v>0</v>
      </c>
      <c r="BL391" s="23" t="s">
        <v>130</v>
      </c>
      <c r="BM391" s="23" t="s">
        <v>606</v>
      </c>
    </row>
    <row r="392" s="1" customFormat="1">
      <c r="B392" s="45"/>
      <c r="C392" s="73"/>
      <c r="D392" s="228" t="s">
        <v>133</v>
      </c>
      <c r="E392" s="73"/>
      <c r="F392" s="229" t="s">
        <v>598</v>
      </c>
      <c r="G392" s="73"/>
      <c r="H392" s="73"/>
      <c r="I392" s="186"/>
      <c r="J392" s="73"/>
      <c r="K392" s="73"/>
      <c r="L392" s="71"/>
      <c r="M392" s="230"/>
      <c r="N392" s="46"/>
      <c r="O392" s="46"/>
      <c r="P392" s="46"/>
      <c r="Q392" s="46"/>
      <c r="R392" s="46"/>
      <c r="S392" s="46"/>
      <c r="T392" s="94"/>
      <c r="AT392" s="23" t="s">
        <v>133</v>
      </c>
      <c r="AU392" s="23" t="s">
        <v>131</v>
      </c>
    </row>
    <row r="393" s="1" customFormat="1" ht="16.5" customHeight="1">
      <c r="B393" s="45"/>
      <c r="C393" s="265" t="s">
        <v>607</v>
      </c>
      <c r="D393" s="265" t="s">
        <v>303</v>
      </c>
      <c r="E393" s="266" t="s">
        <v>608</v>
      </c>
      <c r="F393" s="267" t="s">
        <v>609</v>
      </c>
      <c r="G393" s="268" t="s">
        <v>357</v>
      </c>
      <c r="H393" s="269">
        <v>1</v>
      </c>
      <c r="I393" s="270"/>
      <c r="J393" s="271">
        <f>ROUND(I393*H393,2)</f>
        <v>0</v>
      </c>
      <c r="K393" s="267" t="s">
        <v>23</v>
      </c>
      <c r="L393" s="272"/>
      <c r="M393" s="273" t="s">
        <v>23</v>
      </c>
      <c r="N393" s="274" t="s">
        <v>45</v>
      </c>
      <c r="O393" s="46"/>
      <c r="P393" s="225">
        <f>O393*H393</f>
        <v>0</v>
      </c>
      <c r="Q393" s="225">
        <v>0.54800000000000004</v>
      </c>
      <c r="R393" s="225">
        <f>Q393*H393</f>
        <v>0.54800000000000004</v>
      </c>
      <c r="S393" s="225">
        <v>0</v>
      </c>
      <c r="T393" s="226">
        <f>S393*H393</f>
        <v>0</v>
      </c>
      <c r="AR393" s="23" t="s">
        <v>169</v>
      </c>
      <c r="AT393" s="23" t="s">
        <v>303</v>
      </c>
      <c r="AU393" s="23" t="s">
        <v>131</v>
      </c>
      <c r="AY393" s="23" t="s">
        <v>123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3" t="s">
        <v>131</v>
      </c>
      <c r="BK393" s="227">
        <f>ROUND(I393*H393,2)</f>
        <v>0</v>
      </c>
      <c r="BL393" s="23" t="s">
        <v>130</v>
      </c>
      <c r="BM393" s="23" t="s">
        <v>610</v>
      </c>
    </row>
    <row r="394" s="1" customFormat="1" ht="25.5" customHeight="1">
      <c r="B394" s="45"/>
      <c r="C394" s="216" t="s">
        <v>611</v>
      </c>
      <c r="D394" s="216" t="s">
        <v>125</v>
      </c>
      <c r="E394" s="217" t="s">
        <v>612</v>
      </c>
      <c r="F394" s="218" t="s">
        <v>613</v>
      </c>
      <c r="G394" s="219" t="s">
        <v>357</v>
      </c>
      <c r="H394" s="220">
        <v>2</v>
      </c>
      <c r="I394" s="221"/>
      <c r="J394" s="222">
        <f>ROUND(I394*H394,2)</f>
        <v>0</v>
      </c>
      <c r="K394" s="218" t="s">
        <v>129</v>
      </c>
      <c r="L394" s="71"/>
      <c r="M394" s="223" t="s">
        <v>23</v>
      </c>
      <c r="N394" s="224" t="s">
        <v>45</v>
      </c>
      <c r="O394" s="46"/>
      <c r="P394" s="225">
        <f>O394*H394</f>
        <v>0</v>
      </c>
      <c r="Q394" s="225">
        <v>0.00073999999999999999</v>
      </c>
      <c r="R394" s="225">
        <f>Q394*H394</f>
        <v>0.00148</v>
      </c>
      <c r="S394" s="225">
        <v>0</v>
      </c>
      <c r="T394" s="226">
        <f>S394*H394</f>
        <v>0</v>
      </c>
      <c r="AR394" s="23" t="s">
        <v>130</v>
      </c>
      <c r="AT394" s="23" t="s">
        <v>125</v>
      </c>
      <c r="AU394" s="23" t="s">
        <v>131</v>
      </c>
      <c r="AY394" s="23" t="s">
        <v>123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3" t="s">
        <v>131</v>
      </c>
      <c r="BK394" s="227">
        <f>ROUND(I394*H394,2)</f>
        <v>0</v>
      </c>
      <c r="BL394" s="23" t="s">
        <v>130</v>
      </c>
      <c r="BM394" s="23" t="s">
        <v>614</v>
      </c>
    </row>
    <row r="395" s="1" customFormat="1">
      <c r="B395" s="45"/>
      <c r="C395" s="73"/>
      <c r="D395" s="228" t="s">
        <v>133</v>
      </c>
      <c r="E395" s="73"/>
      <c r="F395" s="229" t="s">
        <v>615</v>
      </c>
      <c r="G395" s="73"/>
      <c r="H395" s="73"/>
      <c r="I395" s="186"/>
      <c r="J395" s="73"/>
      <c r="K395" s="73"/>
      <c r="L395" s="71"/>
      <c r="M395" s="230"/>
      <c r="N395" s="46"/>
      <c r="O395" s="46"/>
      <c r="P395" s="46"/>
      <c r="Q395" s="46"/>
      <c r="R395" s="46"/>
      <c r="S395" s="46"/>
      <c r="T395" s="94"/>
      <c r="AT395" s="23" t="s">
        <v>133</v>
      </c>
      <c r="AU395" s="23" t="s">
        <v>131</v>
      </c>
    </row>
    <row r="396" s="1" customFormat="1" ht="16.5" customHeight="1">
      <c r="B396" s="45"/>
      <c r="C396" s="216" t="s">
        <v>616</v>
      </c>
      <c r="D396" s="216" t="s">
        <v>125</v>
      </c>
      <c r="E396" s="217" t="s">
        <v>617</v>
      </c>
      <c r="F396" s="218" t="s">
        <v>618</v>
      </c>
      <c r="G396" s="219" t="s">
        <v>402</v>
      </c>
      <c r="H396" s="220">
        <v>1</v>
      </c>
      <c r="I396" s="221"/>
      <c r="J396" s="222">
        <f>ROUND(I396*H396,2)</f>
        <v>0</v>
      </c>
      <c r="K396" s="218" t="s">
        <v>23</v>
      </c>
      <c r="L396" s="71"/>
      <c r="M396" s="223" t="s">
        <v>23</v>
      </c>
      <c r="N396" s="224" t="s">
        <v>45</v>
      </c>
      <c r="O396" s="4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23" t="s">
        <v>130</v>
      </c>
      <c r="AT396" s="23" t="s">
        <v>125</v>
      </c>
      <c r="AU396" s="23" t="s">
        <v>131</v>
      </c>
      <c r="AY396" s="23" t="s">
        <v>123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3" t="s">
        <v>131</v>
      </c>
      <c r="BK396" s="227">
        <f>ROUND(I396*H396,2)</f>
        <v>0</v>
      </c>
      <c r="BL396" s="23" t="s">
        <v>130</v>
      </c>
      <c r="BM396" s="23" t="s">
        <v>619</v>
      </c>
    </row>
    <row r="397" s="1" customFormat="1" ht="16.5" customHeight="1">
      <c r="B397" s="45"/>
      <c r="C397" s="216" t="s">
        <v>620</v>
      </c>
      <c r="D397" s="216" t="s">
        <v>125</v>
      </c>
      <c r="E397" s="217" t="s">
        <v>621</v>
      </c>
      <c r="F397" s="218" t="s">
        <v>622</v>
      </c>
      <c r="G397" s="219" t="s">
        <v>402</v>
      </c>
      <c r="H397" s="220">
        <v>1</v>
      </c>
      <c r="I397" s="221"/>
      <c r="J397" s="222">
        <f>ROUND(I397*H397,2)</f>
        <v>0</v>
      </c>
      <c r="K397" s="218" t="s">
        <v>23</v>
      </c>
      <c r="L397" s="71"/>
      <c r="M397" s="223" t="s">
        <v>23</v>
      </c>
      <c r="N397" s="224" t="s">
        <v>45</v>
      </c>
      <c r="O397" s="4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AR397" s="23" t="s">
        <v>130</v>
      </c>
      <c r="AT397" s="23" t="s">
        <v>125</v>
      </c>
      <c r="AU397" s="23" t="s">
        <v>131</v>
      </c>
      <c r="AY397" s="23" t="s">
        <v>123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3" t="s">
        <v>131</v>
      </c>
      <c r="BK397" s="227">
        <f>ROUND(I397*H397,2)</f>
        <v>0</v>
      </c>
      <c r="BL397" s="23" t="s">
        <v>130</v>
      </c>
      <c r="BM397" s="23" t="s">
        <v>623</v>
      </c>
    </row>
    <row r="398" s="1" customFormat="1" ht="16.5" customHeight="1">
      <c r="B398" s="45"/>
      <c r="C398" s="216" t="s">
        <v>624</v>
      </c>
      <c r="D398" s="216" t="s">
        <v>125</v>
      </c>
      <c r="E398" s="217" t="s">
        <v>625</v>
      </c>
      <c r="F398" s="218" t="s">
        <v>626</v>
      </c>
      <c r="G398" s="219" t="s">
        <v>402</v>
      </c>
      <c r="H398" s="220">
        <v>9</v>
      </c>
      <c r="I398" s="221"/>
      <c r="J398" s="222">
        <f>ROUND(I398*H398,2)</f>
        <v>0</v>
      </c>
      <c r="K398" s="218" t="s">
        <v>23</v>
      </c>
      <c r="L398" s="71"/>
      <c r="M398" s="223" t="s">
        <v>23</v>
      </c>
      <c r="N398" s="224" t="s">
        <v>45</v>
      </c>
      <c r="O398" s="4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AR398" s="23" t="s">
        <v>130</v>
      </c>
      <c r="AT398" s="23" t="s">
        <v>125</v>
      </c>
      <c r="AU398" s="23" t="s">
        <v>131</v>
      </c>
      <c r="AY398" s="23" t="s">
        <v>123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3" t="s">
        <v>131</v>
      </c>
      <c r="BK398" s="227">
        <f>ROUND(I398*H398,2)</f>
        <v>0</v>
      </c>
      <c r="BL398" s="23" t="s">
        <v>130</v>
      </c>
      <c r="BM398" s="23" t="s">
        <v>627</v>
      </c>
    </row>
    <row r="399" s="10" customFormat="1" ht="29.88" customHeight="1">
      <c r="B399" s="200"/>
      <c r="C399" s="201"/>
      <c r="D399" s="202" t="s">
        <v>72</v>
      </c>
      <c r="E399" s="214" t="s">
        <v>175</v>
      </c>
      <c r="F399" s="214" t="s">
        <v>628</v>
      </c>
      <c r="G399" s="201"/>
      <c r="H399" s="201"/>
      <c r="I399" s="204"/>
      <c r="J399" s="215">
        <f>BK399</f>
        <v>0</v>
      </c>
      <c r="K399" s="201"/>
      <c r="L399" s="206"/>
      <c r="M399" s="207"/>
      <c r="N399" s="208"/>
      <c r="O399" s="208"/>
      <c r="P399" s="209">
        <f>SUM(P400:P414)</f>
        <v>0</v>
      </c>
      <c r="Q399" s="208"/>
      <c r="R399" s="209">
        <f>SUM(R400:R414)</f>
        <v>0.01098</v>
      </c>
      <c r="S399" s="208"/>
      <c r="T399" s="210">
        <f>SUM(T400:T414)</f>
        <v>1.0437299999999998</v>
      </c>
      <c r="AR399" s="211" t="s">
        <v>80</v>
      </c>
      <c r="AT399" s="212" t="s">
        <v>72</v>
      </c>
      <c r="AU399" s="212" t="s">
        <v>80</v>
      </c>
      <c r="AY399" s="211" t="s">
        <v>123</v>
      </c>
      <c r="BK399" s="213">
        <f>SUM(BK400:BK414)</f>
        <v>0</v>
      </c>
    </row>
    <row r="400" s="1" customFormat="1" ht="38.25" customHeight="1">
      <c r="B400" s="45"/>
      <c r="C400" s="216" t="s">
        <v>629</v>
      </c>
      <c r="D400" s="216" t="s">
        <v>125</v>
      </c>
      <c r="E400" s="217" t="s">
        <v>630</v>
      </c>
      <c r="F400" s="218" t="s">
        <v>631</v>
      </c>
      <c r="G400" s="219" t="s">
        <v>139</v>
      </c>
      <c r="H400" s="220">
        <v>18</v>
      </c>
      <c r="I400" s="221"/>
      <c r="J400" s="222">
        <f>ROUND(I400*H400,2)</f>
        <v>0</v>
      </c>
      <c r="K400" s="218" t="s">
        <v>165</v>
      </c>
      <c r="L400" s="71"/>
      <c r="M400" s="223" t="s">
        <v>23</v>
      </c>
      <c r="N400" s="224" t="s">
        <v>45</v>
      </c>
      <c r="O400" s="46"/>
      <c r="P400" s="225">
        <f>O400*H400</f>
        <v>0</v>
      </c>
      <c r="Q400" s="225">
        <v>0.00060999999999999997</v>
      </c>
      <c r="R400" s="225">
        <f>Q400*H400</f>
        <v>0.01098</v>
      </c>
      <c r="S400" s="225">
        <v>0</v>
      </c>
      <c r="T400" s="226">
        <f>S400*H400</f>
        <v>0</v>
      </c>
      <c r="AR400" s="23" t="s">
        <v>130</v>
      </c>
      <c r="AT400" s="23" t="s">
        <v>125</v>
      </c>
      <c r="AU400" s="23" t="s">
        <v>131</v>
      </c>
      <c r="AY400" s="23" t="s">
        <v>123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3" t="s">
        <v>131</v>
      </c>
      <c r="BK400" s="227">
        <f>ROUND(I400*H400,2)</f>
        <v>0</v>
      </c>
      <c r="BL400" s="23" t="s">
        <v>130</v>
      </c>
      <c r="BM400" s="23" t="s">
        <v>632</v>
      </c>
    </row>
    <row r="401" s="11" customFormat="1">
      <c r="B401" s="231"/>
      <c r="C401" s="232"/>
      <c r="D401" s="228" t="s">
        <v>135</v>
      </c>
      <c r="E401" s="233" t="s">
        <v>23</v>
      </c>
      <c r="F401" s="234" t="s">
        <v>633</v>
      </c>
      <c r="G401" s="232"/>
      <c r="H401" s="235">
        <v>18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135</v>
      </c>
      <c r="AU401" s="241" t="s">
        <v>131</v>
      </c>
      <c r="AV401" s="11" t="s">
        <v>131</v>
      </c>
      <c r="AW401" s="11" t="s">
        <v>36</v>
      </c>
      <c r="AX401" s="11" t="s">
        <v>73</v>
      </c>
      <c r="AY401" s="241" t="s">
        <v>123</v>
      </c>
    </row>
    <row r="402" s="12" customFormat="1">
      <c r="B402" s="242"/>
      <c r="C402" s="243"/>
      <c r="D402" s="228" t="s">
        <v>135</v>
      </c>
      <c r="E402" s="244" t="s">
        <v>23</v>
      </c>
      <c r="F402" s="245" t="s">
        <v>143</v>
      </c>
      <c r="G402" s="243"/>
      <c r="H402" s="246">
        <v>18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135</v>
      </c>
      <c r="AU402" s="252" t="s">
        <v>131</v>
      </c>
      <c r="AV402" s="12" t="s">
        <v>130</v>
      </c>
      <c r="AW402" s="12" t="s">
        <v>36</v>
      </c>
      <c r="AX402" s="12" t="s">
        <v>80</v>
      </c>
      <c r="AY402" s="252" t="s">
        <v>123</v>
      </c>
    </row>
    <row r="403" s="1" customFormat="1" ht="25.5" customHeight="1">
      <c r="B403" s="45"/>
      <c r="C403" s="216" t="s">
        <v>634</v>
      </c>
      <c r="D403" s="216" t="s">
        <v>125</v>
      </c>
      <c r="E403" s="217" t="s">
        <v>635</v>
      </c>
      <c r="F403" s="218" t="s">
        <v>636</v>
      </c>
      <c r="G403" s="219" t="s">
        <v>139</v>
      </c>
      <c r="H403" s="220">
        <v>18</v>
      </c>
      <c r="I403" s="221"/>
      <c r="J403" s="222">
        <f>ROUND(I403*H403,2)</f>
        <v>0</v>
      </c>
      <c r="K403" s="218" t="s">
        <v>165</v>
      </c>
      <c r="L403" s="71"/>
      <c r="M403" s="223" t="s">
        <v>23</v>
      </c>
      <c r="N403" s="224" t="s">
        <v>45</v>
      </c>
      <c r="O403" s="4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23" t="s">
        <v>130</v>
      </c>
      <c r="AT403" s="23" t="s">
        <v>125</v>
      </c>
      <c r="AU403" s="23" t="s">
        <v>131</v>
      </c>
      <c r="AY403" s="23" t="s">
        <v>123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3" t="s">
        <v>131</v>
      </c>
      <c r="BK403" s="227">
        <f>ROUND(I403*H403,2)</f>
        <v>0</v>
      </c>
      <c r="BL403" s="23" t="s">
        <v>130</v>
      </c>
      <c r="BM403" s="23" t="s">
        <v>637</v>
      </c>
    </row>
    <row r="404" s="11" customFormat="1">
      <c r="B404" s="231"/>
      <c r="C404" s="232"/>
      <c r="D404" s="228" t="s">
        <v>135</v>
      </c>
      <c r="E404" s="233" t="s">
        <v>23</v>
      </c>
      <c r="F404" s="234" t="s">
        <v>633</v>
      </c>
      <c r="G404" s="232"/>
      <c r="H404" s="235">
        <v>18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135</v>
      </c>
      <c r="AU404" s="241" t="s">
        <v>131</v>
      </c>
      <c r="AV404" s="11" t="s">
        <v>131</v>
      </c>
      <c r="AW404" s="11" t="s">
        <v>36</v>
      </c>
      <c r="AX404" s="11" t="s">
        <v>73</v>
      </c>
      <c r="AY404" s="241" t="s">
        <v>123</v>
      </c>
    </row>
    <row r="405" s="12" customFormat="1">
      <c r="B405" s="242"/>
      <c r="C405" s="243"/>
      <c r="D405" s="228" t="s">
        <v>135</v>
      </c>
      <c r="E405" s="244" t="s">
        <v>23</v>
      </c>
      <c r="F405" s="245" t="s">
        <v>143</v>
      </c>
      <c r="G405" s="243"/>
      <c r="H405" s="246">
        <v>18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135</v>
      </c>
      <c r="AU405" s="252" t="s">
        <v>131</v>
      </c>
      <c r="AV405" s="12" t="s">
        <v>130</v>
      </c>
      <c r="AW405" s="12" t="s">
        <v>36</v>
      </c>
      <c r="AX405" s="12" t="s">
        <v>80</v>
      </c>
      <c r="AY405" s="252" t="s">
        <v>123</v>
      </c>
    </row>
    <row r="406" s="1" customFormat="1" ht="16.5" customHeight="1">
      <c r="B406" s="45"/>
      <c r="C406" s="216" t="s">
        <v>638</v>
      </c>
      <c r="D406" s="216" t="s">
        <v>125</v>
      </c>
      <c r="E406" s="217" t="s">
        <v>639</v>
      </c>
      <c r="F406" s="218" t="s">
        <v>640</v>
      </c>
      <c r="G406" s="219" t="s">
        <v>139</v>
      </c>
      <c r="H406" s="220">
        <v>6.2999999999999998</v>
      </c>
      <c r="I406" s="221"/>
      <c r="J406" s="222">
        <f>ROUND(I406*H406,2)</f>
        <v>0</v>
      </c>
      <c r="K406" s="218" t="s">
        <v>129</v>
      </c>
      <c r="L406" s="71"/>
      <c r="M406" s="223" t="s">
        <v>23</v>
      </c>
      <c r="N406" s="224" t="s">
        <v>45</v>
      </c>
      <c r="O406" s="46"/>
      <c r="P406" s="225">
        <f>O406*H406</f>
        <v>0</v>
      </c>
      <c r="Q406" s="225">
        <v>0</v>
      </c>
      <c r="R406" s="225">
        <f>Q406*H406</f>
        <v>0</v>
      </c>
      <c r="S406" s="225">
        <v>0.070000000000000007</v>
      </c>
      <c r="T406" s="226">
        <f>S406*H406</f>
        <v>0.441</v>
      </c>
      <c r="AR406" s="23" t="s">
        <v>130</v>
      </c>
      <c r="AT406" s="23" t="s">
        <v>125</v>
      </c>
      <c r="AU406" s="23" t="s">
        <v>131</v>
      </c>
      <c r="AY406" s="23" t="s">
        <v>123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3" t="s">
        <v>131</v>
      </c>
      <c r="BK406" s="227">
        <f>ROUND(I406*H406,2)</f>
        <v>0</v>
      </c>
      <c r="BL406" s="23" t="s">
        <v>130</v>
      </c>
      <c r="BM406" s="23" t="s">
        <v>641</v>
      </c>
    </row>
    <row r="407" s="11" customFormat="1">
      <c r="B407" s="231"/>
      <c r="C407" s="232"/>
      <c r="D407" s="228" t="s">
        <v>135</v>
      </c>
      <c r="E407" s="233" t="s">
        <v>23</v>
      </c>
      <c r="F407" s="234" t="s">
        <v>642</v>
      </c>
      <c r="G407" s="232"/>
      <c r="H407" s="235">
        <v>6.2999999999999998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135</v>
      </c>
      <c r="AU407" s="241" t="s">
        <v>131</v>
      </c>
      <c r="AV407" s="11" t="s">
        <v>131</v>
      </c>
      <c r="AW407" s="11" t="s">
        <v>36</v>
      </c>
      <c r="AX407" s="11" t="s">
        <v>80</v>
      </c>
      <c r="AY407" s="241" t="s">
        <v>123</v>
      </c>
    </row>
    <row r="408" s="1" customFormat="1" ht="16.5" customHeight="1">
      <c r="B408" s="45"/>
      <c r="C408" s="216" t="s">
        <v>643</v>
      </c>
      <c r="D408" s="216" t="s">
        <v>125</v>
      </c>
      <c r="E408" s="217" t="s">
        <v>644</v>
      </c>
      <c r="F408" s="218" t="s">
        <v>645</v>
      </c>
      <c r="G408" s="219" t="s">
        <v>128</v>
      </c>
      <c r="H408" s="220">
        <v>0.23999999999999999</v>
      </c>
      <c r="I408" s="221"/>
      <c r="J408" s="222">
        <f>ROUND(I408*H408,2)</f>
        <v>0</v>
      </c>
      <c r="K408" s="218" t="s">
        <v>129</v>
      </c>
      <c r="L408" s="71"/>
      <c r="M408" s="223" t="s">
        <v>23</v>
      </c>
      <c r="N408" s="224" t="s">
        <v>45</v>
      </c>
      <c r="O408" s="46"/>
      <c r="P408" s="225">
        <f>O408*H408</f>
        <v>0</v>
      </c>
      <c r="Q408" s="225">
        <v>0</v>
      </c>
      <c r="R408" s="225">
        <f>Q408*H408</f>
        <v>0</v>
      </c>
      <c r="S408" s="225">
        <v>2.3999999999999999</v>
      </c>
      <c r="T408" s="226">
        <f>S408*H408</f>
        <v>0.57599999999999996</v>
      </c>
      <c r="AR408" s="23" t="s">
        <v>130</v>
      </c>
      <c r="AT408" s="23" t="s">
        <v>125</v>
      </c>
      <c r="AU408" s="23" t="s">
        <v>131</v>
      </c>
      <c r="AY408" s="23" t="s">
        <v>123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3" t="s">
        <v>131</v>
      </c>
      <c r="BK408" s="227">
        <f>ROUND(I408*H408,2)</f>
        <v>0</v>
      </c>
      <c r="BL408" s="23" t="s">
        <v>130</v>
      </c>
      <c r="BM408" s="23" t="s">
        <v>646</v>
      </c>
    </row>
    <row r="409" s="1" customFormat="1">
      <c r="B409" s="45"/>
      <c r="C409" s="73"/>
      <c r="D409" s="228" t="s">
        <v>133</v>
      </c>
      <c r="E409" s="73"/>
      <c r="F409" s="229" t="s">
        <v>647</v>
      </c>
      <c r="G409" s="73"/>
      <c r="H409" s="73"/>
      <c r="I409" s="186"/>
      <c r="J409" s="73"/>
      <c r="K409" s="73"/>
      <c r="L409" s="71"/>
      <c r="M409" s="230"/>
      <c r="N409" s="46"/>
      <c r="O409" s="46"/>
      <c r="P409" s="46"/>
      <c r="Q409" s="46"/>
      <c r="R409" s="46"/>
      <c r="S409" s="46"/>
      <c r="T409" s="94"/>
      <c r="AT409" s="23" t="s">
        <v>133</v>
      </c>
      <c r="AU409" s="23" t="s">
        <v>131</v>
      </c>
    </row>
    <row r="410" s="11" customFormat="1">
      <c r="B410" s="231"/>
      <c r="C410" s="232"/>
      <c r="D410" s="228" t="s">
        <v>135</v>
      </c>
      <c r="E410" s="233" t="s">
        <v>23</v>
      </c>
      <c r="F410" s="234" t="s">
        <v>648</v>
      </c>
      <c r="G410" s="232"/>
      <c r="H410" s="235">
        <v>0.23999999999999999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135</v>
      </c>
      <c r="AU410" s="241" t="s">
        <v>131</v>
      </c>
      <c r="AV410" s="11" t="s">
        <v>131</v>
      </c>
      <c r="AW410" s="11" t="s">
        <v>36</v>
      </c>
      <c r="AX410" s="11" t="s">
        <v>73</v>
      </c>
      <c r="AY410" s="241" t="s">
        <v>123</v>
      </c>
    </row>
    <row r="411" s="12" customFormat="1">
      <c r="B411" s="242"/>
      <c r="C411" s="243"/>
      <c r="D411" s="228" t="s">
        <v>135</v>
      </c>
      <c r="E411" s="244" t="s">
        <v>23</v>
      </c>
      <c r="F411" s="245" t="s">
        <v>143</v>
      </c>
      <c r="G411" s="243"/>
      <c r="H411" s="246">
        <v>0.23999999999999999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135</v>
      </c>
      <c r="AU411" s="252" t="s">
        <v>131</v>
      </c>
      <c r="AV411" s="12" t="s">
        <v>130</v>
      </c>
      <c r="AW411" s="12" t="s">
        <v>36</v>
      </c>
      <c r="AX411" s="12" t="s">
        <v>80</v>
      </c>
      <c r="AY411" s="252" t="s">
        <v>123</v>
      </c>
    </row>
    <row r="412" s="1" customFormat="1" ht="16.5" customHeight="1">
      <c r="B412" s="45"/>
      <c r="C412" s="216" t="s">
        <v>649</v>
      </c>
      <c r="D412" s="216" t="s">
        <v>125</v>
      </c>
      <c r="E412" s="217" t="s">
        <v>650</v>
      </c>
      <c r="F412" s="218" t="s">
        <v>651</v>
      </c>
      <c r="G412" s="219" t="s">
        <v>402</v>
      </c>
      <c r="H412" s="220">
        <v>1</v>
      </c>
      <c r="I412" s="221"/>
      <c r="J412" s="222">
        <f>ROUND(I412*H412,2)</f>
        <v>0</v>
      </c>
      <c r="K412" s="218" t="s">
        <v>23</v>
      </c>
      <c r="L412" s="71"/>
      <c r="M412" s="223" t="s">
        <v>23</v>
      </c>
      <c r="N412" s="224" t="s">
        <v>45</v>
      </c>
      <c r="O412" s="4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AR412" s="23" t="s">
        <v>130</v>
      </c>
      <c r="AT412" s="23" t="s">
        <v>125</v>
      </c>
      <c r="AU412" s="23" t="s">
        <v>131</v>
      </c>
      <c r="AY412" s="23" t="s">
        <v>123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3" t="s">
        <v>131</v>
      </c>
      <c r="BK412" s="227">
        <f>ROUND(I412*H412,2)</f>
        <v>0</v>
      </c>
      <c r="BL412" s="23" t="s">
        <v>130</v>
      </c>
      <c r="BM412" s="23" t="s">
        <v>652</v>
      </c>
    </row>
    <row r="413" s="1" customFormat="1" ht="16.5" customHeight="1">
      <c r="B413" s="45"/>
      <c r="C413" s="216" t="s">
        <v>653</v>
      </c>
      <c r="D413" s="216" t="s">
        <v>125</v>
      </c>
      <c r="E413" s="217" t="s">
        <v>654</v>
      </c>
      <c r="F413" s="218" t="s">
        <v>655</v>
      </c>
      <c r="G413" s="219" t="s">
        <v>139</v>
      </c>
      <c r="H413" s="220">
        <v>13.5</v>
      </c>
      <c r="I413" s="221"/>
      <c r="J413" s="222">
        <f>ROUND(I413*H413,2)</f>
        <v>0</v>
      </c>
      <c r="K413" s="218" t="s">
        <v>129</v>
      </c>
      <c r="L413" s="71"/>
      <c r="M413" s="223" t="s">
        <v>23</v>
      </c>
      <c r="N413" s="224" t="s">
        <v>45</v>
      </c>
      <c r="O413" s="46"/>
      <c r="P413" s="225">
        <f>O413*H413</f>
        <v>0</v>
      </c>
      <c r="Q413" s="225">
        <v>0</v>
      </c>
      <c r="R413" s="225">
        <f>Q413*H413</f>
        <v>0</v>
      </c>
      <c r="S413" s="225">
        <v>0.00198</v>
      </c>
      <c r="T413" s="226">
        <f>S413*H413</f>
        <v>0.02673</v>
      </c>
      <c r="AR413" s="23" t="s">
        <v>130</v>
      </c>
      <c r="AT413" s="23" t="s">
        <v>125</v>
      </c>
      <c r="AU413" s="23" t="s">
        <v>131</v>
      </c>
      <c r="AY413" s="23" t="s">
        <v>123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3" t="s">
        <v>131</v>
      </c>
      <c r="BK413" s="227">
        <f>ROUND(I413*H413,2)</f>
        <v>0</v>
      </c>
      <c r="BL413" s="23" t="s">
        <v>130</v>
      </c>
      <c r="BM413" s="23" t="s">
        <v>656</v>
      </c>
    </row>
    <row r="414" s="1" customFormat="1">
      <c r="B414" s="45"/>
      <c r="C414" s="73"/>
      <c r="D414" s="228" t="s">
        <v>133</v>
      </c>
      <c r="E414" s="73"/>
      <c r="F414" s="229" t="s">
        <v>657</v>
      </c>
      <c r="G414" s="73"/>
      <c r="H414" s="73"/>
      <c r="I414" s="186"/>
      <c r="J414" s="73"/>
      <c r="K414" s="73"/>
      <c r="L414" s="71"/>
      <c r="M414" s="230"/>
      <c r="N414" s="46"/>
      <c r="O414" s="46"/>
      <c r="P414" s="46"/>
      <c r="Q414" s="46"/>
      <c r="R414" s="46"/>
      <c r="S414" s="46"/>
      <c r="T414" s="94"/>
      <c r="AT414" s="23" t="s">
        <v>133</v>
      </c>
      <c r="AU414" s="23" t="s">
        <v>131</v>
      </c>
    </row>
    <row r="415" s="10" customFormat="1" ht="29.88" customHeight="1">
      <c r="B415" s="200"/>
      <c r="C415" s="201"/>
      <c r="D415" s="202" t="s">
        <v>72</v>
      </c>
      <c r="E415" s="214" t="s">
        <v>649</v>
      </c>
      <c r="F415" s="214" t="s">
        <v>658</v>
      </c>
      <c r="G415" s="201"/>
      <c r="H415" s="201"/>
      <c r="I415" s="204"/>
      <c r="J415" s="215">
        <f>BK415</f>
        <v>0</v>
      </c>
      <c r="K415" s="201"/>
      <c r="L415" s="206"/>
      <c r="M415" s="207"/>
      <c r="N415" s="208"/>
      <c r="O415" s="208"/>
      <c r="P415" s="209">
        <f>SUM(P416:P427)</f>
        <v>0</v>
      </c>
      <c r="Q415" s="208"/>
      <c r="R415" s="209">
        <f>SUM(R416:R427)</f>
        <v>0</v>
      </c>
      <c r="S415" s="208"/>
      <c r="T415" s="210">
        <f>SUM(T416:T427)</f>
        <v>0</v>
      </c>
      <c r="AR415" s="211" t="s">
        <v>80</v>
      </c>
      <c r="AT415" s="212" t="s">
        <v>72</v>
      </c>
      <c r="AU415" s="212" t="s">
        <v>80</v>
      </c>
      <c r="AY415" s="211" t="s">
        <v>123</v>
      </c>
      <c r="BK415" s="213">
        <f>SUM(BK416:BK427)</f>
        <v>0</v>
      </c>
    </row>
    <row r="416" s="1" customFormat="1" ht="25.5" customHeight="1">
      <c r="B416" s="45"/>
      <c r="C416" s="216" t="s">
        <v>659</v>
      </c>
      <c r="D416" s="216" t="s">
        <v>125</v>
      </c>
      <c r="E416" s="217" t="s">
        <v>660</v>
      </c>
      <c r="F416" s="218" t="s">
        <v>661</v>
      </c>
      <c r="G416" s="219" t="s">
        <v>306</v>
      </c>
      <c r="H416" s="220">
        <v>12.618</v>
      </c>
      <c r="I416" s="221"/>
      <c r="J416" s="222">
        <f>ROUND(I416*H416,2)</f>
        <v>0</v>
      </c>
      <c r="K416" s="218" t="s">
        <v>165</v>
      </c>
      <c r="L416" s="71"/>
      <c r="M416" s="223" t="s">
        <v>23</v>
      </c>
      <c r="N416" s="224" t="s">
        <v>45</v>
      </c>
      <c r="O416" s="4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AR416" s="23" t="s">
        <v>130</v>
      </c>
      <c r="AT416" s="23" t="s">
        <v>125</v>
      </c>
      <c r="AU416" s="23" t="s">
        <v>131</v>
      </c>
      <c r="AY416" s="23" t="s">
        <v>123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3" t="s">
        <v>131</v>
      </c>
      <c r="BK416" s="227">
        <f>ROUND(I416*H416,2)</f>
        <v>0</v>
      </c>
      <c r="BL416" s="23" t="s">
        <v>130</v>
      </c>
      <c r="BM416" s="23" t="s">
        <v>662</v>
      </c>
    </row>
    <row r="417" s="11" customFormat="1">
      <c r="B417" s="231"/>
      <c r="C417" s="232"/>
      <c r="D417" s="228" t="s">
        <v>135</v>
      </c>
      <c r="E417" s="233" t="s">
        <v>23</v>
      </c>
      <c r="F417" s="234" t="s">
        <v>663</v>
      </c>
      <c r="G417" s="232"/>
      <c r="H417" s="235">
        <v>12.618</v>
      </c>
      <c r="I417" s="236"/>
      <c r="J417" s="232"/>
      <c r="K417" s="232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135</v>
      </c>
      <c r="AU417" s="241" t="s">
        <v>131</v>
      </c>
      <c r="AV417" s="11" t="s">
        <v>131</v>
      </c>
      <c r="AW417" s="11" t="s">
        <v>36</v>
      </c>
      <c r="AX417" s="11" t="s">
        <v>80</v>
      </c>
      <c r="AY417" s="241" t="s">
        <v>123</v>
      </c>
    </row>
    <row r="418" s="1" customFormat="1" ht="25.5" customHeight="1">
      <c r="B418" s="45"/>
      <c r="C418" s="216" t="s">
        <v>664</v>
      </c>
      <c r="D418" s="216" t="s">
        <v>125</v>
      </c>
      <c r="E418" s="217" t="s">
        <v>665</v>
      </c>
      <c r="F418" s="218" t="s">
        <v>666</v>
      </c>
      <c r="G418" s="219" t="s">
        <v>306</v>
      </c>
      <c r="H418" s="220">
        <v>126.18000000000001</v>
      </c>
      <c r="I418" s="221"/>
      <c r="J418" s="222">
        <f>ROUND(I418*H418,2)</f>
        <v>0</v>
      </c>
      <c r="K418" s="218" t="s">
        <v>165</v>
      </c>
      <c r="L418" s="71"/>
      <c r="M418" s="223" t="s">
        <v>23</v>
      </c>
      <c r="N418" s="224" t="s">
        <v>45</v>
      </c>
      <c r="O418" s="4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23" t="s">
        <v>130</v>
      </c>
      <c r="AT418" s="23" t="s">
        <v>125</v>
      </c>
      <c r="AU418" s="23" t="s">
        <v>131</v>
      </c>
      <c r="AY418" s="23" t="s">
        <v>123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3" t="s">
        <v>131</v>
      </c>
      <c r="BK418" s="227">
        <f>ROUND(I418*H418,2)</f>
        <v>0</v>
      </c>
      <c r="BL418" s="23" t="s">
        <v>130</v>
      </c>
      <c r="BM418" s="23" t="s">
        <v>667</v>
      </c>
    </row>
    <row r="419" s="11" customFormat="1">
      <c r="B419" s="231"/>
      <c r="C419" s="232"/>
      <c r="D419" s="228" t="s">
        <v>135</v>
      </c>
      <c r="E419" s="233" t="s">
        <v>23</v>
      </c>
      <c r="F419" s="234" t="s">
        <v>668</v>
      </c>
      <c r="G419" s="232"/>
      <c r="H419" s="235">
        <v>126.18000000000001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135</v>
      </c>
      <c r="AU419" s="241" t="s">
        <v>131</v>
      </c>
      <c r="AV419" s="11" t="s">
        <v>131</v>
      </c>
      <c r="AW419" s="11" t="s">
        <v>36</v>
      </c>
      <c r="AX419" s="11" t="s">
        <v>80</v>
      </c>
      <c r="AY419" s="241" t="s">
        <v>123</v>
      </c>
    </row>
    <row r="420" s="1" customFormat="1" ht="16.5" customHeight="1">
      <c r="B420" s="45"/>
      <c r="C420" s="216" t="s">
        <v>669</v>
      </c>
      <c r="D420" s="216" t="s">
        <v>125</v>
      </c>
      <c r="E420" s="217" t="s">
        <v>670</v>
      </c>
      <c r="F420" s="218" t="s">
        <v>671</v>
      </c>
      <c r="G420" s="219" t="s">
        <v>306</v>
      </c>
      <c r="H420" s="220">
        <v>12.618</v>
      </c>
      <c r="I420" s="221"/>
      <c r="J420" s="222">
        <f>ROUND(I420*H420,2)</f>
        <v>0</v>
      </c>
      <c r="K420" s="218" t="s">
        <v>165</v>
      </c>
      <c r="L420" s="71"/>
      <c r="M420" s="223" t="s">
        <v>23</v>
      </c>
      <c r="N420" s="224" t="s">
        <v>45</v>
      </c>
      <c r="O420" s="4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23" t="s">
        <v>130</v>
      </c>
      <c r="AT420" s="23" t="s">
        <v>125</v>
      </c>
      <c r="AU420" s="23" t="s">
        <v>131</v>
      </c>
      <c r="AY420" s="23" t="s">
        <v>123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3" t="s">
        <v>131</v>
      </c>
      <c r="BK420" s="227">
        <f>ROUND(I420*H420,2)</f>
        <v>0</v>
      </c>
      <c r="BL420" s="23" t="s">
        <v>130</v>
      </c>
      <c r="BM420" s="23" t="s">
        <v>672</v>
      </c>
    </row>
    <row r="421" s="11" customFormat="1">
      <c r="B421" s="231"/>
      <c r="C421" s="232"/>
      <c r="D421" s="228" t="s">
        <v>135</v>
      </c>
      <c r="E421" s="233" t="s">
        <v>23</v>
      </c>
      <c r="F421" s="234" t="s">
        <v>663</v>
      </c>
      <c r="G421" s="232"/>
      <c r="H421" s="235">
        <v>12.618</v>
      </c>
      <c r="I421" s="236"/>
      <c r="J421" s="232"/>
      <c r="K421" s="232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135</v>
      </c>
      <c r="AU421" s="241" t="s">
        <v>131</v>
      </c>
      <c r="AV421" s="11" t="s">
        <v>131</v>
      </c>
      <c r="AW421" s="11" t="s">
        <v>36</v>
      </c>
      <c r="AX421" s="11" t="s">
        <v>80</v>
      </c>
      <c r="AY421" s="241" t="s">
        <v>123</v>
      </c>
    </row>
    <row r="422" s="1" customFormat="1" ht="25.5" customHeight="1">
      <c r="B422" s="45"/>
      <c r="C422" s="216" t="s">
        <v>673</v>
      </c>
      <c r="D422" s="216" t="s">
        <v>125</v>
      </c>
      <c r="E422" s="217" t="s">
        <v>674</v>
      </c>
      <c r="F422" s="218" t="s">
        <v>675</v>
      </c>
      <c r="G422" s="219" t="s">
        <v>306</v>
      </c>
      <c r="H422" s="220">
        <v>2.8439999999999999</v>
      </c>
      <c r="I422" s="221"/>
      <c r="J422" s="222">
        <f>ROUND(I422*H422,2)</f>
        <v>0</v>
      </c>
      <c r="K422" s="218" t="s">
        <v>165</v>
      </c>
      <c r="L422" s="71"/>
      <c r="M422" s="223" t="s">
        <v>23</v>
      </c>
      <c r="N422" s="224" t="s">
        <v>45</v>
      </c>
      <c r="O422" s="4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AR422" s="23" t="s">
        <v>130</v>
      </c>
      <c r="AT422" s="23" t="s">
        <v>125</v>
      </c>
      <c r="AU422" s="23" t="s">
        <v>131</v>
      </c>
      <c r="AY422" s="23" t="s">
        <v>123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3" t="s">
        <v>131</v>
      </c>
      <c r="BK422" s="227">
        <f>ROUND(I422*H422,2)</f>
        <v>0</v>
      </c>
      <c r="BL422" s="23" t="s">
        <v>130</v>
      </c>
      <c r="BM422" s="23" t="s">
        <v>676</v>
      </c>
    </row>
    <row r="423" s="11" customFormat="1">
      <c r="B423" s="231"/>
      <c r="C423" s="232"/>
      <c r="D423" s="228" t="s">
        <v>135</v>
      </c>
      <c r="E423" s="233" t="s">
        <v>23</v>
      </c>
      <c r="F423" s="234" t="s">
        <v>677</v>
      </c>
      <c r="G423" s="232"/>
      <c r="H423" s="235">
        <v>2.8439999999999999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135</v>
      </c>
      <c r="AU423" s="241" t="s">
        <v>131</v>
      </c>
      <c r="AV423" s="11" t="s">
        <v>131</v>
      </c>
      <c r="AW423" s="11" t="s">
        <v>36</v>
      </c>
      <c r="AX423" s="11" t="s">
        <v>80</v>
      </c>
      <c r="AY423" s="241" t="s">
        <v>123</v>
      </c>
    </row>
    <row r="424" s="1" customFormat="1" ht="25.5" customHeight="1">
      <c r="B424" s="45"/>
      <c r="C424" s="216" t="s">
        <v>678</v>
      </c>
      <c r="D424" s="216" t="s">
        <v>125</v>
      </c>
      <c r="E424" s="217" t="s">
        <v>679</v>
      </c>
      <c r="F424" s="218" t="s">
        <v>680</v>
      </c>
      <c r="G424" s="219" t="s">
        <v>306</v>
      </c>
      <c r="H424" s="220">
        <v>9.7739999999999991</v>
      </c>
      <c r="I424" s="221"/>
      <c r="J424" s="222">
        <f>ROUND(I424*H424,2)</f>
        <v>0</v>
      </c>
      <c r="K424" s="218" t="s">
        <v>165</v>
      </c>
      <c r="L424" s="71"/>
      <c r="M424" s="223" t="s">
        <v>23</v>
      </c>
      <c r="N424" s="224" t="s">
        <v>45</v>
      </c>
      <c r="O424" s="4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23" t="s">
        <v>130</v>
      </c>
      <c r="AT424" s="23" t="s">
        <v>125</v>
      </c>
      <c r="AU424" s="23" t="s">
        <v>131</v>
      </c>
      <c r="AY424" s="23" t="s">
        <v>123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3" t="s">
        <v>131</v>
      </c>
      <c r="BK424" s="227">
        <f>ROUND(I424*H424,2)</f>
        <v>0</v>
      </c>
      <c r="BL424" s="23" t="s">
        <v>130</v>
      </c>
      <c r="BM424" s="23" t="s">
        <v>681</v>
      </c>
    </row>
    <row r="425" s="1" customFormat="1">
      <c r="B425" s="45"/>
      <c r="C425" s="73"/>
      <c r="D425" s="228" t="s">
        <v>133</v>
      </c>
      <c r="E425" s="73"/>
      <c r="F425" s="229" t="s">
        <v>682</v>
      </c>
      <c r="G425" s="73"/>
      <c r="H425" s="73"/>
      <c r="I425" s="186"/>
      <c r="J425" s="73"/>
      <c r="K425" s="73"/>
      <c r="L425" s="71"/>
      <c r="M425" s="230"/>
      <c r="N425" s="46"/>
      <c r="O425" s="46"/>
      <c r="P425" s="46"/>
      <c r="Q425" s="46"/>
      <c r="R425" s="46"/>
      <c r="S425" s="46"/>
      <c r="T425" s="94"/>
      <c r="AT425" s="23" t="s">
        <v>133</v>
      </c>
      <c r="AU425" s="23" t="s">
        <v>131</v>
      </c>
    </row>
    <row r="426" s="11" customFormat="1">
      <c r="B426" s="231"/>
      <c r="C426" s="232"/>
      <c r="D426" s="228" t="s">
        <v>135</v>
      </c>
      <c r="E426" s="233" t="s">
        <v>23</v>
      </c>
      <c r="F426" s="234" t="s">
        <v>683</v>
      </c>
      <c r="G426" s="232"/>
      <c r="H426" s="235">
        <v>9.7739999999999991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135</v>
      </c>
      <c r="AU426" s="241" t="s">
        <v>131</v>
      </c>
      <c r="AV426" s="11" t="s">
        <v>131</v>
      </c>
      <c r="AW426" s="11" t="s">
        <v>36</v>
      </c>
      <c r="AX426" s="11" t="s">
        <v>73</v>
      </c>
      <c r="AY426" s="241" t="s">
        <v>123</v>
      </c>
    </row>
    <row r="427" s="12" customFormat="1">
      <c r="B427" s="242"/>
      <c r="C427" s="243"/>
      <c r="D427" s="228" t="s">
        <v>135</v>
      </c>
      <c r="E427" s="244" t="s">
        <v>23</v>
      </c>
      <c r="F427" s="245" t="s">
        <v>143</v>
      </c>
      <c r="G427" s="243"/>
      <c r="H427" s="246">
        <v>9.7739999999999991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135</v>
      </c>
      <c r="AU427" s="252" t="s">
        <v>131</v>
      </c>
      <c r="AV427" s="12" t="s">
        <v>130</v>
      </c>
      <c r="AW427" s="12" t="s">
        <v>36</v>
      </c>
      <c r="AX427" s="12" t="s">
        <v>80</v>
      </c>
      <c r="AY427" s="252" t="s">
        <v>123</v>
      </c>
    </row>
    <row r="428" s="10" customFormat="1" ht="29.88" customHeight="1">
      <c r="B428" s="200"/>
      <c r="C428" s="201"/>
      <c r="D428" s="202" t="s">
        <v>72</v>
      </c>
      <c r="E428" s="214" t="s">
        <v>684</v>
      </c>
      <c r="F428" s="214" t="s">
        <v>685</v>
      </c>
      <c r="G428" s="201"/>
      <c r="H428" s="201"/>
      <c r="I428" s="204"/>
      <c r="J428" s="215">
        <f>BK428</f>
        <v>0</v>
      </c>
      <c r="K428" s="201"/>
      <c r="L428" s="206"/>
      <c r="M428" s="207"/>
      <c r="N428" s="208"/>
      <c r="O428" s="208"/>
      <c r="P428" s="209">
        <f>SUM(P429:P432)</f>
        <v>0</v>
      </c>
      <c r="Q428" s="208"/>
      <c r="R428" s="209">
        <f>SUM(R429:R432)</f>
        <v>0</v>
      </c>
      <c r="S428" s="208"/>
      <c r="T428" s="210">
        <f>SUM(T429:T432)</f>
        <v>0</v>
      </c>
      <c r="AR428" s="211" t="s">
        <v>80</v>
      </c>
      <c r="AT428" s="212" t="s">
        <v>72</v>
      </c>
      <c r="AU428" s="212" t="s">
        <v>80</v>
      </c>
      <c r="AY428" s="211" t="s">
        <v>123</v>
      </c>
      <c r="BK428" s="213">
        <f>SUM(BK429:BK432)</f>
        <v>0</v>
      </c>
    </row>
    <row r="429" s="1" customFormat="1" ht="25.5" customHeight="1">
      <c r="B429" s="45"/>
      <c r="C429" s="216" t="s">
        <v>686</v>
      </c>
      <c r="D429" s="216" t="s">
        <v>125</v>
      </c>
      <c r="E429" s="217" t="s">
        <v>687</v>
      </c>
      <c r="F429" s="218" t="s">
        <v>688</v>
      </c>
      <c r="G429" s="219" t="s">
        <v>306</v>
      </c>
      <c r="H429" s="220">
        <v>133.328</v>
      </c>
      <c r="I429" s="221"/>
      <c r="J429" s="222">
        <f>ROUND(I429*H429,2)</f>
        <v>0</v>
      </c>
      <c r="K429" s="218" t="s">
        <v>165</v>
      </c>
      <c r="L429" s="71"/>
      <c r="M429" s="223" t="s">
        <v>23</v>
      </c>
      <c r="N429" s="224" t="s">
        <v>45</v>
      </c>
      <c r="O429" s="4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AR429" s="23" t="s">
        <v>130</v>
      </c>
      <c r="AT429" s="23" t="s">
        <v>125</v>
      </c>
      <c r="AU429" s="23" t="s">
        <v>131</v>
      </c>
      <c r="AY429" s="23" t="s">
        <v>123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3" t="s">
        <v>131</v>
      </c>
      <c r="BK429" s="227">
        <f>ROUND(I429*H429,2)</f>
        <v>0</v>
      </c>
      <c r="BL429" s="23" t="s">
        <v>130</v>
      </c>
      <c r="BM429" s="23" t="s">
        <v>689</v>
      </c>
    </row>
    <row r="430" s="11" customFormat="1">
      <c r="B430" s="231"/>
      <c r="C430" s="232"/>
      <c r="D430" s="228" t="s">
        <v>135</v>
      </c>
      <c r="E430" s="233" t="s">
        <v>23</v>
      </c>
      <c r="F430" s="234" t="s">
        <v>690</v>
      </c>
      <c r="G430" s="232"/>
      <c r="H430" s="235">
        <v>133.328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135</v>
      </c>
      <c r="AU430" s="241" t="s">
        <v>131</v>
      </c>
      <c r="AV430" s="11" t="s">
        <v>131</v>
      </c>
      <c r="AW430" s="11" t="s">
        <v>36</v>
      </c>
      <c r="AX430" s="11" t="s">
        <v>80</v>
      </c>
      <c r="AY430" s="241" t="s">
        <v>123</v>
      </c>
    </row>
    <row r="431" s="1" customFormat="1" ht="38.25" customHeight="1">
      <c r="B431" s="45"/>
      <c r="C431" s="216" t="s">
        <v>691</v>
      </c>
      <c r="D431" s="216" t="s">
        <v>125</v>
      </c>
      <c r="E431" s="217" t="s">
        <v>692</v>
      </c>
      <c r="F431" s="218" t="s">
        <v>693</v>
      </c>
      <c r="G431" s="219" t="s">
        <v>306</v>
      </c>
      <c r="H431" s="220">
        <v>1.865</v>
      </c>
      <c r="I431" s="221"/>
      <c r="J431" s="222">
        <f>ROUND(I431*H431,2)</f>
        <v>0</v>
      </c>
      <c r="K431" s="218" t="s">
        <v>165</v>
      </c>
      <c r="L431" s="71"/>
      <c r="M431" s="223" t="s">
        <v>23</v>
      </c>
      <c r="N431" s="224" t="s">
        <v>45</v>
      </c>
      <c r="O431" s="4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23" t="s">
        <v>130</v>
      </c>
      <c r="AT431" s="23" t="s">
        <v>125</v>
      </c>
      <c r="AU431" s="23" t="s">
        <v>131</v>
      </c>
      <c r="AY431" s="23" t="s">
        <v>123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3" t="s">
        <v>131</v>
      </c>
      <c r="BK431" s="227">
        <f>ROUND(I431*H431,2)</f>
        <v>0</v>
      </c>
      <c r="BL431" s="23" t="s">
        <v>130</v>
      </c>
      <c r="BM431" s="23" t="s">
        <v>694</v>
      </c>
    </row>
    <row r="432" s="11" customFormat="1">
      <c r="B432" s="231"/>
      <c r="C432" s="232"/>
      <c r="D432" s="228" t="s">
        <v>135</v>
      </c>
      <c r="E432" s="233" t="s">
        <v>23</v>
      </c>
      <c r="F432" s="234" t="s">
        <v>695</v>
      </c>
      <c r="G432" s="232"/>
      <c r="H432" s="235">
        <v>1.865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135</v>
      </c>
      <c r="AU432" s="241" t="s">
        <v>131</v>
      </c>
      <c r="AV432" s="11" t="s">
        <v>131</v>
      </c>
      <c r="AW432" s="11" t="s">
        <v>36</v>
      </c>
      <c r="AX432" s="11" t="s">
        <v>80</v>
      </c>
      <c r="AY432" s="241" t="s">
        <v>123</v>
      </c>
    </row>
    <row r="433" s="10" customFormat="1" ht="37.44001" customHeight="1">
      <c r="B433" s="200"/>
      <c r="C433" s="201"/>
      <c r="D433" s="202" t="s">
        <v>72</v>
      </c>
      <c r="E433" s="203" t="s">
        <v>696</v>
      </c>
      <c r="F433" s="203" t="s">
        <v>697</v>
      </c>
      <c r="G433" s="201"/>
      <c r="H433" s="201"/>
      <c r="I433" s="204"/>
      <c r="J433" s="205">
        <f>BK433</f>
        <v>0</v>
      </c>
      <c r="K433" s="201"/>
      <c r="L433" s="206"/>
      <c r="M433" s="207"/>
      <c r="N433" s="208"/>
      <c r="O433" s="208"/>
      <c r="P433" s="209">
        <f>SUM(P434:P441)</f>
        <v>0</v>
      </c>
      <c r="Q433" s="208"/>
      <c r="R433" s="209">
        <f>SUM(R434:R441)</f>
        <v>0</v>
      </c>
      <c r="S433" s="208"/>
      <c r="T433" s="210">
        <f>SUM(T434:T441)</f>
        <v>0</v>
      </c>
      <c r="AR433" s="211" t="s">
        <v>130</v>
      </c>
      <c r="AT433" s="212" t="s">
        <v>72</v>
      </c>
      <c r="AU433" s="212" t="s">
        <v>73</v>
      </c>
      <c r="AY433" s="211" t="s">
        <v>123</v>
      </c>
      <c r="BK433" s="213">
        <f>SUM(BK434:BK441)</f>
        <v>0</v>
      </c>
    </row>
    <row r="434" s="1" customFormat="1" ht="16.5" customHeight="1">
      <c r="B434" s="45"/>
      <c r="C434" s="216" t="s">
        <v>698</v>
      </c>
      <c r="D434" s="216" t="s">
        <v>125</v>
      </c>
      <c r="E434" s="217" t="s">
        <v>699</v>
      </c>
      <c r="F434" s="218" t="s">
        <v>700</v>
      </c>
      <c r="G434" s="219" t="s">
        <v>701</v>
      </c>
      <c r="H434" s="220">
        <v>0.5</v>
      </c>
      <c r="I434" s="221"/>
      <c r="J434" s="222">
        <f>ROUND(I434*H434,2)</f>
        <v>0</v>
      </c>
      <c r="K434" s="218" t="s">
        <v>23</v>
      </c>
      <c r="L434" s="71"/>
      <c r="M434" s="223" t="s">
        <v>23</v>
      </c>
      <c r="N434" s="224" t="s">
        <v>45</v>
      </c>
      <c r="O434" s="46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AR434" s="23" t="s">
        <v>702</v>
      </c>
      <c r="AT434" s="23" t="s">
        <v>125</v>
      </c>
      <c r="AU434" s="23" t="s">
        <v>80</v>
      </c>
      <c r="AY434" s="23" t="s">
        <v>123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3" t="s">
        <v>131</v>
      </c>
      <c r="BK434" s="227">
        <f>ROUND(I434*H434,2)</f>
        <v>0</v>
      </c>
      <c r="BL434" s="23" t="s">
        <v>702</v>
      </c>
      <c r="BM434" s="23" t="s">
        <v>703</v>
      </c>
    </row>
    <row r="435" s="11" customFormat="1">
      <c r="B435" s="231"/>
      <c r="C435" s="232"/>
      <c r="D435" s="228" t="s">
        <v>135</v>
      </c>
      <c r="E435" s="233" t="s">
        <v>23</v>
      </c>
      <c r="F435" s="234" t="s">
        <v>704</v>
      </c>
      <c r="G435" s="232"/>
      <c r="H435" s="235">
        <v>0.5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135</v>
      </c>
      <c r="AU435" s="241" t="s">
        <v>80</v>
      </c>
      <c r="AV435" s="11" t="s">
        <v>131</v>
      </c>
      <c r="AW435" s="11" t="s">
        <v>36</v>
      </c>
      <c r="AX435" s="11" t="s">
        <v>80</v>
      </c>
      <c r="AY435" s="241" t="s">
        <v>123</v>
      </c>
    </row>
    <row r="436" s="1" customFormat="1" ht="16.5" customHeight="1">
      <c r="B436" s="45"/>
      <c r="C436" s="216" t="s">
        <v>705</v>
      </c>
      <c r="D436" s="216" t="s">
        <v>125</v>
      </c>
      <c r="E436" s="217" t="s">
        <v>706</v>
      </c>
      <c r="F436" s="218" t="s">
        <v>707</v>
      </c>
      <c r="G436" s="219" t="s">
        <v>708</v>
      </c>
      <c r="H436" s="220">
        <v>1</v>
      </c>
      <c r="I436" s="221"/>
      <c r="J436" s="222">
        <f>ROUND(I436*H436,2)</f>
        <v>0</v>
      </c>
      <c r="K436" s="218" t="s">
        <v>23</v>
      </c>
      <c r="L436" s="71"/>
      <c r="M436" s="223" t="s">
        <v>23</v>
      </c>
      <c r="N436" s="224" t="s">
        <v>45</v>
      </c>
      <c r="O436" s="4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AR436" s="23" t="s">
        <v>130</v>
      </c>
      <c r="AT436" s="23" t="s">
        <v>125</v>
      </c>
      <c r="AU436" s="23" t="s">
        <v>80</v>
      </c>
      <c r="AY436" s="23" t="s">
        <v>123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3" t="s">
        <v>131</v>
      </c>
      <c r="BK436" s="227">
        <f>ROUND(I436*H436,2)</f>
        <v>0</v>
      </c>
      <c r="BL436" s="23" t="s">
        <v>130</v>
      </c>
      <c r="BM436" s="23" t="s">
        <v>709</v>
      </c>
    </row>
    <row r="437" s="1" customFormat="1" ht="16.5" customHeight="1">
      <c r="B437" s="45"/>
      <c r="C437" s="216" t="s">
        <v>710</v>
      </c>
      <c r="D437" s="216" t="s">
        <v>125</v>
      </c>
      <c r="E437" s="217" t="s">
        <v>711</v>
      </c>
      <c r="F437" s="218" t="s">
        <v>712</v>
      </c>
      <c r="G437" s="219" t="s">
        <v>708</v>
      </c>
      <c r="H437" s="220">
        <v>1</v>
      </c>
      <c r="I437" s="221"/>
      <c r="J437" s="222">
        <f>ROUND(I437*H437,2)</f>
        <v>0</v>
      </c>
      <c r="K437" s="218" t="s">
        <v>23</v>
      </c>
      <c r="L437" s="71"/>
      <c r="M437" s="223" t="s">
        <v>23</v>
      </c>
      <c r="N437" s="224" t="s">
        <v>45</v>
      </c>
      <c r="O437" s="4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23" t="s">
        <v>130</v>
      </c>
      <c r="AT437" s="23" t="s">
        <v>125</v>
      </c>
      <c r="AU437" s="23" t="s">
        <v>80</v>
      </c>
      <c r="AY437" s="23" t="s">
        <v>123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3" t="s">
        <v>131</v>
      </c>
      <c r="BK437" s="227">
        <f>ROUND(I437*H437,2)</f>
        <v>0</v>
      </c>
      <c r="BL437" s="23" t="s">
        <v>130</v>
      </c>
      <c r="BM437" s="23" t="s">
        <v>713</v>
      </c>
    </row>
    <row r="438" s="1" customFormat="1" ht="16.5" customHeight="1">
      <c r="B438" s="45"/>
      <c r="C438" s="216" t="s">
        <v>714</v>
      </c>
      <c r="D438" s="216" t="s">
        <v>125</v>
      </c>
      <c r="E438" s="217" t="s">
        <v>715</v>
      </c>
      <c r="F438" s="218" t="s">
        <v>716</v>
      </c>
      <c r="G438" s="219" t="s">
        <v>708</v>
      </c>
      <c r="H438" s="220">
        <v>1</v>
      </c>
      <c r="I438" s="221"/>
      <c r="J438" s="222">
        <f>ROUND(I438*H438,2)</f>
        <v>0</v>
      </c>
      <c r="K438" s="218" t="s">
        <v>23</v>
      </c>
      <c r="L438" s="71"/>
      <c r="M438" s="223" t="s">
        <v>23</v>
      </c>
      <c r="N438" s="224" t="s">
        <v>45</v>
      </c>
      <c r="O438" s="46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AR438" s="23" t="s">
        <v>130</v>
      </c>
      <c r="AT438" s="23" t="s">
        <v>125</v>
      </c>
      <c r="AU438" s="23" t="s">
        <v>80</v>
      </c>
      <c r="AY438" s="23" t="s">
        <v>123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3" t="s">
        <v>131</v>
      </c>
      <c r="BK438" s="227">
        <f>ROUND(I438*H438,2)</f>
        <v>0</v>
      </c>
      <c r="BL438" s="23" t="s">
        <v>130</v>
      </c>
      <c r="BM438" s="23" t="s">
        <v>717</v>
      </c>
    </row>
    <row r="439" s="1" customFormat="1" ht="16.5" customHeight="1">
      <c r="B439" s="45"/>
      <c r="C439" s="216" t="s">
        <v>718</v>
      </c>
      <c r="D439" s="216" t="s">
        <v>125</v>
      </c>
      <c r="E439" s="217" t="s">
        <v>719</v>
      </c>
      <c r="F439" s="218" t="s">
        <v>720</v>
      </c>
      <c r="G439" s="219" t="s">
        <v>708</v>
      </c>
      <c r="H439" s="220">
        <v>1</v>
      </c>
      <c r="I439" s="221"/>
      <c r="J439" s="222">
        <f>ROUND(I439*H439,2)</f>
        <v>0</v>
      </c>
      <c r="K439" s="218" t="s">
        <v>23</v>
      </c>
      <c r="L439" s="71"/>
      <c r="M439" s="223" t="s">
        <v>23</v>
      </c>
      <c r="N439" s="224" t="s">
        <v>45</v>
      </c>
      <c r="O439" s="4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23" t="s">
        <v>130</v>
      </c>
      <c r="AT439" s="23" t="s">
        <v>125</v>
      </c>
      <c r="AU439" s="23" t="s">
        <v>80</v>
      </c>
      <c r="AY439" s="23" t="s">
        <v>123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3" t="s">
        <v>131</v>
      </c>
      <c r="BK439" s="227">
        <f>ROUND(I439*H439,2)</f>
        <v>0</v>
      </c>
      <c r="BL439" s="23" t="s">
        <v>130</v>
      </c>
      <c r="BM439" s="23" t="s">
        <v>721</v>
      </c>
    </row>
    <row r="440" s="1" customFormat="1" ht="16.5" customHeight="1">
      <c r="B440" s="45"/>
      <c r="C440" s="216" t="s">
        <v>722</v>
      </c>
      <c r="D440" s="216" t="s">
        <v>125</v>
      </c>
      <c r="E440" s="217" t="s">
        <v>723</v>
      </c>
      <c r="F440" s="218" t="s">
        <v>724</v>
      </c>
      <c r="G440" s="219" t="s">
        <v>708</v>
      </c>
      <c r="H440" s="220">
        <v>1</v>
      </c>
      <c r="I440" s="221"/>
      <c r="J440" s="222">
        <f>ROUND(I440*H440,2)</f>
        <v>0</v>
      </c>
      <c r="K440" s="218" t="s">
        <v>23</v>
      </c>
      <c r="L440" s="71"/>
      <c r="M440" s="223" t="s">
        <v>23</v>
      </c>
      <c r="N440" s="224" t="s">
        <v>45</v>
      </c>
      <c r="O440" s="46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AR440" s="23" t="s">
        <v>130</v>
      </c>
      <c r="AT440" s="23" t="s">
        <v>125</v>
      </c>
      <c r="AU440" s="23" t="s">
        <v>80</v>
      </c>
      <c r="AY440" s="23" t="s">
        <v>123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3" t="s">
        <v>131</v>
      </c>
      <c r="BK440" s="227">
        <f>ROUND(I440*H440,2)</f>
        <v>0</v>
      </c>
      <c r="BL440" s="23" t="s">
        <v>130</v>
      </c>
      <c r="BM440" s="23" t="s">
        <v>725</v>
      </c>
    </row>
    <row r="441" s="1" customFormat="1" ht="16.5" customHeight="1">
      <c r="B441" s="45"/>
      <c r="C441" s="216" t="s">
        <v>726</v>
      </c>
      <c r="D441" s="216" t="s">
        <v>125</v>
      </c>
      <c r="E441" s="217" t="s">
        <v>727</v>
      </c>
      <c r="F441" s="218" t="s">
        <v>728</v>
      </c>
      <c r="G441" s="219" t="s">
        <v>708</v>
      </c>
      <c r="H441" s="220">
        <v>1</v>
      </c>
      <c r="I441" s="221"/>
      <c r="J441" s="222">
        <f>ROUND(I441*H441,2)</f>
        <v>0</v>
      </c>
      <c r="K441" s="218" t="s">
        <v>23</v>
      </c>
      <c r="L441" s="71"/>
      <c r="M441" s="223" t="s">
        <v>23</v>
      </c>
      <c r="N441" s="275" t="s">
        <v>45</v>
      </c>
      <c r="O441" s="276"/>
      <c r="P441" s="277">
        <f>O441*H441</f>
        <v>0</v>
      </c>
      <c r="Q441" s="277">
        <v>0</v>
      </c>
      <c r="R441" s="277">
        <f>Q441*H441</f>
        <v>0</v>
      </c>
      <c r="S441" s="277">
        <v>0</v>
      </c>
      <c r="T441" s="278">
        <f>S441*H441</f>
        <v>0</v>
      </c>
      <c r="AR441" s="23" t="s">
        <v>130</v>
      </c>
      <c r="AT441" s="23" t="s">
        <v>125</v>
      </c>
      <c r="AU441" s="23" t="s">
        <v>80</v>
      </c>
      <c r="AY441" s="23" t="s">
        <v>123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3" t="s">
        <v>131</v>
      </c>
      <c r="BK441" s="227">
        <f>ROUND(I441*H441,2)</f>
        <v>0</v>
      </c>
      <c r="BL441" s="23" t="s">
        <v>130</v>
      </c>
      <c r="BM441" s="23" t="s">
        <v>729</v>
      </c>
    </row>
    <row r="442" s="1" customFormat="1" ht="6.96" customHeight="1">
      <c r="B442" s="66"/>
      <c r="C442" s="67"/>
      <c r="D442" s="67"/>
      <c r="E442" s="67"/>
      <c r="F442" s="67"/>
      <c r="G442" s="67"/>
      <c r="H442" s="67"/>
      <c r="I442" s="161"/>
      <c r="J442" s="67"/>
      <c r="K442" s="67"/>
      <c r="L442" s="71"/>
    </row>
  </sheetData>
  <sheetProtection sheet="1" autoFilter="0" formatColumns="0" formatRows="0" objects="1" scenarios="1" spinCount="100000" saltValue="QkqfAuK0SZg99YUBXCdC7qV7gVF7h81ilQWne8QXgxDubF6W/Q1f463AKpW1MMBrzQjR2FVFsHrBZ5PendjVrg==" hashValue="8ek2Uf8bV8UTzRs4fJwGMhNEZk3ZKgtjxo6KZEhhlEg0W9mXyTO1uQJGiIbfYNwCpuC7Pi4i4jDz8oAg72zL4Q==" algorithmName="SHA-512" password="CC35"/>
  <autoFilter ref="C86:K44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4" customFormat="1" ht="45" customHeight="1">
      <c r="B3" s="283"/>
      <c r="C3" s="284" t="s">
        <v>730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731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732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733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734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735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736</v>
      </c>
      <c r="E11" s="290"/>
      <c r="F11" s="290"/>
      <c r="G11" s="290"/>
      <c r="H11" s="290"/>
      <c r="I11" s="290"/>
      <c r="J11" s="290"/>
      <c r="K11" s="288"/>
    </row>
    <row r="12" ht="12.75" customHeight="1">
      <c r="B12" s="291"/>
      <c r="C12" s="292"/>
      <c r="D12" s="292"/>
      <c r="E12" s="292"/>
      <c r="F12" s="292"/>
      <c r="G12" s="292"/>
      <c r="H12" s="292"/>
      <c r="I12" s="292"/>
      <c r="J12" s="292"/>
      <c r="K12" s="288"/>
    </row>
    <row r="13" ht="15" customHeight="1">
      <c r="B13" s="291"/>
      <c r="C13" s="292"/>
      <c r="D13" s="290" t="s">
        <v>737</v>
      </c>
      <c r="E13" s="290"/>
      <c r="F13" s="290"/>
      <c r="G13" s="290"/>
      <c r="H13" s="290"/>
      <c r="I13" s="290"/>
      <c r="J13" s="290"/>
      <c r="K13" s="288"/>
    </row>
    <row r="14" ht="15" customHeight="1">
      <c r="B14" s="291"/>
      <c r="C14" s="292"/>
      <c r="D14" s="290" t="s">
        <v>738</v>
      </c>
      <c r="E14" s="290"/>
      <c r="F14" s="290"/>
      <c r="G14" s="290"/>
      <c r="H14" s="290"/>
      <c r="I14" s="290"/>
      <c r="J14" s="290"/>
      <c r="K14" s="288"/>
    </row>
    <row r="15" ht="15" customHeight="1">
      <c r="B15" s="291"/>
      <c r="C15" s="292"/>
      <c r="D15" s="290" t="s">
        <v>739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2"/>
      <c r="E16" s="293" t="s">
        <v>79</v>
      </c>
      <c r="F16" s="290" t="s">
        <v>740</v>
      </c>
      <c r="G16" s="290"/>
      <c r="H16" s="290"/>
      <c r="I16" s="290"/>
      <c r="J16" s="290"/>
      <c r="K16" s="288"/>
    </row>
    <row r="17" ht="15" customHeight="1">
      <c r="B17" s="291"/>
      <c r="C17" s="292"/>
      <c r="D17" s="292"/>
      <c r="E17" s="293" t="s">
        <v>741</v>
      </c>
      <c r="F17" s="290" t="s">
        <v>742</v>
      </c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3" t="s">
        <v>743</v>
      </c>
      <c r="F18" s="290" t="s">
        <v>744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3" t="s">
        <v>745</v>
      </c>
      <c r="F19" s="290" t="s">
        <v>746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3" t="s">
        <v>696</v>
      </c>
      <c r="F20" s="290" t="s">
        <v>697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3" t="s">
        <v>747</v>
      </c>
      <c r="F21" s="290" t="s">
        <v>748</v>
      </c>
      <c r="G21" s="290"/>
      <c r="H21" s="290"/>
      <c r="I21" s="290"/>
      <c r="J21" s="290"/>
      <c r="K21" s="288"/>
    </row>
    <row r="22" ht="12.75" customHeight="1">
      <c r="B22" s="291"/>
      <c r="C22" s="292"/>
      <c r="D22" s="292"/>
      <c r="E22" s="292"/>
      <c r="F22" s="292"/>
      <c r="G22" s="292"/>
      <c r="H22" s="292"/>
      <c r="I22" s="292"/>
      <c r="J22" s="292"/>
      <c r="K22" s="288"/>
    </row>
    <row r="23" ht="15" customHeight="1">
      <c r="B23" s="291"/>
      <c r="C23" s="290" t="s">
        <v>749</v>
      </c>
      <c r="D23" s="290"/>
      <c r="E23" s="290"/>
      <c r="F23" s="290"/>
      <c r="G23" s="290"/>
      <c r="H23" s="290"/>
      <c r="I23" s="290"/>
      <c r="J23" s="290"/>
      <c r="K23" s="288"/>
    </row>
    <row r="24" ht="15" customHeight="1">
      <c r="B24" s="291"/>
      <c r="C24" s="290" t="s">
        <v>750</v>
      </c>
      <c r="D24" s="290"/>
      <c r="E24" s="290"/>
      <c r="F24" s="290"/>
      <c r="G24" s="290"/>
      <c r="H24" s="290"/>
      <c r="I24" s="290"/>
      <c r="J24" s="290"/>
      <c r="K24" s="288"/>
    </row>
    <row r="25" ht="15" customHeight="1">
      <c r="B25" s="291"/>
      <c r="C25" s="290"/>
      <c r="D25" s="290" t="s">
        <v>751</v>
      </c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2"/>
      <c r="D26" s="290" t="s">
        <v>752</v>
      </c>
      <c r="E26" s="290"/>
      <c r="F26" s="290"/>
      <c r="G26" s="290"/>
      <c r="H26" s="290"/>
      <c r="I26" s="290"/>
      <c r="J26" s="290"/>
      <c r="K26" s="288"/>
    </row>
    <row r="27" ht="12.75" customHeight="1">
      <c r="B27" s="291"/>
      <c r="C27" s="292"/>
      <c r="D27" s="292"/>
      <c r="E27" s="292"/>
      <c r="F27" s="292"/>
      <c r="G27" s="292"/>
      <c r="H27" s="292"/>
      <c r="I27" s="292"/>
      <c r="J27" s="292"/>
      <c r="K27" s="288"/>
    </row>
    <row r="28" ht="15" customHeight="1">
      <c r="B28" s="291"/>
      <c r="C28" s="292"/>
      <c r="D28" s="290" t="s">
        <v>753</v>
      </c>
      <c r="E28" s="290"/>
      <c r="F28" s="290"/>
      <c r="G28" s="290"/>
      <c r="H28" s="290"/>
      <c r="I28" s="290"/>
      <c r="J28" s="290"/>
      <c r="K28" s="288"/>
    </row>
    <row r="29" ht="15" customHeight="1">
      <c r="B29" s="291"/>
      <c r="C29" s="292"/>
      <c r="D29" s="290" t="s">
        <v>754</v>
      </c>
      <c r="E29" s="290"/>
      <c r="F29" s="290"/>
      <c r="G29" s="290"/>
      <c r="H29" s="290"/>
      <c r="I29" s="290"/>
      <c r="J29" s="290"/>
      <c r="K29" s="288"/>
    </row>
    <row r="30" ht="12.75" customHeight="1">
      <c r="B30" s="291"/>
      <c r="C30" s="292"/>
      <c r="D30" s="292"/>
      <c r="E30" s="292"/>
      <c r="F30" s="292"/>
      <c r="G30" s="292"/>
      <c r="H30" s="292"/>
      <c r="I30" s="292"/>
      <c r="J30" s="292"/>
      <c r="K30" s="288"/>
    </row>
    <row r="31" ht="15" customHeight="1">
      <c r="B31" s="291"/>
      <c r="C31" s="292"/>
      <c r="D31" s="290" t="s">
        <v>755</v>
      </c>
      <c r="E31" s="290"/>
      <c r="F31" s="290"/>
      <c r="G31" s="290"/>
      <c r="H31" s="290"/>
      <c r="I31" s="290"/>
      <c r="J31" s="290"/>
      <c r="K31" s="288"/>
    </row>
    <row r="32" ht="15" customHeight="1">
      <c r="B32" s="291"/>
      <c r="C32" s="292"/>
      <c r="D32" s="290" t="s">
        <v>756</v>
      </c>
      <c r="E32" s="290"/>
      <c r="F32" s="290"/>
      <c r="G32" s="290"/>
      <c r="H32" s="290"/>
      <c r="I32" s="290"/>
      <c r="J32" s="290"/>
      <c r="K32" s="288"/>
    </row>
    <row r="33" ht="15" customHeight="1">
      <c r="B33" s="291"/>
      <c r="C33" s="292"/>
      <c r="D33" s="290" t="s">
        <v>757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/>
      <c r="E34" s="294" t="s">
        <v>108</v>
      </c>
      <c r="F34" s="290"/>
      <c r="G34" s="290" t="s">
        <v>758</v>
      </c>
      <c r="H34" s="290"/>
      <c r="I34" s="290"/>
      <c r="J34" s="290"/>
      <c r="K34" s="288"/>
    </row>
    <row r="35" ht="30.75" customHeight="1">
      <c r="B35" s="291"/>
      <c r="C35" s="292"/>
      <c r="D35" s="290"/>
      <c r="E35" s="294" t="s">
        <v>759</v>
      </c>
      <c r="F35" s="290"/>
      <c r="G35" s="290" t="s">
        <v>760</v>
      </c>
      <c r="H35" s="290"/>
      <c r="I35" s="290"/>
      <c r="J35" s="290"/>
      <c r="K35" s="288"/>
    </row>
    <row r="36" ht="15" customHeight="1">
      <c r="B36" s="291"/>
      <c r="C36" s="292"/>
      <c r="D36" s="290"/>
      <c r="E36" s="294" t="s">
        <v>54</v>
      </c>
      <c r="F36" s="290"/>
      <c r="G36" s="290" t="s">
        <v>761</v>
      </c>
      <c r="H36" s="290"/>
      <c r="I36" s="290"/>
      <c r="J36" s="290"/>
      <c r="K36" s="288"/>
    </row>
    <row r="37" ht="15" customHeight="1">
      <c r="B37" s="291"/>
      <c r="C37" s="292"/>
      <c r="D37" s="290"/>
      <c r="E37" s="294" t="s">
        <v>109</v>
      </c>
      <c r="F37" s="290"/>
      <c r="G37" s="290" t="s">
        <v>762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4" t="s">
        <v>110</v>
      </c>
      <c r="F38" s="290"/>
      <c r="G38" s="290" t="s">
        <v>763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4" t="s">
        <v>111</v>
      </c>
      <c r="F39" s="290"/>
      <c r="G39" s="290" t="s">
        <v>764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4" t="s">
        <v>765</v>
      </c>
      <c r="F40" s="290"/>
      <c r="G40" s="290" t="s">
        <v>766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4"/>
      <c r="F41" s="290"/>
      <c r="G41" s="290" t="s">
        <v>767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4" t="s">
        <v>768</v>
      </c>
      <c r="F42" s="290"/>
      <c r="G42" s="290" t="s">
        <v>769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4" t="s">
        <v>113</v>
      </c>
      <c r="F43" s="290"/>
      <c r="G43" s="290" t="s">
        <v>770</v>
      </c>
      <c r="H43" s="290"/>
      <c r="I43" s="290"/>
      <c r="J43" s="290"/>
      <c r="K43" s="288"/>
    </row>
    <row r="44" ht="12.75" customHeight="1">
      <c r="B44" s="291"/>
      <c r="C44" s="292"/>
      <c r="D44" s="290"/>
      <c r="E44" s="290"/>
      <c r="F44" s="290"/>
      <c r="G44" s="290"/>
      <c r="H44" s="290"/>
      <c r="I44" s="290"/>
      <c r="J44" s="290"/>
      <c r="K44" s="288"/>
    </row>
    <row r="45" ht="15" customHeight="1">
      <c r="B45" s="291"/>
      <c r="C45" s="292"/>
      <c r="D45" s="290" t="s">
        <v>771</v>
      </c>
      <c r="E45" s="290"/>
      <c r="F45" s="290"/>
      <c r="G45" s="290"/>
      <c r="H45" s="290"/>
      <c r="I45" s="290"/>
      <c r="J45" s="290"/>
      <c r="K45" s="288"/>
    </row>
    <row r="46" ht="15" customHeight="1">
      <c r="B46" s="291"/>
      <c r="C46" s="292"/>
      <c r="D46" s="292"/>
      <c r="E46" s="290" t="s">
        <v>772</v>
      </c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2"/>
      <c r="E47" s="290" t="s">
        <v>773</v>
      </c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774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0" t="s">
        <v>775</v>
      </c>
      <c r="E49" s="290"/>
      <c r="F49" s="290"/>
      <c r="G49" s="290"/>
      <c r="H49" s="290"/>
      <c r="I49" s="290"/>
      <c r="J49" s="290"/>
      <c r="K49" s="288"/>
    </row>
    <row r="50" ht="25.5" customHeight="1">
      <c r="B50" s="286"/>
      <c r="C50" s="287" t="s">
        <v>776</v>
      </c>
      <c r="D50" s="287"/>
      <c r="E50" s="287"/>
      <c r="F50" s="287"/>
      <c r="G50" s="287"/>
      <c r="H50" s="287"/>
      <c r="I50" s="287"/>
      <c r="J50" s="287"/>
      <c r="K50" s="288"/>
    </row>
    <row r="51" ht="5.25" customHeight="1">
      <c r="B51" s="286"/>
      <c r="C51" s="289"/>
      <c r="D51" s="289"/>
      <c r="E51" s="289"/>
      <c r="F51" s="289"/>
      <c r="G51" s="289"/>
      <c r="H51" s="289"/>
      <c r="I51" s="289"/>
      <c r="J51" s="289"/>
      <c r="K51" s="288"/>
    </row>
    <row r="52" ht="15" customHeight="1">
      <c r="B52" s="286"/>
      <c r="C52" s="290" t="s">
        <v>777</v>
      </c>
      <c r="D52" s="290"/>
      <c r="E52" s="290"/>
      <c r="F52" s="290"/>
      <c r="G52" s="290"/>
      <c r="H52" s="290"/>
      <c r="I52" s="290"/>
      <c r="J52" s="290"/>
      <c r="K52" s="288"/>
    </row>
    <row r="53" ht="15" customHeight="1">
      <c r="B53" s="286"/>
      <c r="C53" s="290" t="s">
        <v>778</v>
      </c>
      <c r="D53" s="290"/>
      <c r="E53" s="290"/>
      <c r="F53" s="290"/>
      <c r="G53" s="290"/>
      <c r="H53" s="290"/>
      <c r="I53" s="290"/>
      <c r="J53" s="290"/>
      <c r="K53" s="288"/>
    </row>
    <row r="54" ht="12.75" customHeight="1">
      <c r="B54" s="286"/>
      <c r="C54" s="290"/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779</v>
      </c>
      <c r="D55" s="290"/>
      <c r="E55" s="290"/>
      <c r="F55" s="290"/>
      <c r="G55" s="290"/>
      <c r="H55" s="290"/>
      <c r="I55" s="290"/>
      <c r="J55" s="290"/>
      <c r="K55" s="288"/>
    </row>
    <row r="56" ht="15" customHeight="1">
      <c r="B56" s="286"/>
      <c r="C56" s="292"/>
      <c r="D56" s="290" t="s">
        <v>780</v>
      </c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2"/>
      <c r="D57" s="290" t="s">
        <v>781</v>
      </c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782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783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5" t="s">
        <v>784</v>
      </c>
      <c r="E60" s="295"/>
      <c r="F60" s="295"/>
      <c r="G60" s="295"/>
      <c r="H60" s="295"/>
      <c r="I60" s="295"/>
      <c r="J60" s="295"/>
      <c r="K60" s="288"/>
    </row>
    <row r="61" ht="15" customHeight="1">
      <c r="B61" s="286"/>
      <c r="C61" s="292"/>
      <c r="D61" s="290" t="s">
        <v>785</v>
      </c>
      <c r="E61" s="290"/>
      <c r="F61" s="290"/>
      <c r="G61" s="290"/>
      <c r="H61" s="290"/>
      <c r="I61" s="290"/>
      <c r="J61" s="290"/>
      <c r="K61" s="288"/>
    </row>
    <row r="62" ht="12.75" customHeight="1">
      <c r="B62" s="286"/>
      <c r="C62" s="292"/>
      <c r="D62" s="292"/>
      <c r="E62" s="296"/>
      <c r="F62" s="292"/>
      <c r="G62" s="292"/>
      <c r="H62" s="292"/>
      <c r="I62" s="292"/>
      <c r="J62" s="292"/>
      <c r="K62" s="288"/>
    </row>
    <row r="63" ht="15" customHeight="1">
      <c r="B63" s="286"/>
      <c r="C63" s="292"/>
      <c r="D63" s="290" t="s">
        <v>786</v>
      </c>
      <c r="E63" s="290"/>
      <c r="F63" s="290"/>
      <c r="G63" s="290"/>
      <c r="H63" s="290"/>
      <c r="I63" s="290"/>
      <c r="J63" s="290"/>
      <c r="K63" s="288"/>
    </row>
    <row r="64" ht="15" customHeight="1">
      <c r="B64" s="286"/>
      <c r="C64" s="292"/>
      <c r="D64" s="295" t="s">
        <v>787</v>
      </c>
      <c r="E64" s="295"/>
      <c r="F64" s="295"/>
      <c r="G64" s="295"/>
      <c r="H64" s="295"/>
      <c r="I64" s="295"/>
      <c r="J64" s="295"/>
      <c r="K64" s="288"/>
    </row>
    <row r="65" ht="15" customHeight="1">
      <c r="B65" s="286"/>
      <c r="C65" s="292"/>
      <c r="D65" s="290" t="s">
        <v>788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0" t="s">
        <v>789</v>
      </c>
      <c r="E66" s="290"/>
      <c r="F66" s="290"/>
      <c r="G66" s="290"/>
      <c r="H66" s="290"/>
      <c r="I66" s="290"/>
      <c r="J66" s="290"/>
      <c r="K66" s="288"/>
    </row>
    <row r="67" ht="15" customHeight="1">
      <c r="B67" s="286"/>
      <c r="C67" s="292"/>
      <c r="D67" s="290" t="s">
        <v>790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791</v>
      </c>
      <c r="E68" s="290"/>
      <c r="F68" s="290"/>
      <c r="G68" s="290"/>
      <c r="H68" s="290"/>
      <c r="I68" s="290"/>
      <c r="J68" s="290"/>
      <c r="K68" s="288"/>
    </row>
    <row r="69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ht="45" customHeight="1">
      <c r="B73" s="305"/>
      <c r="C73" s="306" t="s">
        <v>87</v>
      </c>
      <c r="D73" s="306"/>
      <c r="E73" s="306"/>
      <c r="F73" s="306"/>
      <c r="G73" s="306"/>
      <c r="H73" s="306"/>
      <c r="I73" s="306"/>
      <c r="J73" s="306"/>
      <c r="K73" s="307"/>
    </row>
    <row r="74" ht="17.25" customHeight="1">
      <c r="B74" s="305"/>
      <c r="C74" s="308" t="s">
        <v>792</v>
      </c>
      <c r="D74" s="308"/>
      <c r="E74" s="308"/>
      <c r="F74" s="308" t="s">
        <v>793</v>
      </c>
      <c r="G74" s="309"/>
      <c r="H74" s="308" t="s">
        <v>109</v>
      </c>
      <c r="I74" s="308" t="s">
        <v>58</v>
      </c>
      <c r="J74" s="308" t="s">
        <v>794</v>
      </c>
      <c r="K74" s="307"/>
    </row>
    <row r="75" ht="17.25" customHeight="1">
      <c r="B75" s="305"/>
      <c r="C75" s="310" t="s">
        <v>795</v>
      </c>
      <c r="D75" s="310"/>
      <c r="E75" s="310"/>
      <c r="F75" s="311" t="s">
        <v>796</v>
      </c>
      <c r="G75" s="312"/>
      <c r="H75" s="310"/>
      <c r="I75" s="310"/>
      <c r="J75" s="310" t="s">
        <v>797</v>
      </c>
      <c r="K75" s="307"/>
    </row>
    <row r="76" ht="5.25" customHeight="1">
      <c r="B76" s="305"/>
      <c r="C76" s="313"/>
      <c r="D76" s="313"/>
      <c r="E76" s="313"/>
      <c r="F76" s="313"/>
      <c r="G76" s="314"/>
      <c r="H76" s="313"/>
      <c r="I76" s="313"/>
      <c r="J76" s="313"/>
      <c r="K76" s="307"/>
    </row>
    <row r="77" ht="15" customHeight="1">
      <c r="B77" s="305"/>
      <c r="C77" s="294" t="s">
        <v>54</v>
      </c>
      <c r="D77" s="313"/>
      <c r="E77" s="313"/>
      <c r="F77" s="315" t="s">
        <v>798</v>
      </c>
      <c r="G77" s="314"/>
      <c r="H77" s="294" t="s">
        <v>799</v>
      </c>
      <c r="I77" s="294" t="s">
        <v>800</v>
      </c>
      <c r="J77" s="294">
        <v>20</v>
      </c>
      <c r="K77" s="307"/>
    </row>
    <row r="78" ht="15" customHeight="1">
      <c r="B78" s="305"/>
      <c r="C78" s="294" t="s">
        <v>801</v>
      </c>
      <c r="D78" s="294"/>
      <c r="E78" s="294"/>
      <c r="F78" s="315" t="s">
        <v>798</v>
      </c>
      <c r="G78" s="314"/>
      <c r="H78" s="294" t="s">
        <v>802</v>
      </c>
      <c r="I78" s="294" t="s">
        <v>800</v>
      </c>
      <c r="J78" s="294">
        <v>120</v>
      </c>
      <c r="K78" s="307"/>
    </row>
    <row r="79" ht="15" customHeight="1">
      <c r="B79" s="316"/>
      <c r="C79" s="294" t="s">
        <v>803</v>
      </c>
      <c r="D79" s="294"/>
      <c r="E79" s="294"/>
      <c r="F79" s="315" t="s">
        <v>804</v>
      </c>
      <c r="G79" s="314"/>
      <c r="H79" s="294" t="s">
        <v>805</v>
      </c>
      <c r="I79" s="294" t="s">
        <v>800</v>
      </c>
      <c r="J79" s="294">
        <v>50</v>
      </c>
      <c r="K79" s="307"/>
    </row>
    <row r="80" ht="15" customHeight="1">
      <c r="B80" s="316"/>
      <c r="C80" s="294" t="s">
        <v>806</v>
      </c>
      <c r="D80" s="294"/>
      <c r="E80" s="294"/>
      <c r="F80" s="315" t="s">
        <v>798</v>
      </c>
      <c r="G80" s="314"/>
      <c r="H80" s="294" t="s">
        <v>807</v>
      </c>
      <c r="I80" s="294" t="s">
        <v>808</v>
      </c>
      <c r="J80" s="294"/>
      <c r="K80" s="307"/>
    </row>
    <row r="81" ht="15" customHeight="1">
      <c r="B81" s="316"/>
      <c r="C81" s="317" t="s">
        <v>809</v>
      </c>
      <c r="D81" s="317"/>
      <c r="E81" s="317"/>
      <c r="F81" s="318" t="s">
        <v>804</v>
      </c>
      <c r="G81" s="317"/>
      <c r="H81" s="317" t="s">
        <v>810</v>
      </c>
      <c r="I81" s="317" t="s">
        <v>800</v>
      </c>
      <c r="J81" s="317">
        <v>15</v>
      </c>
      <c r="K81" s="307"/>
    </row>
    <row r="82" ht="15" customHeight="1">
      <c r="B82" s="316"/>
      <c r="C82" s="317" t="s">
        <v>811</v>
      </c>
      <c r="D82" s="317"/>
      <c r="E82" s="317"/>
      <c r="F82" s="318" t="s">
        <v>804</v>
      </c>
      <c r="G82" s="317"/>
      <c r="H82" s="317" t="s">
        <v>812</v>
      </c>
      <c r="I82" s="317" t="s">
        <v>800</v>
      </c>
      <c r="J82" s="317">
        <v>15</v>
      </c>
      <c r="K82" s="307"/>
    </row>
    <row r="83" ht="15" customHeight="1">
      <c r="B83" s="316"/>
      <c r="C83" s="317" t="s">
        <v>813</v>
      </c>
      <c r="D83" s="317"/>
      <c r="E83" s="317"/>
      <c r="F83" s="318" t="s">
        <v>804</v>
      </c>
      <c r="G83" s="317"/>
      <c r="H83" s="317" t="s">
        <v>814</v>
      </c>
      <c r="I83" s="317" t="s">
        <v>800</v>
      </c>
      <c r="J83" s="317">
        <v>20</v>
      </c>
      <c r="K83" s="307"/>
    </row>
    <row r="84" ht="15" customHeight="1">
      <c r="B84" s="316"/>
      <c r="C84" s="317" t="s">
        <v>815</v>
      </c>
      <c r="D84" s="317"/>
      <c r="E84" s="317"/>
      <c r="F84" s="318" t="s">
        <v>804</v>
      </c>
      <c r="G84" s="317"/>
      <c r="H84" s="317" t="s">
        <v>816</v>
      </c>
      <c r="I84" s="317" t="s">
        <v>800</v>
      </c>
      <c r="J84" s="317">
        <v>20</v>
      </c>
      <c r="K84" s="307"/>
    </row>
    <row r="85" ht="15" customHeight="1">
      <c r="B85" s="316"/>
      <c r="C85" s="294" t="s">
        <v>817</v>
      </c>
      <c r="D85" s="294"/>
      <c r="E85" s="294"/>
      <c r="F85" s="315" t="s">
        <v>804</v>
      </c>
      <c r="G85" s="314"/>
      <c r="H85" s="294" t="s">
        <v>818</v>
      </c>
      <c r="I85" s="294" t="s">
        <v>800</v>
      </c>
      <c r="J85" s="294">
        <v>50</v>
      </c>
      <c r="K85" s="307"/>
    </row>
    <row r="86" ht="15" customHeight="1">
      <c r="B86" s="316"/>
      <c r="C86" s="294" t="s">
        <v>819</v>
      </c>
      <c r="D86" s="294"/>
      <c r="E86" s="294"/>
      <c r="F86" s="315" t="s">
        <v>804</v>
      </c>
      <c r="G86" s="314"/>
      <c r="H86" s="294" t="s">
        <v>820</v>
      </c>
      <c r="I86" s="294" t="s">
        <v>800</v>
      </c>
      <c r="J86" s="294">
        <v>20</v>
      </c>
      <c r="K86" s="307"/>
    </row>
    <row r="87" ht="15" customHeight="1">
      <c r="B87" s="316"/>
      <c r="C87" s="294" t="s">
        <v>821</v>
      </c>
      <c r="D87" s="294"/>
      <c r="E87" s="294"/>
      <c r="F87" s="315" t="s">
        <v>804</v>
      </c>
      <c r="G87" s="314"/>
      <c r="H87" s="294" t="s">
        <v>822</v>
      </c>
      <c r="I87" s="294" t="s">
        <v>800</v>
      </c>
      <c r="J87" s="294">
        <v>20</v>
      </c>
      <c r="K87" s="307"/>
    </row>
    <row r="88" ht="15" customHeight="1">
      <c r="B88" s="316"/>
      <c r="C88" s="294" t="s">
        <v>823</v>
      </c>
      <c r="D88" s="294"/>
      <c r="E88" s="294"/>
      <c r="F88" s="315" t="s">
        <v>804</v>
      </c>
      <c r="G88" s="314"/>
      <c r="H88" s="294" t="s">
        <v>824</v>
      </c>
      <c r="I88" s="294" t="s">
        <v>800</v>
      </c>
      <c r="J88" s="294">
        <v>50</v>
      </c>
      <c r="K88" s="307"/>
    </row>
    <row r="89" ht="15" customHeight="1">
      <c r="B89" s="316"/>
      <c r="C89" s="294" t="s">
        <v>825</v>
      </c>
      <c r="D89" s="294"/>
      <c r="E89" s="294"/>
      <c r="F89" s="315" t="s">
        <v>804</v>
      </c>
      <c r="G89" s="314"/>
      <c r="H89" s="294" t="s">
        <v>825</v>
      </c>
      <c r="I89" s="294" t="s">
        <v>800</v>
      </c>
      <c r="J89" s="294">
        <v>50</v>
      </c>
      <c r="K89" s="307"/>
    </row>
    <row r="90" ht="15" customHeight="1">
      <c r="B90" s="316"/>
      <c r="C90" s="294" t="s">
        <v>114</v>
      </c>
      <c r="D90" s="294"/>
      <c r="E90" s="294"/>
      <c r="F90" s="315" t="s">
        <v>804</v>
      </c>
      <c r="G90" s="314"/>
      <c r="H90" s="294" t="s">
        <v>826</v>
      </c>
      <c r="I90" s="294" t="s">
        <v>800</v>
      </c>
      <c r="J90" s="294">
        <v>255</v>
      </c>
      <c r="K90" s="307"/>
    </row>
    <row r="91" ht="15" customHeight="1">
      <c r="B91" s="316"/>
      <c r="C91" s="294" t="s">
        <v>827</v>
      </c>
      <c r="D91" s="294"/>
      <c r="E91" s="294"/>
      <c r="F91" s="315" t="s">
        <v>798</v>
      </c>
      <c r="G91" s="314"/>
      <c r="H91" s="294" t="s">
        <v>828</v>
      </c>
      <c r="I91" s="294" t="s">
        <v>829</v>
      </c>
      <c r="J91" s="294"/>
      <c r="K91" s="307"/>
    </row>
    <row r="92" ht="15" customHeight="1">
      <c r="B92" s="316"/>
      <c r="C92" s="294" t="s">
        <v>830</v>
      </c>
      <c r="D92" s="294"/>
      <c r="E92" s="294"/>
      <c r="F92" s="315" t="s">
        <v>798</v>
      </c>
      <c r="G92" s="314"/>
      <c r="H92" s="294" t="s">
        <v>831</v>
      </c>
      <c r="I92" s="294" t="s">
        <v>832</v>
      </c>
      <c r="J92" s="294"/>
      <c r="K92" s="307"/>
    </row>
    <row r="93" ht="15" customHeight="1">
      <c r="B93" s="316"/>
      <c r="C93" s="294" t="s">
        <v>833</v>
      </c>
      <c r="D93" s="294"/>
      <c r="E93" s="294"/>
      <c r="F93" s="315" t="s">
        <v>798</v>
      </c>
      <c r="G93" s="314"/>
      <c r="H93" s="294" t="s">
        <v>833</v>
      </c>
      <c r="I93" s="294" t="s">
        <v>832</v>
      </c>
      <c r="J93" s="294"/>
      <c r="K93" s="307"/>
    </row>
    <row r="94" ht="15" customHeight="1">
      <c r="B94" s="316"/>
      <c r="C94" s="294" t="s">
        <v>39</v>
      </c>
      <c r="D94" s="294"/>
      <c r="E94" s="294"/>
      <c r="F94" s="315" t="s">
        <v>798</v>
      </c>
      <c r="G94" s="314"/>
      <c r="H94" s="294" t="s">
        <v>834</v>
      </c>
      <c r="I94" s="294" t="s">
        <v>832</v>
      </c>
      <c r="J94" s="294"/>
      <c r="K94" s="307"/>
    </row>
    <row r="95" ht="15" customHeight="1">
      <c r="B95" s="316"/>
      <c r="C95" s="294" t="s">
        <v>49</v>
      </c>
      <c r="D95" s="294"/>
      <c r="E95" s="294"/>
      <c r="F95" s="315" t="s">
        <v>798</v>
      </c>
      <c r="G95" s="314"/>
      <c r="H95" s="294" t="s">
        <v>835</v>
      </c>
      <c r="I95" s="294" t="s">
        <v>832</v>
      </c>
      <c r="J95" s="294"/>
      <c r="K95" s="307"/>
    </row>
    <row r="96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ht="45" customHeight="1">
      <c r="B100" s="305"/>
      <c r="C100" s="306" t="s">
        <v>836</v>
      </c>
      <c r="D100" s="306"/>
      <c r="E100" s="306"/>
      <c r="F100" s="306"/>
      <c r="G100" s="306"/>
      <c r="H100" s="306"/>
      <c r="I100" s="306"/>
      <c r="J100" s="306"/>
      <c r="K100" s="307"/>
    </row>
    <row r="101" ht="17.25" customHeight="1">
      <c r="B101" s="305"/>
      <c r="C101" s="308" t="s">
        <v>792</v>
      </c>
      <c r="D101" s="308"/>
      <c r="E101" s="308"/>
      <c r="F101" s="308" t="s">
        <v>793</v>
      </c>
      <c r="G101" s="309"/>
      <c r="H101" s="308" t="s">
        <v>109</v>
      </c>
      <c r="I101" s="308" t="s">
        <v>58</v>
      </c>
      <c r="J101" s="308" t="s">
        <v>794</v>
      </c>
      <c r="K101" s="307"/>
    </row>
    <row r="102" ht="17.25" customHeight="1">
      <c r="B102" s="305"/>
      <c r="C102" s="310" t="s">
        <v>795</v>
      </c>
      <c r="D102" s="310"/>
      <c r="E102" s="310"/>
      <c r="F102" s="311" t="s">
        <v>796</v>
      </c>
      <c r="G102" s="312"/>
      <c r="H102" s="310"/>
      <c r="I102" s="310"/>
      <c r="J102" s="310" t="s">
        <v>797</v>
      </c>
      <c r="K102" s="307"/>
    </row>
    <row r="103" ht="5.25" customHeight="1">
      <c r="B103" s="305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ht="15" customHeight="1">
      <c r="B104" s="305"/>
      <c r="C104" s="294" t="s">
        <v>54</v>
      </c>
      <c r="D104" s="313"/>
      <c r="E104" s="313"/>
      <c r="F104" s="315" t="s">
        <v>798</v>
      </c>
      <c r="G104" s="324"/>
      <c r="H104" s="294" t="s">
        <v>837</v>
      </c>
      <c r="I104" s="294" t="s">
        <v>800</v>
      </c>
      <c r="J104" s="294">
        <v>20</v>
      </c>
      <c r="K104" s="307"/>
    </row>
    <row r="105" ht="15" customHeight="1">
      <c r="B105" s="305"/>
      <c r="C105" s="294" t="s">
        <v>801</v>
      </c>
      <c r="D105" s="294"/>
      <c r="E105" s="294"/>
      <c r="F105" s="315" t="s">
        <v>798</v>
      </c>
      <c r="G105" s="294"/>
      <c r="H105" s="294" t="s">
        <v>837</v>
      </c>
      <c r="I105" s="294" t="s">
        <v>800</v>
      </c>
      <c r="J105" s="294">
        <v>120</v>
      </c>
      <c r="K105" s="307"/>
    </row>
    <row r="106" ht="15" customHeight="1">
      <c r="B106" s="316"/>
      <c r="C106" s="294" t="s">
        <v>803</v>
      </c>
      <c r="D106" s="294"/>
      <c r="E106" s="294"/>
      <c r="F106" s="315" t="s">
        <v>804</v>
      </c>
      <c r="G106" s="294"/>
      <c r="H106" s="294" t="s">
        <v>837</v>
      </c>
      <c r="I106" s="294" t="s">
        <v>800</v>
      </c>
      <c r="J106" s="294">
        <v>50</v>
      </c>
      <c r="K106" s="307"/>
    </row>
    <row r="107" ht="15" customHeight="1">
      <c r="B107" s="316"/>
      <c r="C107" s="294" t="s">
        <v>806</v>
      </c>
      <c r="D107" s="294"/>
      <c r="E107" s="294"/>
      <c r="F107" s="315" t="s">
        <v>798</v>
      </c>
      <c r="G107" s="294"/>
      <c r="H107" s="294" t="s">
        <v>837</v>
      </c>
      <c r="I107" s="294" t="s">
        <v>808</v>
      </c>
      <c r="J107" s="294"/>
      <c r="K107" s="307"/>
    </row>
    <row r="108" ht="15" customHeight="1">
      <c r="B108" s="316"/>
      <c r="C108" s="294" t="s">
        <v>817</v>
      </c>
      <c r="D108" s="294"/>
      <c r="E108" s="294"/>
      <c r="F108" s="315" t="s">
        <v>804</v>
      </c>
      <c r="G108" s="294"/>
      <c r="H108" s="294" t="s">
        <v>837</v>
      </c>
      <c r="I108" s="294" t="s">
        <v>800</v>
      </c>
      <c r="J108" s="294">
        <v>50</v>
      </c>
      <c r="K108" s="307"/>
    </row>
    <row r="109" ht="15" customHeight="1">
      <c r="B109" s="316"/>
      <c r="C109" s="294" t="s">
        <v>825</v>
      </c>
      <c r="D109" s="294"/>
      <c r="E109" s="294"/>
      <c r="F109" s="315" t="s">
        <v>804</v>
      </c>
      <c r="G109" s="294"/>
      <c r="H109" s="294" t="s">
        <v>837</v>
      </c>
      <c r="I109" s="294" t="s">
        <v>800</v>
      </c>
      <c r="J109" s="294">
        <v>50</v>
      </c>
      <c r="K109" s="307"/>
    </row>
    <row r="110" ht="15" customHeight="1">
      <c r="B110" s="316"/>
      <c r="C110" s="294" t="s">
        <v>823</v>
      </c>
      <c r="D110" s="294"/>
      <c r="E110" s="294"/>
      <c r="F110" s="315" t="s">
        <v>804</v>
      </c>
      <c r="G110" s="294"/>
      <c r="H110" s="294" t="s">
        <v>837</v>
      </c>
      <c r="I110" s="294" t="s">
        <v>800</v>
      </c>
      <c r="J110" s="294">
        <v>50</v>
      </c>
      <c r="K110" s="307"/>
    </row>
    <row r="111" ht="15" customHeight="1">
      <c r="B111" s="316"/>
      <c r="C111" s="294" t="s">
        <v>54</v>
      </c>
      <c r="D111" s="294"/>
      <c r="E111" s="294"/>
      <c r="F111" s="315" t="s">
        <v>798</v>
      </c>
      <c r="G111" s="294"/>
      <c r="H111" s="294" t="s">
        <v>838</v>
      </c>
      <c r="I111" s="294" t="s">
        <v>800</v>
      </c>
      <c r="J111" s="294">
        <v>20</v>
      </c>
      <c r="K111" s="307"/>
    </row>
    <row r="112" ht="15" customHeight="1">
      <c r="B112" s="316"/>
      <c r="C112" s="294" t="s">
        <v>839</v>
      </c>
      <c r="D112" s="294"/>
      <c r="E112" s="294"/>
      <c r="F112" s="315" t="s">
        <v>798</v>
      </c>
      <c r="G112" s="294"/>
      <c r="H112" s="294" t="s">
        <v>840</v>
      </c>
      <c r="I112" s="294" t="s">
        <v>800</v>
      </c>
      <c r="J112" s="294">
        <v>120</v>
      </c>
      <c r="K112" s="307"/>
    </row>
    <row r="113" ht="15" customHeight="1">
      <c r="B113" s="316"/>
      <c r="C113" s="294" t="s">
        <v>39</v>
      </c>
      <c r="D113" s="294"/>
      <c r="E113" s="294"/>
      <c r="F113" s="315" t="s">
        <v>798</v>
      </c>
      <c r="G113" s="294"/>
      <c r="H113" s="294" t="s">
        <v>841</v>
      </c>
      <c r="I113" s="294" t="s">
        <v>832</v>
      </c>
      <c r="J113" s="294"/>
      <c r="K113" s="307"/>
    </row>
    <row r="114" ht="15" customHeight="1">
      <c r="B114" s="316"/>
      <c r="C114" s="294" t="s">
        <v>49</v>
      </c>
      <c r="D114" s="294"/>
      <c r="E114" s="294"/>
      <c r="F114" s="315" t="s">
        <v>798</v>
      </c>
      <c r="G114" s="294"/>
      <c r="H114" s="294" t="s">
        <v>842</v>
      </c>
      <c r="I114" s="294" t="s">
        <v>832</v>
      </c>
      <c r="J114" s="294"/>
      <c r="K114" s="307"/>
    </row>
    <row r="115" ht="15" customHeight="1">
      <c r="B115" s="316"/>
      <c r="C115" s="294" t="s">
        <v>58</v>
      </c>
      <c r="D115" s="294"/>
      <c r="E115" s="294"/>
      <c r="F115" s="315" t="s">
        <v>798</v>
      </c>
      <c r="G115" s="294"/>
      <c r="H115" s="294" t="s">
        <v>843</v>
      </c>
      <c r="I115" s="294" t="s">
        <v>844</v>
      </c>
      <c r="J115" s="294"/>
      <c r="K115" s="307"/>
    </row>
    <row r="116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ht="18.75" customHeight="1">
      <c r="B117" s="326"/>
      <c r="C117" s="290"/>
      <c r="D117" s="290"/>
      <c r="E117" s="290"/>
      <c r="F117" s="327"/>
      <c r="G117" s="290"/>
      <c r="H117" s="290"/>
      <c r="I117" s="290"/>
      <c r="J117" s="290"/>
      <c r="K117" s="326"/>
    </row>
    <row r="118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ht="45" customHeight="1">
      <c r="B120" s="331"/>
      <c r="C120" s="284" t="s">
        <v>845</v>
      </c>
      <c r="D120" s="284"/>
      <c r="E120" s="284"/>
      <c r="F120" s="284"/>
      <c r="G120" s="284"/>
      <c r="H120" s="284"/>
      <c r="I120" s="284"/>
      <c r="J120" s="284"/>
      <c r="K120" s="332"/>
    </row>
    <row r="121" ht="17.25" customHeight="1">
      <c r="B121" s="333"/>
      <c r="C121" s="308" t="s">
        <v>792</v>
      </c>
      <c r="D121" s="308"/>
      <c r="E121" s="308"/>
      <c r="F121" s="308" t="s">
        <v>793</v>
      </c>
      <c r="G121" s="309"/>
      <c r="H121" s="308" t="s">
        <v>109</v>
      </c>
      <c r="I121" s="308" t="s">
        <v>58</v>
      </c>
      <c r="J121" s="308" t="s">
        <v>794</v>
      </c>
      <c r="K121" s="334"/>
    </row>
    <row r="122" ht="17.25" customHeight="1">
      <c r="B122" s="333"/>
      <c r="C122" s="310" t="s">
        <v>795</v>
      </c>
      <c r="D122" s="310"/>
      <c r="E122" s="310"/>
      <c r="F122" s="311" t="s">
        <v>796</v>
      </c>
      <c r="G122" s="312"/>
      <c r="H122" s="310"/>
      <c r="I122" s="310"/>
      <c r="J122" s="310" t="s">
        <v>797</v>
      </c>
      <c r="K122" s="334"/>
    </row>
    <row r="123" ht="5.25" customHeight="1">
      <c r="B123" s="335"/>
      <c r="C123" s="313"/>
      <c r="D123" s="313"/>
      <c r="E123" s="313"/>
      <c r="F123" s="313"/>
      <c r="G123" s="294"/>
      <c r="H123" s="313"/>
      <c r="I123" s="313"/>
      <c r="J123" s="313"/>
      <c r="K123" s="336"/>
    </row>
    <row r="124" ht="15" customHeight="1">
      <c r="B124" s="335"/>
      <c r="C124" s="294" t="s">
        <v>801</v>
      </c>
      <c r="D124" s="313"/>
      <c r="E124" s="313"/>
      <c r="F124" s="315" t="s">
        <v>798</v>
      </c>
      <c r="G124" s="294"/>
      <c r="H124" s="294" t="s">
        <v>837</v>
      </c>
      <c r="I124" s="294" t="s">
        <v>800</v>
      </c>
      <c r="J124" s="294">
        <v>120</v>
      </c>
      <c r="K124" s="337"/>
    </row>
    <row r="125" ht="15" customHeight="1">
      <c r="B125" s="335"/>
      <c r="C125" s="294" t="s">
        <v>846</v>
      </c>
      <c r="D125" s="294"/>
      <c r="E125" s="294"/>
      <c r="F125" s="315" t="s">
        <v>798</v>
      </c>
      <c r="G125" s="294"/>
      <c r="H125" s="294" t="s">
        <v>847</v>
      </c>
      <c r="I125" s="294" t="s">
        <v>800</v>
      </c>
      <c r="J125" s="294" t="s">
        <v>848</v>
      </c>
      <c r="K125" s="337"/>
    </row>
    <row r="126" ht="15" customHeight="1">
      <c r="B126" s="335"/>
      <c r="C126" s="294" t="s">
        <v>747</v>
      </c>
      <c r="D126" s="294"/>
      <c r="E126" s="294"/>
      <c r="F126" s="315" t="s">
        <v>798</v>
      </c>
      <c r="G126" s="294"/>
      <c r="H126" s="294" t="s">
        <v>849</v>
      </c>
      <c r="I126" s="294" t="s">
        <v>800</v>
      </c>
      <c r="J126" s="294" t="s">
        <v>848</v>
      </c>
      <c r="K126" s="337"/>
    </row>
    <row r="127" ht="15" customHeight="1">
      <c r="B127" s="335"/>
      <c r="C127" s="294" t="s">
        <v>809</v>
      </c>
      <c r="D127" s="294"/>
      <c r="E127" s="294"/>
      <c r="F127" s="315" t="s">
        <v>804</v>
      </c>
      <c r="G127" s="294"/>
      <c r="H127" s="294" t="s">
        <v>810</v>
      </c>
      <c r="I127" s="294" t="s">
        <v>800</v>
      </c>
      <c r="J127" s="294">
        <v>15</v>
      </c>
      <c r="K127" s="337"/>
    </row>
    <row r="128" ht="15" customHeight="1">
      <c r="B128" s="335"/>
      <c r="C128" s="317" t="s">
        <v>811</v>
      </c>
      <c r="D128" s="317"/>
      <c r="E128" s="317"/>
      <c r="F128" s="318" t="s">
        <v>804</v>
      </c>
      <c r="G128" s="317"/>
      <c r="H128" s="317" t="s">
        <v>812</v>
      </c>
      <c r="I128" s="317" t="s">
        <v>800</v>
      </c>
      <c r="J128" s="317">
        <v>15</v>
      </c>
      <c r="K128" s="337"/>
    </row>
    <row r="129" ht="15" customHeight="1">
      <c r="B129" s="335"/>
      <c r="C129" s="317" t="s">
        <v>813</v>
      </c>
      <c r="D129" s="317"/>
      <c r="E129" s="317"/>
      <c r="F129" s="318" t="s">
        <v>804</v>
      </c>
      <c r="G129" s="317"/>
      <c r="H129" s="317" t="s">
        <v>814</v>
      </c>
      <c r="I129" s="317" t="s">
        <v>800</v>
      </c>
      <c r="J129" s="317">
        <v>20</v>
      </c>
      <c r="K129" s="337"/>
    </row>
    <row r="130" ht="15" customHeight="1">
      <c r="B130" s="335"/>
      <c r="C130" s="317" t="s">
        <v>815</v>
      </c>
      <c r="D130" s="317"/>
      <c r="E130" s="317"/>
      <c r="F130" s="318" t="s">
        <v>804</v>
      </c>
      <c r="G130" s="317"/>
      <c r="H130" s="317" t="s">
        <v>816</v>
      </c>
      <c r="I130" s="317" t="s">
        <v>800</v>
      </c>
      <c r="J130" s="317">
        <v>20</v>
      </c>
      <c r="K130" s="337"/>
    </row>
    <row r="131" ht="15" customHeight="1">
      <c r="B131" s="335"/>
      <c r="C131" s="294" t="s">
        <v>803</v>
      </c>
      <c r="D131" s="294"/>
      <c r="E131" s="294"/>
      <c r="F131" s="315" t="s">
        <v>804</v>
      </c>
      <c r="G131" s="294"/>
      <c r="H131" s="294" t="s">
        <v>837</v>
      </c>
      <c r="I131" s="294" t="s">
        <v>800</v>
      </c>
      <c r="J131" s="294">
        <v>50</v>
      </c>
      <c r="K131" s="337"/>
    </row>
    <row r="132" ht="15" customHeight="1">
      <c r="B132" s="335"/>
      <c r="C132" s="294" t="s">
        <v>817</v>
      </c>
      <c r="D132" s="294"/>
      <c r="E132" s="294"/>
      <c r="F132" s="315" t="s">
        <v>804</v>
      </c>
      <c r="G132" s="294"/>
      <c r="H132" s="294" t="s">
        <v>837</v>
      </c>
      <c r="I132" s="294" t="s">
        <v>800</v>
      </c>
      <c r="J132" s="294">
        <v>50</v>
      </c>
      <c r="K132" s="337"/>
    </row>
    <row r="133" ht="15" customHeight="1">
      <c r="B133" s="335"/>
      <c r="C133" s="294" t="s">
        <v>823</v>
      </c>
      <c r="D133" s="294"/>
      <c r="E133" s="294"/>
      <c r="F133" s="315" t="s">
        <v>804</v>
      </c>
      <c r="G133" s="294"/>
      <c r="H133" s="294" t="s">
        <v>837</v>
      </c>
      <c r="I133" s="294" t="s">
        <v>800</v>
      </c>
      <c r="J133" s="294">
        <v>50</v>
      </c>
      <c r="K133" s="337"/>
    </row>
    <row r="134" ht="15" customHeight="1">
      <c r="B134" s="335"/>
      <c r="C134" s="294" t="s">
        <v>825</v>
      </c>
      <c r="D134" s="294"/>
      <c r="E134" s="294"/>
      <c r="F134" s="315" t="s">
        <v>804</v>
      </c>
      <c r="G134" s="294"/>
      <c r="H134" s="294" t="s">
        <v>837</v>
      </c>
      <c r="I134" s="294" t="s">
        <v>800</v>
      </c>
      <c r="J134" s="294">
        <v>50</v>
      </c>
      <c r="K134" s="337"/>
    </row>
    <row r="135" ht="15" customHeight="1">
      <c r="B135" s="335"/>
      <c r="C135" s="294" t="s">
        <v>114</v>
      </c>
      <c r="D135" s="294"/>
      <c r="E135" s="294"/>
      <c r="F135" s="315" t="s">
        <v>804</v>
      </c>
      <c r="G135" s="294"/>
      <c r="H135" s="294" t="s">
        <v>850</v>
      </c>
      <c r="I135" s="294" t="s">
        <v>800</v>
      </c>
      <c r="J135" s="294">
        <v>255</v>
      </c>
      <c r="K135" s="337"/>
    </row>
    <row r="136" ht="15" customHeight="1">
      <c r="B136" s="335"/>
      <c r="C136" s="294" t="s">
        <v>827</v>
      </c>
      <c r="D136" s="294"/>
      <c r="E136" s="294"/>
      <c r="F136" s="315" t="s">
        <v>798</v>
      </c>
      <c r="G136" s="294"/>
      <c r="H136" s="294" t="s">
        <v>851</v>
      </c>
      <c r="I136" s="294" t="s">
        <v>829</v>
      </c>
      <c r="J136" s="294"/>
      <c r="K136" s="337"/>
    </row>
    <row r="137" ht="15" customHeight="1">
      <c r="B137" s="335"/>
      <c r="C137" s="294" t="s">
        <v>830</v>
      </c>
      <c r="D137" s="294"/>
      <c r="E137" s="294"/>
      <c r="F137" s="315" t="s">
        <v>798</v>
      </c>
      <c r="G137" s="294"/>
      <c r="H137" s="294" t="s">
        <v>852</v>
      </c>
      <c r="I137" s="294" t="s">
        <v>832</v>
      </c>
      <c r="J137" s="294"/>
      <c r="K137" s="337"/>
    </row>
    <row r="138" ht="15" customHeight="1">
      <c r="B138" s="335"/>
      <c r="C138" s="294" t="s">
        <v>833</v>
      </c>
      <c r="D138" s="294"/>
      <c r="E138" s="294"/>
      <c r="F138" s="315" t="s">
        <v>798</v>
      </c>
      <c r="G138" s="294"/>
      <c r="H138" s="294" t="s">
        <v>833</v>
      </c>
      <c r="I138" s="294" t="s">
        <v>832</v>
      </c>
      <c r="J138" s="294"/>
      <c r="K138" s="337"/>
    </row>
    <row r="139" ht="15" customHeight="1">
      <c r="B139" s="335"/>
      <c r="C139" s="294" t="s">
        <v>39</v>
      </c>
      <c r="D139" s="294"/>
      <c r="E139" s="294"/>
      <c r="F139" s="315" t="s">
        <v>798</v>
      </c>
      <c r="G139" s="294"/>
      <c r="H139" s="294" t="s">
        <v>853</v>
      </c>
      <c r="I139" s="294" t="s">
        <v>832</v>
      </c>
      <c r="J139" s="294"/>
      <c r="K139" s="337"/>
    </row>
    <row r="140" ht="15" customHeight="1">
      <c r="B140" s="335"/>
      <c r="C140" s="294" t="s">
        <v>854</v>
      </c>
      <c r="D140" s="294"/>
      <c r="E140" s="294"/>
      <c r="F140" s="315" t="s">
        <v>798</v>
      </c>
      <c r="G140" s="294"/>
      <c r="H140" s="294" t="s">
        <v>855</v>
      </c>
      <c r="I140" s="294" t="s">
        <v>832</v>
      </c>
      <c r="J140" s="294"/>
      <c r="K140" s="337"/>
    </row>
    <row r="14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ht="18.75" customHeight="1">
      <c r="B142" s="290"/>
      <c r="C142" s="290"/>
      <c r="D142" s="290"/>
      <c r="E142" s="290"/>
      <c r="F142" s="327"/>
      <c r="G142" s="290"/>
      <c r="H142" s="290"/>
      <c r="I142" s="290"/>
      <c r="J142" s="290"/>
      <c r="K142" s="290"/>
    </row>
    <row r="143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ht="45" customHeight="1">
      <c r="B145" s="305"/>
      <c r="C145" s="306" t="s">
        <v>856</v>
      </c>
      <c r="D145" s="306"/>
      <c r="E145" s="306"/>
      <c r="F145" s="306"/>
      <c r="G145" s="306"/>
      <c r="H145" s="306"/>
      <c r="I145" s="306"/>
      <c r="J145" s="306"/>
      <c r="K145" s="307"/>
    </row>
    <row r="146" ht="17.25" customHeight="1">
      <c r="B146" s="305"/>
      <c r="C146" s="308" t="s">
        <v>792</v>
      </c>
      <c r="D146" s="308"/>
      <c r="E146" s="308"/>
      <c r="F146" s="308" t="s">
        <v>793</v>
      </c>
      <c r="G146" s="309"/>
      <c r="H146" s="308" t="s">
        <v>109</v>
      </c>
      <c r="I146" s="308" t="s">
        <v>58</v>
      </c>
      <c r="J146" s="308" t="s">
        <v>794</v>
      </c>
      <c r="K146" s="307"/>
    </row>
    <row r="147" ht="17.25" customHeight="1">
      <c r="B147" s="305"/>
      <c r="C147" s="310" t="s">
        <v>795</v>
      </c>
      <c r="D147" s="310"/>
      <c r="E147" s="310"/>
      <c r="F147" s="311" t="s">
        <v>796</v>
      </c>
      <c r="G147" s="312"/>
      <c r="H147" s="310"/>
      <c r="I147" s="310"/>
      <c r="J147" s="310" t="s">
        <v>797</v>
      </c>
      <c r="K147" s="307"/>
    </row>
    <row r="148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ht="15" customHeight="1">
      <c r="B149" s="316"/>
      <c r="C149" s="341" t="s">
        <v>801</v>
      </c>
      <c r="D149" s="294"/>
      <c r="E149" s="294"/>
      <c r="F149" s="342" t="s">
        <v>798</v>
      </c>
      <c r="G149" s="294"/>
      <c r="H149" s="341" t="s">
        <v>837</v>
      </c>
      <c r="I149" s="341" t="s">
        <v>800</v>
      </c>
      <c r="J149" s="341">
        <v>120</v>
      </c>
      <c r="K149" s="337"/>
    </row>
    <row r="150" ht="15" customHeight="1">
      <c r="B150" s="316"/>
      <c r="C150" s="341" t="s">
        <v>846</v>
      </c>
      <c r="D150" s="294"/>
      <c r="E150" s="294"/>
      <c r="F150" s="342" t="s">
        <v>798</v>
      </c>
      <c r="G150" s="294"/>
      <c r="H150" s="341" t="s">
        <v>857</v>
      </c>
      <c r="I150" s="341" t="s">
        <v>800</v>
      </c>
      <c r="J150" s="341" t="s">
        <v>848</v>
      </c>
      <c r="K150" s="337"/>
    </row>
    <row r="151" ht="15" customHeight="1">
      <c r="B151" s="316"/>
      <c r="C151" s="341" t="s">
        <v>747</v>
      </c>
      <c r="D151" s="294"/>
      <c r="E151" s="294"/>
      <c r="F151" s="342" t="s">
        <v>798</v>
      </c>
      <c r="G151" s="294"/>
      <c r="H151" s="341" t="s">
        <v>858</v>
      </c>
      <c r="I151" s="341" t="s">
        <v>800</v>
      </c>
      <c r="J151" s="341" t="s">
        <v>848</v>
      </c>
      <c r="K151" s="337"/>
    </row>
    <row r="152" ht="15" customHeight="1">
      <c r="B152" s="316"/>
      <c r="C152" s="341" t="s">
        <v>803</v>
      </c>
      <c r="D152" s="294"/>
      <c r="E152" s="294"/>
      <c r="F152" s="342" t="s">
        <v>804</v>
      </c>
      <c r="G152" s="294"/>
      <c r="H152" s="341" t="s">
        <v>837</v>
      </c>
      <c r="I152" s="341" t="s">
        <v>800</v>
      </c>
      <c r="J152" s="341">
        <v>50</v>
      </c>
      <c r="K152" s="337"/>
    </row>
    <row r="153" ht="15" customHeight="1">
      <c r="B153" s="316"/>
      <c r="C153" s="341" t="s">
        <v>806</v>
      </c>
      <c r="D153" s="294"/>
      <c r="E153" s="294"/>
      <c r="F153" s="342" t="s">
        <v>798</v>
      </c>
      <c r="G153" s="294"/>
      <c r="H153" s="341" t="s">
        <v>837</v>
      </c>
      <c r="I153" s="341" t="s">
        <v>808</v>
      </c>
      <c r="J153" s="341"/>
      <c r="K153" s="337"/>
    </row>
    <row r="154" ht="15" customHeight="1">
      <c r="B154" s="316"/>
      <c r="C154" s="341" t="s">
        <v>817</v>
      </c>
      <c r="D154" s="294"/>
      <c r="E154" s="294"/>
      <c r="F154" s="342" t="s">
        <v>804</v>
      </c>
      <c r="G154" s="294"/>
      <c r="H154" s="341" t="s">
        <v>837</v>
      </c>
      <c r="I154" s="341" t="s">
        <v>800</v>
      </c>
      <c r="J154" s="341">
        <v>50</v>
      </c>
      <c r="K154" s="337"/>
    </row>
    <row r="155" ht="15" customHeight="1">
      <c r="B155" s="316"/>
      <c r="C155" s="341" t="s">
        <v>825</v>
      </c>
      <c r="D155" s="294"/>
      <c r="E155" s="294"/>
      <c r="F155" s="342" t="s">
        <v>804</v>
      </c>
      <c r="G155" s="294"/>
      <c r="H155" s="341" t="s">
        <v>837</v>
      </c>
      <c r="I155" s="341" t="s">
        <v>800</v>
      </c>
      <c r="J155" s="341">
        <v>50</v>
      </c>
      <c r="K155" s="337"/>
    </row>
    <row r="156" ht="15" customHeight="1">
      <c r="B156" s="316"/>
      <c r="C156" s="341" t="s">
        <v>823</v>
      </c>
      <c r="D156" s="294"/>
      <c r="E156" s="294"/>
      <c r="F156" s="342" t="s">
        <v>804</v>
      </c>
      <c r="G156" s="294"/>
      <c r="H156" s="341" t="s">
        <v>837</v>
      </c>
      <c r="I156" s="341" t="s">
        <v>800</v>
      </c>
      <c r="J156" s="341">
        <v>50</v>
      </c>
      <c r="K156" s="337"/>
    </row>
    <row r="157" ht="15" customHeight="1">
      <c r="B157" s="316"/>
      <c r="C157" s="341" t="s">
        <v>92</v>
      </c>
      <c r="D157" s="294"/>
      <c r="E157" s="294"/>
      <c r="F157" s="342" t="s">
        <v>798</v>
      </c>
      <c r="G157" s="294"/>
      <c r="H157" s="341" t="s">
        <v>859</v>
      </c>
      <c r="I157" s="341" t="s">
        <v>800</v>
      </c>
      <c r="J157" s="341" t="s">
        <v>860</v>
      </c>
      <c r="K157" s="337"/>
    </row>
    <row r="158" ht="15" customHeight="1">
      <c r="B158" s="316"/>
      <c r="C158" s="341" t="s">
        <v>861</v>
      </c>
      <c r="D158" s="294"/>
      <c r="E158" s="294"/>
      <c r="F158" s="342" t="s">
        <v>798</v>
      </c>
      <c r="G158" s="294"/>
      <c r="H158" s="341" t="s">
        <v>862</v>
      </c>
      <c r="I158" s="341" t="s">
        <v>832</v>
      </c>
      <c r="J158" s="341"/>
      <c r="K158" s="337"/>
    </row>
    <row r="159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ht="18.75" customHeight="1">
      <c r="B160" s="290"/>
      <c r="C160" s="294"/>
      <c r="D160" s="294"/>
      <c r="E160" s="294"/>
      <c r="F160" s="315"/>
      <c r="G160" s="294"/>
      <c r="H160" s="294"/>
      <c r="I160" s="294"/>
      <c r="J160" s="294"/>
      <c r="K160" s="290"/>
    </row>
    <row r="16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ht="7.5" customHeight="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r="163" ht="45" customHeight="1">
      <c r="B163" s="283"/>
      <c r="C163" s="284" t="s">
        <v>863</v>
      </c>
      <c r="D163" s="284"/>
      <c r="E163" s="284"/>
      <c r="F163" s="284"/>
      <c r="G163" s="284"/>
      <c r="H163" s="284"/>
      <c r="I163" s="284"/>
      <c r="J163" s="284"/>
      <c r="K163" s="285"/>
    </row>
    <row r="164" ht="17.25" customHeight="1">
      <c r="B164" s="283"/>
      <c r="C164" s="308" t="s">
        <v>792</v>
      </c>
      <c r="D164" s="308"/>
      <c r="E164" s="308"/>
      <c r="F164" s="308" t="s">
        <v>793</v>
      </c>
      <c r="G164" s="345"/>
      <c r="H164" s="346" t="s">
        <v>109</v>
      </c>
      <c r="I164" s="346" t="s">
        <v>58</v>
      </c>
      <c r="J164" s="308" t="s">
        <v>794</v>
      </c>
      <c r="K164" s="285"/>
    </row>
    <row r="165" ht="17.25" customHeight="1">
      <c r="B165" s="286"/>
      <c r="C165" s="310" t="s">
        <v>795</v>
      </c>
      <c r="D165" s="310"/>
      <c r="E165" s="310"/>
      <c r="F165" s="311" t="s">
        <v>796</v>
      </c>
      <c r="G165" s="347"/>
      <c r="H165" s="348"/>
      <c r="I165" s="348"/>
      <c r="J165" s="310" t="s">
        <v>797</v>
      </c>
      <c r="K165" s="288"/>
    </row>
    <row r="166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ht="15" customHeight="1">
      <c r="B167" s="316"/>
      <c r="C167" s="294" t="s">
        <v>801</v>
      </c>
      <c r="D167" s="294"/>
      <c r="E167" s="294"/>
      <c r="F167" s="315" t="s">
        <v>798</v>
      </c>
      <c r="G167" s="294"/>
      <c r="H167" s="294" t="s">
        <v>837</v>
      </c>
      <c r="I167" s="294" t="s">
        <v>800</v>
      </c>
      <c r="J167" s="294">
        <v>120</v>
      </c>
      <c r="K167" s="337"/>
    </row>
    <row r="168" ht="15" customHeight="1">
      <c r="B168" s="316"/>
      <c r="C168" s="294" t="s">
        <v>846</v>
      </c>
      <c r="D168" s="294"/>
      <c r="E168" s="294"/>
      <c r="F168" s="315" t="s">
        <v>798</v>
      </c>
      <c r="G168" s="294"/>
      <c r="H168" s="294" t="s">
        <v>847</v>
      </c>
      <c r="I168" s="294" t="s">
        <v>800</v>
      </c>
      <c r="J168" s="294" t="s">
        <v>848</v>
      </c>
      <c r="K168" s="337"/>
    </row>
    <row r="169" ht="15" customHeight="1">
      <c r="B169" s="316"/>
      <c r="C169" s="294" t="s">
        <v>747</v>
      </c>
      <c r="D169" s="294"/>
      <c r="E169" s="294"/>
      <c r="F169" s="315" t="s">
        <v>798</v>
      </c>
      <c r="G169" s="294"/>
      <c r="H169" s="294" t="s">
        <v>864</v>
      </c>
      <c r="I169" s="294" t="s">
        <v>800</v>
      </c>
      <c r="J169" s="294" t="s">
        <v>848</v>
      </c>
      <c r="K169" s="337"/>
    </row>
    <row r="170" ht="15" customHeight="1">
      <c r="B170" s="316"/>
      <c r="C170" s="294" t="s">
        <v>803</v>
      </c>
      <c r="D170" s="294"/>
      <c r="E170" s="294"/>
      <c r="F170" s="315" t="s">
        <v>804</v>
      </c>
      <c r="G170" s="294"/>
      <c r="H170" s="294" t="s">
        <v>864</v>
      </c>
      <c r="I170" s="294" t="s">
        <v>800</v>
      </c>
      <c r="J170" s="294">
        <v>50</v>
      </c>
      <c r="K170" s="337"/>
    </row>
    <row r="171" ht="15" customHeight="1">
      <c r="B171" s="316"/>
      <c r="C171" s="294" t="s">
        <v>806</v>
      </c>
      <c r="D171" s="294"/>
      <c r="E171" s="294"/>
      <c r="F171" s="315" t="s">
        <v>798</v>
      </c>
      <c r="G171" s="294"/>
      <c r="H171" s="294" t="s">
        <v>864</v>
      </c>
      <c r="I171" s="294" t="s">
        <v>808</v>
      </c>
      <c r="J171" s="294"/>
      <c r="K171" s="337"/>
    </row>
    <row r="172" ht="15" customHeight="1">
      <c r="B172" s="316"/>
      <c r="C172" s="294" t="s">
        <v>817</v>
      </c>
      <c r="D172" s="294"/>
      <c r="E172" s="294"/>
      <c r="F172" s="315" t="s">
        <v>804</v>
      </c>
      <c r="G172" s="294"/>
      <c r="H172" s="294" t="s">
        <v>864</v>
      </c>
      <c r="I172" s="294" t="s">
        <v>800</v>
      </c>
      <c r="J172" s="294">
        <v>50</v>
      </c>
      <c r="K172" s="337"/>
    </row>
    <row r="173" ht="15" customHeight="1">
      <c r="B173" s="316"/>
      <c r="C173" s="294" t="s">
        <v>825</v>
      </c>
      <c r="D173" s="294"/>
      <c r="E173" s="294"/>
      <c r="F173" s="315" t="s">
        <v>804</v>
      </c>
      <c r="G173" s="294"/>
      <c r="H173" s="294" t="s">
        <v>864</v>
      </c>
      <c r="I173" s="294" t="s">
        <v>800</v>
      </c>
      <c r="J173" s="294">
        <v>50</v>
      </c>
      <c r="K173" s="337"/>
    </row>
    <row r="174" ht="15" customHeight="1">
      <c r="B174" s="316"/>
      <c r="C174" s="294" t="s">
        <v>823</v>
      </c>
      <c r="D174" s="294"/>
      <c r="E174" s="294"/>
      <c r="F174" s="315" t="s">
        <v>804</v>
      </c>
      <c r="G174" s="294"/>
      <c r="H174" s="294" t="s">
        <v>864</v>
      </c>
      <c r="I174" s="294" t="s">
        <v>800</v>
      </c>
      <c r="J174" s="294">
        <v>50</v>
      </c>
      <c r="K174" s="337"/>
    </row>
    <row r="175" ht="15" customHeight="1">
      <c r="B175" s="316"/>
      <c r="C175" s="294" t="s">
        <v>108</v>
      </c>
      <c r="D175" s="294"/>
      <c r="E175" s="294"/>
      <c r="F175" s="315" t="s">
        <v>798</v>
      </c>
      <c r="G175" s="294"/>
      <c r="H175" s="294" t="s">
        <v>865</v>
      </c>
      <c r="I175" s="294" t="s">
        <v>866</v>
      </c>
      <c r="J175" s="294"/>
      <c r="K175" s="337"/>
    </row>
    <row r="176" ht="15" customHeight="1">
      <c r="B176" s="316"/>
      <c r="C176" s="294" t="s">
        <v>58</v>
      </c>
      <c r="D176" s="294"/>
      <c r="E176" s="294"/>
      <c r="F176" s="315" t="s">
        <v>798</v>
      </c>
      <c r="G176" s="294"/>
      <c r="H176" s="294" t="s">
        <v>867</v>
      </c>
      <c r="I176" s="294" t="s">
        <v>868</v>
      </c>
      <c r="J176" s="294">
        <v>1</v>
      </c>
      <c r="K176" s="337"/>
    </row>
    <row r="177" ht="15" customHeight="1">
      <c r="B177" s="316"/>
      <c r="C177" s="294" t="s">
        <v>54</v>
      </c>
      <c r="D177" s="294"/>
      <c r="E177" s="294"/>
      <c r="F177" s="315" t="s">
        <v>798</v>
      </c>
      <c r="G177" s="294"/>
      <c r="H177" s="294" t="s">
        <v>869</v>
      </c>
      <c r="I177" s="294" t="s">
        <v>800</v>
      </c>
      <c r="J177" s="294">
        <v>20</v>
      </c>
      <c r="K177" s="337"/>
    </row>
    <row r="178" ht="15" customHeight="1">
      <c r="B178" s="316"/>
      <c r="C178" s="294" t="s">
        <v>109</v>
      </c>
      <c r="D178" s="294"/>
      <c r="E178" s="294"/>
      <c r="F178" s="315" t="s">
        <v>798</v>
      </c>
      <c r="G178" s="294"/>
      <c r="H178" s="294" t="s">
        <v>870</v>
      </c>
      <c r="I178" s="294" t="s">
        <v>800</v>
      </c>
      <c r="J178" s="294">
        <v>255</v>
      </c>
      <c r="K178" s="337"/>
    </row>
    <row r="179" ht="15" customHeight="1">
      <c r="B179" s="316"/>
      <c r="C179" s="294" t="s">
        <v>110</v>
      </c>
      <c r="D179" s="294"/>
      <c r="E179" s="294"/>
      <c r="F179" s="315" t="s">
        <v>798</v>
      </c>
      <c r="G179" s="294"/>
      <c r="H179" s="294" t="s">
        <v>763</v>
      </c>
      <c r="I179" s="294" t="s">
        <v>800</v>
      </c>
      <c r="J179" s="294">
        <v>10</v>
      </c>
      <c r="K179" s="337"/>
    </row>
    <row r="180" ht="15" customHeight="1">
      <c r="B180" s="316"/>
      <c r="C180" s="294" t="s">
        <v>111</v>
      </c>
      <c r="D180" s="294"/>
      <c r="E180" s="294"/>
      <c r="F180" s="315" t="s">
        <v>798</v>
      </c>
      <c r="G180" s="294"/>
      <c r="H180" s="294" t="s">
        <v>871</v>
      </c>
      <c r="I180" s="294" t="s">
        <v>832</v>
      </c>
      <c r="J180" s="294"/>
      <c r="K180" s="337"/>
    </row>
    <row r="181" ht="15" customHeight="1">
      <c r="B181" s="316"/>
      <c r="C181" s="294" t="s">
        <v>872</v>
      </c>
      <c r="D181" s="294"/>
      <c r="E181" s="294"/>
      <c r="F181" s="315" t="s">
        <v>798</v>
      </c>
      <c r="G181" s="294"/>
      <c r="H181" s="294" t="s">
        <v>873</v>
      </c>
      <c r="I181" s="294" t="s">
        <v>832</v>
      </c>
      <c r="J181" s="294"/>
      <c r="K181" s="337"/>
    </row>
    <row r="182" ht="15" customHeight="1">
      <c r="B182" s="316"/>
      <c r="C182" s="294" t="s">
        <v>861</v>
      </c>
      <c r="D182" s="294"/>
      <c r="E182" s="294"/>
      <c r="F182" s="315" t="s">
        <v>798</v>
      </c>
      <c r="G182" s="294"/>
      <c r="H182" s="294" t="s">
        <v>874</v>
      </c>
      <c r="I182" s="294" t="s">
        <v>832</v>
      </c>
      <c r="J182" s="294"/>
      <c r="K182" s="337"/>
    </row>
    <row r="183" ht="15" customHeight="1">
      <c r="B183" s="316"/>
      <c r="C183" s="294" t="s">
        <v>113</v>
      </c>
      <c r="D183" s="294"/>
      <c r="E183" s="294"/>
      <c r="F183" s="315" t="s">
        <v>804</v>
      </c>
      <c r="G183" s="294"/>
      <c r="H183" s="294" t="s">
        <v>875</v>
      </c>
      <c r="I183" s="294" t="s">
        <v>800</v>
      </c>
      <c r="J183" s="294">
        <v>50</v>
      </c>
      <c r="K183" s="337"/>
    </row>
    <row r="184" ht="15" customHeight="1">
      <c r="B184" s="316"/>
      <c r="C184" s="294" t="s">
        <v>876</v>
      </c>
      <c r="D184" s="294"/>
      <c r="E184" s="294"/>
      <c r="F184" s="315" t="s">
        <v>804</v>
      </c>
      <c r="G184" s="294"/>
      <c r="H184" s="294" t="s">
        <v>877</v>
      </c>
      <c r="I184" s="294" t="s">
        <v>878</v>
      </c>
      <c r="J184" s="294"/>
      <c r="K184" s="337"/>
    </row>
    <row r="185" ht="15" customHeight="1">
      <c r="B185" s="316"/>
      <c r="C185" s="294" t="s">
        <v>879</v>
      </c>
      <c r="D185" s="294"/>
      <c r="E185" s="294"/>
      <c r="F185" s="315" t="s">
        <v>804</v>
      </c>
      <c r="G185" s="294"/>
      <c r="H185" s="294" t="s">
        <v>880</v>
      </c>
      <c r="I185" s="294" t="s">
        <v>878</v>
      </c>
      <c r="J185" s="294"/>
      <c r="K185" s="337"/>
    </row>
    <row r="186" ht="15" customHeight="1">
      <c r="B186" s="316"/>
      <c r="C186" s="294" t="s">
        <v>881</v>
      </c>
      <c r="D186" s="294"/>
      <c r="E186" s="294"/>
      <c r="F186" s="315" t="s">
        <v>804</v>
      </c>
      <c r="G186" s="294"/>
      <c r="H186" s="294" t="s">
        <v>882</v>
      </c>
      <c r="I186" s="294" t="s">
        <v>878</v>
      </c>
      <c r="J186" s="294"/>
      <c r="K186" s="337"/>
    </row>
    <row r="187" ht="15" customHeight="1">
      <c r="B187" s="316"/>
      <c r="C187" s="349" t="s">
        <v>883</v>
      </c>
      <c r="D187" s="294"/>
      <c r="E187" s="294"/>
      <c r="F187" s="315" t="s">
        <v>804</v>
      </c>
      <c r="G187" s="294"/>
      <c r="H187" s="294" t="s">
        <v>884</v>
      </c>
      <c r="I187" s="294" t="s">
        <v>885</v>
      </c>
      <c r="J187" s="350" t="s">
        <v>886</v>
      </c>
      <c r="K187" s="337"/>
    </row>
    <row r="188" ht="15" customHeight="1">
      <c r="B188" s="316"/>
      <c r="C188" s="300" t="s">
        <v>43</v>
      </c>
      <c r="D188" s="294"/>
      <c r="E188" s="294"/>
      <c r="F188" s="315" t="s">
        <v>798</v>
      </c>
      <c r="G188" s="294"/>
      <c r="H188" s="290" t="s">
        <v>887</v>
      </c>
      <c r="I188" s="294" t="s">
        <v>888</v>
      </c>
      <c r="J188" s="294"/>
      <c r="K188" s="337"/>
    </row>
    <row r="189" ht="15" customHeight="1">
      <c r="B189" s="316"/>
      <c r="C189" s="300" t="s">
        <v>889</v>
      </c>
      <c r="D189" s="294"/>
      <c r="E189" s="294"/>
      <c r="F189" s="315" t="s">
        <v>798</v>
      </c>
      <c r="G189" s="294"/>
      <c r="H189" s="294" t="s">
        <v>890</v>
      </c>
      <c r="I189" s="294" t="s">
        <v>832</v>
      </c>
      <c r="J189" s="294"/>
      <c r="K189" s="337"/>
    </row>
    <row r="190" ht="15" customHeight="1">
      <c r="B190" s="316"/>
      <c r="C190" s="300" t="s">
        <v>891</v>
      </c>
      <c r="D190" s="294"/>
      <c r="E190" s="294"/>
      <c r="F190" s="315" t="s">
        <v>798</v>
      </c>
      <c r="G190" s="294"/>
      <c r="H190" s="294" t="s">
        <v>892</v>
      </c>
      <c r="I190" s="294" t="s">
        <v>832</v>
      </c>
      <c r="J190" s="294"/>
      <c r="K190" s="337"/>
    </row>
    <row r="191" ht="15" customHeight="1">
      <c r="B191" s="316"/>
      <c r="C191" s="300" t="s">
        <v>893</v>
      </c>
      <c r="D191" s="294"/>
      <c r="E191" s="294"/>
      <c r="F191" s="315" t="s">
        <v>804</v>
      </c>
      <c r="G191" s="294"/>
      <c r="H191" s="294" t="s">
        <v>894</v>
      </c>
      <c r="I191" s="294" t="s">
        <v>832</v>
      </c>
      <c r="J191" s="294"/>
      <c r="K191" s="337"/>
    </row>
    <row r="192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ht="18.75" customHeight="1">
      <c r="B193" s="290"/>
      <c r="C193" s="294"/>
      <c r="D193" s="294"/>
      <c r="E193" s="294"/>
      <c r="F193" s="315"/>
      <c r="G193" s="294"/>
      <c r="H193" s="294"/>
      <c r="I193" s="294"/>
      <c r="J193" s="294"/>
      <c r="K193" s="290"/>
    </row>
    <row r="194" ht="18.75" customHeight="1">
      <c r="B194" s="290"/>
      <c r="C194" s="294"/>
      <c r="D194" s="294"/>
      <c r="E194" s="294"/>
      <c r="F194" s="315"/>
      <c r="G194" s="294"/>
      <c r="H194" s="294"/>
      <c r="I194" s="294"/>
      <c r="J194" s="294"/>
      <c r="K194" s="290"/>
    </row>
    <row r="195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ht="13.5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r="197" ht="21">
      <c r="B197" s="283"/>
      <c r="C197" s="284" t="s">
        <v>895</v>
      </c>
      <c r="D197" s="284"/>
      <c r="E197" s="284"/>
      <c r="F197" s="284"/>
      <c r="G197" s="284"/>
      <c r="H197" s="284"/>
      <c r="I197" s="284"/>
      <c r="J197" s="284"/>
      <c r="K197" s="285"/>
    </row>
    <row r="198" ht="25.5" customHeight="1">
      <c r="B198" s="283"/>
      <c r="C198" s="352" t="s">
        <v>896</v>
      </c>
      <c r="D198" s="352"/>
      <c r="E198" s="352"/>
      <c r="F198" s="352" t="s">
        <v>897</v>
      </c>
      <c r="G198" s="353"/>
      <c r="H198" s="352" t="s">
        <v>898</v>
      </c>
      <c r="I198" s="352"/>
      <c r="J198" s="352"/>
      <c r="K198" s="285"/>
    </row>
    <row r="199" ht="5.25" customHeight="1">
      <c r="B199" s="316"/>
      <c r="C199" s="313"/>
      <c r="D199" s="313"/>
      <c r="E199" s="313"/>
      <c r="F199" s="313"/>
      <c r="G199" s="294"/>
      <c r="H199" s="313"/>
      <c r="I199" s="313"/>
      <c r="J199" s="313"/>
      <c r="K199" s="337"/>
    </row>
    <row r="200" ht="15" customHeight="1">
      <c r="B200" s="316"/>
      <c r="C200" s="294" t="s">
        <v>888</v>
      </c>
      <c r="D200" s="294"/>
      <c r="E200" s="294"/>
      <c r="F200" s="315" t="s">
        <v>44</v>
      </c>
      <c r="G200" s="294"/>
      <c r="H200" s="294" t="s">
        <v>899</v>
      </c>
      <c r="I200" s="294"/>
      <c r="J200" s="294"/>
      <c r="K200" s="337"/>
    </row>
    <row r="201" ht="15" customHeight="1">
      <c r="B201" s="316"/>
      <c r="C201" s="322"/>
      <c r="D201" s="294"/>
      <c r="E201" s="294"/>
      <c r="F201" s="315" t="s">
        <v>45</v>
      </c>
      <c r="G201" s="294"/>
      <c r="H201" s="294" t="s">
        <v>900</v>
      </c>
      <c r="I201" s="294"/>
      <c r="J201" s="294"/>
      <c r="K201" s="337"/>
    </row>
    <row r="202" ht="15" customHeight="1">
      <c r="B202" s="316"/>
      <c r="C202" s="322"/>
      <c r="D202" s="294"/>
      <c r="E202" s="294"/>
      <c r="F202" s="315" t="s">
        <v>48</v>
      </c>
      <c r="G202" s="294"/>
      <c r="H202" s="294" t="s">
        <v>901</v>
      </c>
      <c r="I202" s="294"/>
      <c r="J202" s="294"/>
      <c r="K202" s="337"/>
    </row>
    <row r="203" ht="15" customHeight="1">
      <c r="B203" s="316"/>
      <c r="C203" s="294"/>
      <c r="D203" s="294"/>
      <c r="E203" s="294"/>
      <c r="F203" s="315" t="s">
        <v>46</v>
      </c>
      <c r="G203" s="294"/>
      <c r="H203" s="294" t="s">
        <v>902</v>
      </c>
      <c r="I203" s="294"/>
      <c r="J203" s="294"/>
      <c r="K203" s="337"/>
    </row>
    <row r="204" ht="15" customHeight="1">
      <c r="B204" s="316"/>
      <c r="C204" s="294"/>
      <c r="D204" s="294"/>
      <c r="E204" s="294"/>
      <c r="F204" s="315" t="s">
        <v>47</v>
      </c>
      <c r="G204" s="294"/>
      <c r="H204" s="294" t="s">
        <v>903</v>
      </c>
      <c r="I204" s="294"/>
      <c r="J204" s="294"/>
      <c r="K204" s="337"/>
    </row>
    <row r="205" ht="15" customHeight="1">
      <c r="B205" s="316"/>
      <c r="C205" s="294"/>
      <c r="D205" s="294"/>
      <c r="E205" s="294"/>
      <c r="F205" s="315"/>
      <c r="G205" s="294"/>
      <c r="H205" s="294"/>
      <c r="I205" s="294"/>
      <c r="J205" s="294"/>
      <c r="K205" s="337"/>
    </row>
    <row r="206" ht="15" customHeight="1">
      <c r="B206" s="316"/>
      <c r="C206" s="294" t="s">
        <v>844</v>
      </c>
      <c r="D206" s="294"/>
      <c r="E206" s="294"/>
      <c r="F206" s="315" t="s">
        <v>79</v>
      </c>
      <c r="G206" s="294"/>
      <c r="H206" s="294" t="s">
        <v>904</v>
      </c>
      <c r="I206" s="294"/>
      <c r="J206" s="294"/>
      <c r="K206" s="337"/>
    </row>
    <row r="207" ht="15" customHeight="1">
      <c r="B207" s="316"/>
      <c r="C207" s="322"/>
      <c r="D207" s="294"/>
      <c r="E207" s="294"/>
      <c r="F207" s="315" t="s">
        <v>743</v>
      </c>
      <c r="G207" s="294"/>
      <c r="H207" s="294" t="s">
        <v>744</v>
      </c>
      <c r="I207" s="294"/>
      <c r="J207" s="294"/>
      <c r="K207" s="337"/>
    </row>
    <row r="208" ht="15" customHeight="1">
      <c r="B208" s="316"/>
      <c r="C208" s="294"/>
      <c r="D208" s="294"/>
      <c r="E208" s="294"/>
      <c r="F208" s="315" t="s">
        <v>741</v>
      </c>
      <c r="G208" s="294"/>
      <c r="H208" s="294" t="s">
        <v>905</v>
      </c>
      <c r="I208" s="294"/>
      <c r="J208" s="294"/>
      <c r="K208" s="337"/>
    </row>
    <row r="209" ht="15" customHeight="1">
      <c r="B209" s="354"/>
      <c r="C209" s="322"/>
      <c r="D209" s="322"/>
      <c r="E209" s="322"/>
      <c r="F209" s="315" t="s">
        <v>745</v>
      </c>
      <c r="G209" s="300"/>
      <c r="H209" s="341" t="s">
        <v>746</v>
      </c>
      <c r="I209" s="341"/>
      <c r="J209" s="341"/>
      <c r="K209" s="355"/>
    </row>
    <row r="210" ht="15" customHeight="1">
      <c r="B210" s="354"/>
      <c r="C210" s="322"/>
      <c r="D210" s="322"/>
      <c r="E210" s="322"/>
      <c r="F210" s="315" t="s">
        <v>696</v>
      </c>
      <c r="G210" s="300"/>
      <c r="H210" s="341" t="s">
        <v>906</v>
      </c>
      <c r="I210" s="341"/>
      <c r="J210" s="341"/>
      <c r="K210" s="355"/>
    </row>
    <row r="211" ht="15" customHeight="1">
      <c r="B211" s="354"/>
      <c r="C211" s="322"/>
      <c r="D211" s="322"/>
      <c r="E211" s="322"/>
      <c r="F211" s="356"/>
      <c r="G211" s="300"/>
      <c r="H211" s="357"/>
      <c r="I211" s="357"/>
      <c r="J211" s="357"/>
      <c r="K211" s="355"/>
    </row>
    <row r="212" ht="15" customHeight="1">
      <c r="B212" s="354"/>
      <c r="C212" s="294" t="s">
        <v>868</v>
      </c>
      <c r="D212" s="322"/>
      <c r="E212" s="322"/>
      <c r="F212" s="315">
        <v>1</v>
      </c>
      <c r="G212" s="300"/>
      <c r="H212" s="341" t="s">
        <v>907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15">
        <v>2</v>
      </c>
      <c r="G213" s="300"/>
      <c r="H213" s="341" t="s">
        <v>908</v>
      </c>
      <c r="I213" s="341"/>
      <c r="J213" s="341"/>
      <c r="K213" s="355"/>
    </row>
    <row r="214" ht="15" customHeight="1">
      <c r="B214" s="354"/>
      <c r="C214" s="322"/>
      <c r="D214" s="322"/>
      <c r="E214" s="322"/>
      <c r="F214" s="315">
        <v>3</v>
      </c>
      <c r="G214" s="300"/>
      <c r="H214" s="341" t="s">
        <v>909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4</v>
      </c>
      <c r="G215" s="300"/>
      <c r="H215" s="341" t="s">
        <v>910</v>
      </c>
      <c r="I215" s="341"/>
      <c r="J215" s="341"/>
      <c r="K215" s="355"/>
    </row>
    <row r="216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DESKTOP-UAUQQNC\Lubomír Novák</dc:creator>
  <cp:lastModifiedBy>DESKTOP-UAUQQNC\Lubomír Novák</cp:lastModifiedBy>
  <dcterms:created xsi:type="dcterms:W3CDTF">2019-01-30T12:19:27Z</dcterms:created>
  <dcterms:modified xsi:type="dcterms:W3CDTF">2019-01-30T12:19:31Z</dcterms:modified>
</cp:coreProperties>
</file>