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STNOSTI" sheetId="1" r:id="rId1"/>
    <sheet name="SATNI SKRIN" sheetId="2" r:id="rId2"/>
  </sheets>
  <definedNames/>
  <calcPr calcId="152511"/>
</workbook>
</file>

<file path=xl/sharedStrings.xml><?xml version="1.0" encoding="utf-8"?>
<sst xmlns="http://schemas.openxmlformats.org/spreadsheetml/2006/main" count="198" uniqueCount="78">
  <si>
    <t>březová překližka tl. 15 mm (3,52 m2)</t>
  </si>
  <si>
    <t>m2</t>
  </si>
  <si>
    <t>Oprava šaten v budově 1. stupně - ROZPOČET</t>
  </si>
  <si>
    <t>sedací plocha tl. 30 mm (0,33 m2)</t>
  </si>
  <si>
    <t>polyuretanový lak, polomatný (7,7 m2)</t>
  </si>
  <si>
    <t>Ing.arch.Ondřej Kafka I Nerudova 282/42, 741 01 Nový Jičín I www.moad.cz I moad@moad.cz I +420 724 924 746</t>
  </si>
  <si>
    <t>kovový dvojháček, komaxit-bílá barva 4 ks</t>
  </si>
  <si>
    <t>ks</t>
  </si>
  <si>
    <t>jednoduchý háček, komaxit-bílá barva 4 ks</t>
  </si>
  <si>
    <t>Palackého nám. 45 665 01 Rosice</t>
  </si>
  <si>
    <t>MÍSTNOST ČÍSLO 303 - SOUČASNÁ UČEBNA INTERVENCE</t>
  </si>
  <si>
    <t>položka</t>
  </si>
  <si>
    <t>popis</t>
  </si>
  <si>
    <t>specifikace</t>
  </si>
  <si>
    <t>poznámka</t>
  </si>
  <si>
    <t>mj</t>
  </si>
  <si>
    <t>množství</t>
  </si>
  <si>
    <t>j. cena (bez DPH)</t>
  </si>
  <si>
    <t>cena</t>
  </si>
  <si>
    <t>stavební část</t>
  </si>
  <si>
    <t>demontáž elektroinstalací v lištách po obvodu místnosti+reproduktorů+odstranění 2ks svítidel nad tabulí, úpravy elektroinstalace dle textové zprávy</t>
  </si>
  <si>
    <t>koncové elektroinstalační prvky ve stejné nebo blízké podobě používané nově v budově školy, bílý plast</t>
  </si>
  <si>
    <t>jedn.</t>
  </si>
  <si>
    <t>odstranění dveří D01 včetně zárubně</t>
  </si>
  <si>
    <t>zazdění stavebního otvoru cihlami z bouraného otvoru pro nové dveře</t>
  </si>
  <si>
    <t>cena pouze za práci (bez materiálu)</t>
  </si>
  <si>
    <t>zaštukování zazděného stavebního otvoru + zapravení nového stavebního otvoru</t>
  </si>
  <si>
    <t>práce + materiál</t>
  </si>
  <si>
    <t>nová malba - stěna</t>
  </si>
  <si>
    <t>nová malba - strop</t>
  </si>
  <si>
    <t>odstranění tabulí + projektoru</t>
  </si>
  <si>
    <t>drobné zapravení stěn a stropu po odstranění nepotřebného školního vybavení</t>
  </si>
  <si>
    <t>D.02</t>
  </si>
  <si>
    <t>dvoukřídlé prosklené protipožární dveře</t>
  </si>
  <si>
    <t>včetně ocelové zárubně, dveřního zavírače, kliky a rozety,
bližší specifikace dle výkresu D.02</t>
  </si>
  <si>
    <t>dodávka + montáž</t>
  </si>
  <si>
    <t>osazení překladu + vybourání stavebního otvoru</t>
  </si>
  <si>
    <t>překlad IPN 120, dl. 2000 mm + práce</t>
  </si>
  <si>
    <t>vybavení</t>
  </si>
  <si>
    <t>N.01</t>
  </si>
  <si>
    <t>šatní skříň - 4 místa</t>
  </si>
  <si>
    <t>březová překližka tl. 15 mm a tl. 30 mm
povrchová úprava: polyuretanový lak, matný
nerezový dvojháček 4 ks, 
bližší specifikace dle výkresu N.01</t>
  </si>
  <si>
    <t>N.02</t>
  </si>
  <si>
    <t>šatní skříň - 2 místa</t>
  </si>
  <si>
    <t>březová překližka tl. 15 mm a tl. 30 mm
povrchová úprava: polyuretanový lak, matný
nerezový dvojháček 2 ks, 
bližší specifikace dle výkresu N.02</t>
  </si>
  <si>
    <t>N.03</t>
  </si>
  <si>
    <t>šatní skříň - 3 místa</t>
  </si>
  <si>
    <t>březová překližka tl. 15 mm a tl. 30 mm
povrchová úprava: polyuretanový lak, matný
nerezový dvojháček 3 ks, 
bližší specifikace dle výkresu N.03</t>
  </si>
  <si>
    <t>doprava, montáž</t>
  </si>
  <si>
    <t>cena celkem (bez DPH)</t>
  </si>
  <si>
    <t>DPH (21%)</t>
  </si>
  <si>
    <t>cena celkem  (vč. DPH)</t>
  </si>
  <si>
    <t>SLOUČENÁ MÍSTNOST ČÍSLO 311+301 - SOUČASNÝ KABINET ASISTENTŮ + REFERENTKA</t>
  </si>
  <si>
    <t>demontáž  2ks svítidel původně určených pro osvětlení tabule, úpravy elektroinstalace dle textové zprávy</t>
  </si>
  <si>
    <t>v m.č. 301 výměna stávajícího plechového otopného tělesa za litinové</t>
  </si>
  <si>
    <t>zazdění stavebního otvoru cihlami z bouraných otvorů pro nové dveře</t>
  </si>
  <si>
    <t>demontáž okenního parapetu a čelní pohledové krycí desky topení v m.č. 301
montáž nového parapetu (materiálově ve shodě se stávajícími parapety v m.č. 303 a 311)</t>
  </si>
  <si>
    <t>parapet plastový, bílý</t>
  </si>
  <si>
    <t>zapravení stěn a stropu po odstranění  příčky a stropních svítidel</t>
  </si>
  <si>
    <t xml:space="preserve">odstranění krajního sloupce obkladů za umyvadlem v m.č. 311,
demontáž umyvadla o bkladů za ním v m.č. 301, vybourání příčky mezi m.č. 311 a m.č. 301, </t>
  </si>
  <si>
    <t>pokládka nové podlahové krytiny v nově spojené místnosti</t>
  </si>
  <si>
    <t>jednovrstvá kompaktní homogenní vinylová podlahová krytina (PVC) tl. 2mm, ve formátu rolí šířky minimálně 2 m, celkové hmotnosti 2800 g/m2, metoda pokládky celoplošným lepením, barevnosti blízké dle NCS S-4030-R90B, protiskluznost minimálně R9, bez ftalátů, Bfl-s1, svařování pomocí svařovací šňůry pro vinylové podlahy v barevnosti krytiny, podlahový sokl bude proveden uříznutím pásu podlahy v šířce 65 mm a celoplošně nalepen na stěnu, vnitřní kout mezi soklem a podlahou bude svařen pomocí svařovací šňůry, horní hrana soklíkového pásu bude zatřena akrylátem; součástí pokládky je i příprava podkladu, tj. celoplošné provedení vyrovnávací stěrky pro zarovnání spár dlažby; před objednáním bude vzorováno k odsouhlasení architektem</t>
  </si>
  <si>
    <t>včetně materiálu</t>
  </si>
  <si>
    <t>MÍSTNOST ČÍSLO 401 - SOUČASNÁ ŠATNA DRUŽINY</t>
  </si>
  <si>
    <t>úpravy elektroinstalace dle textové zprávy</t>
  </si>
  <si>
    <t>demontáž werzalitového obložení stěn</t>
  </si>
  <si>
    <t>práce</t>
  </si>
  <si>
    <t>výměna stávajícího plechového otopného tělesa za litinové</t>
  </si>
  <si>
    <t>demontáž okenního parapetu a čelní pohledové krycí desky topení
montáž nového parapetu (materiálově ve shodě se stávajícími parapety v m.č. 303 a 311)</t>
  </si>
  <si>
    <t>zapravení stěn po odstranění obkladu a osazení nového okenního parapetu</t>
  </si>
  <si>
    <t>pokládka nové podlahové krytiny</t>
  </si>
  <si>
    <t>odvoz a likvidace materiálů</t>
  </si>
  <si>
    <t>odvoz a likvidace vybouraných a demontovaných materiálů dle dokumentace</t>
  </si>
  <si>
    <t>stavební suť, obklady, umyvadlo, dveřní křídla a zárubně, interiérové obložení, podlahové krytiny, el. lišty, a ostatní drobný materiál</t>
  </si>
  <si>
    <t>demontáž, odvoz a likvidace stávajících šatních skříní dle textové zprávy</t>
  </si>
  <si>
    <t>v chodbě 2.NP skříně délky 4,3m + 7,3 m; v chodbě 3.NP skříně délky 8,0 m; v chodbě  4NP skříně délky 6,0 m + 4,2 m; tj. celková délka 29,8 m, výška 2,0 m, hl. 0,6 m</t>
  </si>
  <si>
    <t>CELKOVÁ CENA ZA ÚPRAVY VŠECH MÍSTNOSTÍ (bez DPH)</t>
  </si>
  <si>
    <t xml:space="preserve">CELKOVÁ CENA ZA ÚPRAVY VŠECH MÍSTNOSTÍ (vč. DPH)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</si>
</sst>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mbria"/>
      <family val="2"/>
    </font>
    <font>
      <sz val="10"/>
      <name val="Cambria"/>
      <family val="2"/>
    </font>
    <font>
      <b/>
      <sz val="10"/>
      <name val="Cambria"/>
      <family val="2"/>
    </font>
    <font>
      <b/>
      <sz val="12"/>
      <name val="Cambria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rgb="FF000000"/>
      <name val="Cambria"/>
      <family val="2"/>
    </font>
    <font>
      <sz val="10"/>
      <color rgb="FFFF0000"/>
      <name val="Cambria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7BB8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4" fillId="3" borderId="0" xfId="0" applyNumberFormat="1" applyFont="1" applyFill="1"/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" fillId="0" borderId="4" xfId="0" applyFont="1" applyBorder="1" applyAlignment="1">
      <alignment vertical="top"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4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2" xfId="0" applyFont="1" applyBorder="1" applyAlignment="1">
      <alignment horizontal="right"/>
    </xf>
    <xf numFmtId="164" fontId="3" fillId="0" borderId="23" xfId="0" applyNumberFormat="1" applyFont="1" applyBorder="1"/>
    <xf numFmtId="164" fontId="4" fillId="0" borderId="24" xfId="0" applyNumberFormat="1" applyFont="1" applyBorder="1"/>
    <xf numFmtId="0" fontId="3" fillId="0" borderId="25" xfId="0" applyFont="1" applyBorder="1" applyAlignment="1">
      <alignment wrapText="1"/>
    </xf>
    <xf numFmtId="0" fontId="1" fillId="0" borderId="26" xfId="0" applyFont="1" applyBorder="1"/>
    <xf numFmtId="0" fontId="4" fillId="0" borderId="27" xfId="0" applyFont="1" applyBorder="1" applyAlignment="1">
      <alignment wrapText="1"/>
    </xf>
    <xf numFmtId="0" fontId="1" fillId="0" borderId="28" xfId="0" applyFont="1" applyBorder="1"/>
    <xf numFmtId="0" fontId="5" fillId="0" borderId="25" xfId="0" applyFont="1" applyBorder="1" applyAlignment="1">
      <alignment horizontal="center"/>
    </xf>
    <xf numFmtId="0" fontId="1" fillId="0" borderId="23" xfId="0" applyFont="1" applyBorder="1"/>
    <xf numFmtId="0" fontId="6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0" xfId="0" applyFont="1" applyBorder="1"/>
    <xf numFmtId="0" fontId="4" fillId="0" borderId="31" xfId="0" applyFont="1" applyBorder="1" applyAlignment="1">
      <alignment horizontal="center" vertical="top"/>
    </xf>
    <xf numFmtId="0" fontId="1" fillId="0" borderId="31" xfId="0" applyFont="1" applyBorder="1"/>
    <xf numFmtId="0" fontId="1" fillId="0" borderId="5" xfId="0" applyFont="1" applyBorder="1"/>
    <xf numFmtId="0" fontId="4" fillId="4" borderId="29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4" fillId="0" borderId="32" xfId="0" applyFont="1" applyBorder="1" applyAlignment="1">
      <alignment horizontal="left" vertical="top"/>
    </xf>
    <xf numFmtId="0" fontId="1" fillId="0" borderId="33" xfId="0" applyFont="1" applyBorder="1"/>
    <xf numFmtId="0" fontId="4" fillId="0" borderId="31" xfId="0" applyFont="1" applyBorder="1" applyAlignment="1">
      <alignment vertical="top"/>
    </xf>
    <xf numFmtId="0" fontId="4" fillId="5" borderId="29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0" borderId="34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8"/>
  <sheetViews>
    <sheetView tabSelected="1" workbookViewId="0" topLeftCell="A1">
      <selection activeCell="A1" sqref="A1:I1"/>
    </sheetView>
  </sheetViews>
  <sheetFormatPr defaultColWidth="14.421875" defaultRowHeight="15.75" customHeight="1"/>
  <cols>
    <col min="2" max="2" width="7.57421875" style="0" customWidth="1"/>
    <col min="3" max="3" width="58.140625" style="0" customWidth="1"/>
    <col min="4" max="4" width="47.28125" style="0" customWidth="1"/>
    <col min="5" max="5" width="24.140625" style="0" customWidth="1"/>
    <col min="6" max="6" width="6.28125" style="0" customWidth="1"/>
    <col min="7" max="7" width="8.28125" style="0" customWidth="1"/>
    <col min="8" max="8" width="21.7109375" style="0" customWidth="1"/>
  </cols>
  <sheetData>
    <row r="1" spans="1:9" ht="15.75">
      <c r="A1" s="111" t="s">
        <v>2</v>
      </c>
      <c r="B1" s="108"/>
      <c r="C1" s="108"/>
      <c r="D1" s="108"/>
      <c r="E1" s="108"/>
      <c r="F1" s="108"/>
      <c r="G1" s="108"/>
      <c r="H1" s="108"/>
      <c r="I1" s="112"/>
    </row>
    <row r="2" spans="1:9" ht="15.75" customHeight="1">
      <c r="A2" s="113" t="s">
        <v>5</v>
      </c>
      <c r="B2" s="114"/>
      <c r="C2" s="114"/>
      <c r="D2" s="114"/>
      <c r="E2" s="114"/>
      <c r="F2" s="114"/>
      <c r="G2" s="114"/>
      <c r="H2" s="114"/>
      <c r="I2" s="115"/>
    </row>
    <row r="3" spans="1:9" ht="15.75" customHeight="1">
      <c r="A3" s="126" t="s">
        <v>9</v>
      </c>
      <c r="B3" s="114"/>
      <c r="C3" s="114"/>
      <c r="D3" s="114"/>
      <c r="E3" s="114"/>
      <c r="F3" s="114"/>
      <c r="G3" s="114"/>
      <c r="H3" s="114"/>
      <c r="I3" s="115"/>
    </row>
    <row r="4" spans="1:9" ht="15.75" customHeight="1">
      <c r="A4" s="124" t="s">
        <v>10</v>
      </c>
      <c r="B4" s="114"/>
      <c r="C4" s="114"/>
      <c r="D4" s="114"/>
      <c r="E4" s="114"/>
      <c r="F4" s="114"/>
      <c r="G4" s="114"/>
      <c r="H4" s="114"/>
      <c r="I4" s="115"/>
    </row>
    <row r="5" spans="1:9" ht="15.75" customHeight="1">
      <c r="A5" s="6"/>
      <c r="B5" s="7"/>
      <c r="C5" s="7"/>
      <c r="D5" s="7"/>
      <c r="E5" s="8"/>
      <c r="F5" s="8"/>
      <c r="G5" s="8"/>
      <c r="H5" s="8"/>
      <c r="I5" s="9"/>
    </row>
    <row r="6" spans="1:9" ht="15.75" customHeight="1">
      <c r="A6" s="10"/>
      <c r="B6" s="11" t="s">
        <v>11</v>
      </c>
      <c r="C6" s="11" t="s">
        <v>12</v>
      </c>
      <c r="D6" s="11" t="s">
        <v>13</v>
      </c>
      <c r="E6" s="11" t="s">
        <v>14</v>
      </c>
      <c r="F6" s="12" t="s">
        <v>15</v>
      </c>
      <c r="G6" s="12" t="s">
        <v>16</v>
      </c>
      <c r="H6" s="13" t="s">
        <v>17</v>
      </c>
      <c r="I6" s="14" t="s">
        <v>18</v>
      </c>
    </row>
    <row r="7" spans="1:9" ht="15.75" customHeight="1">
      <c r="A7" s="120" t="s">
        <v>19</v>
      </c>
      <c r="B7" s="15"/>
      <c r="C7" s="16" t="s">
        <v>20</v>
      </c>
      <c r="D7" s="16" t="s">
        <v>21</v>
      </c>
      <c r="E7" s="17"/>
      <c r="F7" s="18" t="s">
        <v>22</v>
      </c>
      <c r="G7" s="19">
        <v>1</v>
      </c>
      <c r="H7" s="20">
        <v>0</v>
      </c>
      <c r="I7" s="21">
        <f aca="true" t="shared" si="0" ref="I7:I20">G7*H7</f>
        <v>0</v>
      </c>
    </row>
    <row r="8" spans="1:9" ht="15.75" customHeight="1">
      <c r="A8" s="117"/>
      <c r="B8" s="15"/>
      <c r="C8" s="22" t="s">
        <v>23</v>
      </c>
      <c r="D8" s="23"/>
      <c r="E8" s="17"/>
      <c r="F8" s="18" t="s">
        <v>22</v>
      </c>
      <c r="G8" s="19">
        <v>1</v>
      </c>
      <c r="H8" s="20">
        <v>0</v>
      </c>
      <c r="I8" s="21">
        <f t="shared" si="0"/>
        <v>0</v>
      </c>
    </row>
    <row r="9" spans="1:9" ht="15.75" customHeight="1">
      <c r="A9" s="117"/>
      <c r="B9" s="15"/>
      <c r="C9" s="16" t="s">
        <v>24</v>
      </c>
      <c r="D9" s="24"/>
      <c r="E9" s="22" t="s">
        <v>25</v>
      </c>
      <c r="F9" s="18" t="s">
        <v>22</v>
      </c>
      <c r="G9" s="19">
        <v>1</v>
      </c>
      <c r="H9" s="20">
        <v>0</v>
      </c>
      <c r="I9" s="21">
        <f t="shared" si="0"/>
        <v>0</v>
      </c>
    </row>
    <row r="10" spans="1:9" ht="15.75" customHeight="1">
      <c r="A10" s="117"/>
      <c r="B10" s="15"/>
      <c r="C10" s="22" t="s">
        <v>26</v>
      </c>
      <c r="D10" s="25"/>
      <c r="E10" s="16" t="s">
        <v>27</v>
      </c>
      <c r="F10" s="18" t="s">
        <v>22</v>
      </c>
      <c r="G10" s="19">
        <v>1</v>
      </c>
      <c r="H10" s="20">
        <v>0</v>
      </c>
      <c r="I10" s="21">
        <f t="shared" si="0"/>
        <v>0</v>
      </c>
    </row>
    <row r="11" spans="1:9" ht="15.75" customHeight="1">
      <c r="A11" s="117"/>
      <c r="B11" s="15"/>
      <c r="C11" s="16" t="s">
        <v>28</v>
      </c>
      <c r="D11" s="25"/>
      <c r="E11" s="16" t="s">
        <v>27</v>
      </c>
      <c r="F11" s="18" t="s">
        <v>1</v>
      </c>
      <c r="G11" s="19">
        <v>51</v>
      </c>
      <c r="H11" s="20">
        <v>0</v>
      </c>
      <c r="I11" s="21">
        <f t="shared" si="0"/>
        <v>0</v>
      </c>
    </row>
    <row r="12" spans="1:9" ht="15.75" customHeight="1">
      <c r="A12" s="117"/>
      <c r="B12" s="15"/>
      <c r="C12" s="16" t="s">
        <v>29</v>
      </c>
      <c r="D12" s="25"/>
      <c r="E12" s="16" t="s">
        <v>27</v>
      </c>
      <c r="F12" s="18" t="s">
        <v>1</v>
      </c>
      <c r="G12" s="19">
        <v>42</v>
      </c>
      <c r="H12" s="20">
        <v>0</v>
      </c>
      <c r="I12" s="21">
        <f t="shared" si="0"/>
        <v>0</v>
      </c>
    </row>
    <row r="13" spans="1:9" ht="15.75" customHeight="1">
      <c r="A13" s="117"/>
      <c r="B13" s="15"/>
      <c r="C13" s="16" t="s">
        <v>30</v>
      </c>
      <c r="D13" s="26"/>
      <c r="E13" s="17"/>
      <c r="F13" s="18" t="s">
        <v>22</v>
      </c>
      <c r="G13" s="19">
        <v>1</v>
      </c>
      <c r="H13" s="20">
        <v>0</v>
      </c>
      <c r="I13" s="21">
        <f t="shared" si="0"/>
        <v>0</v>
      </c>
    </row>
    <row r="14" spans="1:9" ht="15.75" customHeight="1">
      <c r="A14" s="117"/>
      <c r="B14" s="15"/>
      <c r="C14" s="22" t="s">
        <v>31</v>
      </c>
      <c r="D14" s="23"/>
      <c r="E14" s="17"/>
      <c r="F14" s="18" t="s">
        <v>22</v>
      </c>
      <c r="G14" s="19">
        <v>1</v>
      </c>
      <c r="H14" s="20">
        <v>0</v>
      </c>
      <c r="I14" s="21">
        <f t="shared" si="0"/>
        <v>0</v>
      </c>
    </row>
    <row r="15" spans="1:9" ht="15.75" customHeight="1">
      <c r="A15" s="117"/>
      <c r="B15" s="27" t="s">
        <v>32</v>
      </c>
      <c r="C15" s="22" t="s">
        <v>33</v>
      </c>
      <c r="D15" s="25" t="s">
        <v>34</v>
      </c>
      <c r="E15" s="28" t="s">
        <v>35</v>
      </c>
      <c r="F15" s="18" t="s">
        <v>7</v>
      </c>
      <c r="G15" s="19">
        <v>1</v>
      </c>
      <c r="H15" s="20">
        <v>0</v>
      </c>
      <c r="I15" s="21">
        <f t="shared" si="0"/>
        <v>0</v>
      </c>
    </row>
    <row r="16" spans="1:9" ht="15.75" customHeight="1">
      <c r="A16" s="118"/>
      <c r="B16" s="15"/>
      <c r="C16" s="22" t="s">
        <v>36</v>
      </c>
      <c r="D16" s="24" t="s">
        <v>37</v>
      </c>
      <c r="E16" s="17"/>
      <c r="F16" s="18" t="s">
        <v>22</v>
      </c>
      <c r="G16" s="19">
        <v>1</v>
      </c>
      <c r="H16" s="20">
        <v>0</v>
      </c>
      <c r="I16" s="21">
        <f t="shared" si="0"/>
        <v>0</v>
      </c>
    </row>
    <row r="17" spans="1:9" ht="15.75" customHeight="1">
      <c r="A17" s="121" t="s">
        <v>38</v>
      </c>
      <c r="B17" s="27" t="s">
        <v>39</v>
      </c>
      <c r="C17" s="22" t="s">
        <v>40</v>
      </c>
      <c r="D17" s="24" t="s">
        <v>41</v>
      </c>
      <c r="E17" s="29"/>
      <c r="F17" s="18" t="s">
        <v>22</v>
      </c>
      <c r="G17" s="19">
        <v>28</v>
      </c>
      <c r="H17" s="20">
        <v>0</v>
      </c>
      <c r="I17" s="21">
        <f t="shared" si="0"/>
        <v>0</v>
      </c>
    </row>
    <row r="18" spans="1:9" ht="15.75" customHeight="1">
      <c r="A18" s="117"/>
      <c r="B18" s="27" t="s">
        <v>42</v>
      </c>
      <c r="C18" s="22" t="s">
        <v>43</v>
      </c>
      <c r="D18" s="24" t="s">
        <v>44</v>
      </c>
      <c r="E18" s="29"/>
      <c r="F18" s="18" t="s">
        <v>22</v>
      </c>
      <c r="G18" s="19">
        <v>1</v>
      </c>
      <c r="H18" s="20">
        <v>0</v>
      </c>
      <c r="I18" s="21">
        <f t="shared" si="0"/>
        <v>0</v>
      </c>
    </row>
    <row r="19" spans="1:9" ht="15.75" customHeight="1">
      <c r="A19" s="117"/>
      <c r="B19" s="27" t="s">
        <v>45</v>
      </c>
      <c r="C19" s="22" t="s">
        <v>46</v>
      </c>
      <c r="D19" s="24" t="s">
        <v>47</v>
      </c>
      <c r="E19" s="29"/>
      <c r="F19" s="18" t="s">
        <v>22</v>
      </c>
      <c r="G19" s="19">
        <v>2</v>
      </c>
      <c r="H19" s="20">
        <v>0</v>
      </c>
      <c r="I19" s="21">
        <f t="shared" si="0"/>
        <v>0</v>
      </c>
    </row>
    <row r="20" spans="1:9" ht="15.75" customHeight="1">
      <c r="A20" s="117"/>
      <c r="B20" s="30"/>
      <c r="C20" s="31"/>
      <c r="D20" s="25" t="s">
        <v>48</v>
      </c>
      <c r="E20" s="17"/>
      <c r="F20" s="18" t="s">
        <v>22</v>
      </c>
      <c r="G20" s="19">
        <v>1</v>
      </c>
      <c r="H20" s="20">
        <v>0</v>
      </c>
      <c r="I20" s="21">
        <f t="shared" si="0"/>
        <v>0</v>
      </c>
    </row>
    <row r="21" spans="1:9" ht="15.75" customHeight="1">
      <c r="A21" s="122"/>
      <c r="B21" s="32"/>
      <c r="C21" s="33"/>
      <c r="D21" s="34"/>
      <c r="E21" s="35"/>
      <c r="F21" s="36"/>
      <c r="G21" s="37"/>
      <c r="H21" s="38"/>
      <c r="I21" s="39"/>
    </row>
    <row r="22" spans="1:9" ht="15.75" customHeight="1">
      <c r="A22" s="40"/>
      <c r="B22" s="41"/>
      <c r="C22" s="41"/>
      <c r="D22" s="41"/>
      <c r="E22" s="40"/>
      <c r="F22" s="40"/>
      <c r="G22" s="40"/>
      <c r="H22" s="42" t="s">
        <v>49</v>
      </c>
      <c r="I22" s="43">
        <f>SUM(I7:I21)</f>
        <v>0</v>
      </c>
    </row>
    <row r="23" spans="1:9" ht="15.75" customHeight="1">
      <c r="A23" s="40"/>
      <c r="B23" s="40"/>
      <c r="C23" s="40"/>
      <c r="D23" s="40"/>
      <c r="E23" s="40"/>
      <c r="F23" s="40"/>
      <c r="G23" s="40"/>
      <c r="H23" s="44" t="s">
        <v>50</v>
      </c>
      <c r="I23" s="45">
        <f>I22*0.21</f>
        <v>0</v>
      </c>
    </row>
    <row r="24" spans="1:9" ht="15.75" customHeight="1">
      <c r="A24" s="46"/>
      <c r="B24" s="41"/>
      <c r="C24" s="41"/>
      <c r="D24" s="41"/>
      <c r="E24" s="40"/>
      <c r="F24" s="40"/>
      <c r="G24" s="40"/>
      <c r="H24" s="47" t="s">
        <v>51</v>
      </c>
      <c r="I24" s="48">
        <f>I22*1.21</f>
        <v>0</v>
      </c>
    </row>
    <row r="26" spans="1:9" ht="15.75" customHeight="1">
      <c r="A26" s="125" t="s">
        <v>52</v>
      </c>
      <c r="B26" s="114"/>
      <c r="C26" s="114"/>
      <c r="D26" s="114"/>
      <c r="E26" s="114"/>
      <c r="F26" s="114"/>
      <c r="G26" s="114"/>
      <c r="H26" s="114"/>
      <c r="I26" s="115"/>
    </row>
    <row r="27" spans="1:9" ht="15.75" customHeight="1">
      <c r="A27" s="6"/>
      <c r="B27" s="7"/>
      <c r="C27" s="7"/>
      <c r="D27" s="7"/>
      <c r="E27" s="8"/>
      <c r="F27" s="8"/>
      <c r="G27" s="8"/>
      <c r="H27" s="8"/>
      <c r="I27" s="9"/>
    </row>
    <row r="28" spans="1:9" ht="15.75" customHeight="1">
      <c r="A28" s="49"/>
      <c r="B28" s="50" t="s">
        <v>11</v>
      </c>
      <c r="C28" s="50" t="s">
        <v>12</v>
      </c>
      <c r="D28" s="50" t="s">
        <v>13</v>
      </c>
      <c r="E28" s="50" t="s">
        <v>14</v>
      </c>
      <c r="F28" s="51" t="s">
        <v>15</v>
      </c>
      <c r="G28" s="51" t="s">
        <v>16</v>
      </c>
      <c r="H28" s="52" t="s">
        <v>17</v>
      </c>
      <c r="I28" s="53" t="s">
        <v>18</v>
      </c>
    </row>
    <row r="29" spans="1:9" ht="15.75" customHeight="1">
      <c r="A29" s="116" t="s">
        <v>19</v>
      </c>
      <c r="B29" s="54"/>
      <c r="C29" s="55" t="s">
        <v>53</v>
      </c>
      <c r="D29" s="16" t="s">
        <v>21</v>
      </c>
      <c r="E29" s="56"/>
      <c r="F29" s="57" t="s">
        <v>22</v>
      </c>
      <c r="G29" s="58">
        <v>1</v>
      </c>
      <c r="H29" s="59">
        <v>0</v>
      </c>
      <c r="I29" s="60">
        <f aca="true" t="shared" si="1" ref="I29:I44">G29*H29</f>
        <v>0</v>
      </c>
    </row>
    <row r="30" spans="1:9" ht="15.75" customHeight="1">
      <c r="A30" s="117"/>
      <c r="B30" s="54"/>
      <c r="C30" s="28" t="s">
        <v>54</v>
      </c>
      <c r="D30" s="61"/>
      <c r="E30" s="62" t="s">
        <v>27</v>
      </c>
      <c r="F30" s="57" t="s">
        <v>22</v>
      </c>
      <c r="G30" s="58">
        <v>1</v>
      </c>
      <c r="H30" s="59">
        <v>0</v>
      </c>
      <c r="I30" s="60">
        <f t="shared" si="1"/>
        <v>0</v>
      </c>
    </row>
    <row r="31" spans="1:9" ht="15.75" customHeight="1">
      <c r="A31" s="117"/>
      <c r="B31" s="54"/>
      <c r="C31" s="55" t="s">
        <v>55</v>
      </c>
      <c r="D31" s="61"/>
      <c r="E31" s="62" t="s">
        <v>25</v>
      </c>
      <c r="F31" s="57" t="s">
        <v>22</v>
      </c>
      <c r="G31" s="58">
        <v>1</v>
      </c>
      <c r="H31" s="59">
        <v>0</v>
      </c>
      <c r="I31" s="60">
        <f t="shared" si="1"/>
        <v>0</v>
      </c>
    </row>
    <row r="32" spans="1:9" ht="15.75" customHeight="1">
      <c r="A32" s="117"/>
      <c r="B32" s="54"/>
      <c r="C32" s="62" t="s">
        <v>26</v>
      </c>
      <c r="D32" s="61"/>
      <c r="E32" s="62" t="s">
        <v>27</v>
      </c>
      <c r="F32" s="63" t="s">
        <v>22</v>
      </c>
      <c r="G32" s="64">
        <v>1</v>
      </c>
      <c r="H32" s="65">
        <v>0</v>
      </c>
      <c r="I32" s="60">
        <f t="shared" si="1"/>
        <v>0</v>
      </c>
    </row>
    <row r="33" spans="1:9" ht="15.75" customHeight="1">
      <c r="A33" s="117"/>
      <c r="B33" s="54"/>
      <c r="C33" s="28" t="s">
        <v>56</v>
      </c>
      <c r="D33" s="66" t="s">
        <v>57</v>
      </c>
      <c r="E33" s="28" t="s">
        <v>27</v>
      </c>
      <c r="F33" s="67" t="s">
        <v>22</v>
      </c>
      <c r="G33" s="68">
        <v>1</v>
      </c>
      <c r="H33" s="65">
        <v>0</v>
      </c>
      <c r="I33" s="60">
        <f t="shared" si="1"/>
        <v>0</v>
      </c>
    </row>
    <row r="34" spans="1:9" ht="15.75" customHeight="1">
      <c r="A34" s="117"/>
      <c r="B34" s="54"/>
      <c r="C34" s="62" t="s">
        <v>28</v>
      </c>
      <c r="D34" s="61"/>
      <c r="E34" s="62" t="s">
        <v>27</v>
      </c>
      <c r="F34" s="63" t="s">
        <v>1</v>
      </c>
      <c r="G34" s="68">
        <v>74.7</v>
      </c>
      <c r="H34" s="65">
        <v>0</v>
      </c>
      <c r="I34" s="69">
        <f t="shared" si="1"/>
        <v>0</v>
      </c>
    </row>
    <row r="35" spans="1:9" ht="15.75" customHeight="1">
      <c r="A35" s="117"/>
      <c r="B35" s="54"/>
      <c r="C35" s="62" t="s">
        <v>29</v>
      </c>
      <c r="D35" s="61"/>
      <c r="E35" s="62" t="s">
        <v>27</v>
      </c>
      <c r="F35" s="63" t="s">
        <v>1</v>
      </c>
      <c r="G35" s="68">
        <v>57</v>
      </c>
      <c r="H35" s="65">
        <v>0</v>
      </c>
      <c r="I35" s="69">
        <f t="shared" si="1"/>
        <v>0</v>
      </c>
    </row>
    <row r="36" spans="1:9" ht="15.75" customHeight="1">
      <c r="A36" s="117"/>
      <c r="B36" s="54"/>
      <c r="C36" s="28" t="s">
        <v>58</v>
      </c>
      <c r="D36" s="70"/>
      <c r="E36" s="56"/>
      <c r="F36" s="57" t="s">
        <v>22</v>
      </c>
      <c r="G36" s="58">
        <v>1</v>
      </c>
      <c r="H36" s="59">
        <v>0</v>
      </c>
      <c r="I36" s="60">
        <f t="shared" si="1"/>
        <v>0</v>
      </c>
    </row>
    <row r="37" spans="1:9" ht="15.75" customHeight="1">
      <c r="A37" s="117"/>
      <c r="B37" s="27" t="s">
        <v>32</v>
      </c>
      <c r="C37" s="22" t="s">
        <v>33</v>
      </c>
      <c r="D37" s="25" t="s">
        <v>34</v>
      </c>
      <c r="E37" s="28" t="s">
        <v>35</v>
      </c>
      <c r="F37" s="57" t="s">
        <v>7</v>
      </c>
      <c r="G37" s="58">
        <v>1</v>
      </c>
      <c r="H37" s="59">
        <v>0</v>
      </c>
      <c r="I37" s="60">
        <f t="shared" si="1"/>
        <v>0</v>
      </c>
    </row>
    <row r="38" spans="1:9" ht="15.75" customHeight="1">
      <c r="A38" s="117"/>
      <c r="B38" s="54"/>
      <c r="C38" s="62" t="s">
        <v>36</v>
      </c>
      <c r="D38" s="61" t="s">
        <v>37</v>
      </c>
      <c r="E38" s="56"/>
      <c r="F38" s="71" t="s">
        <v>22</v>
      </c>
      <c r="G38" s="58">
        <v>1</v>
      </c>
      <c r="H38" s="59">
        <v>0</v>
      </c>
      <c r="I38" s="60">
        <f t="shared" si="1"/>
        <v>0</v>
      </c>
    </row>
    <row r="39" spans="1:9" ht="38.25">
      <c r="A39" s="117"/>
      <c r="B39" s="54"/>
      <c r="C39" s="55" t="s">
        <v>59</v>
      </c>
      <c r="D39" s="70"/>
      <c r="E39" s="72"/>
      <c r="F39" s="71" t="s">
        <v>22</v>
      </c>
      <c r="G39" s="68">
        <v>1</v>
      </c>
      <c r="H39" s="59">
        <v>0</v>
      </c>
      <c r="I39" s="60">
        <f t="shared" si="1"/>
        <v>0</v>
      </c>
    </row>
    <row r="40" spans="1:9" ht="178.5">
      <c r="A40" s="118"/>
      <c r="B40" s="54"/>
      <c r="C40" s="55" t="s">
        <v>60</v>
      </c>
      <c r="D40" s="55" t="s">
        <v>61</v>
      </c>
      <c r="E40" s="55" t="s">
        <v>62</v>
      </c>
      <c r="F40" s="57" t="s">
        <v>1</v>
      </c>
      <c r="G40" s="68">
        <v>57</v>
      </c>
      <c r="H40" s="65">
        <v>0</v>
      </c>
      <c r="I40" s="60">
        <f t="shared" si="1"/>
        <v>0</v>
      </c>
    </row>
    <row r="41" spans="1:9" ht="12.75">
      <c r="A41" s="123" t="s">
        <v>38</v>
      </c>
      <c r="B41" s="27" t="s">
        <v>39</v>
      </c>
      <c r="C41" s="22" t="s">
        <v>40</v>
      </c>
      <c r="D41" s="24" t="s">
        <v>41</v>
      </c>
      <c r="E41" s="56"/>
      <c r="F41" s="57" t="s">
        <v>22</v>
      </c>
      <c r="G41" s="73">
        <v>31</v>
      </c>
      <c r="H41" s="59">
        <v>0</v>
      </c>
      <c r="I41" s="60">
        <f t="shared" si="1"/>
        <v>0</v>
      </c>
    </row>
    <row r="42" spans="1:9" ht="12.75">
      <c r="A42" s="117"/>
      <c r="B42" s="27" t="s">
        <v>42</v>
      </c>
      <c r="C42" s="22" t="s">
        <v>43</v>
      </c>
      <c r="D42" s="24" t="s">
        <v>44</v>
      </c>
      <c r="E42" s="56"/>
      <c r="F42" s="57" t="s">
        <v>22</v>
      </c>
      <c r="G42" s="73">
        <v>1</v>
      </c>
      <c r="H42" s="59">
        <v>0</v>
      </c>
      <c r="I42" s="60">
        <f t="shared" si="1"/>
        <v>0</v>
      </c>
    </row>
    <row r="43" spans="1:9" ht="12.75">
      <c r="A43" s="117"/>
      <c r="B43" s="27" t="s">
        <v>45</v>
      </c>
      <c r="C43" s="22" t="s">
        <v>46</v>
      </c>
      <c r="D43" s="24" t="s">
        <v>47</v>
      </c>
      <c r="E43" s="56"/>
      <c r="F43" s="57" t="s">
        <v>22</v>
      </c>
      <c r="G43" s="73">
        <v>6</v>
      </c>
      <c r="H43" s="59">
        <v>0</v>
      </c>
      <c r="I43" s="60">
        <f t="shared" si="1"/>
        <v>0</v>
      </c>
    </row>
    <row r="44" spans="1:9" ht="12.75">
      <c r="A44" s="117"/>
      <c r="B44" s="54"/>
      <c r="C44" s="74"/>
      <c r="D44" s="75" t="s">
        <v>48</v>
      </c>
      <c r="E44" s="56"/>
      <c r="F44" s="57" t="s">
        <v>22</v>
      </c>
      <c r="G44" s="58">
        <v>1</v>
      </c>
      <c r="H44" s="59">
        <v>0</v>
      </c>
      <c r="I44" s="60">
        <f t="shared" si="1"/>
        <v>0</v>
      </c>
    </row>
    <row r="45" spans="1:9" ht="12.75">
      <c r="A45" s="122"/>
      <c r="B45" s="76"/>
      <c r="C45" s="77"/>
      <c r="D45" s="78"/>
      <c r="E45" s="76"/>
      <c r="F45" s="76"/>
      <c r="G45" s="76"/>
      <c r="H45" s="79"/>
      <c r="I45" s="79"/>
    </row>
    <row r="46" spans="1:9" ht="12.75">
      <c r="A46" s="80"/>
      <c r="B46" s="81"/>
      <c r="C46" s="81"/>
      <c r="D46" s="81"/>
      <c r="E46" s="81"/>
      <c r="F46" s="81"/>
      <c r="G46" s="81"/>
      <c r="H46" s="42" t="s">
        <v>49</v>
      </c>
      <c r="I46" s="45">
        <f>SUM(I29:I45)</f>
        <v>0</v>
      </c>
    </row>
    <row r="47" spans="1:9" ht="12.75">
      <c r="A47" s="81"/>
      <c r="B47" s="82"/>
      <c r="C47" s="82"/>
      <c r="D47" s="82"/>
      <c r="E47" s="81"/>
      <c r="F47" s="81"/>
      <c r="G47" s="81"/>
      <c r="H47" s="44" t="s">
        <v>50</v>
      </c>
      <c r="I47" s="45">
        <f>I46*0.21</f>
        <v>0</v>
      </c>
    </row>
    <row r="48" spans="1:9" ht="12.75">
      <c r="A48" s="83"/>
      <c r="B48" s="82"/>
      <c r="C48" s="82"/>
      <c r="D48" s="82"/>
      <c r="E48" s="81"/>
      <c r="F48" s="81"/>
      <c r="G48" s="81"/>
      <c r="H48" s="47" t="s">
        <v>51</v>
      </c>
      <c r="I48" s="84">
        <f>I46*1.21</f>
        <v>0</v>
      </c>
    </row>
    <row r="51" spans="1:9" ht="12.75">
      <c r="A51" s="119" t="s">
        <v>63</v>
      </c>
      <c r="B51" s="114"/>
      <c r="C51" s="114"/>
      <c r="D51" s="114"/>
      <c r="E51" s="114"/>
      <c r="F51" s="114"/>
      <c r="G51" s="114"/>
      <c r="H51" s="114"/>
      <c r="I51" s="115"/>
    </row>
    <row r="52" spans="1:9" ht="12.75">
      <c r="A52" s="6"/>
      <c r="B52" s="7"/>
      <c r="C52" s="7"/>
      <c r="D52" s="7"/>
      <c r="E52" s="8"/>
      <c r="F52" s="8"/>
      <c r="G52" s="8"/>
      <c r="H52" s="8"/>
      <c r="I52" s="9"/>
    </row>
    <row r="53" spans="1:9" ht="12.75">
      <c r="A53" s="49"/>
      <c r="B53" s="50" t="s">
        <v>11</v>
      </c>
      <c r="C53" s="50" t="s">
        <v>12</v>
      </c>
      <c r="D53" s="50" t="s">
        <v>13</v>
      </c>
      <c r="E53" s="50" t="s">
        <v>14</v>
      </c>
      <c r="F53" s="51" t="s">
        <v>15</v>
      </c>
      <c r="G53" s="51" t="s">
        <v>16</v>
      </c>
      <c r="H53" s="52" t="s">
        <v>17</v>
      </c>
      <c r="I53" s="53" t="s">
        <v>18</v>
      </c>
    </row>
    <row r="54" spans="1:9" ht="25.5">
      <c r="A54" s="116" t="s">
        <v>19</v>
      </c>
      <c r="B54" s="54"/>
      <c r="C54" s="85" t="s">
        <v>64</v>
      </c>
      <c r="D54" s="86" t="s">
        <v>21</v>
      </c>
      <c r="E54" s="87"/>
      <c r="F54" s="88" t="s">
        <v>22</v>
      </c>
      <c r="G54" s="89">
        <v>1</v>
      </c>
      <c r="H54" s="90">
        <v>0</v>
      </c>
      <c r="I54" s="91">
        <f aca="true" t="shared" si="2" ref="I54:I64">G54*H54</f>
        <v>0</v>
      </c>
    </row>
    <row r="55" spans="1:9" ht="12.75">
      <c r="A55" s="117"/>
      <c r="B55" s="54"/>
      <c r="C55" s="28" t="s">
        <v>65</v>
      </c>
      <c r="D55" s="92"/>
      <c r="E55" s="92" t="s">
        <v>66</v>
      </c>
      <c r="F55" s="57" t="s">
        <v>22</v>
      </c>
      <c r="G55" s="58">
        <v>1</v>
      </c>
      <c r="H55" s="59">
        <v>0</v>
      </c>
      <c r="I55" s="60">
        <f t="shared" si="2"/>
        <v>0</v>
      </c>
    </row>
    <row r="56" spans="1:9" ht="12.75">
      <c r="A56" s="117"/>
      <c r="B56" s="54"/>
      <c r="C56" s="28" t="s">
        <v>67</v>
      </c>
      <c r="D56" s="61"/>
      <c r="E56" s="61" t="s">
        <v>27</v>
      </c>
      <c r="F56" s="67" t="s">
        <v>22</v>
      </c>
      <c r="G56" s="68">
        <v>1</v>
      </c>
      <c r="H56" s="65">
        <v>0</v>
      </c>
      <c r="I56" s="60">
        <f t="shared" si="2"/>
        <v>0</v>
      </c>
    </row>
    <row r="57" spans="1:9" ht="38.25">
      <c r="A57" s="117"/>
      <c r="B57" s="54"/>
      <c r="C57" s="28" t="s">
        <v>68</v>
      </c>
      <c r="D57" s="66" t="s">
        <v>57</v>
      </c>
      <c r="E57" s="61" t="s">
        <v>27</v>
      </c>
      <c r="F57" s="67" t="s">
        <v>22</v>
      </c>
      <c r="G57" s="68">
        <v>1</v>
      </c>
      <c r="H57" s="65">
        <v>0</v>
      </c>
      <c r="I57" s="60">
        <f t="shared" si="2"/>
        <v>0</v>
      </c>
    </row>
    <row r="58" spans="1:9" ht="12.75">
      <c r="A58" s="117"/>
      <c r="B58" s="54"/>
      <c r="C58" s="62" t="s">
        <v>28</v>
      </c>
      <c r="D58" s="61"/>
      <c r="E58" s="61" t="s">
        <v>27</v>
      </c>
      <c r="F58" s="63" t="s">
        <v>1</v>
      </c>
      <c r="G58" s="68">
        <v>43.2</v>
      </c>
      <c r="H58" s="65">
        <v>0</v>
      </c>
      <c r="I58" s="69">
        <f t="shared" si="2"/>
        <v>0</v>
      </c>
    </row>
    <row r="59" spans="1:9" ht="12.75">
      <c r="A59" s="117"/>
      <c r="B59" s="54"/>
      <c r="C59" s="62" t="s">
        <v>29</v>
      </c>
      <c r="D59" s="61"/>
      <c r="E59" s="61" t="s">
        <v>27</v>
      </c>
      <c r="F59" s="63" t="s">
        <v>1</v>
      </c>
      <c r="G59" s="68">
        <v>13.7</v>
      </c>
      <c r="H59" s="65">
        <v>0</v>
      </c>
      <c r="I59" s="69">
        <f t="shared" si="2"/>
        <v>0</v>
      </c>
    </row>
    <row r="60" spans="1:9" ht="25.5">
      <c r="A60" s="117"/>
      <c r="B60" s="54"/>
      <c r="C60" s="28" t="s">
        <v>69</v>
      </c>
      <c r="D60" s="61"/>
      <c r="E60" s="61" t="s">
        <v>27</v>
      </c>
      <c r="F60" s="57" t="s">
        <v>22</v>
      </c>
      <c r="G60" s="58">
        <v>1</v>
      </c>
      <c r="H60" s="59">
        <v>0</v>
      </c>
      <c r="I60" s="60">
        <f t="shared" si="2"/>
        <v>0</v>
      </c>
    </row>
    <row r="61" spans="1:9" ht="178.5">
      <c r="A61" s="118"/>
      <c r="B61" s="54"/>
      <c r="C61" s="55" t="s">
        <v>70</v>
      </c>
      <c r="D61" s="55" t="s">
        <v>61</v>
      </c>
      <c r="E61" s="92" t="s">
        <v>62</v>
      </c>
      <c r="F61" s="57" t="s">
        <v>1</v>
      </c>
      <c r="G61" s="68">
        <v>13.7</v>
      </c>
      <c r="H61" s="65">
        <v>0</v>
      </c>
      <c r="I61" s="60">
        <f t="shared" si="2"/>
        <v>0</v>
      </c>
    </row>
    <row r="62" spans="1:9" ht="12.75">
      <c r="A62" s="123" t="s">
        <v>38</v>
      </c>
      <c r="B62" s="27" t="s">
        <v>39</v>
      </c>
      <c r="C62" s="22" t="s">
        <v>40</v>
      </c>
      <c r="D62" s="24" t="s">
        <v>41</v>
      </c>
      <c r="E62" s="54"/>
      <c r="F62" s="57" t="s">
        <v>22</v>
      </c>
      <c r="G62" s="73">
        <v>8</v>
      </c>
      <c r="H62" s="59">
        <v>0</v>
      </c>
      <c r="I62" s="60">
        <f t="shared" si="2"/>
        <v>0</v>
      </c>
    </row>
    <row r="63" spans="1:9" ht="12.75">
      <c r="A63" s="117"/>
      <c r="B63" s="27" t="s">
        <v>42</v>
      </c>
      <c r="C63" s="22" t="s">
        <v>43</v>
      </c>
      <c r="D63" s="24" t="s">
        <v>44</v>
      </c>
      <c r="E63" s="54"/>
      <c r="F63" s="57" t="s">
        <v>22</v>
      </c>
      <c r="G63" s="58">
        <v>1</v>
      </c>
      <c r="H63" s="59">
        <v>0</v>
      </c>
      <c r="I63" s="60">
        <f t="shared" si="2"/>
        <v>0</v>
      </c>
    </row>
    <row r="64" spans="1:9" ht="12.75">
      <c r="A64" s="117"/>
      <c r="B64" s="54"/>
      <c r="C64" s="74"/>
      <c r="D64" s="75" t="s">
        <v>48</v>
      </c>
      <c r="E64" s="54"/>
      <c r="F64" s="57" t="s">
        <v>22</v>
      </c>
      <c r="G64" s="58">
        <v>1</v>
      </c>
      <c r="H64" s="59">
        <v>0</v>
      </c>
      <c r="I64" s="60">
        <f t="shared" si="2"/>
        <v>0</v>
      </c>
    </row>
    <row r="65" spans="1:9" ht="12.75">
      <c r="A65" s="122"/>
      <c r="B65" s="76"/>
      <c r="C65" s="77"/>
      <c r="D65" s="78"/>
      <c r="E65" s="76"/>
      <c r="F65" s="76"/>
      <c r="G65" s="76"/>
      <c r="H65" s="79"/>
      <c r="I65" s="79"/>
    </row>
    <row r="66" spans="1:9" ht="12.75">
      <c r="A66" s="80"/>
      <c r="B66" s="81"/>
      <c r="C66" s="81"/>
      <c r="D66" s="81"/>
      <c r="E66" s="81"/>
      <c r="F66" s="81"/>
      <c r="G66" s="81"/>
      <c r="H66" s="42" t="s">
        <v>49</v>
      </c>
      <c r="I66" s="45">
        <f>SUM(I54:I65)</f>
        <v>0</v>
      </c>
    </row>
    <row r="67" spans="1:9" ht="12.75">
      <c r="A67" s="81"/>
      <c r="B67" s="82"/>
      <c r="C67" s="82"/>
      <c r="D67" s="82"/>
      <c r="E67" s="81"/>
      <c r="F67" s="81"/>
      <c r="G67" s="81"/>
      <c r="H67" s="44" t="s">
        <v>50</v>
      </c>
      <c r="I67" s="45">
        <f>I66*0.21</f>
        <v>0</v>
      </c>
    </row>
    <row r="68" spans="1:9" ht="12.75">
      <c r="A68" s="83"/>
      <c r="B68" s="82"/>
      <c r="C68" s="82"/>
      <c r="D68" s="82"/>
      <c r="E68" s="81"/>
      <c r="F68" s="81"/>
      <c r="G68" s="81"/>
      <c r="H68" s="47" t="s">
        <v>51</v>
      </c>
      <c r="I68" s="84">
        <f>I66*1.21</f>
        <v>0</v>
      </c>
    </row>
    <row r="69" ht="12.75">
      <c r="H69" s="93"/>
    </row>
    <row r="70" spans="1:9" ht="38.25">
      <c r="A70" s="127" t="s">
        <v>71</v>
      </c>
      <c r="B70" s="94"/>
      <c r="C70" s="95" t="s">
        <v>72</v>
      </c>
      <c r="D70" s="95" t="s">
        <v>73</v>
      </c>
      <c r="E70" s="96"/>
      <c r="F70" s="97" t="s">
        <v>22</v>
      </c>
      <c r="G70" s="98">
        <v>1</v>
      </c>
      <c r="H70" s="98">
        <v>0</v>
      </c>
      <c r="I70" s="99">
        <f aca="true" t="shared" si="3" ref="I70:I71">G70*H70</f>
        <v>0</v>
      </c>
    </row>
    <row r="71" spans="1:9" ht="38.25">
      <c r="A71" s="122"/>
      <c r="B71" s="100"/>
      <c r="C71" s="101" t="s">
        <v>74</v>
      </c>
      <c r="D71" s="101" t="s">
        <v>75</v>
      </c>
      <c r="E71" s="102"/>
      <c r="F71" s="103" t="s">
        <v>22</v>
      </c>
      <c r="G71" s="37">
        <v>1</v>
      </c>
      <c r="H71" s="37">
        <v>0</v>
      </c>
      <c r="I71" s="104">
        <f t="shared" si="3"/>
        <v>0</v>
      </c>
    </row>
    <row r="72" spans="1:9" ht="12.75">
      <c r="A72" s="80"/>
      <c r="B72" s="81"/>
      <c r="C72" s="81"/>
      <c r="D72" s="81"/>
      <c r="E72" s="81"/>
      <c r="F72" s="81"/>
      <c r="G72" s="81"/>
      <c r="H72" s="42" t="s">
        <v>49</v>
      </c>
      <c r="I72" s="45">
        <f>SUM(I70:I71)</f>
        <v>0</v>
      </c>
    </row>
    <row r="73" spans="1:9" ht="12.75">
      <c r="A73" s="81"/>
      <c r="B73" s="82"/>
      <c r="C73" s="82"/>
      <c r="D73" s="82"/>
      <c r="E73" s="81"/>
      <c r="F73" s="81"/>
      <c r="G73" s="81"/>
      <c r="H73" s="44" t="s">
        <v>50</v>
      </c>
      <c r="I73" s="45">
        <f>I72*0.21</f>
        <v>0</v>
      </c>
    </row>
    <row r="74" spans="1:9" ht="12.75">
      <c r="A74" s="83"/>
      <c r="B74" s="82"/>
      <c r="C74" s="82"/>
      <c r="D74" s="82"/>
      <c r="E74" s="81"/>
      <c r="F74" s="81"/>
      <c r="G74" s="81"/>
      <c r="H74" s="47" t="s">
        <v>51</v>
      </c>
      <c r="I74" s="84">
        <f>I72*1.21</f>
        <v>0</v>
      </c>
    </row>
    <row r="75" ht="12.75">
      <c r="H75" s="93"/>
    </row>
    <row r="76" ht="12.75">
      <c r="H76" s="93"/>
    </row>
    <row r="77" spans="5:9" ht="12.75">
      <c r="E77" s="107" t="s">
        <v>76</v>
      </c>
      <c r="F77" s="108"/>
      <c r="G77" s="108"/>
      <c r="H77" s="108"/>
      <c r="I77" s="105">
        <f>SUM(I22,I46,I66,I72)</f>
        <v>0</v>
      </c>
    </row>
    <row r="78" spans="5:9" ht="12.75">
      <c r="E78" s="109" t="s">
        <v>77</v>
      </c>
      <c r="F78" s="110"/>
      <c r="G78" s="110"/>
      <c r="H78" s="110"/>
      <c r="I78" s="106">
        <f>I24+I48+I68+I74</f>
        <v>0</v>
      </c>
    </row>
  </sheetData>
  <mergeCells count="15">
    <mergeCell ref="E77:H77"/>
    <mergeCell ref="E78:H78"/>
    <mergeCell ref="A1:I1"/>
    <mergeCell ref="A2:I2"/>
    <mergeCell ref="A54:A61"/>
    <mergeCell ref="A51:I51"/>
    <mergeCell ref="A7:A16"/>
    <mergeCell ref="A17:A21"/>
    <mergeCell ref="A41:A45"/>
    <mergeCell ref="A29:A40"/>
    <mergeCell ref="A4:I4"/>
    <mergeCell ref="A26:I26"/>
    <mergeCell ref="A62:A65"/>
    <mergeCell ref="A3:I3"/>
    <mergeCell ref="A70:A71"/>
  </mergeCells>
  <conditionalFormatting sqref="I24">
    <cfRule type="colorScale" priority="1">
      <colorScale>
        <cfvo type="min" val="0"/>
        <cfvo type="max"/>
        <color rgb="FF57BB8A"/>
        <color rgb="FFFFFFFF"/>
      </colorScale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"/>
  <sheetViews>
    <sheetView workbookViewId="0" topLeftCell="A1"/>
  </sheetViews>
  <sheetFormatPr defaultColWidth="14.421875" defaultRowHeight="15.75" customHeight="1"/>
  <cols>
    <col min="1" max="1" width="34.8515625" style="0" customWidth="1"/>
  </cols>
  <sheetData>
    <row r="1" spans="1:5" ht="15.75" customHeight="1">
      <c r="A1" s="1" t="s">
        <v>0</v>
      </c>
      <c r="B1" s="2" t="s">
        <v>1</v>
      </c>
      <c r="C1" s="3">
        <v>3.52</v>
      </c>
      <c r="D1" s="3">
        <v>540</v>
      </c>
      <c r="E1" s="4">
        <f aca="true" t="shared" si="0" ref="E1:E5">C1*D1</f>
        <v>1900.8</v>
      </c>
    </row>
    <row r="2" spans="1:5" ht="15.75" customHeight="1">
      <c r="A2" s="5" t="s">
        <v>3</v>
      </c>
      <c r="B2" s="2" t="s">
        <v>1</v>
      </c>
      <c r="C2" s="3">
        <v>0.33</v>
      </c>
      <c r="D2" s="3">
        <v>1040</v>
      </c>
      <c r="E2" s="4">
        <f t="shared" si="0"/>
        <v>343.2</v>
      </c>
    </row>
    <row r="3" spans="1:5" ht="15.75" customHeight="1">
      <c r="A3" s="5" t="s">
        <v>4</v>
      </c>
      <c r="B3" s="2" t="s">
        <v>1</v>
      </c>
      <c r="C3" s="3">
        <v>7.7</v>
      </c>
      <c r="D3" s="3"/>
      <c r="E3" s="4">
        <f t="shared" si="0"/>
        <v>0</v>
      </c>
    </row>
    <row r="4" spans="1:5" ht="15.75" customHeight="1">
      <c r="A4" s="5" t="s">
        <v>6</v>
      </c>
      <c r="B4" s="2" t="s">
        <v>7</v>
      </c>
      <c r="C4" s="3">
        <v>4</v>
      </c>
      <c r="D4" s="3">
        <v>45</v>
      </c>
      <c r="E4" s="4">
        <f t="shared" si="0"/>
        <v>180</v>
      </c>
    </row>
    <row r="5" spans="1:5" ht="15.75" customHeight="1">
      <c r="A5" s="5" t="s">
        <v>8</v>
      </c>
      <c r="B5" s="2" t="s">
        <v>7</v>
      </c>
      <c r="C5" s="3">
        <v>4</v>
      </c>
      <c r="D5" s="3">
        <v>20</v>
      </c>
      <c r="E5" s="4">
        <f t="shared" si="0"/>
        <v>80</v>
      </c>
    </row>
    <row r="6" ht="15.75" customHeight="1">
      <c r="E6">
        <f>SUM(E1:E5)</f>
        <v>2504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Kuběna</dc:creator>
  <cp:keywords/>
  <dc:description/>
  <cp:lastModifiedBy>Ing. Josef Kuběna</cp:lastModifiedBy>
  <dcterms:created xsi:type="dcterms:W3CDTF">2019-06-10T06:17:10Z</dcterms:created>
  <dcterms:modified xsi:type="dcterms:W3CDTF">2019-06-10T06:17:10Z</dcterms:modified>
  <cp:category/>
  <cp:version/>
  <cp:contentType/>
  <cp:contentStatus/>
</cp:coreProperties>
</file>