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NJ001 - Chodníkové těleso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'NJ001 - Chodníkové těleso...'!$C$83:$K$252</definedName>
    <definedName name="_xlnm.Print_Area" localSheetId="1">'NJ001 - Chodníkové těleso...'!$C$4:$J$34,'NJ001 - Chodníkové těleso...'!$C$40:$J$67,'NJ001 - Chodníkové těleso...'!$C$73:$K$252</definedName>
    <definedName name="_xlnm.Print_Titles" localSheetId="1">'NJ001 - Chodníkové těleso...'!$83:$83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66"/>
  <c r="BI249"/>
  <c r="BH249"/>
  <c r="BG249"/>
  <c r="BF249"/>
  <c r="T249"/>
  <c r="T248"/>
  <c r="R249"/>
  <c r="R248"/>
  <c r="P249"/>
  <c r="P248"/>
  <c r="BK249"/>
  <c r="BK248"/>
  <c r="J248"/>
  <c r="J249"/>
  <c r="BE249"/>
  <c r="J65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64"/>
  <c r="J63"/>
  <c r="BI244"/>
  <c r="BH244"/>
  <c r="BG244"/>
  <c r="BF244"/>
  <c r="T244"/>
  <c r="R244"/>
  <c r="P244"/>
  <c r="BK244"/>
  <c r="J244"/>
  <c r="BE244"/>
  <c r="BI240"/>
  <c r="BH240"/>
  <c r="BG240"/>
  <c r="BF240"/>
  <c r="T240"/>
  <c r="T239"/>
  <c r="T238"/>
  <c r="R240"/>
  <c r="R239"/>
  <c r="R238"/>
  <c r="P240"/>
  <c r="P239"/>
  <c r="P238"/>
  <c r="BK240"/>
  <c r="BK239"/>
  <c r="J239"/>
  <c r="BK238"/>
  <c r="J238"/>
  <c r="J240"/>
  <c r="BE240"/>
  <c r="J62"/>
  <c r="J61"/>
  <c r="BI237"/>
  <c r="BH237"/>
  <c r="BG237"/>
  <c r="BF237"/>
  <c r="T237"/>
  <c r="T236"/>
  <c r="R237"/>
  <c r="R236"/>
  <c r="P237"/>
  <c r="P236"/>
  <c r="BK237"/>
  <c r="BK236"/>
  <c r="J236"/>
  <c r="J237"/>
  <c r="BE237"/>
  <c r="J60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1"/>
  <c r="BH221"/>
  <c r="BG221"/>
  <c r="BF221"/>
  <c r="T221"/>
  <c r="T220"/>
  <c r="R221"/>
  <c r="R220"/>
  <c r="P221"/>
  <c r="P220"/>
  <c r="BK221"/>
  <c r="BK220"/>
  <c r="J220"/>
  <c r="J221"/>
  <c r="BE221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5"/>
  <c r="BH195"/>
  <c r="BG195"/>
  <c r="BF195"/>
  <c r="T195"/>
  <c r="T194"/>
  <c r="R195"/>
  <c r="R194"/>
  <c r="P195"/>
  <c r="P194"/>
  <c r="BK195"/>
  <c r="BK194"/>
  <c r="J194"/>
  <c r="J195"/>
  <c r="BE195"/>
  <c r="J5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2"/>
  <c r="BH152"/>
  <c r="BG152"/>
  <c r="BF152"/>
  <c r="T152"/>
  <c r="T151"/>
  <c r="R152"/>
  <c r="R151"/>
  <c r="P152"/>
  <c r="P151"/>
  <c r="BK152"/>
  <c r="BK151"/>
  <c r="J151"/>
  <c r="J152"/>
  <c r="BE152"/>
  <c r="J57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T143"/>
  <c r="R144"/>
  <c r="R143"/>
  <c r="P144"/>
  <c r="P143"/>
  <c r="BK144"/>
  <c r="BK143"/>
  <c r="J143"/>
  <c r="J144"/>
  <c r="BE144"/>
  <c r="J56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2"/>
  <c r="BH132"/>
  <c r="BG132"/>
  <c r="BF132"/>
  <c r="T132"/>
  <c r="T131"/>
  <c r="R132"/>
  <c r="R131"/>
  <c r="P132"/>
  <c r="P131"/>
  <c r="BK132"/>
  <c r="BK131"/>
  <c r="J131"/>
  <c r="J132"/>
  <c r="BE132"/>
  <c r="J55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6"/>
  <c r="BH96"/>
  <c r="BG96"/>
  <c r="BF96"/>
  <c r="T96"/>
  <c r="R96"/>
  <c r="P96"/>
  <c r="BK96"/>
  <c r="J96"/>
  <c r="BE96"/>
  <c r="BI91"/>
  <c r="BH91"/>
  <c r="BG91"/>
  <c r="BF91"/>
  <c r="T91"/>
  <c r="R91"/>
  <c r="P91"/>
  <c r="BK91"/>
  <c r="J91"/>
  <c r="BE91"/>
  <c r="BI87"/>
  <c r="F32"/>
  <c i="1" r="BD52"/>
  <c i="2" r="BH87"/>
  <c r="F31"/>
  <c i="1" r="BC52"/>
  <c i="2" r="BG87"/>
  <c r="F30"/>
  <c i="1" r="BB52"/>
  <c i="2" r="BF87"/>
  <c r="J29"/>
  <c i="1" r="AW52"/>
  <c i="2" r="F29"/>
  <c i="1" r="BA52"/>
  <c i="2" r="T87"/>
  <c r="T86"/>
  <c r="T85"/>
  <c r="T84"/>
  <c r="R87"/>
  <c r="R86"/>
  <c r="R85"/>
  <c r="R84"/>
  <c r="P87"/>
  <c r="P86"/>
  <c r="P85"/>
  <c r="P84"/>
  <c i="1" r="AU52"/>
  <c i="2" r="BK87"/>
  <c r="BK86"/>
  <c r="J86"/>
  <c r="BK85"/>
  <c r="J85"/>
  <c r="BK84"/>
  <c r="J84"/>
  <c r="J52"/>
  <c r="J25"/>
  <c i="1" r="AG52"/>
  <c i="2" r="J87"/>
  <c r="BE87"/>
  <c r="J28"/>
  <c i="1" r="AV52"/>
  <c i="2" r="F28"/>
  <c i="1" r="AZ52"/>
  <c i="2" r="J54"/>
  <c r="J53"/>
  <c r="J80"/>
  <c r="F80"/>
  <c r="F78"/>
  <c r="E76"/>
  <c r="J47"/>
  <c r="F47"/>
  <c r="F45"/>
  <c r="E43"/>
  <c r="J34"/>
  <c r="J16"/>
  <c r="E16"/>
  <c r="F81"/>
  <c r="F48"/>
  <c r="J15"/>
  <c r="J10"/>
  <c r="J78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<sst xmlns="http://schemas.openxmlformats.org/spreadsheetml/2006/main">
  <si>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</si>
  <si>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</si>
  <si>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</si>
  <si>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</si>
  <si>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</si>
  <si>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</si>
  <si>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</si>
  <si>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{ad2eda7e-1de1-4918-8b83-c90007212061}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</si>
  <si>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</si>
  <si>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</si>
  <si>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</si>
  <si>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</si>
  <si>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</si>
  <si>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</si>
  <si>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</si>
  <si>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</si>
  <si>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</si>
  <si>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NJ001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</si>
  <si>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</si>
  <si>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</si>
  <si>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Chodníkové těleso na ulici Na Valech v Novém Jičíně</t>
  </si>
  <si>
    <t>KSO:</t>
  </si>
  <si>
    <t>CC-CZ:</t>
  </si>
  <si>
    <t>Místo:</t>
  </si>
  <si>
    <t>Nový Jičín</t>
  </si>
  <si>
    <t>Datum:</t>
  </si>
  <si>
    <t>18. 9. 2018</t>
  </si>
  <si>
    <t>Zadavatel:</t>
  </si>
  <si>
    <t>IČ:</t>
  </si>
  <si>
    <t>00298212</t>
  </si>
  <si>
    <t>Město Nový Jičín</t>
  </si>
  <si>
    <t>DIČ:</t>
  </si>
  <si>
    <t>Uchazeč:</t>
  </si>
  <si>
    <t>Vyplň údaj</t>
  </si>
  <si>
    <t>Projektant:</t>
  </si>
  <si>
    <t>05020239</t>
  </si>
  <si>
    <t>ATELIER 20Q1 s. r. o., Cholina 221, 783 22 Cholina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</si>
  <si>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</si>
  <si>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</si>
  <si>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</si>
  <si>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</si>
  <si>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</si>
  <si>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</si>
  <si>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</si>
  <si>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</si>
  <si>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</si>
  <si>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</si>
  <si>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</si>
  <si>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</si>
  <si>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</si>
  <si>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</si>
  <si>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</si>
  <si>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</si>
  <si>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</si>
  <si>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</si>
  <si>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</si>
  <si>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</si>
  <si>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</si>
  <si>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</si>
  <si>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</si>
  <si>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</si>
  <si>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</si>
  <si>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</si>
  <si>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</si>
  <si>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</si>
  <si>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</si>
  <si>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</si>
  <si>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</si>
  <si>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</si>
  <si>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</si>
  <si>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</si>
  <si>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</si>
  <si>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</si>
  <si>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</si>
  <si>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</si>
  <si>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</si>
  <si>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</si>
  <si>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</si>
  <si>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</si>
  <si>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</si>
  <si>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</si>
  <si>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</si>
  <si>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</si>
  <si>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</si>
  <si>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</si>
  <si>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r</t>
  </si>
  <si>
    <t>3,917</t>
  </si>
  <si>
    <t>2</t>
  </si>
  <si>
    <t>sut</t>
  </si>
  <si>
    <t>5,25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</si>
  <si>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</si>
  <si>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</si>
  <si>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</si>
  <si>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</si>
  <si>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</si>
  <si>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</si>
  <si>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</si>
  <si>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</si>
  <si>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</si>
  <si>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</si>
  <si>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</si>
  <si>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</si>
  <si>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</si>
  <si>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</si>
  <si>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</si>
  <si>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</si>
  <si>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</si>
  <si>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</si>
  <si>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</si>
  <si>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</si>
  <si>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</si>
  <si>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</si>
  <si>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</si>
  <si>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</si>
  <si>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</si>
  <si>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</si>
  <si>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</si>
  <si>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</si>
  <si>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</si>
  <si>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</si>
  <si>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</si>
  <si>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</si>
  <si>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</si>
  <si>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</si>
  <si>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</si>
  <si>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</si>
  <si>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</si>
  <si>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</si>
  <si>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32</t>
  </si>
  <si>
    <t>K</t>
  </si>
  <si>
    <t>1131060R1</t>
  </si>
  <si>
    <t>Rozebrání žardiniéry</t>
  </si>
  <si>
    <t>m2</t>
  </si>
  <si>
    <t>4</t>
  </si>
  <si>
    <t>651073061</t>
  </si>
  <si>
    <t>VV</t>
  </si>
  <si>
    <t>(1,205+0,4*1,3)*2,5</t>
  </si>
  <si>
    <t>(1,205*2+0,4)*0,5*0,5*2</t>
  </si>
  <si>
    <t>Součet</t>
  </si>
  <si>
    <t>113106111</t>
  </si>
  <si>
    <t>Rozebrání dlažeb z mozaiky komunikací pro pěší ručně</t>
  </si>
  <si>
    <t>CS ÚRS 2018 01</t>
  </si>
  <si>
    <t>-369924354</t>
  </si>
  <si>
    <t>9,271*0,5</t>
  </si>
  <si>
    <t>3,8*1,8</t>
  </si>
  <si>
    <t>3,8*(2,0+1,01)</t>
  </si>
  <si>
    <t>113106121</t>
  </si>
  <si>
    <t>Rozebrání dlažeb z betonových nebo kamenných dlaždic komunikací pro pěší ručně</t>
  </si>
  <si>
    <t>-1377381754</t>
  </si>
  <si>
    <t>reliéf.dlažba</t>
  </si>
  <si>
    <t>2,45*0,4</t>
  </si>
  <si>
    <t>2,45*0,2</t>
  </si>
  <si>
    <t>7</t>
  </si>
  <si>
    <t>113107112</t>
  </si>
  <si>
    <t>Odstranění podkladu z kameniva těženého tl 200 mm ručně</t>
  </si>
  <si>
    <t>-593932685</t>
  </si>
  <si>
    <t>23+1,5</t>
  </si>
  <si>
    <t>113107121</t>
  </si>
  <si>
    <t>Odstranění podkladu z kameniva drceného tl 100 mm ručně</t>
  </si>
  <si>
    <t>-1296409972</t>
  </si>
  <si>
    <t>3</t>
  </si>
  <si>
    <t>113107143</t>
  </si>
  <si>
    <t>Odstranění podkladu živičného tl 150 mm ručně</t>
  </si>
  <si>
    <t>1494899483</t>
  </si>
  <si>
    <t>(2,463+0,15)*(1,388+0,15)</t>
  </si>
  <si>
    <t>15,447*(1,79+1,618+0,143+0,15*2)*0,5</t>
  </si>
  <si>
    <t>7,357*(1,618+0,15)</t>
  </si>
  <si>
    <t>4,394*(1,753+0,15)</t>
  </si>
  <si>
    <t>9,271*(1,328+1,2+0,15*2-0,4*2)*0,5</t>
  </si>
  <si>
    <t>65</t>
  </si>
  <si>
    <t>11</t>
  </si>
  <si>
    <t>113202111</t>
  </si>
  <si>
    <t>Vytrhání obrub krajníků obrubníků stojatých</t>
  </si>
  <si>
    <t>m</t>
  </si>
  <si>
    <t>-279976830</t>
  </si>
  <si>
    <t>2,5+2,0+14,1</t>
  </si>
  <si>
    <t>36</t>
  </si>
  <si>
    <t>132201401</t>
  </si>
  <si>
    <t>Hloubená vykopávka pod základy v hornině tř. 3</t>
  </si>
  <si>
    <t>m3</t>
  </si>
  <si>
    <t>1178946428</t>
  </si>
  <si>
    <t>dokopání pro obrubníky a základ pod schodiště</t>
  </si>
  <si>
    <t>46,3*0,5*0,1</t>
  </si>
  <si>
    <t>schodiště</t>
  </si>
  <si>
    <t>2,0*3*0,6*0,36</t>
  </si>
  <si>
    <t>2,0*3*0,3*0,17</t>
  </si>
  <si>
    <t>37</t>
  </si>
  <si>
    <t>162701105</t>
  </si>
  <si>
    <t>Vodorovné přemístění do 10000 m výkopku/sypaniny z horniny tř. 1 až 4</t>
  </si>
  <si>
    <t>-1565804084</t>
  </si>
  <si>
    <t>38</t>
  </si>
  <si>
    <t>162701109</t>
  </si>
  <si>
    <t>Příplatek k vodorovnému přemístění výkopku/sypaniny z horniny tř. 1 až 4 ZKD 1000 m přes 10000 m</t>
  </si>
  <si>
    <t>1969394480</t>
  </si>
  <si>
    <t>r*10</t>
  </si>
  <si>
    <t>39</t>
  </si>
  <si>
    <t>171201201</t>
  </si>
  <si>
    <t>Uložení sypaniny na skládky</t>
  </si>
  <si>
    <t>-692514725</t>
  </si>
  <si>
    <t>40</t>
  </si>
  <si>
    <t>171201211</t>
  </si>
  <si>
    <t>Poplatek za uložení stavebního odpadu - zeminy a kameniva na skládce</t>
  </si>
  <si>
    <t>t</t>
  </si>
  <si>
    <t>1457076009</t>
  </si>
  <si>
    <t>r*1,67</t>
  </si>
  <si>
    <t>64</t>
  </si>
  <si>
    <t>1800R</t>
  </si>
  <si>
    <t>úprava výsadby žardiniéry vč.doplnění zeminy a kameniva</t>
  </si>
  <si>
    <t>kus</t>
  </si>
  <si>
    <t>-1584728090</t>
  </si>
  <si>
    <t>20</t>
  </si>
  <si>
    <t>181951102</t>
  </si>
  <si>
    <t>Úprava pláně v hornině tř. 1 až 4 se zhutněním</t>
  </si>
  <si>
    <t>925636151</t>
  </si>
  <si>
    <t>Zakládání</t>
  </si>
  <si>
    <t>28</t>
  </si>
  <si>
    <t>274313711</t>
  </si>
  <si>
    <t>Základové pásy z betonu tř. C 20/25</t>
  </si>
  <si>
    <t>-931877639</t>
  </si>
  <si>
    <t>betonový základ řez D</t>
  </si>
  <si>
    <t>0,8*0,5*2,5</t>
  </si>
  <si>
    <t>(0,8+0,1)*0,5*0,456*2,5</t>
  </si>
  <si>
    <t>29</t>
  </si>
  <si>
    <t>274351121</t>
  </si>
  <si>
    <t>Zřízení bednění základových pasů rovného</t>
  </si>
  <si>
    <t>612540101</t>
  </si>
  <si>
    <t>2,45*(0,5*2+0,456)</t>
  </si>
  <si>
    <t>0,8*0,5*2</t>
  </si>
  <si>
    <t>(0,8+0,68)*0,5*0,456*2</t>
  </si>
  <si>
    <t>30</t>
  </si>
  <si>
    <t>274351122</t>
  </si>
  <si>
    <t>Odstranění bednění základových pasů rovného</t>
  </si>
  <si>
    <t>1126644892</t>
  </si>
  <si>
    <t>Vodorovné konstrukce</t>
  </si>
  <si>
    <t>25</t>
  </si>
  <si>
    <t>434191421</t>
  </si>
  <si>
    <t>Osazení schodišťových stupňů kamenných broušených nebo leštěných na desku</t>
  </si>
  <si>
    <t>1591142256</t>
  </si>
  <si>
    <t>2,0*3</t>
  </si>
  <si>
    <t>26</t>
  </si>
  <si>
    <t>M</t>
  </si>
  <si>
    <t>58388022</t>
  </si>
  <si>
    <t>stupeň schodišťový žulový snímaný s drážkou 150x300x1000mm podkosená podstupnice-řezaný a tryskaný</t>
  </si>
  <si>
    <t>8</t>
  </si>
  <si>
    <t>-2120677381</t>
  </si>
  <si>
    <t>1*2*3</t>
  </si>
  <si>
    <t>41</t>
  </si>
  <si>
    <t>451319777</t>
  </si>
  <si>
    <t>Příplatek ZKD 10 mm tl přes 100 mm u podkladu nebo lože pod dlažbu z betonu</t>
  </si>
  <si>
    <t>2008818723</t>
  </si>
  <si>
    <t xml:space="preserve">"pod žulovou dlažbu"  0,6</t>
  </si>
  <si>
    <t>42</t>
  </si>
  <si>
    <t>451459777</t>
  </si>
  <si>
    <t>Příplatek ZKD 10 mm tl přes 50 mm u podkladu nebo lože pod dlažbu z MC</t>
  </si>
  <si>
    <t>-2110149265</t>
  </si>
  <si>
    <t>5</t>
  </si>
  <si>
    <t>Komunikace</t>
  </si>
  <si>
    <t>10</t>
  </si>
  <si>
    <t>56475111R</t>
  </si>
  <si>
    <t>Podklad z kameniva hrubého drceného vel. 08-63 mm tl 165 mm</t>
  </si>
  <si>
    <t>177683653</t>
  </si>
  <si>
    <t>3,71+1,0+3,87+0,6</t>
  </si>
  <si>
    <t>75</t>
  </si>
  <si>
    <t>24</t>
  </si>
  <si>
    <t>564831111</t>
  </si>
  <si>
    <t>Podklad ze štěrkodrtě ŠD tl 100 mm</t>
  </si>
  <si>
    <t>395261904</t>
  </si>
  <si>
    <t>oprava pracovní rýhy</t>
  </si>
  <si>
    <t>46,3*0,15</t>
  </si>
  <si>
    <t>573231108</t>
  </si>
  <si>
    <t>Postřik živičný spojovací ze silniční emulze v množství 0,50 kg/m2</t>
  </si>
  <si>
    <t>-934503697</t>
  </si>
  <si>
    <t>22</t>
  </si>
  <si>
    <t>577144111</t>
  </si>
  <si>
    <t>Asfaltový beton vrstva obrusná ACO 11 (ABS) tř. I tl 50 mm š do 3 m z nemodifikovaného asfaltu</t>
  </si>
  <si>
    <t>-2122364050</t>
  </si>
  <si>
    <t>23</t>
  </si>
  <si>
    <t>577145112</t>
  </si>
  <si>
    <t>Asfaltový beton vrstva ložní ACL 16 (ABH) tl 50 mm š do 3 m z nemodifikovaného asfaltu</t>
  </si>
  <si>
    <t>-1297106481</t>
  </si>
  <si>
    <t>46,3*0,15*2</t>
  </si>
  <si>
    <t>591411111</t>
  </si>
  <si>
    <t>Kladení dlažby z mozaiky jednobarevné komunikací pro pěší lože z kameniva</t>
  </si>
  <si>
    <t>674679788</t>
  </si>
  <si>
    <t>15,447*(1,795+1,618+0,143)*0,5</t>
  </si>
  <si>
    <t>7,357*1,618</t>
  </si>
  <si>
    <t>4,394*1,753</t>
  </si>
  <si>
    <t>9,271*(1,328+1,2)*0,5</t>
  </si>
  <si>
    <t>Mezisoučet</t>
  </si>
  <si>
    <t>4,75</t>
  </si>
  <si>
    <t>9</t>
  </si>
  <si>
    <t>58380017</t>
  </si>
  <si>
    <t xml:space="preserve">mozaika dlažební  velikost 6/6cm</t>
  </si>
  <si>
    <t>52652586</t>
  </si>
  <si>
    <t>43</t>
  </si>
  <si>
    <t>59144211R</t>
  </si>
  <si>
    <t>Kladení dlažby z mozaiky - žardiniera</t>
  </si>
  <si>
    <t>-1283818120</t>
  </si>
  <si>
    <t xml:space="preserve">"použít stávající kostku"   1,82</t>
  </si>
  <si>
    <t>596211110</t>
  </si>
  <si>
    <t>Kladení zámkové dlažby komunikací pro pěší tl 60 mm skupiny A pl do 50 m2</t>
  </si>
  <si>
    <t>487601485</t>
  </si>
  <si>
    <t>3,71+1,0+3,87</t>
  </si>
  <si>
    <t>16</t>
  </si>
  <si>
    <t>59245212</t>
  </si>
  <si>
    <t>dlažba zámková profilová základní 19,6x16,1x6 cm přírodní</t>
  </si>
  <si>
    <t>992897123</t>
  </si>
  <si>
    <t>3,71*1,05</t>
  </si>
  <si>
    <t>17</t>
  </si>
  <si>
    <t>59245006</t>
  </si>
  <si>
    <t>dlažba skladebná betonová základní pro nevidomé 20 x 10 x 6 cm barevná</t>
  </si>
  <si>
    <t>-1453632725</t>
  </si>
  <si>
    <t>19</t>
  </si>
  <si>
    <t>583811R2</t>
  </si>
  <si>
    <t xml:space="preserve">varovné pásy - dlaždice se speciál.hmatovou úpravou rastrem 100x100mm a povrchem nepravidel.výstupků </t>
  </si>
  <si>
    <t>1602068169</t>
  </si>
  <si>
    <t>3,87*1,1</t>
  </si>
  <si>
    <t>18</t>
  </si>
  <si>
    <t>596211114</t>
  </si>
  <si>
    <t>Příplatek za kombinaci dvou barev u kladení betonových dlažeb komunikací pro pěší tl 60 mm skupiny A</t>
  </si>
  <si>
    <t>-73223114</t>
  </si>
  <si>
    <t>1,0+3,87</t>
  </si>
  <si>
    <t>33</t>
  </si>
  <si>
    <t>596841120</t>
  </si>
  <si>
    <t>Kladení betonové dlažby komunikací pro pěší do lože z cement malty vel do 0,09 m2 plochy do 50 m2</t>
  </si>
  <si>
    <t>1658990581</t>
  </si>
  <si>
    <t>0,6</t>
  </si>
  <si>
    <t>34</t>
  </si>
  <si>
    <t>5838144R</t>
  </si>
  <si>
    <t xml:space="preserve">deska dlažební žula </t>
  </si>
  <si>
    <t>1916522662</t>
  </si>
  <si>
    <t>0,6*1,1</t>
  </si>
  <si>
    <t>6</t>
  </si>
  <si>
    <t>599141111</t>
  </si>
  <si>
    <t>Vyplnění spár mezi silničními dílci živičnou zálivkou</t>
  </si>
  <si>
    <t>-126361349</t>
  </si>
  <si>
    <t>60</t>
  </si>
  <si>
    <t>5996321R01</t>
  </si>
  <si>
    <t>Napojení na stávající dlažbu</t>
  </si>
  <si>
    <t>1304368484</t>
  </si>
  <si>
    <t>Ostatní konstrukce a práce, bourání</t>
  </si>
  <si>
    <t>46</t>
  </si>
  <si>
    <t>914111111</t>
  </si>
  <si>
    <t>Montáž svislé dopravní značky do velikosti 1 m2 objímkami na sloupek nebo konzolu</t>
  </si>
  <si>
    <t>-1157969568</t>
  </si>
  <si>
    <t xml:space="preserve">"přemístění stávající značky"    1</t>
  </si>
  <si>
    <t>48</t>
  </si>
  <si>
    <t>91411111R</t>
  </si>
  <si>
    <t>Montáž svislé dopravní značkyna fasádu</t>
  </si>
  <si>
    <t>663424887</t>
  </si>
  <si>
    <t>49</t>
  </si>
  <si>
    <t>4044546R</t>
  </si>
  <si>
    <t xml:space="preserve">značka dopravní plastová  O1</t>
  </si>
  <si>
    <t>2115097696</t>
  </si>
  <si>
    <t>44</t>
  </si>
  <si>
    <t>914531112</t>
  </si>
  <si>
    <t>Montáž konzoly na zeď velikosti do 1 m2 pro uchycení dopravních značek</t>
  </si>
  <si>
    <t>-802409124</t>
  </si>
  <si>
    <t>45</t>
  </si>
  <si>
    <t>40445220</t>
  </si>
  <si>
    <t>držák dopravní značky na stěnu D 60mm</t>
  </si>
  <si>
    <t>-923504378</t>
  </si>
  <si>
    <t>50</t>
  </si>
  <si>
    <t>-816249292</t>
  </si>
  <si>
    <t>51</t>
  </si>
  <si>
    <t>-637289679</t>
  </si>
  <si>
    <t>12</t>
  </si>
  <si>
    <t>916241213</t>
  </si>
  <si>
    <t>Osazení obrubníku kamenného stojatého s boční opěrou do lože z betonu prostého</t>
  </si>
  <si>
    <t>187188265</t>
  </si>
  <si>
    <t xml:space="preserve">"nový"    27,2+2,0+2,0+1,0+14,1</t>
  </si>
  <si>
    <t>13</t>
  </si>
  <si>
    <t>58380003</t>
  </si>
  <si>
    <t>obrubník kamenný přímý, žula, 30x20</t>
  </si>
  <si>
    <t>-331869300</t>
  </si>
  <si>
    <t>46,3*1,05</t>
  </si>
  <si>
    <t>14</t>
  </si>
  <si>
    <t>58380412</t>
  </si>
  <si>
    <t>obrubník kamenný obloukový , žula, r=0,5÷1 m 30x20</t>
  </si>
  <si>
    <t>-1547327129</t>
  </si>
  <si>
    <t>35</t>
  </si>
  <si>
    <t>916991121</t>
  </si>
  <si>
    <t>Lože pod obrubníky, krajníky nebo obruby z dlažebních kostek z betonu prostého</t>
  </si>
  <si>
    <t>352786707</t>
  </si>
  <si>
    <t>919735113</t>
  </si>
  <si>
    <t>Řezání stávajícího živičného krytu hl do 150 mm</t>
  </si>
  <si>
    <t>-679866662</t>
  </si>
  <si>
    <t>27</t>
  </si>
  <si>
    <t>963023611</t>
  </si>
  <si>
    <t>Vybourání schodišťových stupňů</t>
  </si>
  <si>
    <t>-260198660</t>
  </si>
  <si>
    <t>1,450*2</t>
  </si>
  <si>
    <t>47</t>
  </si>
  <si>
    <t>966006132</t>
  </si>
  <si>
    <t>Odstranění značek dopravních nebo orientačních se sloupky s betonovými patkami</t>
  </si>
  <si>
    <t>1512658522</t>
  </si>
  <si>
    <t xml:space="preserve">"značku použít na konzolu fasády"  1,000</t>
  </si>
  <si>
    <t>997</t>
  </si>
  <si>
    <t>Přesun sutě</t>
  </si>
  <si>
    <t>61</t>
  </si>
  <si>
    <t>997221151</t>
  </si>
  <si>
    <t>Vodorovná doprava suti z kusových materiálů stavebním kolečkem do 50 m</t>
  </si>
  <si>
    <t>477534979</t>
  </si>
  <si>
    <t xml:space="preserve">"stávající mozaika odvoz na mezideponii+dovoz zpět"     8,046*2</t>
  </si>
  <si>
    <t>53</t>
  </si>
  <si>
    <t>997221551</t>
  </si>
  <si>
    <t>Vodorovná doprava suti ze sypkých materiálů do 1 km</t>
  </si>
  <si>
    <t>930280100</t>
  </si>
  <si>
    <t>54</t>
  </si>
  <si>
    <t>997221559</t>
  </si>
  <si>
    <t>Příplatek ZKD 1 km u vodorovné dopravy suti ze sypkých materiálů</t>
  </si>
  <si>
    <t>467488676</t>
  </si>
  <si>
    <t>odvoz do 20km</t>
  </si>
  <si>
    <t>38,94*19</t>
  </si>
  <si>
    <t>55</t>
  </si>
  <si>
    <t>997221561</t>
  </si>
  <si>
    <t>Vodorovná doprava suti z kusových materiálů do 1 km</t>
  </si>
  <si>
    <t>590391889</t>
  </si>
  <si>
    <t>52,236-38,94-8,046</t>
  </si>
  <si>
    <t>56</t>
  </si>
  <si>
    <t>997221569</t>
  </si>
  <si>
    <t>Příplatek ZKD 1 km u vodorovné dopravy suti z kusových materiálů</t>
  </si>
  <si>
    <t>2144025638</t>
  </si>
  <si>
    <t>sut*19</t>
  </si>
  <si>
    <t>57</t>
  </si>
  <si>
    <t>997221611</t>
  </si>
  <si>
    <t>Nakládání suti na dopravní prostředky pro vodorovnou dopravu</t>
  </si>
  <si>
    <t>-144676392</t>
  </si>
  <si>
    <t>62</t>
  </si>
  <si>
    <t>997221815</t>
  </si>
  <si>
    <t>Poplatek za uložení na skládce (skládkovné) stavebního odpadu betonového kód odpadu 170 101</t>
  </si>
  <si>
    <t>-1105991493</t>
  </si>
  <si>
    <t>58</t>
  </si>
  <si>
    <t>997221845</t>
  </si>
  <si>
    <t>Poplatek za uložení na skládce (skládkovné) odpadu asfaltového bez dehtu kód odpadu 170 302</t>
  </si>
  <si>
    <t>380945862</t>
  </si>
  <si>
    <t>59</t>
  </si>
  <si>
    <t>997221855</t>
  </si>
  <si>
    <t>Poplatek za uložení na skládce (skládkovné) zeminy a kameniva kód odpadu 170 504</t>
  </si>
  <si>
    <t>2094324399</t>
  </si>
  <si>
    <t>998</t>
  </si>
  <si>
    <t>Přesun hmot</t>
  </si>
  <si>
    <t>52</t>
  </si>
  <si>
    <t>998223011</t>
  </si>
  <si>
    <t>Přesun hmot pro pozemní komunikace s krytem dlážděným</t>
  </si>
  <si>
    <t>-39104284</t>
  </si>
  <si>
    <t>PSV</t>
  </si>
  <si>
    <t>Práce a dodávky PSV</t>
  </si>
  <si>
    <t>711</t>
  </si>
  <si>
    <t>Izolace proti vodě, vlhkosti a plynům</t>
  </si>
  <si>
    <t>31</t>
  </si>
  <si>
    <t>7114931R1</t>
  </si>
  <si>
    <t>Hydroizolace proti prorůstání kořenů</t>
  </si>
  <si>
    <t>-1635172034</t>
  </si>
  <si>
    <t>2,5*(0,5+0,456)</t>
  </si>
  <si>
    <t>(0,8+0,58+0,1)*0,5*0,5*2</t>
  </si>
  <si>
    <t>63</t>
  </si>
  <si>
    <t>998711201</t>
  </si>
  <si>
    <t>Přesun hmot procentní pro izolace proti vodě, vlhkosti a plynům v objektech v do 6 m</t>
  </si>
  <si>
    <t>%</t>
  </si>
  <si>
    <t>-2009338871</t>
  </si>
  <si>
    <t>VRN</t>
  </si>
  <si>
    <t>Vedlejší rozpočtové náklady</t>
  </si>
  <si>
    <t>VRN2</t>
  </si>
  <si>
    <t>Příprava staveniště</t>
  </si>
  <si>
    <t>020001000</t>
  </si>
  <si>
    <t>Kč</t>
  </si>
  <si>
    <t>1024</t>
  </si>
  <si>
    <t>1141078176</t>
  </si>
  <si>
    <t>VRN3</t>
  </si>
  <si>
    <t>Zařízení staveniště</t>
  </si>
  <si>
    <t>66</t>
  </si>
  <si>
    <t>030001000</t>
  </si>
  <si>
    <t>-1644635441</t>
  </si>
  <si>
    <t>VRN7</t>
  </si>
  <si>
    <t>Provozní vlivy</t>
  </si>
  <si>
    <t>67</t>
  </si>
  <si>
    <t>070001000</t>
  </si>
  <si>
    <t>-266433422</t>
  </si>
  <si>
    <t>68</t>
  </si>
  <si>
    <t>072002000</t>
  </si>
  <si>
    <t>Silniční provoz - dočasné dopravní značení</t>
  </si>
  <si>
    <t>-93245988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</si>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</sst>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7" fillId="0" borderId="28" xfId="0" applyFont="1" applyBorder="1" applyAlignment="1" applyProtection="1">
      <alignment horizontal="center" vertical="center"/>
      <protection locked="0"/>
    </xf>
    <xf numFmtId="49" fontId="37" fillId="0" borderId="28" xfId="0" applyNumberFormat="1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167" fontId="37" fillId="0" borderId="28" xfId="0" applyNumberFormat="1" applyFont="1" applyBorder="1" applyAlignment="1" applyProtection="1">
      <alignment vertical="center"/>
      <protection locked="0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  <protection locked="0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 s="24" t="s">
        <v>8</v>
      </c>
      <c r="BS2" s="25" t="s">
        <v>9</v>
      </c>
      <c r="BT2" s="25" t="s">
        <v>10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ht="36.96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18</v>
      </c>
      <c r="BS5" s="25" t="s">
        <v>9</v>
      </c>
    </row>
    <row r="6" ht="36.96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9</v>
      </c>
    </row>
    <row r="7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5</v>
      </c>
      <c r="AO7" s="30"/>
      <c r="AP7" s="30"/>
      <c r="AQ7" s="32"/>
      <c r="BE7" s="40"/>
      <c r="BS7" s="25" t="s">
        <v>9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9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9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9</v>
      </c>
    </row>
    <row r="11" ht="18.48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5</v>
      </c>
      <c r="AO11" s="30"/>
      <c r="AP11" s="30"/>
      <c r="AQ11" s="32"/>
      <c r="BE11" s="40"/>
      <c r="BS11" s="25" t="s">
        <v>9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9</v>
      </c>
    </row>
    <row r="13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9</v>
      </c>
    </row>
    <row r="14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9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5</v>
      </c>
      <c r="AO17" s="30"/>
      <c r="AP17" s="30"/>
      <c r="AQ17" s="32"/>
      <c r="BE17" s="40"/>
      <c r="BS17" s="25" t="s">
        <v>37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9</v>
      </c>
    </row>
    <row r="19" ht="14.4" customHeight="1">
      <c r="B19" s="29"/>
      <c r="C19" s="30"/>
      <c r="D19" s="41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9</v>
      </c>
    </row>
    <row r="20" ht="16.5" customHeight="1">
      <c r="B20" s="29"/>
      <c r="C20" s="30"/>
      <c r="D20" s="30"/>
      <c r="E20" s="45" t="s">
        <v>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37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40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41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42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43</v>
      </c>
      <c r="E26" s="55"/>
      <c r="F26" s="56" t="s">
        <v>44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45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46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47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48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49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50</v>
      </c>
      <c r="U32" s="62"/>
      <c r="V32" s="62"/>
      <c r="W32" s="62"/>
      <c r="X32" s="64" t="s">
        <v>51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="1" customFormat="1" ht="36.96" customHeight="1">
      <c r="B39" s="47"/>
      <c r="C39" s="73" t="s">
        <v>52</v>
      </c>
      <c r="AR39" s="47"/>
    </row>
    <row r="40" s="1" customFormat="1" ht="6.96" customHeight="1">
      <c r="B40" s="47"/>
      <c r="AR40" s="47"/>
    </row>
    <row r="41" s="3" customFormat="1" ht="14.4" customHeight="1">
      <c r="B41" s="74"/>
      <c r="C41" s="75" t="s">
        <v>16</v>
      </c>
      <c r="L41" s="3" t="str">
        <f>K5</f>
        <v>NJ001</v>
      </c>
      <c r="AR41" s="74"/>
    </row>
    <row r="42" s="4" customFormat="1" ht="36.96" customHeight="1">
      <c r="B42" s="76"/>
      <c r="C42" s="77" t="s">
        <v>19</v>
      </c>
      <c r="L42" s="78" t="str">
        <f>K6</f>
        <v>Chodníkové těleso na ulici Na Valech v Novém Jičíně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="1" customFormat="1" ht="6.96" customHeight="1">
      <c r="B43" s="47"/>
      <c r="AR43" s="47"/>
    </row>
    <row r="44" s="1" customFormat="1">
      <c r="B44" s="47"/>
      <c r="C44" s="75" t="s">
        <v>23</v>
      </c>
      <c r="L44" s="79" t="str">
        <f>IF(K8="","",K8)</f>
        <v>Nový Jičín</v>
      </c>
      <c r="AI44" s="75" t="s">
        <v>25</v>
      </c>
      <c r="AM44" s="80" t="str">
        <f>IF(AN8= "","",AN8)</f>
        <v>18. 9. 2018</v>
      </c>
      <c r="AN44" s="80"/>
      <c r="AR44" s="47"/>
    </row>
    <row r="45" s="1" customFormat="1" ht="6.96" customHeight="1">
      <c r="B45" s="47"/>
      <c r="AR45" s="47"/>
    </row>
    <row r="46" s="1" customFormat="1">
      <c r="B46" s="47"/>
      <c r="C46" s="75" t="s">
        <v>27</v>
      </c>
      <c r="L46" s="3" t="str">
        <f>IF(E11= "","",E11)</f>
        <v>Město Nový Jičín</v>
      </c>
      <c r="AI46" s="75" t="s">
        <v>34</v>
      </c>
      <c r="AM46" s="3" t="str">
        <f>IF(E17="","",E17)</f>
        <v>ATELIER 20Q1 s. r. o., Cholina 221, 783 22 Cholina</v>
      </c>
      <c r="AN46" s="3"/>
      <c r="AO46" s="3"/>
      <c r="AP46" s="3"/>
      <c r="AR46" s="47"/>
      <c r="AS46" s="81" t="s">
        <v>53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="1" customFormat="1">
      <c r="B47" s="47"/>
      <c r="C47" s="75" t="s">
        <v>32</v>
      </c>
      <c r="L47" s="3" t="str">
        <f>IF(E14= 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="1" customFormat="1" ht="29.28" customHeight="1">
      <c r="B49" s="47"/>
      <c r="C49" s="87" t="s">
        <v>54</v>
      </c>
      <c r="D49" s="88"/>
      <c r="E49" s="88"/>
      <c r="F49" s="88"/>
      <c r="G49" s="88"/>
      <c r="H49" s="89"/>
      <c r="I49" s="90" t="s">
        <v>55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56</v>
      </c>
      <c r="AH49" s="88"/>
      <c r="AI49" s="88"/>
      <c r="AJ49" s="88"/>
      <c r="AK49" s="88"/>
      <c r="AL49" s="88"/>
      <c r="AM49" s="88"/>
      <c r="AN49" s="90" t="s">
        <v>57</v>
      </c>
      <c r="AO49" s="88"/>
      <c r="AP49" s="88"/>
      <c r="AQ49" s="92" t="s">
        <v>58</v>
      </c>
      <c r="AR49" s="47"/>
      <c r="AS49" s="93" t="s">
        <v>59</v>
      </c>
      <c r="AT49" s="94" t="s">
        <v>60</v>
      </c>
      <c r="AU49" s="94" t="s">
        <v>61</v>
      </c>
      <c r="AV49" s="94" t="s">
        <v>62</v>
      </c>
      <c r="AW49" s="94" t="s">
        <v>63</v>
      </c>
      <c r="AX49" s="94" t="s">
        <v>64</v>
      </c>
      <c r="AY49" s="94" t="s">
        <v>65</v>
      </c>
      <c r="AZ49" s="94" t="s">
        <v>66</v>
      </c>
      <c r="BA49" s="94" t="s">
        <v>67</v>
      </c>
      <c r="BB49" s="94" t="s">
        <v>68</v>
      </c>
      <c r="BC49" s="94" t="s">
        <v>69</v>
      </c>
      <c r="BD49" s="95" t="s">
        <v>70</v>
      </c>
    </row>
    <row r="50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="4" customFormat="1" ht="32.4" customHeight="1">
      <c r="B51" s="76"/>
      <c r="C51" s="97" t="s">
        <v>71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ROUND(AG52,2)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ROUND(AS52,2)</f>
        <v>0</v>
      </c>
      <c r="AT51" s="103">
        <f>ROUND(SUM(AV51:AW51),2)</f>
        <v>0</v>
      </c>
      <c r="AU51" s="104">
        <f>ROUND(AU52,5)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ROUND(AZ52,2)</f>
        <v>0</v>
      </c>
      <c r="BA51" s="103">
        <f>ROUND(BA52,2)</f>
        <v>0</v>
      </c>
      <c r="BB51" s="103">
        <f>ROUND(BB52,2)</f>
        <v>0</v>
      </c>
      <c r="BC51" s="103">
        <f>ROUND(BC52,2)</f>
        <v>0</v>
      </c>
      <c r="BD51" s="105">
        <f>ROUND(BD52,2)</f>
        <v>0</v>
      </c>
      <c r="BS51" s="77" t="s">
        <v>72</v>
      </c>
      <c r="BT51" s="77" t="s">
        <v>73</v>
      </c>
      <c r="BV51" s="77" t="s">
        <v>74</v>
      </c>
      <c r="BW51" s="77" t="s">
        <v>7</v>
      </c>
      <c r="BX51" s="77" t="s">
        <v>75</v>
      </c>
      <c r="CL51" s="77" t="s">
        <v>5</v>
      </c>
    </row>
    <row r="52" s="5" customFormat="1" ht="31.5" customHeight="1">
      <c r="A52" s="106" t="s">
        <v>76</v>
      </c>
      <c r="B52" s="107"/>
      <c r="C52" s="108"/>
      <c r="D52" s="109" t="s">
        <v>17</v>
      </c>
      <c r="E52" s="109"/>
      <c r="F52" s="109"/>
      <c r="G52" s="109"/>
      <c r="H52" s="109"/>
      <c r="I52" s="110"/>
      <c r="J52" s="109" t="s">
        <v>20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'NJ001 - Chodníkové těleso...'!J25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77</v>
      </c>
      <c r="AR52" s="107"/>
      <c r="AS52" s="113">
        <v>0</v>
      </c>
      <c r="AT52" s="114">
        <f>ROUND(SUM(AV52:AW52),2)</f>
        <v>0</v>
      </c>
      <c r="AU52" s="115">
        <f>'NJ001 - Chodníkové těleso...'!P84</f>
        <v>0</v>
      </c>
      <c r="AV52" s="114">
        <f>'NJ001 - Chodníkové těleso...'!J28</f>
        <v>0</v>
      </c>
      <c r="AW52" s="114">
        <f>'NJ001 - Chodníkové těleso...'!J29</f>
        <v>0</v>
      </c>
      <c r="AX52" s="114">
        <f>'NJ001 - Chodníkové těleso...'!J30</f>
        <v>0</v>
      </c>
      <c r="AY52" s="114">
        <f>'NJ001 - Chodníkové těleso...'!J31</f>
        <v>0</v>
      </c>
      <c r="AZ52" s="114">
        <f>'NJ001 - Chodníkové těleso...'!F28</f>
        <v>0</v>
      </c>
      <c r="BA52" s="114">
        <f>'NJ001 - Chodníkové těleso...'!F29</f>
        <v>0</v>
      </c>
      <c r="BB52" s="114">
        <f>'NJ001 - Chodníkové těleso...'!F30</f>
        <v>0</v>
      </c>
      <c r="BC52" s="114">
        <f>'NJ001 - Chodníkové těleso...'!F31</f>
        <v>0</v>
      </c>
      <c r="BD52" s="116">
        <f>'NJ001 - Chodníkové těleso...'!F32</f>
        <v>0</v>
      </c>
      <c r="BT52" s="117" t="s">
        <v>78</v>
      </c>
      <c r="BU52" s="117" t="s">
        <v>79</v>
      </c>
      <c r="BV52" s="117" t="s">
        <v>74</v>
      </c>
      <c r="BW52" s="117" t="s">
        <v>7</v>
      </c>
      <c r="BX52" s="117" t="s">
        <v>75</v>
      </c>
      <c r="CL52" s="117" t="s">
        <v>5</v>
      </c>
    </row>
    <row r="53" s="1" customFormat="1" ht="30" customHeight="1">
      <c r="B53" s="47"/>
      <c r="AR53" s="47"/>
    </row>
    <row r="54" s="1" customFormat="1" ht="6.96" customHeight="1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47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NJ001 - Chodníkové těleso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1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19"/>
      <c r="C1" s="119"/>
      <c r="D1" s="120" t="s">
        <v>1</v>
      </c>
      <c r="E1" s="119"/>
      <c r="F1" s="121" t="s">
        <v>80</v>
      </c>
      <c r="G1" s="121" t="s">
        <v>81</v>
      </c>
      <c r="H1" s="121"/>
      <c r="I1" s="122"/>
      <c r="J1" s="121" t="s">
        <v>82</v>
      </c>
      <c r="K1" s="120" t="s">
        <v>83</v>
      </c>
      <c r="L1" s="121" t="s">
        <v>84</v>
      </c>
      <c r="M1" s="121"/>
      <c r="N1" s="121"/>
      <c r="O1" s="121"/>
      <c r="P1" s="121"/>
      <c r="Q1" s="121"/>
      <c r="R1" s="121"/>
      <c r="S1" s="121"/>
      <c r="T1" s="12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7</v>
      </c>
      <c r="AZ2" s="123" t="s">
        <v>85</v>
      </c>
      <c r="BA2" s="123" t="s">
        <v>5</v>
      </c>
      <c r="BB2" s="123" t="s">
        <v>5</v>
      </c>
      <c r="BC2" s="123" t="s">
        <v>86</v>
      </c>
      <c r="BD2" s="123" t="s">
        <v>87</v>
      </c>
    </row>
    <row r="3" ht="6.96" customHeight="1">
      <c r="B3" s="26"/>
      <c r="C3" s="27"/>
      <c r="D3" s="27"/>
      <c r="E3" s="27"/>
      <c r="F3" s="27"/>
      <c r="G3" s="27"/>
      <c r="H3" s="27"/>
      <c r="I3" s="124"/>
      <c r="J3" s="27"/>
      <c r="K3" s="28"/>
      <c r="AT3" s="25" t="s">
        <v>87</v>
      </c>
      <c r="AZ3" s="123" t="s">
        <v>88</v>
      </c>
      <c r="BA3" s="123" t="s">
        <v>5</v>
      </c>
      <c r="BB3" s="123" t="s">
        <v>5</v>
      </c>
      <c r="BC3" s="123" t="s">
        <v>89</v>
      </c>
      <c r="BD3" s="123" t="s">
        <v>87</v>
      </c>
    </row>
    <row r="4" ht="36.96" customHeight="1">
      <c r="B4" s="29"/>
      <c r="C4" s="30"/>
      <c r="D4" s="31" t="s">
        <v>90</v>
      </c>
      <c r="E4" s="30"/>
      <c r="F4" s="30"/>
      <c r="G4" s="30"/>
      <c r="H4" s="30"/>
      <c r="I4" s="125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5"/>
      <c r="J5" s="30"/>
      <c r="K5" s="32"/>
    </row>
    <row r="6" s="1" customFormat="1">
      <c r="B6" s="47"/>
      <c r="C6" s="48"/>
      <c r="D6" s="41" t="s">
        <v>19</v>
      </c>
      <c r="E6" s="48"/>
      <c r="F6" s="48"/>
      <c r="G6" s="48"/>
      <c r="H6" s="48"/>
      <c r="I6" s="126"/>
      <c r="J6" s="48"/>
      <c r="K6" s="52"/>
    </row>
    <row r="7" s="1" customFormat="1" ht="36.96" customHeight="1">
      <c r="B7" s="47"/>
      <c r="C7" s="48"/>
      <c r="D7" s="48"/>
      <c r="E7" s="127" t="s">
        <v>20</v>
      </c>
      <c r="F7" s="48"/>
      <c r="G7" s="48"/>
      <c r="H7" s="48"/>
      <c r="I7" s="126"/>
      <c r="J7" s="48"/>
      <c r="K7" s="52"/>
    </row>
    <row r="8" s="1" customFormat="1">
      <c r="B8" s="47"/>
      <c r="C8" s="48"/>
      <c r="D8" s="48"/>
      <c r="E8" s="48"/>
      <c r="F8" s="48"/>
      <c r="G8" s="48"/>
      <c r="H8" s="48"/>
      <c r="I8" s="126"/>
      <c r="J8" s="48"/>
      <c r="K8" s="52"/>
    </row>
    <row r="9" s="1" customFormat="1" ht="14.4" customHeight="1">
      <c r="B9" s="47"/>
      <c r="C9" s="48"/>
      <c r="D9" s="41" t="s">
        <v>21</v>
      </c>
      <c r="E9" s="48"/>
      <c r="F9" s="36" t="s">
        <v>5</v>
      </c>
      <c r="G9" s="48"/>
      <c r="H9" s="48"/>
      <c r="I9" s="128" t="s">
        <v>22</v>
      </c>
      <c r="J9" s="36" t="s">
        <v>5</v>
      </c>
      <c r="K9" s="52"/>
    </row>
    <row r="10" s="1" customFormat="1" ht="14.4" customHeight="1">
      <c r="B10" s="47"/>
      <c r="C10" s="48"/>
      <c r="D10" s="41" t="s">
        <v>23</v>
      </c>
      <c r="E10" s="48"/>
      <c r="F10" s="36" t="s">
        <v>24</v>
      </c>
      <c r="G10" s="48"/>
      <c r="H10" s="48"/>
      <c r="I10" s="128" t="s">
        <v>25</v>
      </c>
      <c r="J10" s="129" t="str">
        <f>'Rekapitulace stavby'!AN8</f>
        <v>18. 9. 2018</v>
      </c>
      <c r="K10" s="52"/>
    </row>
    <row r="11" s="1" customFormat="1" ht="10.8" customHeight="1">
      <c r="B11" s="47"/>
      <c r="C11" s="48"/>
      <c r="D11" s="48"/>
      <c r="E11" s="48"/>
      <c r="F11" s="48"/>
      <c r="G11" s="48"/>
      <c r="H11" s="48"/>
      <c r="I11" s="126"/>
      <c r="J11" s="48"/>
      <c r="K11" s="52"/>
    </row>
    <row r="12" s="1" customFormat="1" ht="14.4" customHeight="1">
      <c r="B12" s="47"/>
      <c r="C12" s="48"/>
      <c r="D12" s="41" t="s">
        <v>27</v>
      </c>
      <c r="E12" s="48"/>
      <c r="F12" s="48"/>
      <c r="G12" s="48"/>
      <c r="H12" s="48"/>
      <c r="I12" s="128" t="s">
        <v>28</v>
      </c>
      <c r="J12" s="36" t="s">
        <v>29</v>
      </c>
      <c r="K12" s="52"/>
    </row>
    <row r="13" s="1" customFormat="1" ht="18" customHeight="1">
      <c r="B13" s="47"/>
      <c r="C13" s="48"/>
      <c r="D13" s="48"/>
      <c r="E13" s="36" t="s">
        <v>30</v>
      </c>
      <c r="F13" s="48"/>
      <c r="G13" s="48"/>
      <c r="H13" s="48"/>
      <c r="I13" s="128" t="s">
        <v>31</v>
      </c>
      <c r="J13" s="36" t="s">
        <v>5</v>
      </c>
      <c r="K13" s="52"/>
    </row>
    <row r="14" s="1" customFormat="1" ht="6.96" customHeight="1">
      <c r="B14" s="47"/>
      <c r="C14" s="48"/>
      <c r="D14" s="48"/>
      <c r="E14" s="48"/>
      <c r="F14" s="48"/>
      <c r="G14" s="48"/>
      <c r="H14" s="48"/>
      <c r="I14" s="126"/>
      <c r="J14" s="48"/>
      <c r="K14" s="52"/>
    </row>
    <row r="15" s="1" customFormat="1" ht="14.4" customHeight="1">
      <c r="B15" s="47"/>
      <c r="C15" s="48"/>
      <c r="D15" s="41" t="s">
        <v>32</v>
      </c>
      <c r="E15" s="48"/>
      <c r="F15" s="48"/>
      <c r="G15" s="48"/>
      <c r="H15" s="48"/>
      <c r="I15" s="128" t="s">
        <v>28</v>
      </c>
      <c r="J15" s="36" t="str">
        <f>IF('Rekapitulace stavby'!AN13="Vyplň údaj","",IF('Rekapitulace stavby'!AN13="","",'Rekapitulace stavby'!AN13))</f>
        <v/>
      </c>
      <c r="K15" s="52"/>
    </row>
    <row r="16" s="1" customFormat="1" ht="18" customHeight="1">
      <c r="B16" s="47"/>
      <c r="C16" s="48"/>
      <c r="D16" s="48"/>
      <c r="E16" s="36" t="str">
        <f>IF('Rekapitulace stavby'!E14="Vyplň údaj","",IF('Rekapitulace stavby'!E14="","",'Rekapitulace stavby'!E14))</f>
        <v/>
      </c>
      <c r="F16" s="48"/>
      <c r="G16" s="48"/>
      <c r="H16" s="48"/>
      <c r="I16" s="128" t="s">
        <v>31</v>
      </c>
      <c r="J16" s="36" t="str">
        <f>IF('Rekapitulace stavby'!AN14="Vyplň údaj","",IF('Rekapitulace stavby'!AN14="","",'Rekapitulace stavby'!AN14))</f>
        <v/>
      </c>
      <c r="K16" s="52"/>
    </row>
    <row r="17" s="1" customFormat="1" ht="6.96" customHeight="1">
      <c r="B17" s="47"/>
      <c r="C17" s="48"/>
      <c r="D17" s="48"/>
      <c r="E17" s="48"/>
      <c r="F17" s="48"/>
      <c r="G17" s="48"/>
      <c r="H17" s="48"/>
      <c r="I17" s="126"/>
      <c r="J17" s="48"/>
      <c r="K17" s="52"/>
    </row>
    <row r="18" s="1" customFormat="1" ht="14.4" customHeight="1">
      <c r="B18" s="47"/>
      <c r="C18" s="48"/>
      <c r="D18" s="41" t="s">
        <v>34</v>
      </c>
      <c r="E18" s="48"/>
      <c r="F18" s="48"/>
      <c r="G18" s="48"/>
      <c r="H18" s="48"/>
      <c r="I18" s="128" t="s">
        <v>28</v>
      </c>
      <c r="J18" s="36" t="s">
        <v>35</v>
      </c>
      <c r="K18" s="52"/>
    </row>
    <row r="19" s="1" customFormat="1" ht="18" customHeight="1">
      <c r="B19" s="47"/>
      <c r="C19" s="48"/>
      <c r="D19" s="48"/>
      <c r="E19" s="36" t="s">
        <v>36</v>
      </c>
      <c r="F19" s="48"/>
      <c r="G19" s="48"/>
      <c r="H19" s="48"/>
      <c r="I19" s="128" t="s">
        <v>31</v>
      </c>
      <c r="J19" s="36" t="s">
        <v>5</v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26"/>
      <c r="J20" s="48"/>
      <c r="K20" s="52"/>
    </row>
    <row r="21" s="1" customFormat="1" ht="14.4" customHeight="1">
      <c r="B21" s="47"/>
      <c r="C21" s="48"/>
      <c r="D21" s="41" t="s">
        <v>38</v>
      </c>
      <c r="E21" s="48"/>
      <c r="F21" s="48"/>
      <c r="G21" s="48"/>
      <c r="H21" s="48"/>
      <c r="I21" s="126"/>
      <c r="J21" s="48"/>
      <c r="K21" s="52"/>
    </row>
    <row r="22" s="6" customFormat="1" ht="16.5" customHeight="1">
      <c r="B22" s="130"/>
      <c r="C22" s="131"/>
      <c r="D22" s="131"/>
      <c r="E22" s="45" t="s">
        <v>5</v>
      </c>
      <c r="F22" s="45"/>
      <c r="G22" s="45"/>
      <c r="H22" s="45"/>
      <c r="I22" s="132"/>
      <c r="J22" s="131"/>
      <c r="K22" s="133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26"/>
      <c r="J23" s="48"/>
      <c r="K23" s="52"/>
    </row>
    <row r="24" s="1" customFormat="1" ht="6.96" customHeight="1">
      <c r="B24" s="47"/>
      <c r="C24" s="48"/>
      <c r="D24" s="83"/>
      <c r="E24" s="83"/>
      <c r="F24" s="83"/>
      <c r="G24" s="83"/>
      <c r="H24" s="83"/>
      <c r="I24" s="134"/>
      <c r="J24" s="83"/>
      <c r="K24" s="135"/>
    </row>
    <row r="25" s="1" customFormat="1" ht="25.44" customHeight="1">
      <c r="B25" s="47"/>
      <c r="C25" s="48"/>
      <c r="D25" s="136" t="s">
        <v>39</v>
      </c>
      <c r="E25" s="48"/>
      <c r="F25" s="48"/>
      <c r="G25" s="48"/>
      <c r="H25" s="48"/>
      <c r="I25" s="126"/>
      <c r="J25" s="137">
        <f>ROUND(J84,2)</f>
        <v>0</v>
      </c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4"/>
      <c r="J26" s="83"/>
      <c r="K26" s="135"/>
    </row>
    <row r="27" s="1" customFormat="1" ht="14.4" customHeight="1">
      <c r="B27" s="47"/>
      <c r="C27" s="48"/>
      <c r="D27" s="48"/>
      <c r="E27" s="48"/>
      <c r="F27" s="53" t="s">
        <v>41</v>
      </c>
      <c r="G27" s="48"/>
      <c r="H27" s="48"/>
      <c r="I27" s="138" t="s">
        <v>40</v>
      </c>
      <c r="J27" s="53" t="s">
        <v>42</v>
      </c>
      <c r="K27" s="52"/>
    </row>
    <row r="28" s="1" customFormat="1" ht="14.4" customHeight="1">
      <c r="B28" s="47"/>
      <c r="C28" s="48"/>
      <c r="D28" s="56" t="s">
        <v>43</v>
      </c>
      <c r="E28" s="56" t="s">
        <v>44</v>
      </c>
      <c r="F28" s="139">
        <f>ROUND(SUM(BE84:BE252), 2)</f>
        <v>0</v>
      </c>
      <c r="G28" s="48"/>
      <c r="H28" s="48"/>
      <c r="I28" s="140">
        <v>0.20999999999999999</v>
      </c>
      <c r="J28" s="139">
        <f>ROUND(ROUND((SUM(BE84:BE252)), 2)*I28, 2)</f>
        <v>0</v>
      </c>
      <c r="K28" s="52"/>
    </row>
    <row r="29" s="1" customFormat="1" ht="14.4" customHeight="1">
      <c r="B29" s="47"/>
      <c r="C29" s="48"/>
      <c r="D29" s="48"/>
      <c r="E29" s="56" t="s">
        <v>45</v>
      </c>
      <c r="F29" s="139">
        <f>ROUND(SUM(BF84:BF252), 2)</f>
        <v>0</v>
      </c>
      <c r="G29" s="48"/>
      <c r="H29" s="48"/>
      <c r="I29" s="140">
        <v>0.14999999999999999</v>
      </c>
      <c r="J29" s="139">
        <f>ROUND(ROUND((SUM(BF84:BF252)), 2)*I29, 2)</f>
        <v>0</v>
      </c>
      <c r="K29" s="52"/>
    </row>
    <row r="30" hidden="1" s="1" customFormat="1" ht="14.4" customHeight="1">
      <c r="B30" s="47"/>
      <c r="C30" s="48"/>
      <c r="D30" s="48"/>
      <c r="E30" s="56" t="s">
        <v>46</v>
      </c>
      <c r="F30" s="139">
        <f>ROUND(SUM(BG84:BG252), 2)</f>
        <v>0</v>
      </c>
      <c r="G30" s="48"/>
      <c r="H30" s="48"/>
      <c r="I30" s="140">
        <v>0.20999999999999999</v>
      </c>
      <c r="J30" s="139">
        <v>0</v>
      </c>
      <c r="K30" s="52"/>
    </row>
    <row r="31" hidden="1" s="1" customFormat="1" ht="14.4" customHeight="1">
      <c r="B31" s="47"/>
      <c r="C31" s="48"/>
      <c r="D31" s="48"/>
      <c r="E31" s="56" t="s">
        <v>47</v>
      </c>
      <c r="F31" s="139">
        <f>ROUND(SUM(BH84:BH252), 2)</f>
        <v>0</v>
      </c>
      <c r="G31" s="48"/>
      <c r="H31" s="48"/>
      <c r="I31" s="140">
        <v>0.14999999999999999</v>
      </c>
      <c r="J31" s="139">
        <v>0</v>
      </c>
      <c r="K31" s="52"/>
    </row>
    <row r="32" hidden="1" s="1" customFormat="1" ht="14.4" customHeight="1">
      <c r="B32" s="47"/>
      <c r="C32" s="48"/>
      <c r="D32" s="48"/>
      <c r="E32" s="56" t="s">
        <v>48</v>
      </c>
      <c r="F32" s="139">
        <f>ROUND(SUM(BI84:BI252), 2)</f>
        <v>0</v>
      </c>
      <c r="G32" s="48"/>
      <c r="H32" s="48"/>
      <c r="I32" s="140">
        <v>0</v>
      </c>
      <c r="J32" s="139">
        <v>0</v>
      </c>
      <c r="K32" s="52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126"/>
      <c r="J33" s="48"/>
      <c r="K33" s="52"/>
    </row>
    <row r="34" s="1" customFormat="1" ht="25.44" customHeight="1">
      <c r="B34" s="47"/>
      <c r="C34" s="141"/>
      <c r="D34" s="142" t="s">
        <v>49</v>
      </c>
      <c r="E34" s="89"/>
      <c r="F34" s="89"/>
      <c r="G34" s="143" t="s">
        <v>50</v>
      </c>
      <c r="H34" s="144" t="s">
        <v>51</v>
      </c>
      <c r="I34" s="145"/>
      <c r="J34" s="146">
        <f>SUM(J25:J32)</f>
        <v>0</v>
      </c>
      <c r="K34" s="147"/>
    </row>
    <row r="35" s="1" customFormat="1" ht="14.4" customHeight="1">
      <c r="B35" s="68"/>
      <c r="C35" s="69"/>
      <c r="D35" s="69"/>
      <c r="E35" s="69"/>
      <c r="F35" s="69"/>
      <c r="G35" s="69"/>
      <c r="H35" s="69"/>
      <c r="I35" s="148"/>
      <c r="J35" s="69"/>
      <c r="K35" s="70"/>
    </row>
    <row r="39" s="1" customFormat="1" ht="6.96" customHeight="1">
      <c r="B39" s="71"/>
      <c r="C39" s="72"/>
      <c r="D39" s="72"/>
      <c r="E39" s="72"/>
      <c r="F39" s="72"/>
      <c r="G39" s="72"/>
      <c r="H39" s="72"/>
      <c r="I39" s="149"/>
      <c r="J39" s="72"/>
      <c r="K39" s="150"/>
    </row>
    <row r="40" s="1" customFormat="1" ht="36.96" customHeight="1">
      <c r="B40" s="47"/>
      <c r="C40" s="31" t="s">
        <v>91</v>
      </c>
      <c r="D40" s="48"/>
      <c r="E40" s="48"/>
      <c r="F40" s="48"/>
      <c r="G40" s="48"/>
      <c r="H40" s="48"/>
      <c r="I40" s="126"/>
      <c r="J40" s="48"/>
      <c r="K40" s="52"/>
    </row>
    <row r="41" s="1" customFormat="1" ht="6.96" customHeight="1">
      <c r="B41" s="47"/>
      <c r="C41" s="48"/>
      <c r="D41" s="48"/>
      <c r="E41" s="48"/>
      <c r="F41" s="48"/>
      <c r="G41" s="48"/>
      <c r="H41" s="48"/>
      <c r="I41" s="126"/>
      <c r="J41" s="48"/>
      <c r="K41" s="52"/>
    </row>
    <row r="42" s="1" customFormat="1" ht="14.4" customHeight="1">
      <c r="B42" s="47"/>
      <c r="C42" s="41" t="s">
        <v>19</v>
      </c>
      <c r="D42" s="48"/>
      <c r="E42" s="48"/>
      <c r="F42" s="48"/>
      <c r="G42" s="48"/>
      <c r="H42" s="48"/>
      <c r="I42" s="126"/>
      <c r="J42" s="48"/>
      <c r="K42" s="52"/>
    </row>
    <row r="43" s="1" customFormat="1" ht="17.25" customHeight="1">
      <c r="B43" s="47"/>
      <c r="C43" s="48"/>
      <c r="D43" s="48"/>
      <c r="E43" s="127" t="str">
        <f>E7</f>
        <v>Chodníkové těleso na ulici Na Valech v Novém Jičíně</v>
      </c>
      <c r="F43" s="48"/>
      <c r="G43" s="48"/>
      <c r="H43" s="48"/>
      <c r="I43" s="126"/>
      <c r="J43" s="48"/>
      <c r="K43" s="52"/>
    </row>
    <row r="44" s="1" customFormat="1" ht="6.96" customHeight="1">
      <c r="B44" s="47"/>
      <c r="C44" s="48"/>
      <c r="D44" s="48"/>
      <c r="E44" s="48"/>
      <c r="F44" s="48"/>
      <c r="G44" s="48"/>
      <c r="H44" s="48"/>
      <c r="I44" s="126"/>
      <c r="J44" s="48"/>
      <c r="K44" s="52"/>
    </row>
    <row r="45" s="1" customFormat="1" ht="18" customHeight="1">
      <c r="B45" s="47"/>
      <c r="C45" s="41" t="s">
        <v>23</v>
      </c>
      <c r="D45" s="48"/>
      <c r="E45" s="48"/>
      <c r="F45" s="36" t="str">
        <f>F10</f>
        <v>Nový Jičín</v>
      </c>
      <c r="G45" s="48"/>
      <c r="H45" s="48"/>
      <c r="I45" s="128" t="s">
        <v>25</v>
      </c>
      <c r="J45" s="129" t="str">
        <f>IF(J10="","",J10)</f>
        <v>18. 9. 2018</v>
      </c>
      <c r="K45" s="52"/>
    </row>
    <row r="46" s="1" customFormat="1" ht="6.96" customHeight="1">
      <c r="B46" s="47"/>
      <c r="C46" s="48"/>
      <c r="D46" s="48"/>
      <c r="E46" s="48"/>
      <c r="F46" s="48"/>
      <c r="G46" s="48"/>
      <c r="H46" s="48"/>
      <c r="I46" s="126"/>
      <c r="J46" s="48"/>
      <c r="K46" s="52"/>
    </row>
    <row r="47" s="1" customFormat="1">
      <c r="B47" s="47"/>
      <c r="C47" s="41" t="s">
        <v>27</v>
      </c>
      <c r="D47" s="48"/>
      <c r="E47" s="48"/>
      <c r="F47" s="36" t="str">
        <f>E13</f>
        <v>Město Nový Jičín</v>
      </c>
      <c r="G47" s="48"/>
      <c r="H47" s="48"/>
      <c r="I47" s="128" t="s">
        <v>34</v>
      </c>
      <c r="J47" s="45" t="str">
        <f>E19</f>
        <v>ATELIER 20Q1 s. r. o., Cholina 221, 783 22 Cholina</v>
      </c>
      <c r="K47" s="52"/>
    </row>
    <row r="48" s="1" customFormat="1" ht="14.4" customHeight="1">
      <c r="B48" s="47"/>
      <c r="C48" s="41" t="s">
        <v>32</v>
      </c>
      <c r="D48" s="48"/>
      <c r="E48" s="48"/>
      <c r="F48" s="36" t="str">
        <f>IF(E16="","",E16)</f>
        <v/>
      </c>
      <c r="G48" s="48"/>
      <c r="H48" s="48"/>
      <c r="I48" s="126"/>
      <c r="J48" s="151"/>
      <c r="K48" s="52"/>
    </row>
    <row r="49" s="1" customFormat="1" ht="10.32" customHeight="1">
      <c r="B49" s="47"/>
      <c r="C49" s="48"/>
      <c r="D49" s="48"/>
      <c r="E49" s="48"/>
      <c r="F49" s="48"/>
      <c r="G49" s="48"/>
      <c r="H49" s="48"/>
      <c r="I49" s="126"/>
      <c r="J49" s="48"/>
      <c r="K49" s="52"/>
    </row>
    <row r="50" s="1" customFormat="1" ht="29.28" customHeight="1">
      <c r="B50" s="47"/>
      <c r="C50" s="152" t="s">
        <v>92</v>
      </c>
      <c r="D50" s="141"/>
      <c r="E50" s="141"/>
      <c r="F50" s="141"/>
      <c r="G50" s="141"/>
      <c r="H50" s="141"/>
      <c r="I50" s="153"/>
      <c r="J50" s="154" t="s">
        <v>93</v>
      </c>
      <c r="K50" s="155"/>
    </row>
    <row r="51" s="1" customFormat="1" ht="10.32" customHeight="1">
      <c r="B51" s="47"/>
      <c r="C51" s="48"/>
      <c r="D51" s="48"/>
      <c r="E51" s="48"/>
      <c r="F51" s="48"/>
      <c r="G51" s="48"/>
      <c r="H51" s="48"/>
      <c r="I51" s="126"/>
      <c r="J51" s="48"/>
      <c r="K51" s="52"/>
    </row>
    <row r="52" s="1" customFormat="1" ht="29.28" customHeight="1">
      <c r="B52" s="47"/>
      <c r="C52" s="156" t="s">
        <v>94</v>
      </c>
      <c r="D52" s="48"/>
      <c r="E52" s="48"/>
      <c r="F52" s="48"/>
      <c r="G52" s="48"/>
      <c r="H52" s="48"/>
      <c r="I52" s="126"/>
      <c r="J52" s="137">
        <f>J84</f>
        <v>0</v>
      </c>
      <c r="K52" s="52"/>
      <c r="AU52" s="25" t="s">
        <v>95</v>
      </c>
    </row>
    <row r="53" s="7" customFormat="1" ht="24.96" customHeight="1">
      <c r="B53" s="157"/>
      <c r="C53" s="158"/>
      <c r="D53" s="159" t="s">
        <v>96</v>
      </c>
      <c r="E53" s="160"/>
      <c r="F53" s="160"/>
      <c r="G53" s="160"/>
      <c r="H53" s="160"/>
      <c r="I53" s="161"/>
      <c r="J53" s="162">
        <f>J85</f>
        <v>0</v>
      </c>
      <c r="K53" s="163"/>
    </row>
    <row r="54" s="8" customFormat="1" ht="19.92" customHeight="1">
      <c r="B54" s="164"/>
      <c r="C54" s="165"/>
      <c r="D54" s="166" t="s">
        <v>97</v>
      </c>
      <c r="E54" s="167"/>
      <c r="F54" s="167"/>
      <c r="G54" s="167"/>
      <c r="H54" s="167"/>
      <c r="I54" s="168"/>
      <c r="J54" s="169">
        <f>J86</f>
        <v>0</v>
      </c>
      <c r="K54" s="170"/>
    </row>
    <row r="55" s="8" customFormat="1" ht="19.92" customHeight="1">
      <c r="B55" s="164"/>
      <c r="C55" s="165"/>
      <c r="D55" s="166" t="s">
        <v>98</v>
      </c>
      <c r="E55" s="167"/>
      <c r="F55" s="167"/>
      <c r="G55" s="167"/>
      <c r="H55" s="167"/>
      <c r="I55" s="168"/>
      <c r="J55" s="169">
        <f>J131</f>
        <v>0</v>
      </c>
      <c r="K55" s="170"/>
    </row>
    <row r="56" s="8" customFormat="1" ht="19.92" customHeight="1">
      <c r="B56" s="164"/>
      <c r="C56" s="165"/>
      <c r="D56" s="166" t="s">
        <v>99</v>
      </c>
      <c r="E56" s="167"/>
      <c r="F56" s="167"/>
      <c r="G56" s="167"/>
      <c r="H56" s="167"/>
      <c r="I56" s="168"/>
      <c r="J56" s="169">
        <f>J143</f>
        <v>0</v>
      </c>
      <c r="K56" s="170"/>
    </row>
    <row r="57" s="8" customFormat="1" ht="19.92" customHeight="1">
      <c r="B57" s="164"/>
      <c r="C57" s="165"/>
      <c r="D57" s="166" t="s">
        <v>100</v>
      </c>
      <c r="E57" s="167"/>
      <c r="F57" s="167"/>
      <c r="G57" s="167"/>
      <c r="H57" s="167"/>
      <c r="I57" s="168"/>
      <c r="J57" s="169">
        <f>J151</f>
        <v>0</v>
      </c>
      <c r="K57" s="170"/>
    </row>
    <row r="58" s="8" customFormat="1" ht="19.92" customHeight="1">
      <c r="B58" s="164"/>
      <c r="C58" s="165"/>
      <c r="D58" s="166" t="s">
        <v>101</v>
      </c>
      <c r="E58" s="167"/>
      <c r="F58" s="167"/>
      <c r="G58" s="167"/>
      <c r="H58" s="167"/>
      <c r="I58" s="168"/>
      <c r="J58" s="169">
        <f>J194</f>
        <v>0</v>
      </c>
      <c r="K58" s="170"/>
    </row>
    <row r="59" s="8" customFormat="1" ht="19.92" customHeight="1">
      <c r="B59" s="164"/>
      <c r="C59" s="165"/>
      <c r="D59" s="166" t="s">
        <v>102</v>
      </c>
      <c r="E59" s="167"/>
      <c r="F59" s="167"/>
      <c r="G59" s="167"/>
      <c r="H59" s="167"/>
      <c r="I59" s="168"/>
      <c r="J59" s="169">
        <f>J220</f>
        <v>0</v>
      </c>
      <c r="K59" s="170"/>
    </row>
    <row r="60" s="8" customFormat="1" ht="19.92" customHeight="1">
      <c r="B60" s="164"/>
      <c r="C60" s="165"/>
      <c r="D60" s="166" t="s">
        <v>103</v>
      </c>
      <c r="E60" s="167"/>
      <c r="F60" s="167"/>
      <c r="G60" s="167"/>
      <c r="H60" s="167"/>
      <c r="I60" s="168"/>
      <c r="J60" s="169">
        <f>J236</f>
        <v>0</v>
      </c>
      <c r="K60" s="170"/>
    </row>
    <row r="61" s="7" customFormat="1" ht="24.96" customHeight="1">
      <c r="B61" s="157"/>
      <c r="C61" s="158"/>
      <c r="D61" s="159" t="s">
        <v>104</v>
      </c>
      <c r="E61" s="160"/>
      <c r="F61" s="160"/>
      <c r="G61" s="160"/>
      <c r="H61" s="160"/>
      <c r="I61" s="161"/>
      <c r="J61" s="162">
        <f>J238</f>
        <v>0</v>
      </c>
      <c r="K61" s="163"/>
    </row>
    <row r="62" s="8" customFormat="1" ht="19.92" customHeight="1">
      <c r="B62" s="164"/>
      <c r="C62" s="165"/>
      <c r="D62" s="166" t="s">
        <v>105</v>
      </c>
      <c r="E62" s="167"/>
      <c r="F62" s="167"/>
      <c r="G62" s="167"/>
      <c r="H62" s="167"/>
      <c r="I62" s="168"/>
      <c r="J62" s="169">
        <f>J239</f>
        <v>0</v>
      </c>
      <c r="K62" s="170"/>
    </row>
    <row r="63" s="7" customFormat="1" ht="24.96" customHeight="1">
      <c r="B63" s="157"/>
      <c r="C63" s="158"/>
      <c r="D63" s="159" t="s">
        <v>106</v>
      </c>
      <c r="E63" s="160"/>
      <c r="F63" s="160"/>
      <c r="G63" s="160"/>
      <c r="H63" s="160"/>
      <c r="I63" s="161"/>
      <c r="J63" s="162">
        <f>J245</f>
        <v>0</v>
      </c>
      <c r="K63" s="163"/>
    </row>
    <row r="64" s="8" customFormat="1" ht="19.92" customHeight="1">
      <c r="B64" s="164"/>
      <c r="C64" s="165"/>
      <c r="D64" s="166" t="s">
        <v>107</v>
      </c>
      <c r="E64" s="167"/>
      <c r="F64" s="167"/>
      <c r="G64" s="167"/>
      <c r="H64" s="167"/>
      <c r="I64" s="168"/>
      <c r="J64" s="169">
        <f>J246</f>
        <v>0</v>
      </c>
      <c r="K64" s="170"/>
    </row>
    <row r="65" s="8" customFormat="1" ht="19.92" customHeight="1">
      <c r="B65" s="164"/>
      <c r="C65" s="165"/>
      <c r="D65" s="166" t="s">
        <v>108</v>
      </c>
      <c r="E65" s="167"/>
      <c r="F65" s="167"/>
      <c r="G65" s="167"/>
      <c r="H65" s="167"/>
      <c r="I65" s="168"/>
      <c r="J65" s="169">
        <f>J248</f>
        <v>0</v>
      </c>
      <c r="K65" s="170"/>
    </row>
    <row r="66" s="8" customFormat="1" ht="19.92" customHeight="1">
      <c r="B66" s="164"/>
      <c r="C66" s="165"/>
      <c r="D66" s="166" t="s">
        <v>109</v>
      </c>
      <c r="E66" s="167"/>
      <c r="F66" s="167"/>
      <c r="G66" s="167"/>
      <c r="H66" s="167"/>
      <c r="I66" s="168"/>
      <c r="J66" s="169">
        <f>J250</f>
        <v>0</v>
      </c>
      <c r="K66" s="170"/>
    </row>
    <row r="67" s="1" customFormat="1" ht="21.84" customHeight="1">
      <c r="B67" s="47"/>
      <c r="C67" s="48"/>
      <c r="D67" s="48"/>
      <c r="E67" s="48"/>
      <c r="F67" s="48"/>
      <c r="G67" s="48"/>
      <c r="H67" s="48"/>
      <c r="I67" s="126"/>
      <c r="J67" s="48"/>
      <c r="K67" s="52"/>
    </row>
    <row r="68" s="1" customFormat="1" ht="6.96" customHeight="1">
      <c r="B68" s="68"/>
      <c r="C68" s="69"/>
      <c r="D68" s="69"/>
      <c r="E68" s="69"/>
      <c r="F68" s="69"/>
      <c r="G68" s="69"/>
      <c r="H68" s="69"/>
      <c r="I68" s="148"/>
      <c r="J68" s="69"/>
      <c r="K68" s="70"/>
    </row>
    <row r="72" s="1" customFormat="1" ht="6.96" customHeight="1">
      <c r="B72" s="71"/>
      <c r="C72" s="72"/>
      <c r="D72" s="72"/>
      <c r="E72" s="72"/>
      <c r="F72" s="72"/>
      <c r="G72" s="72"/>
      <c r="H72" s="72"/>
      <c r="I72" s="149"/>
      <c r="J72" s="72"/>
      <c r="K72" s="72"/>
      <c r="L72" s="47"/>
    </row>
    <row r="73" s="1" customFormat="1" ht="36.96" customHeight="1">
      <c r="B73" s="47"/>
      <c r="C73" s="73" t="s">
        <v>110</v>
      </c>
      <c r="I73" s="171"/>
      <c r="L73" s="47"/>
    </row>
    <row r="74" s="1" customFormat="1" ht="6.96" customHeight="1">
      <c r="B74" s="47"/>
      <c r="I74" s="171"/>
      <c r="L74" s="47"/>
    </row>
    <row r="75" s="1" customFormat="1" ht="14.4" customHeight="1">
      <c r="B75" s="47"/>
      <c r="C75" s="75" t="s">
        <v>19</v>
      </c>
      <c r="I75" s="171"/>
      <c r="L75" s="47"/>
    </row>
    <row r="76" s="1" customFormat="1" ht="17.25" customHeight="1">
      <c r="B76" s="47"/>
      <c r="E76" s="78" t="str">
        <f>E7</f>
        <v>Chodníkové těleso na ulici Na Valech v Novém Jičíně</v>
      </c>
      <c r="F76" s="1"/>
      <c r="G76" s="1"/>
      <c r="H76" s="1"/>
      <c r="I76" s="171"/>
      <c r="L76" s="47"/>
    </row>
    <row r="77" s="1" customFormat="1" ht="6.96" customHeight="1">
      <c r="B77" s="47"/>
      <c r="I77" s="171"/>
      <c r="L77" s="47"/>
    </row>
    <row r="78" s="1" customFormat="1" ht="18" customHeight="1">
      <c r="B78" s="47"/>
      <c r="C78" s="75" t="s">
        <v>23</v>
      </c>
      <c r="F78" s="172" t="str">
        <f>F10</f>
        <v>Nový Jičín</v>
      </c>
      <c r="I78" s="173" t="s">
        <v>25</v>
      </c>
      <c r="J78" s="80" t="str">
        <f>IF(J10="","",J10)</f>
        <v>18. 9. 2018</v>
      </c>
      <c r="L78" s="47"/>
    </row>
    <row r="79" s="1" customFormat="1" ht="6.96" customHeight="1">
      <c r="B79" s="47"/>
      <c r="I79" s="171"/>
      <c r="L79" s="47"/>
    </row>
    <row r="80" s="1" customFormat="1">
      <c r="B80" s="47"/>
      <c r="C80" s="75" t="s">
        <v>27</v>
      </c>
      <c r="F80" s="172" t="str">
        <f>E13</f>
        <v>Město Nový Jičín</v>
      </c>
      <c r="I80" s="173" t="s">
        <v>34</v>
      </c>
      <c r="J80" s="172" t="str">
        <f>E19</f>
        <v>ATELIER 20Q1 s. r. o., Cholina 221, 783 22 Cholina</v>
      </c>
      <c r="L80" s="47"/>
    </row>
    <row r="81" s="1" customFormat="1" ht="14.4" customHeight="1">
      <c r="B81" s="47"/>
      <c r="C81" s="75" t="s">
        <v>32</v>
      </c>
      <c r="F81" s="172" t="str">
        <f>IF(E16="","",E16)</f>
        <v/>
      </c>
      <c r="I81" s="171"/>
      <c r="L81" s="47"/>
    </row>
    <row r="82" s="1" customFormat="1" ht="10.32" customHeight="1">
      <c r="B82" s="47"/>
      <c r="I82" s="171"/>
      <c r="L82" s="47"/>
    </row>
    <row r="83" s="9" customFormat="1" ht="29.28" customHeight="1">
      <c r="B83" s="174"/>
      <c r="C83" s="175" t="s">
        <v>111</v>
      </c>
      <c r="D83" s="176" t="s">
        <v>58</v>
      </c>
      <c r="E83" s="176" t="s">
        <v>54</v>
      </c>
      <c r="F83" s="176" t="s">
        <v>112</v>
      </c>
      <c r="G83" s="176" t="s">
        <v>113</v>
      </c>
      <c r="H83" s="176" t="s">
        <v>114</v>
      </c>
      <c r="I83" s="177" t="s">
        <v>115</v>
      </c>
      <c r="J83" s="176" t="s">
        <v>93</v>
      </c>
      <c r="K83" s="178" t="s">
        <v>116</v>
      </c>
      <c r="L83" s="174"/>
      <c r="M83" s="93" t="s">
        <v>117</v>
      </c>
      <c r="N83" s="94" t="s">
        <v>43</v>
      </c>
      <c r="O83" s="94" t="s">
        <v>118</v>
      </c>
      <c r="P83" s="94" t="s">
        <v>119</v>
      </c>
      <c r="Q83" s="94" t="s">
        <v>120</v>
      </c>
      <c r="R83" s="94" t="s">
        <v>121</v>
      </c>
      <c r="S83" s="94" t="s">
        <v>122</v>
      </c>
      <c r="T83" s="95" t="s">
        <v>123</v>
      </c>
    </row>
    <row r="84" s="1" customFormat="1" ht="29.28" customHeight="1">
      <c r="B84" s="47"/>
      <c r="C84" s="97" t="s">
        <v>94</v>
      </c>
      <c r="I84" s="171"/>
      <c r="J84" s="179">
        <f>BK84</f>
        <v>0</v>
      </c>
      <c r="L84" s="47"/>
      <c r="M84" s="96"/>
      <c r="N84" s="83"/>
      <c r="O84" s="83"/>
      <c r="P84" s="180">
        <f>P85+P238+P245</f>
        <v>0</v>
      </c>
      <c r="Q84" s="83"/>
      <c r="R84" s="180">
        <f>R85+R238+R245</f>
        <v>77.908653279999996</v>
      </c>
      <c r="S84" s="83"/>
      <c r="T84" s="181">
        <f>T85+T238+T245</f>
        <v>52.235641999999999</v>
      </c>
      <c r="AT84" s="25" t="s">
        <v>72</v>
      </c>
      <c r="AU84" s="25" t="s">
        <v>95</v>
      </c>
      <c r="BK84" s="182">
        <f>BK85+BK238+BK245</f>
        <v>0</v>
      </c>
    </row>
    <row r="85" s="10" customFormat="1" ht="37.44001" customHeight="1">
      <c r="B85" s="183"/>
      <c r="D85" s="184" t="s">
        <v>72</v>
      </c>
      <c r="E85" s="185" t="s">
        <v>124</v>
      </c>
      <c r="F85" s="185" t="s">
        <v>125</v>
      </c>
      <c r="I85" s="186"/>
      <c r="J85" s="187">
        <f>BK85</f>
        <v>0</v>
      </c>
      <c r="L85" s="183"/>
      <c r="M85" s="188"/>
      <c r="N85" s="189"/>
      <c r="O85" s="189"/>
      <c r="P85" s="190">
        <f>P86+P131+P143+P151+P194+P220+P236</f>
        <v>0</v>
      </c>
      <c r="Q85" s="189"/>
      <c r="R85" s="190">
        <f>R86+R131+R143+R151+R194+R220+R236</f>
        <v>77.894317880000003</v>
      </c>
      <c r="S85" s="189"/>
      <c r="T85" s="191">
        <f>T86+T131+T143+T151+T194+T220+T236</f>
        <v>52.235641999999999</v>
      </c>
      <c r="AR85" s="184" t="s">
        <v>78</v>
      </c>
      <c r="AT85" s="192" t="s">
        <v>72</v>
      </c>
      <c r="AU85" s="192" t="s">
        <v>73</v>
      </c>
      <c r="AY85" s="184" t="s">
        <v>126</v>
      </c>
      <c r="BK85" s="193">
        <f>BK86+BK131+BK143+BK151+BK194+BK220+BK236</f>
        <v>0</v>
      </c>
    </row>
    <row r="86" s="10" customFormat="1" ht="19.92" customHeight="1">
      <c r="B86" s="183"/>
      <c r="D86" s="184" t="s">
        <v>72</v>
      </c>
      <c r="E86" s="194" t="s">
        <v>78</v>
      </c>
      <c r="F86" s="194" t="s">
        <v>127</v>
      </c>
      <c r="I86" s="186"/>
      <c r="J86" s="195">
        <f>BK86</f>
        <v>0</v>
      </c>
      <c r="L86" s="183"/>
      <c r="M86" s="188"/>
      <c r="N86" s="189"/>
      <c r="O86" s="189"/>
      <c r="P86" s="190">
        <f>SUM(P87:P130)</f>
        <v>0</v>
      </c>
      <c r="Q86" s="189"/>
      <c r="R86" s="190">
        <f>SUM(R87:R130)</f>
        <v>0</v>
      </c>
      <c r="S86" s="189"/>
      <c r="T86" s="191">
        <f>SUM(T87:T130)</f>
        <v>51.173442000000001</v>
      </c>
      <c r="AR86" s="184" t="s">
        <v>78</v>
      </c>
      <c r="AT86" s="192" t="s">
        <v>72</v>
      </c>
      <c r="AU86" s="192" t="s">
        <v>78</v>
      </c>
      <c r="AY86" s="184" t="s">
        <v>126</v>
      </c>
      <c r="BK86" s="193">
        <f>SUM(BK87:BK130)</f>
        <v>0</v>
      </c>
    </row>
    <row r="87" s="1" customFormat="1" ht="16.5" customHeight="1">
      <c r="B87" s="196"/>
      <c r="C87" s="197" t="s">
        <v>128</v>
      </c>
      <c r="D87" s="197" t="s">
        <v>129</v>
      </c>
      <c r="E87" s="198" t="s">
        <v>130</v>
      </c>
      <c r="F87" s="199" t="s">
        <v>131</v>
      </c>
      <c r="G87" s="200" t="s">
        <v>132</v>
      </c>
      <c r="H87" s="201">
        <v>5.718</v>
      </c>
      <c r="I87" s="202"/>
      <c r="J87" s="203">
        <f>ROUND(I87*H87,2)</f>
        <v>0</v>
      </c>
      <c r="K87" s="199" t="s">
        <v>5</v>
      </c>
      <c r="L87" s="47"/>
      <c r="M87" s="204" t="s">
        <v>5</v>
      </c>
      <c r="N87" s="205" t="s">
        <v>44</v>
      </c>
      <c r="O87" s="48"/>
      <c r="P87" s="206">
        <f>O87*H87</f>
        <v>0</v>
      </c>
      <c r="Q87" s="206">
        <v>0</v>
      </c>
      <c r="R87" s="206">
        <f>Q87*H87</f>
        <v>0</v>
      </c>
      <c r="S87" s="206">
        <v>0.28100000000000003</v>
      </c>
      <c r="T87" s="207">
        <f>S87*H87</f>
        <v>1.6067580000000001</v>
      </c>
      <c r="AR87" s="25" t="s">
        <v>133</v>
      </c>
      <c r="AT87" s="25" t="s">
        <v>129</v>
      </c>
      <c r="AU87" s="25" t="s">
        <v>87</v>
      </c>
      <c r="AY87" s="25" t="s">
        <v>126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25" t="s">
        <v>78</v>
      </c>
      <c r="BK87" s="208">
        <f>ROUND(I87*H87,2)</f>
        <v>0</v>
      </c>
      <c r="BL87" s="25" t="s">
        <v>133</v>
      </c>
      <c r="BM87" s="25" t="s">
        <v>134</v>
      </c>
    </row>
    <row r="88" s="11" customFormat="1">
      <c r="B88" s="209"/>
      <c r="D88" s="210" t="s">
        <v>135</v>
      </c>
      <c r="E88" s="211" t="s">
        <v>5</v>
      </c>
      <c r="F88" s="212" t="s">
        <v>136</v>
      </c>
      <c r="H88" s="213">
        <v>4.3129999999999997</v>
      </c>
      <c r="I88" s="214"/>
      <c r="L88" s="209"/>
      <c r="M88" s="215"/>
      <c r="N88" s="216"/>
      <c r="O88" s="216"/>
      <c r="P88" s="216"/>
      <c r="Q88" s="216"/>
      <c r="R88" s="216"/>
      <c r="S88" s="216"/>
      <c r="T88" s="217"/>
      <c r="AT88" s="211" t="s">
        <v>135</v>
      </c>
      <c r="AU88" s="211" t="s">
        <v>87</v>
      </c>
      <c r="AV88" s="11" t="s">
        <v>87</v>
      </c>
      <c r="AW88" s="11" t="s">
        <v>37</v>
      </c>
      <c r="AX88" s="11" t="s">
        <v>73</v>
      </c>
      <c r="AY88" s="211" t="s">
        <v>126</v>
      </c>
    </row>
    <row r="89" s="11" customFormat="1">
      <c r="B89" s="209"/>
      <c r="D89" s="210" t="s">
        <v>135</v>
      </c>
      <c r="E89" s="211" t="s">
        <v>5</v>
      </c>
      <c r="F89" s="212" t="s">
        <v>137</v>
      </c>
      <c r="H89" s="213">
        <v>1.405</v>
      </c>
      <c r="I89" s="214"/>
      <c r="L89" s="209"/>
      <c r="M89" s="215"/>
      <c r="N89" s="216"/>
      <c r="O89" s="216"/>
      <c r="P89" s="216"/>
      <c r="Q89" s="216"/>
      <c r="R89" s="216"/>
      <c r="S89" s="216"/>
      <c r="T89" s="217"/>
      <c r="AT89" s="211" t="s">
        <v>135</v>
      </c>
      <c r="AU89" s="211" t="s">
        <v>87</v>
      </c>
      <c r="AV89" s="11" t="s">
        <v>87</v>
      </c>
      <c r="AW89" s="11" t="s">
        <v>37</v>
      </c>
      <c r="AX89" s="11" t="s">
        <v>73</v>
      </c>
      <c r="AY89" s="211" t="s">
        <v>126</v>
      </c>
    </row>
    <row r="90" s="12" customFormat="1">
      <c r="B90" s="218"/>
      <c r="D90" s="210" t="s">
        <v>135</v>
      </c>
      <c r="E90" s="219" t="s">
        <v>5</v>
      </c>
      <c r="F90" s="220" t="s">
        <v>138</v>
      </c>
      <c r="H90" s="221">
        <v>5.718</v>
      </c>
      <c r="I90" s="222"/>
      <c r="L90" s="218"/>
      <c r="M90" s="223"/>
      <c r="N90" s="224"/>
      <c r="O90" s="224"/>
      <c r="P90" s="224"/>
      <c r="Q90" s="224"/>
      <c r="R90" s="224"/>
      <c r="S90" s="224"/>
      <c r="T90" s="225"/>
      <c r="AT90" s="219" t="s">
        <v>135</v>
      </c>
      <c r="AU90" s="219" t="s">
        <v>87</v>
      </c>
      <c r="AV90" s="12" t="s">
        <v>133</v>
      </c>
      <c r="AW90" s="12" t="s">
        <v>37</v>
      </c>
      <c r="AX90" s="12" t="s">
        <v>78</v>
      </c>
      <c r="AY90" s="219" t="s">
        <v>126</v>
      </c>
    </row>
    <row r="91" s="1" customFormat="1" ht="16.5" customHeight="1">
      <c r="B91" s="196"/>
      <c r="C91" s="197" t="s">
        <v>87</v>
      </c>
      <c r="D91" s="197" t="s">
        <v>129</v>
      </c>
      <c r="E91" s="198" t="s">
        <v>139</v>
      </c>
      <c r="F91" s="199" t="s">
        <v>140</v>
      </c>
      <c r="G91" s="200" t="s">
        <v>132</v>
      </c>
      <c r="H91" s="201">
        <v>22.914000000000001</v>
      </c>
      <c r="I91" s="202"/>
      <c r="J91" s="203">
        <f>ROUND(I91*H91,2)</f>
        <v>0</v>
      </c>
      <c r="K91" s="199" t="s">
        <v>141</v>
      </c>
      <c r="L91" s="47"/>
      <c r="M91" s="204" t="s">
        <v>5</v>
      </c>
      <c r="N91" s="205" t="s">
        <v>44</v>
      </c>
      <c r="O91" s="48"/>
      <c r="P91" s="206">
        <f>O91*H91</f>
        <v>0</v>
      </c>
      <c r="Q91" s="206">
        <v>0</v>
      </c>
      <c r="R91" s="206">
        <f>Q91*H91</f>
        <v>0</v>
      </c>
      <c r="S91" s="206">
        <v>0.28100000000000003</v>
      </c>
      <c r="T91" s="207">
        <f>S91*H91</f>
        <v>6.4388340000000008</v>
      </c>
      <c r="AR91" s="25" t="s">
        <v>133</v>
      </c>
      <c r="AT91" s="25" t="s">
        <v>129</v>
      </c>
      <c r="AU91" s="25" t="s">
        <v>87</v>
      </c>
      <c r="AY91" s="25" t="s">
        <v>126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25" t="s">
        <v>78</v>
      </c>
      <c r="BK91" s="208">
        <f>ROUND(I91*H91,2)</f>
        <v>0</v>
      </c>
      <c r="BL91" s="25" t="s">
        <v>133</v>
      </c>
      <c r="BM91" s="25" t="s">
        <v>142</v>
      </c>
    </row>
    <row r="92" s="11" customFormat="1">
      <c r="B92" s="209"/>
      <c r="D92" s="210" t="s">
        <v>135</v>
      </c>
      <c r="E92" s="211" t="s">
        <v>5</v>
      </c>
      <c r="F92" s="212" t="s">
        <v>143</v>
      </c>
      <c r="H92" s="213">
        <v>4.6360000000000001</v>
      </c>
      <c r="I92" s="214"/>
      <c r="L92" s="209"/>
      <c r="M92" s="215"/>
      <c r="N92" s="216"/>
      <c r="O92" s="216"/>
      <c r="P92" s="216"/>
      <c r="Q92" s="216"/>
      <c r="R92" s="216"/>
      <c r="S92" s="216"/>
      <c r="T92" s="217"/>
      <c r="AT92" s="211" t="s">
        <v>135</v>
      </c>
      <c r="AU92" s="211" t="s">
        <v>87</v>
      </c>
      <c r="AV92" s="11" t="s">
        <v>87</v>
      </c>
      <c r="AW92" s="11" t="s">
        <v>37</v>
      </c>
      <c r="AX92" s="11" t="s">
        <v>73</v>
      </c>
      <c r="AY92" s="211" t="s">
        <v>126</v>
      </c>
    </row>
    <row r="93" s="11" customFormat="1">
      <c r="B93" s="209"/>
      <c r="D93" s="210" t="s">
        <v>135</v>
      </c>
      <c r="E93" s="211" t="s">
        <v>5</v>
      </c>
      <c r="F93" s="212" t="s">
        <v>144</v>
      </c>
      <c r="H93" s="213">
        <v>6.8399999999999999</v>
      </c>
      <c r="I93" s="214"/>
      <c r="L93" s="209"/>
      <c r="M93" s="215"/>
      <c r="N93" s="216"/>
      <c r="O93" s="216"/>
      <c r="P93" s="216"/>
      <c r="Q93" s="216"/>
      <c r="R93" s="216"/>
      <c r="S93" s="216"/>
      <c r="T93" s="217"/>
      <c r="AT93" s="211" t="s">
        <v>135</v>
      </c>
      <c r="AU93" s="211" t="s">
        <v>87</v>
      </c>
      <c r="AV93" s="11" t="s">
        <v>87</v>
      </c>
      <c r="AW93" s="11" t="s">
        <v>37</v>
      </c>
      <c r="AX93" s="11" t="s">
        <v>73</v>
      </c>
      <c r="AY93" s="211" t="s">
        <v>126</v>
      </c>
    </row>
    <row r="94" s="11" customFormat="1">
      <c r="B94" s="209"/>
      <c r="D94" s="210" t="s">
        <v>135</v>
      </c>
      <c r="E94" s="211" t="s">
        <v>5</v>
      </c>
      <c r="F94" s="212" t="s">
        <v>145</v>
      </c>
      <c r="H94" s="213">
        <v>11.438000000000001</v>
      </c>
      <c r="I94" s="214"/>
      <c r="L94" s="209"/>
      <c r="M94" s="215"/>
      <c r="N94" s="216"/>
      <c r="O94" s="216"/>
      <c r="P94" s="216"/>
      <c r="Q94" s="216"/>
      <c r="R94" s="216"/>
      <c r="S94" s="216"/>
      <c r="T94" s="217"/>
      <c r="AT94" s="211" t="s">
        <v>135</v>
      </c>
      <c r="AU94" s="211" t="s">
        <v>87</v>
      </c>
      <c r="AV94" s="11" t="s">
        <v>87</v>
      </c>
      <c r="AW94" s="11" t="s">
        <v>37</v>
      </c>
      <c r="AX94" s="11" t="s">
        <v>73</v>
      </c>
      <c r="AY94" s="211" t="s">
        <v>126</v>
      </c>
    </row>
    <row r="95" s="12" customFormat="1">
      <c r="B95" s="218"/>
      <c r="D95" s="210" t="s">
        <v>135</v>
      </c>
      <c r="E95" s="219" t="s">
        <v>5</v>
      </c>
      <c r="F95" s="220" t="s">
        <v>138</v>
      </c>
      <c r="H95" s="221">
        <v>22.914000000000001</v>
      </c>
      <c r="I95" s="222"/>
      <c r="L95" s="218"/>
      <c r="M95" s="223"/>
      <c r="N95" s="224"/>
      <c r="O95" s="224"/>
      <c r="P95" s="224"/>
      <c r="Q95" s="224"/>
      <c r="R95" s="224"/>
      <c r="S95" s="224"/>
      <c r="T95" s="225"/>
      <c r="AT95" s="219" t="s">
        <v>135</v>
      </c>
      <c r="AU95" s="219" t="s">
        <v>87</v>
      </c>
      <c r="AV95" s="12" t="s">
        <v>133</v>
      </c>
      <c r="AW95" s="12" t="s">
        <v>37</v>
      </c>
      <c r="AX95" s="12" t="s">
        <v>78</v>
      </c>
      <c r="AY95" s="219" t="s">
        <v>126</v>
      </c>
    </row>
    <row r="96" s="1" customFormat="1" ht="25.5" customHeight="1">
      <c r="B96" s="196"/>
      <c r="C96" s="197" t="s">
        <v>78</v>
      </c>
      <c r="D96" s="197" t="s">
        <v>129</v>
      </c>
      <c r="E96" s="198" t="s">
        <v>146</v>
      </c>
      <c r="F96" s="199" t="s">
        <v>147</v>
      </c>
      <c r="G96" s="200" t="s">
        <v>132</v>
      </c>
      <c r="H96" s="201">
        <v>1.47</v>
      </c>
      <c r="I96" s="202"/>
      <c r="J96" s="203">
        <f>ROUND(I96*H96,2)</f>
        <v>0</v>
      </c>
      <c r="K96" s="199" t="s">
        <v>141</v>
      </c>
      <c r="L96" s="47"/>
      <c r="M96" s="204" t="s">
        <v>5</v>
      </c>
      <c r="N96" s="205" t="s">
        <v>44</v>
      </c>
      <c r="O96" s="48"/>
      <c r="P96" s="206">
        <f>O96*H96</f>
        <v>0</v>
      </c>
      <c r="Q96" s="206">
        <v>0</v>
      </c>
      <c r="R96" s="206">
        <f>Q96*H96</f>
        <v>0</v>
      </c>
      <c r="S96" s="206">
        <v>0.255</v>
      </c>
      <c r="T96" s="207">
        <f>S96*H96</f>
        <v>0.37485000000000002</v>
      </c>
      <c r="AR96" s="25" t="s">
        <v>133</v>
      </c>
      <c r="AT96" s="25" t="s">
        <v>129</v>
      </c>
      <c r="AU96" s="25" t="s">
        <v>87</v>
      </c>
      <c r="AY96" s="25" t="s">
        <v>126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5" t="s">
        <v>78</v>
      </c>
      <c r="BK96" s="208">
        <f>ROUND(I96*H96,2)</f>
        <v>0</v>
      </c>
      <c r="BL96" s="25" t="s">
        <v>133</v>
      </c>
      <c r="BM96" s="25" t="s">
        <v>148</v>
      </c>
    </row>
    <row r="97" s="13" customFormat="1">
      <c r="B97" s="226"/>
      <c r="D97" s="210" t="s">
        <v>135</v>
      </c>
      <c r="E97" s="227" t="s">
        <v>5</v>
      </c>
      <c r="F97" s="228" t="s">
        <v>149</v>
      </c>
      <c r="H97" s="227" t="s">
        <v>5</v>
      </c>
      <c r="I97" s="229"/>
      <c r="L97" s="226"/>
      <c r="M97" s="230"/>
      <c r="N97" s="231"/>
      <c r="O97" s="231"/>
      <c r="P97" s="231"/>
      <c r="Q97" s="231"/>
      <c r="R97" s="231"/>
      <c r="S97" s="231"/>
      <c r="T97" s="232"/>
      <c r="AT97" s="227" t="s">
        <v>135</v>
      </c>
      <c r="AU97" s="227" t="s">
        <v>87</v>
      </c>
      <c r="AV97" s="13" t="s">
        <v>78</v>
      </c>
      <c r="AW97" s="13" t="s">
        <v>37</v>
      </c>
      <c r="AX97" s="13" t="s">
        <v>73</v>
      </c>
      <c r="AY97" s="227" t="s">
        <v>126</v>
      </c>
    </row>
    <row r="98" s="11" customFormat="1">
      <c r="B98" s="209"/>
      <c r="D98" s="210" t="s">
        <v>135</v>
      </c>
      <c r="E98" s="211" t="s">
        <v>5</v>
      </c>
      <c r="F98" s="212" t="s">
        <v>150</v>
      </c>
      <c r="H98" s="213">
        <v>0.97999999999999998</v>
      </c>
      <c r="I98" s="214"/>
      <c r="L98" s="209"/>
      <c r="M98" s="215"/>
      <c r="N98" s="216"/>
      <c r="O98" s="216"/>
      <c r="P98" s="216"/>
      <c r="Q98" s="216"/>
      <c r="R98" s="216"/>
      <c r="S98" s="216"/>
      <c r="T98" s="217"/>
      <c r="AT98" s="211" t="s">
        <v>135</v>
      </c>
      <c r="AU98" s="211" t="s">
        <v>87</v>
      </c>
      <c r="AV98" s="11" t="s">
        <v>87</v>
      </c>
      <c r="AW98" s="11" t="s">
        <v>37</v>
      </c>
      <c r="AX98" s="11" t="s">
        <v>73</v>
      </c>
      <c r="AY98" s="211" t="s">
        <v>126</v>
      </c>
    </row>
    <row r="99" s="11" customFormat="1">
      <c r="B99" s="209"/>
      <c r="D99" s="210" t="s">
        <v>135</v>
      </c>
      <c r="E99" s="211" t="s">
        <v>5</v>
      </c>
      <c r="F99" s="212" t="s">
        <v>151</v>
      </c>
      <c r="H99" s="213">
        <v>0.48999999999999999</v>
      </c>
      <c r="I99" s="214"/>
      <c r="L99" s="209"/>
      <c r="M99" s="215"/>
      <c r="N99" s="216"/>
      <c r="O99" s="216"/>
      <c r="P99" s="216"/>
      <c r="Q99" s="216"/>
      <c r="R99" s="216"/>
      <c r="S99" s="216"/>
      <c r="T99" s="217"/>
      <c r="AT99" s="211" t="s">
        <v>135</v>
      </c>
      <c r="AU99" s="211" t="s">
        <v>87</v>
      </c>
      <c r="AV99" s="11" t="s">
        <v>87</v>
      </c>
      <c r="AW99" s="11" t="s">
        <v>37</v>
      </c>
      <c r="AX99" s="11" t="s">
        <v>73</v>
      </c>
      <c r="AY99" s="211" t="s">
        <v>126</v>
      </c>
    </row>
    <row r="100" s="12" customFormat="1">
      <c r="B100" s="218"/>
      <c r="D100" s="210" t="s">
        <v>135</v>
      </c>
      <c r="E100" s="219" t="s">
        <v>5</v>
      </c>
      <c r="F100" s="220" t="s">
        <v>138</v>
      </c>
      <c r="H100" s="221">
        <v>1.47</v>
      </c>
      <c r="I100" s="222"/>
      <c r="L100" s="218"/>
      <c r="M100" s="223"/>
      <c r="N100" s="224"/>
      <c r="O100" s="224"/>
      <c r="P100" s="224"/>
      <c r="Q100" s="224"/>
      <c r="R100" s="224"/>
      <c r="S100" s="224"/>
      <c r="T100" s="225"/>
      <c r="AT100" s="219" t="s">
        <v>135</v>
      </c>
      <c r="AU100" s="219" t="s">
        <v>87</v>
      </c>
      <c r="AV100" s="12" t="s">
        <v>133</v>
      </c>
      <c r="AW100" s="12" t="s">
        <v>37</v>
      </c>
      <c r="AX100" s="12" t="s">
        <v>78</v>
      </c>
      <c r="AY100" s="219" t="s">
        <v>126</v>
      </c>
    </row>
    <row r="101" s="1" customFormat="1" ht="16.5" customHeight="1">
      <c r="B101" s="196"/>
      <c r="C101" s="197" t="s">
        <v>152</v>
      </c>
      <c r="D101" s="197" t="s">
        <v>129</v>
      </c>
      <c r="E101" s="198" t="s">
        <v>153</v>
      </c>
      <c r="F101" s="199" t="s">
        <v>154</v>
      </c>
      <c r="G101" s="200" t="s">
        <v>132</v>
      </c>
      <c r="H101" s="201">
        <v>24.5</v>
      </c>
      <c r="I101" s="202"/>
      <c r="J101" s="203">
        <f>ROUND(I101*H101,2)</f>
        <v>0</v>
      </c>
      <c r="K101" s="199" t="s">
        <v>141</v>
      </c>
      <c r="L101" s="47"/>
      <c r="M101" s="204" t="s">
        <v>5</v>
      </c>
      <c r="N101" s="205" t="s">
        <v>44</v>
      </c>
      <c r="O101" s="48"/>
      <c r="P101" s="206">
        <f>O101*H101</f>
        <v>0</v>
      </c>
      <c r="Q101" s="206">
        <v>0</v>
      </c>
      <c r="R101" s="206">
        <f>Q101*H101</f>
        <v>0</v>
      </c>
      <c r="S101" s="206">
        <v>0.29999999999999999</v>
      </c>
      <c r="T101" s="207">
        <f>S101*H101</f>
        <v>7.3499999999999996</v>
      </c>
      <c r="AR101" s="25" t="s">
        <v>133</v>
      </c>
      <c r="AT101" s="25" t="s">
        <v>129</v>
      </c>
      <c r="AU101" s="25" t="s">
        <v>87</v>
      </c>
      <c r="AY101" s="25" t="s">
        <v>126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25" t="s">
        <v>78</v>
      </c>
      <c r="BK101" s="208">
        <f>ROUND(I101*H101,2)</f>
        <v>0</v>
      </c>
      <c r="BL101" s="25" t="s">
        <v>133</v>
      </c>
      <c r="BM101" s="25" t="s">
        <v>155</v>
      </c>
    </row>
    <row r="102" s="11" customFormat="1">
      <c r="B102" s="209"/>
      <c r="D102" s="210" t="s">
        <v>135</v>
      </c>
      <c r="E102" s="211" t="s">
        <v>5</v>
      </c>
      <c r="F102" s="212" t="s">
        <v>156</v>
      </c>
      <c r="H102" s="213">
        <v>24.5</v>
      </c>
      <c r="I102" s="214"/>
      <c r="L102" s="209"/>
      <c r="M102" s="215"/>
      <c r="N102" s="216"/>
      <c r="O102" s="216"/>
      <c r="P102" s="216"/>
      <c r="Q102" s="216"/>
      <c r="R102" s="216"/>
      <c r="S102" s="216"/>
      <c r="T102" s="217"/>
      <c r="AT102" s="211" t="s">
        <v>135</v>
      </c>
      <c r="AU102" s="211" t="s">
        <v>87</v>
      </c>
      <c r="AV102" s="11" t="s">
        <v>87</v>
      </c>
      <c r="AW102" s="11" t="s">
        <v>37</v>
      </c>
      <c r="AX102" s="11" t="s">
        <v>78</v>
      </c>
      <c r="AY102" s="211" t="s">
        <v>126</v>
      </c>
    </row>
    <row r="103" s="1" customFormat="1" ht="16.5" customHeight="1">
      <c r="B103" s="196"/>
      <c r="C103" s="197" t="s">
        <v>133</v>
      </c>
      <c r="D103" s="197" t="s">
        <v>129</v>
      </c>
      <c r="E103" s="198" t="s">
        <v>157</v>
      </c>
      <c r="F103" s="199" t="s">
        <v>158</v>
      </c>
      <c r="G103" s="200" t="s">
        <v>132</v>
      </c>
      <c r="H103" s="201">
        <v>65</v>
      </c>
      <c r="I103" s="202"/>
      <c r="J103" s="203">
        <f>ROUND(I103*H103,2)</f>
        <v>0</v>
      </c>
      <c r="K103" s="199" t="s">
        <v>141</v>
      </c>
      <c r="L103" s="47"/>
      <c r="M103" s="204" t="s">
        <v>5</v>
      </c>
      <c r="N103" s="205" t="s">
        <v>44</v>
      </c>
      <c r="O103" s="48"/>
      <c r="P103" s="206">
        <f>O103*H103</f>
        <v>0</v>
      </c>
      <c r="Q103" s="206">
        <v>0</v>
      </c>
      <c r="R103" s="206">
        <f>Q103*H103</f>
        <v>0</v>
      </c>
      <c r="S103" s="206">
        <v>0.17000000000000001</v>
      </c>
      <c r="T103" s="207">
        <f>S103*H103</f>
        <v>11.050000000000001</v>
      </c>
      <c r="AR103" s="25" t="s">
        <v>133</v>
      </c>
      <c r="AT103" s="25" t="s">
        <v>129</v>
      </c>
      <c r="AU103" s="25" t="s">
        <v>87</v>
      </c>
      <c r="AY103" s="25" t="s">
        <v>126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5" t="s">
        <v>78</v>
      </c>
      <c r="BK103" s="208">
        <f>ROUND(I103*H103,2)</f>
        <v>0</v>
      </c>
      <c r="BL103" s="25" t="s">
        <v>133</v>
      </c>
      <c r="BM103" s="25" t="s">
        <v>159</v>
      </c>
    </row>
    <row r="104" s="1" customFormat="1" ht="16.5" customHeight="1">
      <c r="B104" s="196"/>
      <c r="C104" s="197" t="s">
        <v>160</v>
      </c>
      <c r="D104" s="197" t="s">
        <v>129</v>
      </c>
      <c r="E104" s="198" t="s">
        <v>161</v>
      </c>
      <c r="F104" s="199" t="s">
        <v>162</v>
      </c>
      <c r="G104" s="200" t="s">
        <v>132</v>
      </c>
      <c r="H104" s="201">
        <v>65</v>
      </c>
      <c r="I104" s="202"/>
      <c r="J104" s="203">
        <f>ROUND(I104*H104,2)</f>
        <v>0</v>
      </c>
      <c r="K104" s="199" t="s">
        <v>141</v>
      </c>
      <c r="L104" s="47"/>
      <c r="M104" s="204" t="s">
        <v>5</v>
      </c>
      <c r="N104" s="205" t="s">
        <v>44</v>
      </c>
      <c r="O104" s="48"/>
      <c r="P104" s="206">
        <f>O104*H104</f>
        <v>0</v>
      </c>
      <c r="Q104" s="206">
        <v>0</v>
      </c>
      <c r="R104" s="206">
        <f>Q104*H104</f>
        <v>0</v>
      </c>
      <c r="S104" s="206">
        <v>0.316</v>
      </c>
      <c r="T104" s="207">
        <f>S104*H104</f>
        <v>20.539999999999999</v>
      </c>
      <c r="AR104" s="25" t="s">
        <v>133</v>
      </c>
      <c r="AT104" s="25" t="s">
        <v>129</v>
      </c>
      <c r="AU104" s="25" t="s">
        <v>87</v>
      </c>
      <c r="AY104" s="25" t="s">
        <v>126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25" t="s">
        <v>78</v>
      </c>
      <c r="BK104" s="208">
        <f>ROUND(I104*H104,2)</f>
        <v>0</v>
      </c>
      <c r="BL104" s="25" t="s">
        <v>133</v>
      </c>
      <c r="BM104" s="25" t="s">
        <v>163</v>
      </c>
    </row>
    <row r="105" s="11" customFormat="1">
      <c r="B105" s="209"/>
      <c r="D105" s="210" t="s">
        <v>135</v>
      </c>
      <c r="E105" s="211" t="s">
        <v>5</v>
      </c>
      <c r="F105" s="212" t="s">
        <v>164</v>
      </c>
      <c r="H105" s="213">
        <v>4.0190000000000001</v>
      </c>
      <c r="I105" s="214"/>
      <c r="L105" s="209"/>
      <c r="M105" s="215"/>
      <c r="N105" s="216"/>
      <c r="O105" s="216"/>
      <c r="P105" s="216"/>
      <c r="Q105" s="216"/>
      <c r="R105" s="216"/>
      <c r="S105" s="216"/>
      <c r="T105" s="217"/>
      <c r="AT105" s="211" t="s">
        <v>135</v>
      </c>
      <c r="AU105" s="211" t="s">
        <v>87</v>
      </c>
      <c r="AV105" s="11" t="s">
        <v>87</v>
      </c>
      <c r="AW105" s="11" t="s">
        <v>37</v>
      </c>
      <c r="AX105" s="11" t="s">
        <v>73</v>
      </c>
      <c r="AY105" s="211" t="s">
        <v>126</v>
      </c>
    </row>
    <row r="106" s="11" customFormat="1">
      <c r="B106" s="209"/>
      <c r="D106" s="210" t="s">
        <v>135</v>
      </c>
      <c r="E106" s="211" t="s">
        <v>5</v>
      </c>
      <c r="F106" s="212" t="s">
        <v>165</v>
      </c>
      <c r="H106" s="213">
        <v>29.742999999999999</v>
      </c>
      <c r="I106" s="214"/>
      <c r="L106" s="209"/>
      <c r="M106" s="215"/>
      <c r="N106" s="216"/>
      <c r="O106" s="216"/>
      <c r="P106" s="216"/>
      <c r="Q106" s="216"/>
      <c r="R106" s="216"/>
      <c r="S106" s="216"/>
      <c r="T106" s="217"/>
      <c r="AT106" s="211" t="s">
        <v>135</v>
      </c>
      <c r="AU106" s="211" t="s">
        <v>87</v>
      </c>
      <c r="AV106" s="11" t="s">
        <v>87</v>
      </c>
      <c r="AW106" s="11" t="s">
        <v>37</v>
      </c>
      <c r="AX106" s="11" t="s">
        <v>73</v>
      </c>
      <c r="AY106" s="211" t="s">
        <v>126</v>
      </c>
    </row>
    <row r="107" s="11" customFormat="1">
      <c r="B107" s="209"/>
      <c r="D107" s="210" t="s">
        <v>135</v>
      </c>
      <c r="E107" s="211" t="s">
        <v>5</v>
      </c>
      <c r="F107" s="212" t="s">
        <v>166</v>
      </c>
      <c r="H107" s="213">
        <v>13.007</v>
      </c>
      <c r="I107" s="214"/>
      <c r="L107" s="209"/>
      <c r="M107" s="215"/>
      <c r="N107" s="216"/>
      <c r="O107" s="216"/>
      <c r="P107" s="216"/>
      <c r="Q107" s="216"/>
      <c r="R107" s="216"/>
      <c r="S107" s="216"/>
      <c r="T107" s="217"/>
      <c r="AT107" s="211" t="s">
        <v>135</v>
      </c>
      <c r="AU107" s="211" t="s">
        <v>87</v>
      </c>
      <c r="AV107" s="11" t="s">
        <v>87</v>
      </c>
      <c r="AW107" s="11" t="s">
        <v>37</v>
      </c>
      <c r="AX107" s="11" t="s">
        <v>73</v>
      </c>
      <c r="AY107" s="211" t="s">
        <v>126</v>
      </c>
    </row>
    <row r="108" s="11" customFormat="1">
      <c r="B108" s="209"/>
      <c r="D108" s="210" t="s">
        <v>135</v>
      </c>
      <c r="E108" s="211" t="s">
        <v>5</v>
      </c>
      <c r="F108" s="212" t="s">
        <v>167</v>
      </c>
      <c r="H108" s="213">
        <v>8.3620000000000001</v>
      </c>
      <c r="I108" s="214"/>
      <c r="L108" s="209"/>
      <c r="M108" s="215"/>
      <c r="N108" s="216"/>
      <c r="O108" s="216"/>
      <c r="P108" s="216"/>
      <c r="Q108" s="216"/>
      <c r="R108" s="216"/>
      <c r="S108" s="216"/>
      <c r="T108" s="217"/>
      <c r="AT108" s="211" t="s">
        <v>135</v>
      </c>
      <c r="AU108" s="211" t="s">
        <v>87</v>
      </c>
      <c r="AV108" s="11" t="s">
        <v>87</v>
      </c>
      <c r="AW108" s="11" t="s">
        <v>37</v>
      </c>
      <c r="AX108" s="11" t="s">
        <v>73</v>
      </c>
      <c r="AY108" s="211" t="s">
        <v>126</v>
      </c>
    </row>
    <row r="109" s="11" customFormat="1">
      <c r="B109" s="209"/>
      <c r="D109" s="210" t="s">
        <v>135</v>
      </c>
      <c r="E109" s="211" t="s">
        <v>5</v>
      </c>
      <c r="F109" s="212" t="s">
        <v>168</v>
      </c>
      <c r="H109" s="213">
        <v>9.4009999999999998</v>
      </c>
      <c r="I109" s="214"/>
      <c r="L109" s="209"/>
      <c r="M109" s="215"/>
      <c r="N109" s="216"/>
      <c r="O109" s="216"/>
      <c r="P109" s="216"/>
      <c r="Q109" s="216"/>
      <c r="R109" s="216"/>
      <c r="S109" s="216"/>
      <c r="T109" s="217"/>
      <c r="AT109" s="211" t="s">
        <v>135</v>
      </c>
      <c r="AU109" s="211" t="s">
        <v>87</v>
      </c>
      <c r="AV109" s="11" t="s">
        <v>87</v>
      </c>
      <c r="AW109" s="11" t="s">
        <v>37</v>
      </c>
      <c r="AX109" s="11" t="s">
        <v>73</v>
      </c>
      <c r="AY109" s="211" t="s">
        <v>126</v>
      </c>
    </row>
    <row r="110" s="12" customFormat="1">
      <c r="B110" s="218"/>
      <c r="D110" s="210" t="s">
        <v>135</v>
      </c>
      <c r="E110" s="219" t="s">
        <v>5</v>
      </c>
      <c r="F110" s="220" t="s">
        <v>138</v>
      </c>
      <c r="H110" s="221">
        <v>64.531999999999996</v>
      </c>
      <c r="I110" s="222"/>
      <c r="L110" s="218"/>
      <c r="M110" s="223"/>
      <c r="N110" s="224"/>
      <c r="O110" s="224"/>
      <c r="P110" s="224"/>
      <c r="Q110" s="224"/>
      <c r="R110" s="224"/>
      <c r="S110" s="224"/>
      <c r="T110" s="225"/>
      <c r="AT110" s="219" t="s">
        <v>135</v>
      </c>
      <c r="AU110" s="219" t="s">
        <v>87</v>
      </c>
      <c r="AV110" s="12" t="s">
        <v>133</v>
      </c>
      <c r="AW110" s="12" t="s">
        <v>37</v>
      </c>
      <c r="AX110" s="12" t="s">
        <v>73</v>
      </c>
      <c r="AY110" s="219" t="s">
        <v>126</v>
      </c>
    </row>
    <row r="111" s="11" customFormat="1">
      <c r="B111" s="209"/>
      <c r="D111" s="210" t="s">
        <v>135</v>
      </c>
      <c r="E111" s="211" t="s">
        <v>5</v>
      </c>
      <c r="F111" s="212" t="s">
        <v>169</v>
      </c>
      <c r="H111" s="213">
        <v>65</v>
      </c>
      <c r="I111" s="214"/>
      <c r="L111" s="209"/>
      <c r="M111" s="215"/>
      <c r="N111" s="216"/>
      <c r="O111" s="216"/>
      <c r="P111" s="216"/>
      <c r="Q111" s="216"/>
      <c r="R111" s="216"/>
      <c r="S111" s="216"/>
      <c r="T111" s="217"/>
      <c r="AT111" s="211" t="s">
        <v>135</v>
      </c>
      <c r="AU111" s="211" t="s">
        <v>87</v>
      </c>
      <c r="AV111" s="11" t="s">
        <v>87</v>
      </c>
      <c r="AW111" s="11" t="s">
        <v>37</v>
      </c>
      <c r="AX111" s="11" t="s">
        <v>78</v>
      </c>
      <c r="AY111" s="211" t="s">
        <v>126</v>
      </c>
    </row>
    <row r="112" s="1" customFormat="1" ht="16.5" customHeight="1">
      <c r="B112" s="196"/>
      <c r="C112" s="197" t="s">
        <v>170</v>
      </c>
      <c r="D112" s="197" t="s">
        <v>129</v>
      </c>
      <c r="E112" s="198" t="s">
        <v>171</v>
      </c>
      <c r="F112" s="199" t="s">
        <v>172</v>
      </c>
      <c r="G112" s="200" t="s">
        <v>173</v>
      </c>
      <c r="H112" s="201">
        <v>18.600000000000001</v>
      </c>
      <c r="I112" s="202"/>
      <c r="J112" s="203">
        <f>ROUND(I112*H112,2)</f>
        <v>0</v>
      </c>
      <c r="K112" s="199" t="s">
        <v>141</v>
      </c>
      <c r="L112" s="47"/>
      <c r="M112" s="204" t="s">
        <v>5</v>
      </c>
      <c r="N112" s="205" t="s">
        <v>44</v>
      </c>
      <c r="O112" s="48"/>
      <c r="P112" s="206">
        <f>O112*H112</f>
        <v>0</v>
      </c>
      <c r="Q112" s="206">
        <v>0</v>
      </c>
      <c r="R112" s="206">
        <f>Q112*H112</f>
        <v>0</v>
      </c>
      <c r="S112" s="206">
        <v>0.20499999999999999</v>
      </c>
      <c r="T112" s="207">
        <f>S112*H112</f>
        <v>3.8130000000000002</v>
      </c>
      <c r="AR112" s="25" t="s">
        <v>133</v>
      </c>
      <c r="AT112" s="25" t="s">
        <v>129</v>
      </c>
      <c r="AU112" s="25" t="s">
        <v>87</v>
      </c>
      <c r="AY112" s="25" t="s">
        <v>126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5" t="s">
        <v>78</v>
      </c>
      <c r="BK112" s="208">
        <f>ROUND(I112*H112,2)</f>
        <v>0</v>
      </c>
      <c r="BL112" s="25" t="s">
        <v>133</v>
      </c>
      <c r="BM112" s="25" t="s">
        <v>174</v>
      </c>
    </row>
    <row r="113" s="11" customFormat="1">
      <c r="B113" s="209"/>
      <c r="D113" s="210" t="s">
        <v>135</v>
      </c>
      <c r="E113" s="211" t="s">
        <v>5</v>
      </c>
      <c r="F113" s="212" t="s">
        <v>175</v>
      </c>
      <c r="H113" s="213">
        <v>18.600000000000001</v>
      </c>
      <c r="I113" s="214"/>
      <c r="L113" s="209"/>
      <c r="M113" s="215"/>
      <c r="N113" s="216"/>
      <c r="O113" s="216"/>
      <c r="P113" s="216"/>
      <c r="Q113" s="216"/>
      <c r="R113" s="216"/>
      <c r="S113" s="216"/>
      <c r="T113" s="217"/>
      <c r="AT113" s="211" t="s">
        <v>135</v>
      </c>
      <c r="AU113" s="211" t="s">
        <v>87</v>
      </c>
      <c r="AV113" s="11" t="s">
        <v>87</v>
      </c>
      <c r="AW113" s="11" t="s">
        <v>37</v>
      </c>
      <c r="AX113" s="11" t="s">
        <v>78</v>
      </c>
      <c r="AY113" s="211" t="s">
        <v>126</v>
      </c>
    </row>
    <row r="114" s="1" customFormat="1" ht="16.5" customHeight="1">
      <c r="B114" s="196"/>
      <c r="C114" s="197" t="s">
        <v>176</v>
      </c>
      <c r="D114" s="197" t="s">
        <v>129</v>
      </c>
      <c r="E114" s="198" t="s">
        <v>177</v>
      </c>
      <c r="F114" s="199" t="s">
        <v>178</v>
      </c>
      <c r="G114" s="200" t="s">
        <v>179</v>
      </c>
      <c r="H114" s="201">
        <v>3.9169999999999998</v>
      </c>
      <c r="I114" s="202"/>
      <c r="J114" s="203">
        <f>ROUND(I114*H114,2)</f>
        <v>0</v>
      </c>
      <c r="K114" s="199" t="s">
        <v>141</v>
      </c>
      <c r="L114" s="47"/>
      <c r="M114" s="204" t="s">
        <v>5</v>
      </c>
      <c r="N114" s="205" t="s">
        <v>44</v>
      </c>
      <c r="O114" s="48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5" t="s">
        <v>133</v>
      </c>
      <c r="AT114" s="25" t="s">
        <v>129</v>
      </c>
      <c r="AU114" s="25" t="s">
        <v>87</v>
      </c>
      <c r="AY114" s="25" t="s">
        <v>126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5" t="s">
        <v>78</v>
      </c>
      <c r="BK114" s="208">
        <f>ROUND(I114*H114,2)</f>
        <v>0</v>
      </c>
      <c r="BL114" s="25" t="s">
        <v>133</v>
      </c>
      <c r="BM114" s="25" t="s">
        <v>180</v>
      </c>
    </row>
    <row r="115" s="13" customFormat="1">
      <c r="B115" s="226"/>
      <c r="D115" s="210" t="s">
        <v>135</v>
      </c>
      <c r="E115" s="227" t="s">
        <v>5</v>
      </c>
      <c r="F115" s="228" t="s">
        <v>181</v>
      </c>
      <c r="H115" s="227" t="s">
        <v>5</v>
      </c>
      <c r="I115" s="229"/>
      <c r="L115" s="226"/>
      <c r="M115" s="230"/>
      <c r="N115" s="231"/>
      <c r="O115" s="231"/>
      <c r="P115" s="231"/>
      <c r="Q115" s="231"/>
      <c r="R115" s="231"/>
      <c r="S115" s="231"/>
      <c r="T115" s="232"/>
      <c r="AT115" s="227" t="s">
        <v>135</v>
      </c>
      <c r="AU115" s="227" t="s">
        <v>87</v>
      </c>
      <c r="AV115" s="13" t="s">
        <v>78</v>
      </c>
      <c r="AW115" s="13" t="s">
        <v>37</v>
      </c>
      <c r="AX115" s="13" t="s">
        <v>73</v>
      </c>
      <c r="AY115" s="227" t="s">
        <v>126</v>
      </c>
    </row>
    <row r="116" s="11" customFormat="1">
      <c r="B116" s="209"/>
      <c r="D116" s="210" t="s">
        <v>135</v>
      </c>
      <c r="E116" s="211" t="s">
        <v>5</v>
      </c>
      <c r="F116" s="212" t="s">
        <v>182</v>
      </c>
      <c r="H116" s="213">
        <v>2.3149999999999999</v>
      </c>
      <c r="I116" s="214"/>
      <c r="L116" s="209"/>
      <c r="M116" s="215"/>
      <c r="N116" s="216"/>
      <c r="O116" s="216"/>
      <c r="P116" s="216"/>
      <c r="Q116" s="216"/>
      <c r="R116" s="216"/>
      <c r="S116" s="216"/>
      <c r="T116" s="217"/>
      <c r="AT116" s="211" t="s">
        <v>135</v>
      </c>
      <c r="AU116" s="211" t="s">
        <v>87</v>
      </c>
      <c r="AV116" s="11" t="s">
        <v>87</v>
      </c>
      <c r="AW116" s="11" t="s">
        <v>37</v>
      </c>
      <c r="AX116" s="11" t="s">
        <v>73</v>
      </c>
      <c r="AY116" s="211" t="s">
        <v>126</v>
      </c>
    </row>
    <row r="117" s="13" customFormat="1">
      <c r="B117" s="226"/>
      <c r="D117" s="210" t="s">
        <v>135</v>
      </c>
      <c r="E117" s="227" t="s">
        <v>5</v>
      </c>
      <c r="F117" s="228" t="s">
        <v>183</v>
      </c>
      <c r="H117" s="227" t="s">
        <v>5</v>
      </c>
      <c r="I117" s="229"/>
      <c r="L117" s="226"/>
      <c r="M117" s="230"/>
      <c r="N117" s="231"/>
      <c r="O117" s="231"/>
      <c r="P117" s="231"/>
      <c r="Q117" s="231"/>
      <c r="R117" s="231"/>
      <c r="S117" s="231"/>
      <c r="T117" s="232"/>
      <c r="AT117" s="227" t="s">
        <v>135</v>
      </c>
      <c r="AU117" s="227" t="s">
        <v>87</v>
      </c>
      <c r="AV117" s="13" t="s">
        <v>78</v>
      </c>
      <c r="AW117" s="13" t="s">
        <v>37</v>
      </c>
      <c r="AX117" s="13" t="s">
        <v>73</v>
      </c>
      <c r="AY117" s="227" t="s">
        <v>126</v>
      </c>
    </row>
    <row r="118" s="11" customFormat="1">
      <c r="B118" s="209"/>
      <c r="D118" s="210" t="s">
        <v>135</v>
      </c>
      <c r="E118" s="211" t="s">
        <v>5</v>
      </c>
      <c r="F118" s="212" t="s">
        <v>184</v>
      </c>
      <c r="H118" s="213">
        <v>1.296</v>
      </c>
      <c r="I118" s="214"/>
      <c r="L118" s="209"/>
      <c r="M118" s="215"/>
      <c r="N118" s="216"/>
      <c r="O118" s="216"/>
      <c r="P118" s="216"/>
      <c r="Q118" s="216"/>
      <c r="R118" s="216"/>
      <c r="S118" s="216"/>
      <c r="T118" s="217"/>
      <c r="AT118" s="211" t="s">
        <v>135</v>
      </c>
      <c r="AU118" s="211" t="s">
        <v>87</v>
      </c>
      <c r="AV118" s="11" t="s">
        <v>87</v>
      </c>
      <c r="AW118" s="11" t="s">
        <v>37</v>
      </c>
      <c r="AX118" s="11" t="s">
        <v>73</v>
      </c>
      <c r="AY118" s="211" t="s">
        <v>126</v>
      </c>
    </row>
    <row r="119" s="11" customFormat="1">
      <c r="B119" s="209"/>
      <c r="D119" s="210" t="s">
        <v>135</v>
      </c>
      <c r="E119" s="211" t="s">
        <v>5</v>
      </c>
      <c r="F119" s="212" t="s">
        <v>185</v>
      </c>
      <c r="H119" s="213">
        <v>0.30599999999999999</v>
      </c>
      <c r="I119" s="214"/>
      <c r="L119" s="209"/>
      <c r="M119" s="215"/>
      <c r="N119" s="216"/>
      <c r="O119" s="216"/>
      <c r="P119" s="216"/>
      <c r="Q119" s="216"/>
      <c r="R119" s="216"/>
      <c r="S119" s="216"/>
      <c r="T119" s="217"/>
      <c r="AT119" s="211" t="s">
        <v>135</v>
      </c>
      <c r="AU119" s="211" t="s">
        <v>87</v>
      </c>
      <c r="AV119" s="11" t="s">
        <v>87</v>
      </c>
      <c r="AW119" s="11" t="s">
        <v>37</v>
      </c>
      <c r="AX119" s="11" t="s">
        <v>73</v>
      </c>
      <c r="AY119" s="211" t="s">
        <v>126</v>
      </c>
    </row>
    <row r="120" s="12" customFormat="1">
      <c r="B120" s="218"/>
      <c r="D120" s="210" t="s">
        <v>135</v>
      </c>
      <c r="E120" s="219" t="s">
        <v>85</v>
      </c>
      <c r="F120" s="220" t="s">
        <v>138</v>
      </c>
      <c r="H120" s="221">
        <v>3.9169999999999998</v>
      </c>
      <c r="I120" s="222"/>
      <c r="L120" s="218"/>
      <c r="M120" s="223"/>
      <c r="N120" s="224"/>
      <c r="O120" s="224"/>
      <c r="P120" s="224"/>
      <c r="Q120" s="224"/>
      <c r="R120" s="224"/>
      <c r="S120" s="224"/>
      <c r="T120" s="225"/>
      <c r="AT120" s="219" t="s">
        <v>135</v>
      </c>
      <c r="AU120" s="219" t="s">
        <v>87</v>
      </c>
      <c r="AV120" s="12" t="s">
        <v>133</v>
      </c>
      <c r="AW120" s="12" t="s">
        <v>37</v>
      </c>
      <c r="AX120" s="12" t="s">
        <v>78</v>
      </c>
      <c r="AY120" s="219" t="s">
        <v>126</v>
      </c>
    </row>
    <row r="121" s="1" customFormat="1" ht="16.5" customHeight="1">
      <c r="B121" s="196"/>
      <c r="C121" s="197" t="s">
        <v>186</v>
      </c>
      <c r="D121" s="197" t="s">
        <v>129</v>
      </c>
      <c r="E121" s="198" t="s">
        <v>187</v>
      </c>
      <c r="F121" s="199" t="s">
        <v>188</v>
      </c>
      <c r="G121" s="200" t="s">
        <v>179</v>
      </c>
      <c r="H121" s="201">
        <v>3.9169999999999998</v>
      </c>
      <c r="I121" s="202"/>
      <c r="J121" s="203">
        <f>ROUND(I121*H121,2)</f>
        <v>0</v>
      </c>
      <c r="K121" s="199" t="s">
        <v>141</v>
      </c>
      <c r="L121" s="47"/>
      <c r="M121" s="204" t="s">
        <v>5</v>
      </c>
      <c r="N121" s="205" t="s">
        <v>44</v>
      </c>
      <c r="O121" s="48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5" t="s">
        <v>133</v>
      </c>
      <c r="AT121" s="25" t="s">
        <v>129</v>
      </c>
      <c r="AU121" s="25" t="s">
        <v>87</v>
      </c>
      <c r="AY121" s="25" t="s">
        <v>126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25" t="s">
        <v>78</v>
      </c>
      <c r="BK121" s="208">
        <f>ROUND(I121*H121,2)</f>
        <v>0</v>
      </c>
      <c r="BL121" s="25" t="s">
        <v>133</v>
      </c>
      <c r="BM121" s="25" t="s">
        <v>189</v>
      </c>
    </row>
    <row r="122" s="11" customFormat="1">
      <c r="B122" s="209"/>
      <c r="D122" s="210" t="s">
        <v>135</v>
      </c>
      <c r="E122" s="211" t="s">
        <v>5</v>
      </c>
      <c r="F122" s="212" t="s">
        <v>85</v>
      </c>
      <c r="H122" s="213">
        <v>3.9169999999999998</v>
      </c>
      <c r="I122" s="214"/>
      <c r="L122" s="209"/>
      <c r="M122" s="215"/>
      <c r="N122" s="216"/>
      <c r="O122" s="216"/>
      <c r="P122" s="216"/>
      <c r="Q122" s="216"/>
      <c r="R122" s="216"/>
      <c r="S122" s="216"/>
      <c r="T122" s="217"/>
      <c r="AT122" s="211" t="s">
        <v>135</v>
      </c>
      <c r="AU122" s="211" t="s">
        <v>87</v>
      </c>
      <c r="AV122" s="11" t="s">
        <v>87</v>
      </c>
      <c r="AW122" s="11" t="s">
        <v>37</v>
      </c>
      <c r="AX122" s="11" t="s">
        <v>78</v>
      </c>
      <c r="AY122" s="211" t="s">
        <v>126</v>
      </c>
    </row>
    <row r="123" s="1" customFormat="1" ht="25.5" customHeight="1">
      <c r="B123" s="196"/>
      <c r="C123" s="197" t="s">
        <v>190</v>
      </c>
      <c r="D123" s="197" t="s">
        <v>129</v>
      </c>
      <c r="E123" s="198" t="s">
        <v>191</v>
      </c>
      <c r="F123" s="199" t="s">
        <v>192</v>
      </c>
      <c r="G123" s="200" t="s">
        <v>179</v>
      </c>
      <c r="H123" s="201">
        <v>39.170000000000002</v>
      </c>
      <c r="I123" s="202"/>
      <c r="J123" s="203">
        <f>ROUND(I123*H123,2)</f>
        <v>0</v>
      </c>
      <c r="K123" s="199" t="s">
        <v>141</v>
      </c>
      <c r="L123" s="47"/>
      <c r="M123" s="204" t="s">
        <v>5</v>
      </c>
      <c r="N123" s="205" t="s">
        <v>44</v>
      </c>
      <c r="O123" s="48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5" t="s">
        <v>133</v>
      </c>
      <c r="AT123" s="25" t="s">
        <v>129</v>
      </c>
      <c r="AU123" s="25" t="s">
        <v>87</v>
      </c>
      <c r="AY123" s="25" t="s">
        <v>126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5" t="s">
        <v>78</v>
      </c>
      <c r="BK123" s="208">
        <f>ROUND(I123*H123,2)</f>
        <v>0</v>
      </c>
      <c r="BL123" s="25" t="s">
        <v>133</v>
      </c>
      <c r="BM123" s="25" t="s">
        <v>193</v>
      </c>
    </row>
    <row r="124" s="11" customFormat="1">
      <c r="B124" s="209"/>
      <c r="D124" s="210" t="s">
        <v>135</v>
      </c>
      <c r="E124" s="211" t="s">
        <v>5</v>
      </c>
      <c r="F124" s="212" t="s">
        <v>194</v>
      </c>
      <c r="H124" s="213">
        <v>39.170000000000002</v>
      </c>
      <c r="I124" s="214"/>
      <c r="L124" s="209"/>
      <c r="M124" s="215"/>
      <c r="N124" s="216"/>
      <c r="O124" s="216"/>
      <c r="P124" s="216"/>
      <c r="Q124" s="216"/>
      <c r="R124" s="216"/>
      <c r="S124" s="216"/>
      <c r="T124" s="217"/>
      <c r="AT124" s="211" t="s">
        <v>135</v>
      </c>
      <c r="AU124" s="211" t="s">
        <v>87</v>
      </c>
      <c r="AV124" s="11" t="s">
        <v>87</v>
      </c>
      <c r="AW124" s="11" t="s">
        <v>37</v>
      </c>
      <c r="AX124" s="11" t="s">
        <v>78</v>
      </c>
      <c r="AY124" s="211" t="s">
        <v>126</v>
      </c>
    </row>
    <row r="125" s="1" customFormat="1" ht="16.5" customHeight="1">
      <c r="B125" s="196"/>
      <c r="C125" s="197" t="s">
        <v>195</v>
      </c>
      <c r="D125" s="197" t="s">
        <v>129</v>
      </c>
      <c r="E125" s="198" t="s">
        <v>196</v>
      </c>
      <c r="F125" s="199" t="s">
        <v>197</v>
      </c>
      <c r="G125" s="200" t="s">
        <v>179</v>
      </c>
      <c r="H125" s="201">
        <v>3.9169999999999998</v>
      </c>
      <c r="I125" s="202"/>
      <c r="J125" s="203">
        <f>ROUND(I125*H125,2)</f>
        <v>0</v>
      </c>
      <c r="K125" s="199" t="s">
        <v>141</v>
      </c>
      <c r="L125" s="47"/>
      <c r="M125" s="204" t="s">
        <v>5</v>
      </c>
      <c r="N125" s="205" t="s">
        <v>44</v>
      </c>
      <c r="O125" s="48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5" t="s">
        <v>133</v>
      </c>
      <c r="AT125" s="25" t="s">
        <v>129</v>
      </c>
      <c r="AU125" s="25" t="s">
        <v>87</v>
      </c>
      <c r="AY125" s="25" t="s">
        <v>126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5" t="s">
        <v>78</v>
      </c>
      <c r="BK125" s="208">
        <f>ROUND(I125*H125,2)</f>
        <v>0</v>
      </c>
      <c r="BL125" s="25" t="s">
        <v>133</v>
      </c>
      <c r="BM125" s="25" t="s">
        <v>198</v>
      </c>
    </row>
    <row r="126" s="11" customFormat="1">
      <c r="B126" s="209"/>
      <c r="D126" s="210" t="s">
        <v>135</v>
      </c>
      <c r="E126" s="211" t="s">
        <v>5</v>
      </c>
      <c r="F126" s="212" t="s">
        <v>85</v>
      </c>
      <c r="H126" s="213">
        <v>3.9169999999999998</v>
      </c>
      <c r="I126" s="214"/>
      <c r="L126" s="209"/>
      <c r="M126" s="215"/>
      <c r="N126" s="216"/>
      <c r="O126" s="216"/>
      <c r="P126" s="216"/>
      <c r="Q126" s="216"/>
      <c r="R126" s="216"/>
      <c r="S126" s="216"/>
      <c r="T126" s="217"/>
      <c r="AT126" s="211" t="s">
        <v>135</v>
      </c>
      <c r="AU126" s="211" t="s">
        <v>87</v>
      </c>
      <c r="AV126" s="11" t="s">
        <v>87</v>
      </c>
      <c r="AW126" s="11" t="s">
        <v>37</v>
      </c>
      <c r="AX126" s="11" t="s">
        <v>78</v>
      </c>
      <c r="AY126" s="211" t="s">
        <v>126</v>
      </c>
    </row>
    <row r="127" s="1" customFormat="1" ht="16.5" customHeight="1">
      <c r="B127" s="196"/>
      <c r="C127" s="197" t="s">
        <v>199</v>
      </c>
      <c r="D127" s="197" t="s">
        <v>129</v>
      </c>
      <c r="E127" s="198" t="s">
        <v>200</v>
      </c>
      <c r="F127" s="199" t="s">
        <v>201</v>
      </c>
      <c r="G127" s="200" t="s">
        <v>202</v>
      </c>
      <c r="H127" s="201">
        <v>6.5410000000000004</v>
      </c>
      <c r="I127" s="202"/>
      <c r="J127" s="203">
        <f>ROUND(I127*H127,2)</f>
        <v>0</v>
      </c>
      <c r="K127" s="199" t="s">
        <v>141</v>
      </c>
      <c r="L127" s="47"/>
      <c r="M127" s="204" t="s">
        <v>5</v>
      </c>
      <c r="N127" s="205" t="s">
        <v>44</v>
      </c>
      <c r="O127" s="48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5" t="s">
        <v>133</v>
      </c>
      <c r="AT127" s="25" t="s">
        <v>129</v>
      </c>
      <c r="AU127" s="25" t="s">
        <v>87</v>
      </c>
      <c r="AY127" s="25" t="s">
        <v>126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5" t="s">
        <v>78</v>
      </c>
      <c r="BK127" s="208">
        <f>ROUND(I127*H127,2)</f>
        <v>0</v>
      </c>
      <c r="BL127" s="25" t="s">
        <v>133</v>
      </c>
      <c r="BM127" s="25" t="s">
        <v>203</v>
      </c>
    </row>
    <row r="128" s="11" customFormat="1">
      <c r="B128" s="209"/>
      <c r="D128" s="210" t="s">
        <v>135</v>
      </c>
      <c r="E128" s="211" t="s">
        <v>5</v>
      </c>
      <c r="F128" s="212" t="s">
        <v>204</v>
      </c>
      <c r="H128" s="213">
        <v>6.5410000000000004</v>
      </c>
      <c r="I128" s="214"/>
      <c r="L128" s="209"/>
      <c r="M128" s="215"/>
      <c r="N128" s="216"/>
      <c r="O128" s="216"/>
      <c r="P128" s="216"/>
      <c r="Q128" s="216"/>
      <c r="R128" s="216"/>
      <c r="S128" s="216"/>
      <c r="T128" s="217"/>
      <c r="AT128" s="211" t="s">
        <v>135</v>
      </c>
      <c r="AU128" s="211" t="s">
        <v>87</v>
      </c>
      <c r="AV128" s="11" t="s">
        <v>87</v>
      </c>
      <c r="AW128" s="11" t="s">
        <v>37</v>
      </c>
      <c r="AX128" s="11" t="s">
        <v>78</v>
      </c>
      <c r="AY128" s="211" t="s">
        <v>126</v>
      </c>
    </row>
    <row r="129" s="1" customFormat="1" ht="16.5" customHeight="1">
      <c r="B129" s="196"/>
      <c r="C129" s="197" t="s">
        <v>205</v>
      </c>
      <c r="D129" s="197" t="s">
        <v>129</v>
      </c>
      <c r="E129" s="198" t="s">
        <v>206</v>
      </c>
      <c r="F129" s="199" t="s">
        <v>207</v>
      </c>
      <c r="G129" s="200" t="s">
        <v>208</v>
      </c>
      <c r="H129" s="201">
        <v>1</v>
      </c>
      <c r="I129" s="202"/>
      <c r="J129" s="203">
        <f>ROUND(I129*H129,2)</f>
        <v>0</v>
      </c>
      <c r="K129" s="199" t="s">
        <v>5</v>
      </c>
      <c r="L129" s="47"/>
      <c r="M129" s="204" t="s">
        <v>5</v>
      </c>
      <c r="N129" s="205" t="s">
        <v>44</v>
      </c>
      <c r="O129" s="48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25" t="s">
        <v>133</v>
      </c>
      <c r="AT129" s="25" t="s">
        <v>129</v>
      </c>
      <c r="AU129" s="25" t="s">
        <v>87</v>
      </c>
      <c r="AY129" s="25" t="s">
        <v>126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5" t="s">
        <v>78</v>
      </c>
      <c r="BK129" s="208">
        <f>ROUND(I129*H129,2)</f>
        <v>0</v>
      </c>
      <c r="BL129" s="25" t="s">
        <v>133</v>
      </c>
      <c r="BM129" s="25" t="s">
        <v>209</v>
      </c>
    </row>
    <row r="130" s="1" customFormat="1" ht="16.5" customHeight="1">
      <c r="B130" s="196"/>
      <c r="C130" s="197" t="s">
        <v>210</v>
      </c>
      <c r="D130" s="197" t="s">
        <v>129</v>
      </c>
      <c r="E130" s="198" t="s">
        <v>211</v>
      </c>
      <c r="F130" s="199" t="s">
        <v>212</v>
      </c>
      <c r="G130" s="200" t="s">
        <v>132</v>
      </c>
      <c r="H130" s="201">
        <v>70</v>
      </c>
      <c r="I130" s="202"/>
      <c r="J130" s="203">
        <f>ROUND(I130*H130,2)</f>
        <v>0</v>
      </c>
      <c r="K130" s="199" t="s">
        <v>141</v>
      </c>
      <c r="L130" s="47"/>
      <c r="M130" s="204" t="s">
        <v>5</v>
      </c>
      <c r="N130" s="205" t="s">
        <v>44</v>
      </c>
      <c r="O130" s="48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5" t="s">
        <v>133</v>
      </c>
      <c r="AT130" s="25" t="s">
        <v>129</v>
      </c>
      <c r="AU130" s="25" t="s">
        <v>87</v>
      </c>
      <c r="AY130" s="25" t="s">
        <v>126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5" t="s">
        <v>78</v>
      </c>
      <c r="BK130" s="208">
        <f>ROUND(I130*H130,2)</f>
        <v>0</v>
      </c>
      <c r="BL130" s="25" t="s">
        <v>133</v>
      </c>
      <c r="BM130" s="25" t="s">
        <v>213</v>
      </c>
    </row>
    <row r="131" s="10" customFormat="1" ht="29.88" customHeight="1">
      <c r="B131" s="183"/>
      <c r="D131" s="184" t="s">
        <v>72</v>
      </c>
      <c r="E131" s="194" t="s">
        <v>87</v>
      </c>
      <c r="F131" s="194" t="s">
        <v>214</v>
      </c>
      <c r="I131" s="186"/>
      <c r="J131" s="195">
        <f>BK131</f>
        <v>0</v>
      </c>
      <c r="L131" s="183"/>
      <c r="M131" s="188"/>
      <c r="N131" s="189"/>
      <c r="O131" s="189"/>
      <c r="P131" s="190">
        <f>SUM(P132:P142)</f>
        <v>0</v>
      </c>
      <c r="Q131" s="189"/>
      <c r="R131" s="190">
        <f>SUM(R132:R142)</f>
        <v>3.7253907499999999</v>
      </c>
      <c r="S131" s="189"/>
      <c r="T131" s="191">
        <f>SUM(T132:T142)</f>
        <v>0</v>
      </c>
      <c r="AR131" s="184" t="s">
        <v>78</v>
      </c>
      <c r="AT131" s="192" t="s">
        <v>72</v>
      </c>
      <c r="AU131" s="192" t="s">
        <v>78</v>
      </c>
      <c r="AY131" s="184" t="s">
        <v>126</v>
      </c>
      <c r="BK131" s="193">
        <f>SUM(BK132:BK142)</f>
        <v>0</v>
      </c>
    </row>
    <row r="132" s="1" customFormat="1" ht="16.5" customHeight="1">
      <c r="B132" s="196"/>
      <c r="C132" s="197" t="s">
        <v>215</v>
      </c>
      <c r="D132" s="197" t="s">
        <v>129</v>
      </c>
      <c r="E132" s="198" t="s">
        <v>216</v>
      </c>
      <c r="F132" s="199" t="s">
        <v>217</v>
      </c>
      <c r="G132" s="200" t="s">
        <v>179</v>
      </c>
      <c r="H132" s="201">
        <v>1.5129999999999999</v>
      </c>
      <c r="I132" s="202"/>
      <c r="J132" s="203">
        <f>ROUND(I132*H132,2)</f>
        <v>0</v>
      </c>
      <c r="K132" s="199" t="s">
        <v>141</v>
      </c>
      <c r="L132" s="47"/>
      <c r="M132" s="204" t="s">
        <v>5</v>
      </c>
      <c r="N132" s="205" t="s">
        <v>44</v>
      </c>
      <c r="O132" s="48"/>
      <c r="P132" s="206">
        <f>O132*H132</f>
        <v>0</v>
      </c>
      <c r="Q132" s="206">
        <v>2.45329</v>
      </c>
      <c r="R132" s="206">
        <f>Q132*H132</f>
        <v>3.7118277699999997</v>
      </c>
      <c r="S132" s="206">
        <v>0</v>
      </c>
      <c r="T132" s="207">
        <f>S132*H132</f>
        <v>0</v>
      </c>
      <c r="AR132" s="25" t="s">
        <v>133</v>
      </c>
      <c r="AT132" s="25" t="s">
        <v>129</v>
      </c>
      <c r="AU132" s="25" t="s">
        <v>87</v>
      </c>
      <c r="AY132" s="25" t="s">
        <v>126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5" t="s">
        <v>78</v>
      </c>
      <c r="BK132" s="208">
        <f>ROUND(I132*H132,2)</f>
        <v>0</v>
      </c>
      <c r="BL132" s="25" t="s">
        <v>133</v>
      </c>
      <c r="BM132" s="25" t="s">
        <v>218</v>
      </c>
    </row>
    <row r="133" s="13" customFormat="1">
      <c r="B133" s="226"/>
      <c r="D133" s="210" t="s">
        <v>135</v>
      </c>
      <c r="E133" s="227" t="s">
        <v>5</v>
      </c>
      <c r="F133" s="228" t="s">
        <v>219</v>
      </c>
      <c r="H133" s="227" t="s">
        <v>5</v>
      </c>
      <c r="I133" s="229"/>
      <c r="L133" s="226"/>
      <c r="M133" s="230"/>
      <c r="N133" s="231"/>
      <c r="O133" s="231"/>
      <c r="P133" s="231"/>
      <c r="Q133" s="231"/>
      <c r="R133" s="231"/>
      <c r="S133" s="231"/>
      <c r="T133" s="232"/>
      <c r="AT133" s="227" t="s">
        <v>135</v>
      </c>
      <c r="AU133" s="227" t="s">
        <v>87</v>
      </c>
      <c r="AV133" s="13" t="s">
        <v>78</v>
      </c>
      <c r="AW133" s="13" t="s">
        <v>37</v>
      </c>
      <c r="AX133" s="13" t="s">
        <v>73</v>
      </c>
      <c r="AY133" s="227" t="s">
        <v>126</v>
      </c>
    </row>
    <row r="134" s="11" customFormat="1">
      <c r="B134" s="209"/>
      <c r="D134" s="210" t="s">
        <v>135</v>
      </c>
      <c r="E134" s="211" t="s">
        <v>5</v>
      </c>
      <c r="F134" s="212" t="s">
        <v>220</v>
      </c>
      <c r="H134" s="213">
        <v>1</v>
      </c>
      <c r="I134" s="214"/>
      <c r="L134" s="209"/>
      <c r="M134" s="215"/>
      <c r="N134" s="216"/>
      <c r="O134" s="216"/>
      <c r="P134" s="216"/>
      <c r="Q134" s="216"/>
      <c r="R134" s="216"/>
      <c r="S134" s="216"/>
      <c r="T134" s="217"/>
      <c r="AT134" s="211" t="s">
        <v>135</v>
      </c>
      <c r="AU134" s="211" t="s">
        <v>87</v>
      </c>
      <c r="AV134" s="11" t="s">
        <v>87</v>
      </c>
      <c r="AW134" s="11" t="s">
        <v>37</v>
      </c>
      <c r="AX134" s="11" t="s">
        <v>73</v>
      </c>
      <c r="AY134" s="211" t="s">
        <v>126</v>
      </c>
    </row>
    <row r="135" s="11" customFormat="1">
      <c r="B135" s="209"/>
      <c r="D135" s="210" t="s">
        <v>135</v>
      </c>
      <c r="E135" s="211" t="s">
        <v>5</v>
      </c>
      <c r="F135" s="212" t="s">
        <v>221</v>
      </c>
      <c r="H135" s="213">
        <v>0.51300000000000001</v>
      </c>
      <c r="I135" s="214"/>
      <c r="L135" s="209"/>
      <c r="M135" s="215"/>
      <c r="N135" s="216"/>
      <c r="O135" s="216"/>
      <c r="P135" s="216"/>
      <c r="Q135" s="216"/>
      <c r="R135" s="216"/>
      <c r="S135" s="216"/>
      <c r="T135" s="217"/>
      <c r="AT135" s="211" t="s">
        <v>135</v>
      </c>
      <c r="AU135" s="211" t="s">
        <v>87</v>
      </c>
      <c r="AV135" s="11" t="s">
        <v>87</v>
      </c>
      <c r="AW135" s="11" t="s">
        <v>37</v>
      </c>
      <c r="AX135" s="11" t="s">
        <v>73</v>
      </c>
      <c r="AY135" s="211" t="s">
        <v>126</v>
      </c>
    </row>
    <row r="136" s="12" customFormat="1">
      <c r="B136" s="218"/>
      <c r="D136" s="210" t="s">
        <v>135</v>
      </c>
      <c r="E136" s="219" t="s">
        <v>5</v>
      </c>
      <c r="F136" s="220" t="s">
        <v>138</v>
      </c>
      <c r="H136" s="221">
        <v>1.5129999999999999</v>
      </c>
      <c r="I136" s="222"/>
      <c r="L136" s="218"/>
      <c r="M136" s="223"/>
      <c r="N136" s="224"/>
      <c r="O136" s="224"/>
      <c r="P136" s="224"/>
      <c r="Q136" s="224"/>
      <c r="R136" s="224"/>
      <c r="S136" s="224"/>
      <c r="T136" s="225"/>
      <c r="AT136" s="219" t="s">
        <v>135</v>
      </c>
      <c r="AU136" s="219" t="s">
        <v>87</v>
      </c>
      <c r="AV136" s="12" t="s">
        <v>133</v>
      </c>
      <c r="AW136" s="12" t="s">
        <v>37</v>
      </c>
      <c r="AX136" s="12" t="s">
        <v>78</v>
      </c>
      <c r="AY136" s="219" t="s">
        <v>126</v>
      </c>
    </row>
    <row r="137" s="1" customFormat="1" ht="16.5" customHeight="1">
      <c r="B137" s="196"/>
      <c r="C137" s="197" t="s">
        <v>222</v>
      </c>
      <c r="D137" s="197" t="s">
        <v>129</v>
      </c>
      <c r="E137" s="198" t="s">
        <v>223</v>
      </c>
      <c r="F137" s="199" t="s">
        <v>224</v>
      </c>
      <c r="G137" s="200" t="s">
        <v>132</v>
      </c>
      <c r="H137" s="201">
        <v>5.0419999999999998</v>
      </c>
      <c r="I137" s="202"/>
      <c r="J137" s="203">
        <f>ROUND(I137*H137,2)</f>
        <v>0</v>
      </c>
      <c r="K137" s="199" t="s">
        <v>141</v>
      </c>
      <c r="L137" s="47"/>
      <c r="M137" s="204" t="s">
        <v>5</v>
      </c>
      <c r="N137" s="205" t="s">
        <v>44</v>
      </c>
      <c r="O137" s="48"/>
      <c r="P137" s="206">
        <f>O137*H137</f>
        <v>0</v>
      </c>
      <c r="Q137" s="206">
        <v>0.0026900000000000001</v>
      </c>
      <c r="R137" s="206">
        <f>Q137*H137</f>
        <v>0.013562980000000001</v>
      </c>
      <c r="S137" s="206">
        <v>0</v>
      </c>
      <c r="T137" s="207">
        <f>S137*H137</f>
        <v>0</v>
      </c>
      <c r="AR137" s="25" t="s">
        <v>133</v>
      </c>
      <c r="AT137" s="25" t="s">
        <v>129</v>
      </c>
      <c r="AU137" s="25" t="s">
        <v>87</v>
      </c>
      <c r="AY137" s="25" t="s">
        <v>126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25" t="s">
        <v>78</v>
      </c>
      <c r="BK137" s="208">
        <f>ROUND(I137*H137,2)</f>
        <v>0</v>
      </c>
      <c r="BL137" s="25" t="s">
        <v>133</v>
      </c>
      <c r="BM137" s="25" t="s">
        <v>225</v>
      </c>
    </row>
    <row r="138" s="11" customFormat="1">
      <c r="B138" s="209"/>
      <c r="D138" s="210" t="s">
        <v>135</v>
      </c>
      <c r="E138" s="211" t="s">
        <v>5</v>
      </c>
      <c r="F138" s="212" t="s">
        <v>226</v>
      </c>
      <c r="H138" s="213">
        <v>3.5670000000000002</v>
      </c>
      <c r="I138" s="214"/>
      <c r="L138" s="209"/>
      <c r="M138" s="215"/>
      <c r="N138" s="216"/>
      <c r="O138" s="216"/>
      <c r="P138" s="216"/>
      <c r="Q138" s="216"/>
      <c r="R138" s="216"/>
      <c r="S138" s="216"/>
      <c r="T138" s="217"/>
      <c r="AT138" s="211" t="s">
        <v>135</v>
      </c>
      <c r="AU138" s="211" t="s">
        <v>87</v>
      </c>
      <c r="AV138" s="11" t="s">
        <v>87</v>
      </c>
      <c r="AW138" s="11" t="s">
        <v>37</v>
      </c>
      <c r="AX138" s="11" t="s">
        <v>73</v>
      </c>
      <c r="AY138" s="211" t="s">
        <v>126</v>
      </c>
    </row>
    <row r="139" s="11" customFormat="1">
      <c r="B139" s="209"/>
      <c r="D139" s="210" t="s">
        <v>135</v>
      </c>
      <c r="E139" s="211" t="s">
        <v>5</v>
      </c>
      <c r="F139" s="212" t="s">
        <v>227</v>
      </c>
      <c r="H139" s="213">
        <v>0.80000000000000004</v>
      </c>
      <c r="I139" s="214"/>
      <c r="L139" s="209"/>
      <c r="M139" s="215"/>
      <c r="N139" s="216"/>
      <c r="O139" s="216"/>
      <c r="P139" s="216"/>
      <c r="Q139" s="216"/>
      <c r="R139" s="216"/>
      <c r="S139" s="216"/>
      <c r="T139" s="217"/>
      <c r="AT139" s="211" t="s">
        <v>135</v>
      </c>
      <c r="AU139" s="211" t="s">
        <v>87</v>
      </c>
      <c r="AV139" s="11" t="s">
        <v>87</v>
      </c>
      <c r="AW139" s="11" t="s">
        <v>37</v>
      </c>
      <c r="AX139" s="11" t="s">
        <v>73</v>
      </c>
      <c r="AY139" s="211" t="s">
        <v>126</v>
      </c>
    </row>
    <row r="140" s="11" customFormat="1">
      <c r="B140" s="209"/>
      <c r="D140" s="210" t="s">
        <v>135</v>
      </c>
      <c r="E140" s="211" t="s">
        <v>5</v>
      </c>
      <c r="F140" s="212" t="s">
        <v>228</v>
      </c>
      <c r="H140" s="213">
        <v>0.67500000000000004</v>
      </c>
      <c r="I140" s="214"/>
      <c r="L140" s="209"/>
      <c r="M140" s="215"/>
      <c r="N140" s="216"/>
      <c r="O140" s="216"/>
      <c r="P140" s="216"/>
      <c r="Q140" s="216"/>
      <c r="R140" s="216"/>
      <c r="S140" s="216"/>
      <c r="T140" s="217"/>
      <c r="AT140" s="211" t="s">
        <v>135</v>
      </c>
      <c r="AU140" s="211" t="s">
        <v>87</v>
      </c>
      <c r="AV140" s="11" t="s">
        <v>87</v>
      </c>
      <c r="AW140" s="11" t="s">
        <v>37</v>
      </c>
      <c r="AX140" s="11" t="s">
        <v>73</v>
      </c>
      <c r="AY140" s="211" t="s">
        <v>126</v>
      </c>
    </row>
    <row r="141" s="12" customFormat="1">
      <c r="B141" s="218"/>
      <c r="D141" s="210" t="s">
        <v>135</v>
      </c>
      <c r="E141" s="219" t="s">
        <v>5</v>
      </c>
      <c r="F141" s="220" t="s">
        <v>138</v>
      </c>
      <c r="H141" s="221">
        <v>5.0419999999999998</v>
      </c>
      <c r="I141" s="222"/>
      <c r="L141" s="218"/>
      <c r="M141" s="223"/>
      <c r="N141" s="224"/>
      <c r="O141" s="224"/>
      <c r="P141" s="224"/>
      <c r="Q141" s="224"/>
      <c r="R141" s="224"/>
      <c r="S141" s="224"/>
      <c r="T141" s="225"/>
      <c r="AT141" s="219" t="s">
        <v>135</v>
      </c>
      <c r="AU141" s="219" t="s">
        <v>87</v>
      </c>
      <c r="AV141" s="12" t="s">
        <v>133</v>
      </c>
      <c r="AW141" s="12" t="s">
        <v>37</v>
      </c>
      <c r="AX141" s="12" t="s">
        <v>78</v>
      </c>
      <c r="AY141" s="219" t="s">
        <v>126</v>
      </c>
    </row>
    <row r="142" s="1" customFormat="1" ht="16.5" customHeight="1">
      <c r="B142" s="196"/>
      <c r="C142" s="197" t="s">
        <v>229</v>
      </c>
      <c r="D142" s="197" t="s">
        <v>129</v>
      </c>
      <c r="E142" s="198" t="s">
        <v>230</v>
      </c>
      <c r="F142" s="199" t="s">
        <v>231</v>
      </c>
      <c r="G142" s="200" t="s">
        <v>132</v>
      </c>
      <c r="H142" s="201">
        <v>5.0419999999999998</v>
      </c>
      <c r="I142" s="202"/>
      <c r="J142" s="203">
        <f>ROUND(I142*H142,2)</f>
        <v>0</v>
      </c>
      <c r="K142" s="199" t="s">
        <v>141</v>
      </c>
      <c r="L142" s="47"/>
      <c r="M142" s="204" t="s">
        <v>5</v>
      </c>
      <c r="N142" s="205" t="s">
        <v>44</v>
      </c>
      <c r="O142" s="48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AR142" s="25" t="s">
        <v>133</v>
      </c>
      <c r="AT142" s="25" t="s">
        <v>129</v>
      </c>
      <c r="AU142" s="25" t="s">
        <v>87</v>
      </c>
      <c r="AY142" s="25" t="s">
        <v>126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25" t="s">
        <v>78</v>
      </c>
      <c r="BK142" s="208">
        <f>ROUND(I142*H142,2)</f>
        <v>0</v>
      </c>
      <c r="BL142" s="25" t="s">
        <v>133</v>
      </c>
      <c r="BM142" s="25" t="s">
        <v>232</v>
      </c>
    </row>
    <row r="143" s="10" customFormat="1" ht="29.88" customHeight="1">
      <c r="B143" s="183"/>
      <c r="D143" s="184" t="s">
        <v>72</v>
      </c>
      <c r="E143" s="194" t="s">
        <v>133</v>
      </c>
      <c r="F143" s="194" t="s">
        <v>233</v>
      </c>
      <c r="I143" s="186"/>
      <c r="J143" s="195">
        <f>BK143</f>
        <v>0</v>
      </c>
      <c r="L143" s="183"/>
      <c r="M143" s="188"/>
      <c r="N143" s="189"/>
      <c r="O143" s="189"/>
      <c r="P143" s="190">
        <f>SUM(P144:P150)</f>
        <v>0</v>
      </c>
      <c r="Q143" s="189"/>
      <c r="R143" s="190">
        <f>SUM(R144:R150)</f>
        <v>0.90761400000000003</v>
      </c>
      <c r="S143" s="189"/>
      <c r="T143" s="191">
        <f>SUM(T144:T150)</f>
        <v>0</v>
      </c>
      <c r="AR143" s="184" t="s">
        <v>78</v>
      </c>
      <c r="AT143" s="192" t="s">
        <v>72</v>
      </c>
      <c r="AU143" s="192" t="s">
        <v>78</v>
      </c>
      <c r="AY143" s="184" t="s">
        <v>126</v>
      </c>
      <c r="BK143" s="193">
        <f>SUM(BK144:BK150)</f>
        <v>0</v>
      </c>
    </row>
    <row r="144" s="1" customFormat="1" ht="25.5" customHeight="1">
      <c r="B144" s="196"/>
      <c r="C144" s="197" t="s">
        <v>234</v>
      </c>
      <c r="D144" s="197" t="s">
        <v>129</v>
      </c>
      <c r="E144" s="198" t="s">
        <v>235</v>
      </c>
      <c r="F144" s="199" t="s">
        <v>236</v>
      </c>
      <c r="G144" s="200" t="s">
        <v>173</v>
      </c>
      <c r="H144" s="201">
        <v>6</v>
      </c>
      <c r="I144" s="202"/>
      <c r="J144" s="203">
        <f>ROUND(I144*H144,2)</f>
        <v>0</v>
      </c>
      <c r="K144" s="199" t="s">
        <v>141</v>
      </c>
      <c r="L144" s="47"/>
      <c r="M144" s="204" t="s">
        <v>5</v>
      </c>
      <c r="N144" s="205" t="s">
        <v>44</v>
      </c>
      <c r="O144" s="48"/>
      <c r="P144" s="206">
        <f>O144*H144</f>
        <v>0</v>
      </c>
      <c r="Q144" s="206">
        <v>0.03465</v>
      </c>
      <c r="R144" s="206">
        <f>Q144*H144</f>
        <v>0.2079</v>
      </c>
      <c r="S144" s="206">
        <v>0</v>
      </c>
      <c r="T144" s="207">
        <f>S144*H144</f>
        <v>0</v>
      </c>
      <c r="AR144" s="25" t="s">
        <v>133</v>
      </c>
      <c r="AT144" s="25" t="s">
        <v>129</v>
      </c>
      <c r="AU144" s="25" t="s">
        <v>87</v>
      </c>
      <c r="AY144" s="25" t="s">
        <v>126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25" t="s">
        <v>78</v>
      </c>
      <c r="BK144" s="208">
        <f>ROUND(I144*H144,2)</f>
        <v>0</v>
      </c>
      <c r="BL144" s="25" t="s">
        <v>133</v>
      </c>
      <c r="BM144" s="25" t="s">
        <v>237</v>
      </c>
    </row>
    <row r="145" s="11" customFormat="1">
      <c r="B145" s="209"/>
      <c r="D145" s="210" t="s">
        <v>135</v>
      </c>
      <c r="E145" s="211" t="s">
        <v>5</v>
      </c>
      <c r="F145" s="212" t="s">
        <v>238</v>
      </c>
      <c r="H145" s="213">
        <v>6</v>
      </c>
      <c r="I145" s="214"/>
      <c r="L145" s="209"/>
      <c r="M145" s="215"/>
      <c r="N145" s="216"/>
      <c r="O145" s="216"/>
      <c r="P145" s="216"/>
      <c r="Q145" s="216"/>
      <c r="R145" s="216"/>
      <c r="S145" s="216"/>
      <c r="T145" s="217"/>
      <c r="AT145" s="211" t="s">
        <v>135</v>
      </c>
      <c r="AU145" s="211" t="s">
        <v>87</v>
      </c>
      <c r="AV145" s="11" t="s">
        <v>87</v>
      </c>
      <c r="AW145" s="11" t="s">
        <v>37</v>
      </c>
      <c r="AX145" s="11" t="s">
        <v>78</v>
      </c>
      <c r="AY145" s="211" t="s">
        <v>126</v>
      </c>
    </row>
    <row r="146" s="1" customFormat="1" ht="25.5" customHeight="1">
      <c r="B146" s="196"/>
      <c r="C146" s="233" t="s">
        <v>239</v>
      </c>
      <c r="D146" s="233" t="s">
        <v>240</v>
      </c>
      <c r="E146" s="234" t="s">
        <v>241</v>
      </c>
      <c r="F146" s="235" t="s">
        <v>242</v>
      </c>
      <c r="G146" s="236" t="s">
        <v>208</v>
      </c>
      <c r="H146" s="237">
        <v>6</v>
      </c>
      <c r="I146" s="238"/>
      <c r="J146" s="239">
        <f>ROUND(I146*H146,2)</f>
        <v>0</v>
      </c>
      <c r="K146" s="235" t="s">
        <v>141</v>
      </c>
      <c r="L146" s="240"/>
      <c r="M146" s="241" t="s">
        <v>5</v>
      </c>
      <c r="N146" s="242" t="s">
        <v>44</v>
      </c>
      <c r="O146" s="48"/>
      <c r="P146" s="206">
        <f>O146*H146</f>
        <v>0</v>
      </c>
      <c r="Q146" s="206">
        <v>0.112</v>
      </c>
      <c r="R146" s="206">
        <f>Q146*H146</f>
        <v>0.67200000000000004</v>
      </c>
      <c r="S146" s="206">
        <v>0</v>
      </c>
      <c r="T146" s="207">
        <f>S146*H146</f>
        <v>0</v>
      </c>
      <c r="AR146" s="25" t="s">
        <v>243</v>
      </c>
      <c r="AT146" s="25" t="s">
        <v>240</v>
      </c>
      <c r="AU146" s="25" t="s">
        <v>87</v>
      </c>
      <c r="AY146" s="25" t="s">
        <v>126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5" t="s">
        <v>78</v>
      </c>
      <c r="BK146" s="208">
        <f>ROUND(I146*H146,2)</f>
        <v>0</v>
      </c>
      <c r="BL146" s="25" t="s">
        <v>133</v>
      </c>
      <c r="BM146" s="25" t="s">
        <v>244</v>
      </c>
    </row>
    <row r="147" s="11" customFormat="1">
      <c r="B147" s="209"/>
      <c r="D147" s="210" t="s">
        <v>135</v>
      </c>
      <c r="E147" s="211" t="s">
        <v>5</v>
      </c>
      <c r="F147" s="212" t="s">
        <v>245</v>
      </c>
      <c r="H147" s="213">
        <v>6</v>
      </c>
      <c r="I147" s="214"/>
      <c r="L147" s="209"/>
      <c r="M147" s="215"/>
      <c r="N147" s="216"/>
      <c r="O147" s="216"/>
      <c r="P147" s="216"/>
      <c r="Q147" s="216"/>
      <c r="R147" s="216"/>
      <c r="S147" s="216"/>
      <c r="T147" s="217"/>
      <c r="AT147" s="211" t="s">
        <v>135</v>
      </c>
      <c r="AU147" s="211" t="s">
        <v>87</v>
      </c>
      <c r="AV147" s="11" t="s">
        <v>87</v>
      </c>
      <c r="AW147" s="11" t="s">
        <v>37</v>
      </c>
      <c r="AX147" s="11" t="s">
        <v>78</v>
      </c>
      <c r="AY147" s="211" t="s">
        <v>126</v>
      </c>
    </row>
    <row r="148" s="1" customFormat="1" ht="25.5" customHeight="1">
      <c r="B148" s="196"/>
      <c r="C148" s="197" t="s">
        <v>246</v>
      </c>
      <c r="D148" s="197" t="s">
        <v>129</v>
      </c>
      <c r="E148" s="198" t="s">
        <v>247</v>
      </c>
      <c r="F148" s="199" t="s">
        <v>248</v>
      </c>
      <c r="G148" s="200" t="s">
        <v>132</v>
      </c>
      <c r="H148" s="201">
        <v>0.59999999999999998</v>
      </c>
      <c r="I148" s="202"/>
      <c r="J148" s="203">
        <f>ROUND(I148*H148,2)</f>
        <v>0</v>
      </c>
      <c r="K148" s="199" t="s">
        <v>141</v>
      </c>
      <c r="L148" s="47"/>
      <c r="M148" s="204" t="s">
        <v>5</v>
      </c>
      <c r="N148" s="205" t="s">
        <v>44</v>
      </c>
      <c r="O148" s="48"/>
      <c r="P148" s="206">
        <f>O148*H148</f>
        <v>0</v>
      </c>
      <c r="Q148" s="206">
        <v>0.02256</v>
      </c>
      <c r="R148" s="206">
        <f>Q148*H148</f>
        <v>0.013535999999999999</v>
      </c>
      <c r="S148" s="206">
        <v>0</v>
      </c>
      <c r="T148" s="207">
        <f>S148*H148</f>
        <v>0</v>
      </c>
      <c r="AR148" s="25" t="s">
        <v>133</v>
      </c>
      <c r="AT148" s="25" t="s">
        <v>129</v>
      </c>
      <c r="AU148" s="25" t="s">
        <v>87</v>
      </c>
      <c r="AY148" s="25" t="s">
        <v>126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5" t="s">
        <v>78</v>
      </c>
      <c r="BK148" s="208">
        <f>ROUND(I148*H148,2)</f>
        <v>0</v>
      </c>
      <c r="BL148" s="25" t="s">
        <v>133</v>
      </c>
      <c r="BM148" s="25" t="s">
        <v>249</v>
      </c>
    </row>
    <row r="149" s="11" customFormat="1">
      <c r="B149" s="209"/>
      <c r="D149" s="210" t="s">
        <v>135</v>
      </c>
      <c r="E149" s="211" t="s">
        <v>5</v>
      </c>
      <c r="F149" s="212" t="s">
        <v>250</v>
      </c>
      <c r="H149" s="213">
        <v>0.59999999999999998</v>
      </c>
      <c r="I149" s="214"/>
      <c r="L149" s="209"/>
      <c r="M149" s="215"/>
      <c r="N149" s="216"/>
      <c r="O149" s="216"/>
      <c r="P149" s="216"/>
      <c r="Q149" s="216"/>
      <c r="R149" s="216"/>
      <c r="S149" s="216"/>
      <c r="T149" s="217"/>
      <c r="AT149" s="211" t="s">
        <v>135</v>
      </c>
      <c r="AU149" s="211" t="s">
        <v>87</v>
      </c>
      <c r="AV149" s="11" t="s">
        <v>87</v>
      </c>
      <c r="AW149" s="11" t="s">
        <v>37</v>
      </c>
      <c r="AX149" s="11" t="s">
        <v>78</v>
      </c>
      <c r="AY149" s="211" t="s">
        <v>126</v>
      </c>
    </row>
    <row r="150" s="1" customFormat="1" ht="25.5" customHeight="1">
      <c r="B150" s="196"/>
      <c r="C150" s="197" t="s">
        <v>251</v>
      </c>
      <c r="D150" s="197" t="s">
        <v>129</v>
      </c>
      <c r="E150" s="198" t="s">
        <v>252</v>
      </c>
      <c r="F150" s="199" t="s">
        <v>253</v>
      </c>
      <c r="G150" s="200" t="s">
        <v>132</v>
      </c>
      <c r="H150" s="201">
        <v>0.59999999999999998</v>
      </c>
      <c r="I150" s="202"/>
      <c r="J150" s="203">
        <f>ROUND(I150*H150,2)</f>
        <v>0</v>
      </c>
      <c r="K150" s="199" t="s">
        <v>141</v>
      </c>
      <c r="L150" s="47"/>
      <c r="M150" s="204" t="s">
        <v>5</v>
      </c>
      <c r="N150" s="205" t="s">
        <v>44</v>
      </c>
      <c r="O150" s="48"/>
      <c r="P150" s="206">
        <f>O150*H150</f>
        <v>0</v>
      </c>
      <c r="Q150" s="206">
        <v>0.023630000000000002</v>
      </c>
      <c r="R150" s="206">
        <f>Q150*H150</f>
        <v>0.014178</v>
      </c>
      <c r="S150" s="206">
        <v>0</v>
      </c>
      <c r="T150" s="207">
        <f>S150*H150</f>
        <v>0</v>
      </c>
      <c r="AR150" s="25" t="s">
        <v>133</v>
      </c>
      <c r="AT150" s="25" t="s">
        <v>129</v>
      </c>
      <c r="AU150" s="25" t="s">
        <v>87</v>
      </c>
      <c r="AY150" s="25" t="s">
        <v>126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25" t="s">
        <v>78</v>
      </c>
      <c r="BK150" s="208">
        <f>ROUND(I150*H150,2)</f>
        <v>0</v>
      </c>
      <c r="BL150" s="25" t="s">
        <v>133</v>
      </c>
      <c r="BM150" s="25" t="s">
        <v>254</v>
      </c>
    </row>
    <row r="151" s="10" customFormat="1" ht="29.88" customHeight="1">
      <c r="B151" s="183"/>
      <c r="D151" s="184" t="s">
        <v>72</v>
      </c>
      <c r="E151" s="194" t="s">
        <v>255</v>
      </c>
      <c r="F151" s="194" t="s">
        <v>256</v>
      </c>
      <c r="I151" s="186"/>
      <c r="J151" s="195">
        <f>BK151</f>
        <v>0</v>
      </c>
      <c r="L151" s="183"/>
      <c r="M151" s="188"/>
      <c r="N151" s="189"/>
      <c r="O151" s="189"/>
      <c r="P151" s="190">
        <f>SUM(P152:P193)</f>
        <v>0</v>
      </c>
      <c r="Q151" s="189"/>
      <c r="R151" s="190">
        <f>SUM(R152:R193)</f>
        <v>50.289708350000005</v>
      </c>
      <c r="S151" s="189"/>
      <c r="T151" s="191">
        <f>SUM(T152:T193)</f>
        <v>0</v>
      </c>
      <c r="AR151" s="184" t="s">
        <v>78</v>
      </c>
      <c r="AT151" s="192" t="s">
        <v>72</v>
      </c>
      <c r="AU151" s="192" t="s">
        <v>78</v>
      </c>
      <c r="AY151" s="184" t="s">
        <v>126</v>
      </c>
      <c r="BK151" s="193">
        <f>SUM(BK152:BK193)</f>
        <v>0</v>
      </c>
    </row>
    <row r="152" s="1" customFormat="1" ht="16.5" customHeight="1">
      <c r="B152" s="196"/>
      <c r="C152" s="197" t="s">
        <v>257</v>
      </c>
      <c r="D152" s="197" t="s">
        <v>129</v>
      </c>
      <c r="E152" s="198" t="s">
        <v>258</v>
      </c>
      <c r="F152" s="199" t="s">
        <v>259</v>
      </c>
      <c r="G152" s="200" t="s">
        <v>132</v>
      </c>
      <c r="H152" s="201">
        <v>75</v>
      </c>
      <c r="I152" s="202"/>
      <c r="J152" s="203">
        <f>ROUND(I152*H152,2)</f>
        <v>0</v>
      </c>
      <c r="K152" s="199" t="s">
        <v>5</v>
      </c>
      <c r="L152" s="47"/>
      <c r="M152" s="204" t="s">
        <v>5</v>
      </c>
      <c r="N152" s="205" t="s">
        <v>44</v>
      </c>
      <c r="O152" s="48"/>
      <c r="P152" s="206">
        <f>O152*H152</f>
        <v>0</v>
      </c>
      <c r="Q152" s="206">
        <v>0.32945999999999998</v>
      </c>
      <c r="R152" s="206">
        <f>Q152*H152</f>
        <v>24.709499999999998</v>
      </c>
      <c r="S152" s="206">
        <v>0</v>
      </c>
      <c r="T152" s="207">
        <f>S152*H152</f>
        <v>0</v>
      </c>
      <c r="AR152" s="25" t="s">
        <v>133</v>
      </c>
      <c r="AT152" s="25" t="s">
        <v>129</v>
      </c>
      <c r="AU152" s="25" t="s">
        <v>87</v>
      </c>
      <c r="AY152" s="25" t="s">
        <v>126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25" t="s">
        <v>78</v>
      </c>
      <c r="BK152" s="208">
        <f>ROUND(I152*H152,2)</f>
        <v>0</v>
      </c>
      <c r="BL152" s="25" t="s">
        <v>133</v>
      </c>
      <c r="BM152" s="25" t="s">
        <v>260</v>
      </c>
    </row>
    <row r="153" s="11" customFormat="1">
      <c r="B153" s="209"/>
      <c r="D153" s="210" t="s">
        <v>135</v>
      </c>
      <c r="E153" s="211" t="s">
        <v>5</v>
      </c>
      <c r="F153" s="212" t="s">
        <v>205</v>
      </c>
      <c r="H153" s="213">
        <v>64</v>
      </c>
      <c r="I153" s="214"/>
      <c r="L153" s="209"/>
      <c r="M153" s="215"/>
      <c r="N153" s="216"/>
      <c r="O153" s="216"/>
      <c r="P153" s="216"/>
      <c r="Q153" s="216"/>
      <c r="R153" s="216"/>
      <c r="S153" s="216"/>
      <c r="T153" s="217"/>
      <c r="AT153" s="211" t="s">
        <v>135</v>
      </c>
      <c r="AU153" s="211" t="s">
        <v>87</v>
      </c>
      <c r="AV153" s="11" t="s">
        <v>87</v>
      </c>
      <c r="AW153" s="11" t="s">
        <v>37</v>
      </c>
      <c r="AX153" s="11" t="s">
        <v>73</v>
      </c>
      <c r="AY153" s="211" t="s">
        <v>126</v>
      </c>
    </row>
    <row r="154" s="11" customFormat="1">
      <c r="B154" s="209"/>
      <c r="D154" s="210" t="s">
        <v>135</v>
      </c>
      <c r="E154" s="211" t="s">
        <v>5</v>
      </c>
      <c r="F154" s="212" t="s">
        <v>261</v>
      </c>
      <c r="H154" s="213">
        <v>9.1799999999999997</v>
      </c>
      <c r="I154" s="214"/>
      <c r="L154" s="209"/>
      <c r="M154" s="215"/>
      <c r="N154" s="216"/>
      <c r="O154" s="216"/>
      <c r="P154" s="216"/>
      <c r="Q154" s="216"/>
      <c r="R154" s="216"/>
      <c r="S154" s="216"/>
      <c r="T154" s="217"/>
      <c r="AT154" s="211" t="s">
        <v>135</v>
      </c>
      <c r="AU154" s="211" t="s">
        <v>87</v>
      </c>
      <c r="AV154" s="11" t="s">
        <v>87</v>
      </c>
      <c r="AW154" s="11" t="s">
        <v>37</v>
      </c>
      <c r="AX154" s="11" t="s">
        <v>73</v>
      </c>
      <c r="AY154" s="211" t="s">
        <v>126</v>
      </c>
    </row>
    <row r="155" s="12" customFormat="1">
      <c r="B155" s="218"/>
      <c r="D155" s="210" t="s">
        <v>135</v>
      </c>
      <c r="E155" s="219" t="s">
        <v>5</v>
      </c>
      <c r="F155" s="220" t="s">
        <v>138</v>
      </c>
      <c r="H155" s="221">
        <v>73.180000000000007</v>
      </c>
      <c r="I155" s="222"/>
      <c r="L155" s="218"/>
      <c r="M155" s="223"/>
      <c r="N155" s="224"/>
      <c r="O155" s="224"/>
      <c r="P155" s="224"/>
      <c r="Q155" s="224"/>
      <c r="R155" s="224"/>
      <c r="S155" s="224"/>
      <c r="T155" s="225"/>
      <c r="AT155" s="219" t="s">
        <v>135</v>
      </c>
      <c r="AU155" s="219" t="s">
        <v>87</v>
      </c>
      <c r="AV155" s="12" t="s">
        <v>133</v>
      </c>
      <c r="AW155" s="12" t="s">
        <v>37</v>
      </c>
      <c r="AX155" s="12" t="s">
        <v>73</v>
      </c>
      <c r="AY155" s="219" t="s">
        <v>126</v>
      </c>
    </row>
    <row r="156" s="11" customFormat="1">
      <c r="B156" s="209"/>
      <c r="D156" s="210" t="s">
        <v>135</v>
      </c>
      <c r="E156" s="211" t="s">
        <v>5</v>
      </c>
      <c r="F156" s="212" t="s">
        <v>262</v>
      </c>
      <c r="H156" s="213">
        <v>75</v>
      </c>
      <c r="I156" s="214"/>
      <c r="L156" s="209"/>
      <c r="M156" s="215"/>
      <c r="N156" s="216"/>
      <c r="O156" s="216"/>
      <c r="P156" s="216"/>
      <c r="Q156" s="216"/>
      <c r="R156" s="216"/>
      <c r="S156" s="216"/>
      <c r="T156" s="217"/>
      <c r="AT156" s="211" t="s">
        <v>135</v>
      </c>
      <c r="AU156" s="211" t="s">
        <v>87</v>
      </c>
      <c r="AV156" s="11" t="s">
        <v>87</v>
      </c>
      <c r="AW156" s="11" t="s">
        <v>37</v>
      </c>
      <c r="AX156" s="11" t="s">
        <v>78</v>
      </c>
      <c r="AY156" s="211" t="s">
        <v>126</v>
      </c>
    </row>
    <row r="157" s="1" customFormat="1" ht="16.5" customHeight="1">
      <c r="B157" s="196"/>
      <c r="C157" s="197" t="s">
        <v>263</v>
      </c>
      <c r="D157" s="197" t="s">
        <v>129</v>
      </c>
      <c r="E157" s="198" t="s">
        <v>264</v>
      </c>
      <c r="F157" s="199" t="s">
        <v>265</v>
      </c>
      <c r="G157" s="200" t="s">
        <v>132</v>
      </c>
      <c r="H157" s="201">
        <v>6.9450000000000003</v>
      </c>
      <c r="I157" s="202"/>
      <c r="J157" s="203">
        <f>ROUND(I157*H157,2)</f>
        <v>0</v>
      </c>
      <c r="K157" s="199" t="s">
        <v>141</v>
      </c>
      <c r="L157" s="47"/>
      <c r="M157" s="204" t="s">
        <v>5</v>
      </c>
      <c r="N157" s="205" t="s">
        <v>44</v>
      </c>
      <c r="O157" s="48"/>
      <c r="P157" s="206">
        <f>O157*H157</f>
        <v>0</v>
      </c>
      <c r="Q157" s="206">
        <v>0.18906999999999999</v>
      </c>
      <c r="R157" s="206">
        <f>Q157*H157</f>
        <v>1.31309115</v>
      </c>
      <c r="S157" s="206">
        <v>0</v>
      </c>
      <c r="T157" s="207">
        <f>S157*H157</f>
        <v>0</v>
      </c>
      <c r="AR157" s="25" t="s">
        <v>133</v>
      </c>
      <c r="AT157" s="25" t="s">
        <v>129</v>
      </c>
      <c r="AU157" s="25" t="s">
        <v>87</v>
      </c>
      <c r="AY157" s="25" t="s">
        <v>126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25" t="s">
        <v>78</v>
      </c>
      <c r="BK157" s="208">
        <f>ROUND(I157*H157,2)</f>
        <v>0</v>
      </c>
      <c r="BL157" s="25" t="s">
        <v>133</v>
      </c>
      <c r="BM157" s="25" t="s">
        <v>266</v>
      </c>
    </row>
    <row r="158" s="13" customFormat="1">
      <c r="B158" s="226"/>
      <c r="D158" s="210" t="s">
        <v>135</v>
      </c>
      <c r="E158" s="227" t="s">
        <v>5</v>
      </c>
      <c r="F158" s="228" t="s">
        <v>267</v>
      </c>
      <c r="H158" s="227" t="s">
        <v>5</v>
      </c>
      <c r="I158" s="229"/>
      <c r="L158" s="226"/>
      <c r="M158" s="230"/>
      <c r="N158" s="231"/>
      <c r="O158" s="231"/>
      <c r="P158" s="231"/>
      <c r="Q158" s="231"/>
      <c r="R158" s="231"/>
      <c r="S158" s="231"/>
      <c r="T158" s="232"/>
      <c r="AT158" s="227" t="s">
        <v>135</v>
      </c>
      <c r="AU158" s="227" t="s">
        <v>87</v>
      </c>
      <c r="AV158" s="13" t="s">
        <v>78</v>
      </c>
      <c r="AW158" s="13" t="s">
        <v>37</v>
      </c>
      <c r="AX158" s="13" t="s">
        <v>73</v>
      </c>
      <c r="AY158" s="227" t="s">
        <v>126</v>
      </c>
    </row>
    <row r="159" s="11" customFormat="1">
      <c r="B159" s="209"/>
      <c r="D159" s="210" t="s">
        <v>135</v>
      </c>
      <c r="E159" s="211" t="s">
        <v>5</v>
      </c>
      <c r="F159" s="212" t="s">
        <v>268</v>
      </c>
      <c r="H159" s="213">
        <v>6.9450000000000003</v>
      </c>
      <c r="I159" s="214"/>
      <c r="L159" s="209"/>
      <c r="M159" s="215"/>
      <c r="N159" s="216"/>
      <c r="O159" s="216"/>
      <c r="P159" s="216"/>
      <c r="Q159" s="216"/>
      <c r="R159" s="216"/>
      <c r="S159" s="216"/>
      <c r="T159" s="217"/>
      <c r="AT159" s="211" t="s">
        <v>135</v>
      </c>
      <c r="AU159" s="211" t="s">
        <v>87</v>
      </c>
      <c r="AV159" s="11" t="s">
        <v>87</v>
      </c>
      <c r="AW159" s="11" t="s">
        <v>37</v>
      </c>
      <c r="AX159" s="11" t="s">
        <v>78</v>
      </c>
      <c r="AY159" s="211" t="s">
        <v>126</v>
      </c>
    </row>
    <row r="160" s="1" customFormat="1" ht="16.5" customHeight="1">
      <c r="B160" s="196"/>
      <c r="C160" s="197" t="s">
        <v>10</v>
      </c>
      <c r="D160" s="197" t="s">
        <v>129</v>
      </c>
      <c r="E160" s="198" t="s">
        <v>269</v>
      </c>
      <c r="F160" s="199" t="s">
        <v>270</v>
      </c>
      <c r="G160" s="200" t="s">
        <v>132</v>
      </c>
      <c r="H160" s="201">
        <v>13.890000000000001</v>
      </c>
      <c r="I160" s="202"/>
      <c r="J160" s="203">
        <f>ROUND(I160*H160,2)</f>
        <v>0</v>
      </c>
      <c r="K160" s="199" t="s">
        <v>141</v>
      </c>
      <c r="L160" s="47"/>
      <c r="M160" s="204" t="s">
        <v>5</v>
      </c>
      <c r="N160" s="205" t="s">
        <v>44</v>
      </c>
      <c r="O160" s="48"/>
      <c r="P160" s="206">
        <f>O160*H160</f>
        <v>0</v>
      </c>
      <c r="Q160" s="206">
        <v>0.00051000000000000004</v>
      </c>
      <c r="R160" s="206">
        <f>Q160*H160</f>
        <v>0.0070839000000000006</v>
      </c>
      <c r="S160" s="206">
        <v>0</v>
      </c>
      <c r="T160" s="207">
        <f>S160*H160</f>
        <v>0</v>
      </c>
      <c r="AR160" s="25" t="s">
        <v>133</v>
      </c>
      <c r="AT160" s="25" t="s">
        <v>129</v>
      </c>
      <c r="AU160" s="25" t="s">
        <v>87</v>
      </c>
      <c r="AY160" s="25" t="s">
        <v>126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25" t="s">
        <v>78</v>
      </c>
      <c r="BK160" s="208">
        <f>ROUND(I160*H160,2)</f>
        <v>0</v>
      </c>
      <c r="BL160" s="25" t="s">
        <v>133</v>
      </c>
      <c r="BM160" s="25" t="s">
        <v>271</v>
      </c>
    </row>
    <row r="161" s="1" customFormat="1" ht="25.5" customHeight="1">
      <c r="B161" s="196"/>
      <c r="C161" s="197" t="s">
        <v>272</v>
      </c>
      <c r="D161" s="197" t="s">
        <v>129</v>
      </c>
      <c r="E161" s="198" t="s">
        <v>273</v>
      </c>
      <c r="F161" s="199" t="s">
        <v>274</v>
      </c>
      <c r="G161" s="200" t="s">
        <v>132</v>
      </c>
      <c r="H161" s="201">
        <v>6.9450000000000003</v>
      </c>
      <c r="I161" s="202"/>
      <c r="J161" s="203">
        <f>ROUND(I161*H161,2)</f>
        <v>0</v>
      </c>
      <c r="K161" s="199" t="s">
        <v>141</v>
      </c>
      <c r="L161" s="47"/>
      <c r="M161" s="204" t="s">
        <v>5</v>
      </c>
      <c r="N161" s="205" t="s">
        <v>44</v>
      </c>
      <c r="O161" s="48"/>
      <c r="P161" s="206">
        <f>O161*H161</f>
        <v>0</v>
      </c>
      <c r="Q161" s="206">
        <v>0.12966</v>
      </c>
      <c r="R161" s="206">
        <f>Q161*H161</f>
        <v>0.90048870000000003</v>
      </c>
      <c r="S161" s="206">
        <v>0</v>
      </c>
      <c r="T161" s="207">
        <f>S161*H161</f>
        <v>0</v>
      </c>
      <c r="AR161" s="25" t="s">
        <v>133</v>
      </c>
      <c r="AT161" s="25" t="s">
        <v>129</v>
      </c>
      <c r="AU161" s="25" t="s">
        <v>87</v>
      </c>
      <c r="AY161" s="25" t="s">
        <v>126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25" t="s">
        <v>78</v>
      </c>
      <c r="BK161" s="208">
        <f>ROUND(I161*H161,2)</f>
        <v>0</v>
      </c>
      <c r="BL161" s="25" t="s">
        <v>133</v>
      </c>
      <c r="BM161" s="25" t="s">
        <v>275</v>
      </c>
    </row>
    <row r="162" s="13" customFormat="1">
      <c r="B162" s="226"/>
      <c r="D162" s="210" t="s">
        <v>135</v>
      </c>
      <c r="E162" s="227" t="s">
        <v>5</v>
      </c>
      <c r="F162" s="228" t="s">
        <v>267</v>
      </c>
      <c r="H162" s="227" t="s">
        <v>5</v>
      </c>
      <c r="I162" s="229"/>
      <c r="L162" s="226"/>
      <c r="M162" s="230"/>
      <c r="N162" s="231"/>
      <c r="O162" s="231"/>
      <c r="P162" s="231"/>
      <c r="Q162" s="231"/>
      <c r="R162" s="231"/>
      <c r="S162" s="231"/>
      <c r="T162" s="232"/>
      <c r="AT162" s="227" t="s">
        <v>135</v>
      </c>
      <c r="AU162" s="227" t="s">
        <v>87</v>
      </c>
      <c r="AV162" s="13" t="s">
        <v>78</v>
      </c>
      <c r="AW162" s="13" t="s">
        <v>37</v>
      </c>
      <c r="AX162" s="13" t="s">
        <v>73</v>
      </c>
      <c r="AY162" s="227" t="s">
        <v>126</v>
      </c>
    </row>
    <row r="163" s="11" customFormat="1">
      <c r="B163" s="209"/>
      <c r="D163" s="210" t="s">
        <v>135</v>
      </c>
      <c r="E163" s="211" t="s">
        <v>5</v>
      </c>
      <c r="F163" s="212" t="s">
        <v>268</v>
      </c>
      <c r="H163" s="213">
        <v>6.9450000000000003</v>
      </c>
      <c r="I163" s="214"/>
      <c r="L163" s="209"/>
      <c r="M163" s="215"/>
      <c r="N163" s="216"/>
      <c r="O163" s="216"/>
      <c r="P163" s="216"/>
      <c r="Q163" s="216"/>
      <c r="R163" s="216"/>
      <c r="S163" s="216"/>
      <c r="T163" s="217"/>
      <c r="AT163" s="211" t="s">
        <v>135</v>
      </c>
      <c r="AU163" s="211" t="s">
        <v>87</v>
      </c>
      <c r="AV163" s="11" t="s">
        <v>87</v>
      </c>
      <c r="AW163" s="11" t="s">
        <v>37</v>
      </c>
      <c r="AX163" s="11" t="s">
        <v>78</v>
      </c>
      <c r="AY163" s="211" t="s">
        <v>126</v>
      </c>
    </row>
    <row r="164" s="1" customFormat="1" ht="25.5" customHeight="1">
      <c r="B164" s="196"/>
      <c r="C164" s="197" t="s">
        <v>276</v>
      </c>
      <c r="D164" s="197" t="s">
        <v>129</v>
      </c>
      <c r="E164" s="198" t="s">
        <v>277</v>
      </c>
      <c r="F164" s="199" t="s">
        <v>278</v>
      </c>
      <c r="G164" s="200" t="s">
        <v>132</v>
      </c>
      <c r="H164" s="201">
        <v>13.890000000000001</v>
      </c>
      <c r="I164" s="202"/>
      <c r="J164" s="203">
        <f>ROUND(I164*H164,2)</f>
        <v>0</v>
      </c>
      <c r="K164" s="199" t="s">
        <v>141</v>
      </c>
      <c r="L164" s="47"/>
      <c r="M164" s="204" t="s">
        <v>5</v>
      </c>
      <c r="N164" s="205" t="s">
        <v>44</v>
      </c>
      <c r="O164" s="48"/>
      <c r="P164" s="206">
        <f>O164*H164</f>
        <v>0</v>
      </c>
      <c r="Q164" s="206">
        <v>0.12966</v>
      </c>
      <c r="R164" s="206">
        <f>Q164*H164</f>
        <v>1.8009774000000001</v>
      </c>
      <c r="S164" s="206">
        <v>0</v>
      </c>
      <c r="T164" s="207">
        <f>S164*H164</f>
        <v>0</v>
      </c>
      <c r="AR164" s="25" t="s">
        <v>133</v>
      </c>
      <c r="AT164" s="25" t="s">
        <v>129</v>
      </c>
      <c r="AU164" s="25" t="s">
        <v>87</v>
      </c>
      <c r="AY164" s="25" t="s">
        <v>126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25" t="s">
        <v>78</v>
      </c>
      <c r="BK164" s="208">
        <f>ROUND(I164*H164,2)</f>
        <v>0</v>
      </c>
      <c r="BL164" s="25" t="s">
        <v>133</v>
      </c>
      <c r="BM164" s="25" t="s">
        <v>279</v>
      </c>
    </row>
    <row r="165" s="13" customFormat="1">
      <c r="B165" s="226"/>
      <c r="D165" s="210" t="s">
        <v>135</v>
      </c>
      <c r="E165" s="227" t="s">
        <v>5</v>
      </c>
      <c r="F165" s="228" t="s">
        <v>267</v>
      </c>
      <c r="H165" s="227" t="s">
        <v>5</v>
      </c>
      <c r="I165" s="229"/>
      <c r="L165" s="226"/>
      <c r="M165" s="230"/>
      <c r="N165" s="231"/>
      <c r="O165" s="231"/>
      <c r="P165" s="231"/>
      <c r="Q165" s="231"/>
      <c r="R165" s="231"/>
      <c r="S165" s="231"/>
      <c r="T165" s="232"/>
      <c r="AT165" s="227" t="s">
        <v>135</v>
      </c>
      <c r="AU165" s="227" t="s">
        <v>87</v>
      </c>
      <c r="AV165" s="13" t="s">
        <v>78</v>
      </c>
      <c r="AW165" s="13" t="s">
        <v>37</v>
      </c>
      <c r="AX165" s="13" t="s">
        <v>73</v>
      </c>
      <c r="AY165" s="227" t="s">
        <v>126</v>
      </c>
    </row>
    <row r="166" s="11" customFormat="1">
      <c r="B166" s="209"/>
      <c r="D166" s="210" t="s">
        <v>135</v>
      </c>
      <c r="E166" s="211" t="s">
        <v>5</v>
      </c>
      <c r="F166" s="212" t="s">
        <v>280</v>
      </c>
      <c r="H166" s="213">
        <v>13.890000000000001</v>
      </c>
      <c r="I166" s="214"/>
      <c r="L166" s="209"/>
      <c r="M166" s="215"/>
      <c r="N166" s="216"/>
      <c r="O166" s="216"/>
      <c r="P166" s="216"/>
      <c r="Q166" s="216"/>
      <c r="R166" s="216"/>
      <c r="S166" s="216"/>
      <c r="T166" s="217"/>
      <c r="AT166" s="211" t="s">
        <v>135</v>
      </c>
      <c r="AU166" s="211" t="s">
        <v>87</v>
      </c>
      <c r="AV166" s="11" t="s">
        <v>87</v>
      </c>
      <c r="AW166" s="11" t="s">
        <v>37</v>
      </c>
      <c r="AX166" s="11" t="s">
        <v>78</v>
      </c>
      <c r="AY166" s="211" t="s">
        <v>126</v>
      </c>
    </row>
    <row r="167" s="1" customFormat="1" ht="16.5" customHeight="1">
      <c r="B167" s="196"/>
      <c r="C167" s="197" t="s">
        <v>243</v>
      </c>
      <c r="D167" s="197" t="s">
        <v>129</v>
      </c>
      <c r="E167" s="198" t="s">
        <v>281</v>
      </c>
      <c r="F167" s="199" t="s">
        <v>282</v>
      </c>
      <c r="G167" s="200" t="s">
        <v>132</v>
      </c>
      <c r="H167" s="201">
        <v>64</v>
      </c>
      <c r="I167" s="202"/>
      <c r="J167" s="203">
        <f>ROUND(I167*H167,2)</f>
        <v>0</v>
      </c>
      <c r="K167" s="199" t="s">
        <v>141</v>
      </c>
      <c r="L167" s="47"/>
      <c r="M167" s="204" t="s">
        <v>5</v>
      </c>
      <c r="N167" s="205" t="s">
        <v>44</v>
      </c>
      <c r="O167" s="48"/>
      <c r="P167" s="206">
        <f>O167*H167</f>
        <v>0</v>
      </c>
      <c r="Q167" s="206">
        <v>0.16700000000000001</v>
      </c>
      <c r="R167" s="206">
        <f>Q167*H167</f>
        <v>10.688000000000001</v>
      </c>
      <c r="S167" s="206">
        <v>0</v>
      </c>
      <c r="T167" s="207">
        <f>S167*H167</f>
        <v>0</v>
      </c>
      <c r="AR167" s="25" t="s">
        <v>133</v>
      </c>
      <c r="AT167" s="25" t="s">
        <v>129</v>
      </c>
      <c r="AU167" s="25" t="s">
        <v>87</v>
      </c>
      <c r="AY167" s="25" t="s">
        <v>126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25" t="s">
        <v>78</v>
      </c>
      <c r="BK167" s="208">
        <f>ROUND(I167*H167,2)</f>
        <v>0</v>
      </c>
      <c r="BL167" s="25" t="s">
        <v>133</v>
      </c>
      <c r="BM167" s="25" t="s">
        <v>283</v>
      </c>
    </row>
    <row r="168" s="11" customFormat="1">
      <c r="B168" s="209"/>
      <c r="D168" s="210" t="s">
        <v>135</v>
      </c>
      <c r="E168" s="211" t="s">
        <v>5</v>
      </c>
      <c r="F168" s="212" t="s">
        <v>284</v>
      </c>
      <c r="H168" s="213">
        <v>27.465</v>
      </c>
      <c r="I168" s="214"/>
      <c r="L168" s="209"/>
      <c r="M168" s="215"/>
      <c r="N168" s="216"/>
      <c r="O168" s="216"/>
      <c r="P168" s="216"/>
      <c r="Q168" s="216"/>
      <c r="R168" s="216"/>
      <c r="S168" s="216"/>
      <c r="T168" s="217"/>
      <c r="AT168" s="211" t="s">
        <v>135</v>
      </c>
      <c r="AU168" s="211" t="s">
        <v>87</v>
      </c>
      <c r="AV168" s="11" t="s">
        <v>87</v>
      </c>
      <c r="AW168" s="11" t="s">
        <v>37</v>
      </c>
      <c r="AX168" s="11" t="s">
        <v>73</v>
      </c>
      <c r="AY168" s="211" t="s">
        <v>126</v>
      </c>
    </row>
    <row r="169" s="11" customFormat="1">
      <c r="B169" s="209"/>
      <c r="D169" s="210" t="s">
        <v>135</v>
      </c>
      <c r="E169" s="211" t="s">
        <v>5</v>
      </c>
      <c r="F169" s="212" t="s">
        <v>285</v>
      </c>
      <c r="H169" s="213">
        <v>11.904</v>
      </c>
      <c r="I169" s="214"/>
      <c r="L169" s="209"/>
      <c r="M169" s="215"/>
      <c r="N169" s="216"/>
      <c r="O169" s="216"/>
      <c r="P169" s="216"/>
      <c r="Q169" s="216"/>
      <c r="R169" s="216"/>
      <c r="S169" s="216"/>
      <c r="T169" s="217"/>
      <c r="AT169" s="211" t="s">
        <v>135</v>
      </c>
      <c r="AU169" s="211" t="s">
        <v>87</v>
      </c>
      <c r="AV169" s="11" t="s">
        <v>87</v>
      </c>
      <c r="AW169" s="11" t="s">
        <v>37</v>
      </c>
      <c r="AX169" s="11" t="s">
        <v>73</v>
      </c>
      <c r="AY169" s="211" t="s">
        <v>126</v>
      </c>
    </row>
    <row r="170" s="11" customFormat="1">
      <c r="B170" s="209"/>
      <c r="D170" s="210" t="s">
        <v>135</v>
      </c>
      <c r="E170" s="211" t="s">
        <v>5</v>
      </c>
      <c r="F170" s="212" t="s">
        <v>286</v>
      </c>
      <c r="H170" s="213">
        <v>7.7030000000000003</v>
      </c>
      <c r="I170" s="214"/>
      <c r="L170" s="209"/>
      <c r="M170" s="215"/>
      <c r="N170" s="216"/>
      <c r="O170" s="216"/>
      <c r="P170" s="216"/>
      <c r="Q170" s="216"/>
      <c r="R170" s="216"/>
      <c r="S170" s="216"/>
      <c r="T170" s="217"/>
      <c r="AT170" s="211" t="s">
        <v>135</v>
      </c>
      <c r="AU170" s="211" t="s">
        <v>87</v>
      </c>
      <c r="AV170" s="11" t="s">
        <v>87</v>
      </c>
      <c r="AW170" s="11" t="s">
        <v>37</v>
      </c>
      <c r="AX170" s="11" t="s">
        <v>73</v>
      </c>
      <c r="AY170" s="211" t="s">
        <v>126</v>
      </c>
    </row>
    <row r="171" s="11" customFormat="1">
      <c r="B171" s="209"/>
      <c r="D171" s="210" t="s">
        <v>135</v>
      </c>
      <c r="E171" s="211" t="s">
        <v>5</v>
      </c>
      <c r="F171" s="212" t="s">
        <v>287</v>
      </c>
      <c r="H171" s="213">
        <v>11.718999999999999</v>
      </c>
      <c r="I171" s="214"/>
      <c r="L171" s="209"/>
      <c r="M171" s="215"/>
      <c r="N171" s="216"/>
      <c r="O171" s="216"/>
      <c r="P171" s="216"/>
      <c r="Q171" s="216"/>
      <c r="R171" s="216"/>
      <c r="S171" s="216"/>
      <c r="T171" s="217"/>
      <c r="AT171" s="211" t="s">
        <v>135</v>
      </c>
      <c r="AU171" s="211" t="s">
        <v>87</v>
      </c>
      <c r="AV171" s="11" t="s">
        <v>87</v>
      </c>
      <c r="AW171" s="11" t="s">
        <v>37</v>
      </c>
      <c r="AX171" s="11" t="s">
        <v>73</v>
      </c>
      <c r="AY171" s="211" t="s">
        <v>126</v>
      </c>
    </row>
    <row r="172" s="14" customFormat="1">
      <c r="B172" s="243"/>
      <c r="D172" s="210" t="s">
        <v>135</v>
      </c>
      <c r="E172" s="244" t="s">
        <v>5</v>
      </c>
      <c r="F172" s="245" t="s">
        <v>288</v>
      </c>
      <c r="H172" s="246">
        <v>58.790999999999997</v>
      </c>
      <c r="I172" s="247"/>
      <c r="L172" s="243"/>
      <c r="M172" s="248"/>
      <c r="N172" s="249"/>
      <c r="O172" s="249"/>
      <c r="P172" s="249"/>
      <c r="Q172" s="249"/>
      <c r="R172" s="249"/>
      <c r="S172" s="249"/>
      <c r="T172" s="250"/>
      <c r="AT172" s="244" t="s">
        <v>135</v>
      </c>
      <c r="AU172" s="244" t="s">
        <v>87</v>
      </c>
      <c r="AV172" s="14" t="s">
        <v>160</v>
      </c>
      <c r="AW172" s="14" t="s">
        <v>37</v>
      </c>
      <c r="AX172" s="14" t="s">
        <v>73</v>
      </c>
      <c r="AY172" s="244" t="s">
        <v>126</v>
      </c>
    </row>
    <row r="173" s="11" customFormat="1">
      <c r="B173" s="209"/>
      <c r="D173" s="210" t="s">
        <v>135</v>
      </c>
      <c r="E173" s="211" t="s">
        <v>5</v>
      </c>
      <c r="F173" s="212" t="s">
        <v>289</v>
      </c>
      <c r="H173" s="213">
        <v>4.75</v>
      </c>
      <c r="I173" s="214"/>
      <c r="L173" s="209"/>
      <c r="M173" s="215"/>
      <c r="N173" s="216"/>
      <c r="O173" s="216"/>
      <c r="P173" s="216"/>
      <c r="Q173" s="216"/>
      <c r="R173" s="216"/>
      <c r="S173" s="216"/>
      <c r="T173" s="217"/>
      <c r="AT173" s="211" t="s">
        <v>135</v>
      </c>
      <c r="AU173" s="211" t="s">
        <v>87</v>
      </c>
      <c r="AV173" s="11" t="s">
        <v>87</v>
      </c>
      <c r="AW173" s="11" t="s">
        <v>37</v>
      </c>
      <c r="AX173" s="11" t="s">
        <v>73</v>
      </c>
      <c r="AY173" s="211" t="s">
        <v>126</v>
      </c>
    </row>
    <row r="174" s="12" customFormat="1">
      <c r="B174" s="218"/>
      <c r="D174" s="210" t="s">
        <v>135</v>
      </c>
      <c r="E174" s="219" t="s">
        <v>5</v>
      </c>
      <c r="F174" s="220" t="s">
        <v>138</v>
      </c>
      <c r="H174" s="221">
        <v>63.540999999999997</v>
      </c>
      <c r="I174" s="222"/>
      <c r="L174" s="218"/>
      <c r="M174" s="223"/>
      <c r="N174" s="224"/>
      <c r="O174" s="224"/>
      <c r="P174" s="224"/>
      <c r="Q174" s="224"/>
      <c r="R174" s="224"/>
      <c r="S174" s="224"/>
      <c r="T174" s="225"/>
      <c r="AT174" s="219" t="s">
        <v>135</v>
      </c>
      <c r="AU174" s="219" t="s">
        <v>87</v>
      </c>
      <c r="AV174" s="12" t="s">
        <v>133</v>
      </c>
      <c r="AW174" s="12" t="s">
        <v>37</v>
      </c>
      <c r="AX174" s="12" t="s">
        <v>73</v>
      </c>
      <c r="AY174" s="219" t="s">
        <v>126</v>
      </c>
    </row>
    <row r="175" s="11" customFormat="1">
      <c r="B175" s="209"/>
      <c r="D175" s="210" t="s">
        <v>135</v>
      </c>
      <c r="E175" s="211" t="s">
        <v>5</v>
      </c>
      <c r="F175" s="212" t="s">
        <v>205</v>
      </c>
      <c r="H175" s="213">
        <v>64</v>
      </c>
      <c r="I175" s="214"/>
      <c r="L175" s="209"/>
      <c r="M175" s="215"/>
      <c r="N175" s="216"/>
      <c r="O175" s="216"/>
      <c r="P175" s="216"/>
      <c r="Q175" s="216"/>
      <c r="R175" s="216"/>
      <c r="S175" s="216"/>
      <c r="T175" s="217"/>
      <c r="AT175" s="211" t="s">
        <v>135</v>
      </c>
      <c r="AU175" s="211" t="s">
        <v>87</v>
      </c>
      <c r="AV175" s="11" t="s">
        <v>87</v>
      </c>
      <c r="AW175" s="11" t="s">
        <v>37</v>
      </c>
      <c r="AX175" s="11" t="s">
        <v>78</v>
      </c>
      <c r="AY175" s="211" t="s">
        <v>126</v>
      </c>
    </row>
    <row r="176" s="1" customFormat="1" ht="16.5" customHeight="1">
      <c r="B176" s="196"/>
      <c r="C176" s="233" t="s">
        <v>290</v>
      </c>
      <c r="D176" s="233" t="s">
        <v>240</v>
      </c>
      <c r="E176" s="234" t="s">
        <v>291</v>
      </c>
      <c r="F176" s="235" t="s">
        <v>292</v>
      </c>
      <c r="G176" s="236" t="s">
        <v>132</v>
      </c>
      <c r="H176" s="237">
        <v>70.400000000000006</v>
      </c>
      <c r="I176" s="238"/>
      <c r="J176" s="239">
        <f>ROUND(I176*H176,2)</f>
        <v>0</v>
      </c>
      <c r="K176" s="235" t="s">
        <v>141</v>
      </c>
      <c r="L176" s="240"/>
      <c r="M176" s="241" t="s">
        <v>5</v>
      </c>
      <c r="N176" s="242" t="s">
        <v>44</v>
      </c>
      <c r="O176" s="48"/>
      <c r="P176" s="206">
        <f>O176*H176</f>
        <v>0</v>
      </c>
      <c r="Q176" s="206">
        <v>0.111</v>
      </c>
      <c r="R176" s="206">
        <f>Q176*H176</f>
        <v>7.8144000000000009</v>
      </c>
      <c r="S176" s="206">
        <v>0</v>
      </c>
      <c r="T176" s="207">
        <f>S176*H176</f>
        <v>0</v>
      </c>
      <c r="AR176" s="25" t="s">
        <v>243</v>
      </c>
      <c r="AT176" s="25" t="s">
        <v>240</v>
      </c>
      <c r="AU176" s="25" t="s">
        <v>87</v>
      </c>
      <c r="AY176" s="25" t="s">
        <v>126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5" t="s">
        <v>78</v>
      </c>
      <c r="BK176" s="208">
        <f>ROUND(I176*H176,2)</f>
        <v>0</v>
      </c>
      <c r="BL176" s="25" t="s">
        <v>133</v>
      </c>
      <c r="BM176" s="25" t="s">
        <v>293</v>
      </c>
    </row>
    <row r="177" s="1" customFormat="1" ht="16.5" customHeight="1">
      <c r="B177" s="196"/>
      <c r="C177" s="197" t="s">
        <v>294</v>
      </c>
      <c r="D177" s="197" t="s">
        <v>129</v>
      </c>
      <c r="E177" s="198" t="s">
        <v>295</v>
      </c>
      <c r="F177" s="199" t="s">
        <v>296</v>
      </c>
      <c r="G177" s="200" t="s">
        <v>132</v>
      </c>
      <c r="H177" s="201">
        <v>1.8200000000000001</v>
      </c>
      <c r="I177" s="202"/>
      <c r="J177" s="203">
        <f>ROUND(I177*H177,2)</f>
        <v>0</v>
      </c>
      <c r="K177" s="199" t="s">
        <v>5</v>
      </c>
      <c r="L177" s="47"/>
      <c r="M177" s="204" t="s">
        <v>5</v>
      </c>
      <c r="N177" s="205" t="s">
        <v>44</v>
      </c>
      <c r="O177" s="48"/>
      <c r="P177" s="206">
        <f>O177*H177</f>
        <v>0</v>
      </c>
      <c r="Q177" s="206">
        <v>0.18995999999999999</v>
      </c>
      <c r="R177" s="206">
        <f>Q177*H177</f>
        <v>0.34572720000000001</v>
      </c>
      <c r="S177" s="206">
        <v>0</v>
      </c>
      <c r="T177" s="207">
        <f>S177*H177</f>
        <v>0</v>
      </c>
      <c r="AR177" s="25" t="s">
        <v>133</v>
      </c>
      <c r="AT177" s="25" t="s">
        <v>129</v>
      </c>
      <c r="AU177" s="25" t="s">
        <v>87</v>
      </c>
      <c r="AY177" s="25" t="s">
        <v>126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5" t="s">
        <v>78</v>
      </c>
      <c r="BK177" s="208">
        <f>ROUND(I177*H177,2)</f>
        <v>0</v>
      </c>
      <c r="BL177" s="25" t="s">
        <v>133</v>
      </c>
      <c r="BM177" s="25" t="s">
        <v>297</v>
      </c>
    </row>
    <row r="178" s="11" customFormat="1">
      <c r="B178" s="209"/>
      <c r="D178" s="210" t="s">
        <v>135</v>
      </c>
      <c r="E178" s="211" t="s">
        <v>5</v>
      </c>
      <c r="F178" s="212" t="s">
        <v>298</v>
      </c>
      <c r="H178" s="213">
        <v>1.8200000000000001</v>
      </c>
      <c r="I178" s="214"/>
      <c r="L178" s="209"/>
      <c r="M178" s="215"/>
      <c r="N178" s="216"/>
      <c r="O178" s="216"/>
      <c r="P178" s="216"/>
      <c r="Q178" s="216"/>
      <c r="R178" s="216"/>
      <c r="S178" s="216"/>
      <c r="T178" s="217"/>
      <c r="AT178" s="211" t="s">
        <v>135</v>
      </c>
      <c r="AU178" s="211" t="s">
        <v>87</v>
      </c>
      <c r="AV178" s="11" t="s">
        <v>87</v>
      </c>
      <c r="AW178" s="11" t="s">
        <v>37</v>
      </c>
      <c r="AX178" s="11" t="s">
        <v>78</v>
      </c>
      <c r="AY178" s="211" t="s">
        <v>126</v>
      </c>
    </row>
    <row r="179" s="1" customFormat="1" ht="25.5" customHeight="1">
      <c r="B179" s="196"/>
      <c r="C179" s="197" t="s">
        <v>11</v>
      </c>
      <c r="D179" s="197" t="s">
        <v>129</v>
      </c>
      <c r="E179" s="198" t="s">
        <v>299</v>
      </c>
      <c r="F179" s="199" t="s">
        <v>300</v>
      </c>
      <c r="G179" s="200" t="s">
        <v>132</v>
      </c>
      <c r="H179" s="201">
        <v>8.5800000000000001</v>
      </c>
      <c r="I179" s="202"/>
      <c r="J179" s="203">
        <f>ROUND(I179*H179,2)</f>
        <v>0</v>
      </c>
      <c r="K179" s="199" t="s">
        <v>141</v>
      </c>
      <c r="L179" s="47"/>
      <c r="M179" s="204" t="s">
        <v>5</v>
      </c>
      <c r="N179" s="205" t="s">
        <v>44</v>
      </c>
      <c r="O179" s="48"/>
      <c r="P179" s="206">
        <f>O179*H179</f>
        <v>0</v>
      </c>
      <c r="Q179" s="206">
        <v>0.084250000000000005</v>
      </c>
      <c r="R179" s="206">
        <f>Q179*H179</f>
        <v>0.72286500000000009</v>
      </c>
      <c r="S179" s="206">
        <v>0</v>
      </c>
      <c r="T179" s="207">
        <f>S179*H179</f>
        <v>0</v>
      </c>
      <c r="AR179" s="25" t="s">
        <v>133</v>
      </c>
      <c r="AT179" s="25" t="s">
        <v>129</v>
      </c>
      <c r="AU179" s="25" t="s">
        <v>87</v>
      </c>
      <c r="AY179" s="25" t="s">
        <v>126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5" t="s">
        <v>78</v>
      </c>
      <c r="BK179" s="208">
        <f>ROUND(I179*H179,2)</f>
        <v>0</v>
      </c>
      <c r="BL179" s="25" t="s">
        <v>133</v>
      </c>
      <c r="BM179" s="25" t="s">
        <v>301</v>
      </c>
    </row>
    <row r="180" s="11" customFormat="1">
      <c r="B180" s="209"/>
      <c r="D180" s="210" t="s">
        <v>135</v>
      </c>
      <c r="E180" s="211" t="s">
        <v>5</v>
      </c>
      <c r="F180" s="212" t="s">
        <v>302</v>
      </c>
      <c r="H180" s="213">
        <v>8.5800000000000001</v>
      </c>
      <c r="I180" s="214"/>
      <c r="L180" s="209"/>
      <c r="M180" s="215"/>
      <c r="N180" s="216"/>
      <c r="O180" s="216"/>
      <c r="P180" s="216"/>
      <c r="Q180" s="216"/>
      <c r="R180" s="216"/>
      <c r="S180" s="216"/>
      <c r="T180" s="217"/>
      <c r="AT180" s="211" t="s">
        <v>135</v>
      </c>
      <c r="AU180" s="211" t="s">
        <v>87</v>
      </c>
      <c r="AV180" s="11" t="s">
        <v>87</v>
      </c>
      <c r="AW180" s="11" t="s">
        <v>37</v>
      </c>
      <c r="AX180" s="11" t="s">
        <v>78</v>
      </c>
      <c r="AY180" s="211" t="s">
        <v>126</v>
      </c>
    </row>
    <row r="181" s="1" customFormat="1" ht="16.5" customHeight="1">
      <c r="B181" s="196"/>
      <c r="C181" s="233" t="s">
        <v>303</v>
      </c>
      <c r="D181" s="233" t="s">
        <v>240</v>
      </c>
      <c r="E181" s="234" t="s">
        <v>304</v>
      </c>
      <c r="F181" s="235" t="s">
        <v>305</v>
      </c>
      <c r="G181" s="236" t="s">
        <v>132</v>
      </c>
      <c r="H181" s="237">
        <v>3.8959999999999999</v>
      </c>
      <c r="I181" s="238"/>
      <c r="J181" s="239">
        <f>ROUND(I181*H181,2)</f>
        <v>0</v>
      </c>
      <c r="K181" s="235" t="s">
        <v>141</v>
      </c>
      <c r="L181" s="240"/>
      <c r="M181" s="241" t="s">
        <v>5</v>
      </c>
      <c r="N181" s="242" t="s">
        <v>44</v>
      </c>
      <c r="O181" s="48"/>
      <c r="P181" s="206">
        <f>O181*H181</f>
        <v>0</v>
      </c>
      <c r="Q181" s="206">
        <v>0.13</v>
      </c>
      <c r="R181" s="206">
        <f>Q181*H181</f>
        <v>0.50648000000000004</v>
      </c>
      <c r="S181" s="206">
        <v>0</v>
      </c>
      <c r="T181" s="207">
        <f>S181*H181</f>
        <v>0</v>
      </c>
      <c r="AR181" s="25" t="s">
        <v>243</v>
      </c>
      <c r="AT181" s="25" t="s">
        <v>240</v>
      </c>
      <c r="AU181" s="25" t="s">
        <v>87</v>
      </c>
      <c r="AY181" s="25" t="s">
        <v>126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5" t="s">
        <v>78</v>
      </c>
      <c r="BK181" s="208">
        <f>ROUND(I181*H181,2)</f>
        <v>0</v>
      </c>
      <c r="BL181" s="25" t="s">
        <v>133</v>
      </c>
      <c r="BM181" s="25" t="s">
        <v>306</v>
      </c>
    </row>
    <row r="182" s="11" customFormat="1">
      <c r="B182" s="209"/>
      <c r="D182" s="210" t="s">
        <v>135</v>
      </c>
      <c r="E182" s="211" t="s">
        <v>5</v>
      </c>
      <c r="F182" s="212" t="s">
        <v>307</v>
      </c>
      <c r="H182" s="213">
        <v>3.8959999999999999</v>
      </c>
      <c r="I182" s="214"/>
      <c r="L182" s="209"/>
      <c r="M182" s="215"/>
      <c r="N182" s="216"/>
      <c r="O182" s="216"/>
      <c r="P182" s="216"/>
      <c r="Q182" s="216"/>
      <c r="R182" s="216"/>
      <c r="S182" s="216"/>
      <c r="T182" s="217"/>
      <c r="AT182" s="211" t="s">
        <v>135</v>
      </c>
      <c r="AU182" s="211" t="s">
        <v>87</v>
      </c>
      <c r="AV182" s="11" t="s">
        <v>87</v>
      </c>
      <c r="AW182" s="11" t="s">
        <v>37</v>
      </c>
      <c r="AX182" s="11" t="s">
        <v>78</v>
      </c>
      <c r="AY182" s="211" t="s">
        <v>126</v>
      </c>
    </row>
    <row r="183" s="1" customFormat="1" ht="16.5" customHeight="1">
      <c r="B183" s="196"/>
      <c r="C183" s="233" t="s">
        <v>308</v>
      </c>
      <c r="D183" s="233" t="s">
        <v>240</v>
      </c>
      <c r="E183" s="234" t="s">
        <v>309</v>
      </c>
      <c r="F183" s="235" t="s">
        <v>310</v>
      </c>
      <c r="G183" s="236" t="s">
        <v>132</v>
      </c>
      <c r="H183" s="237">
        <v>1</v>
      </c>
      <c r="I183" s="238"/>
      <c r="J183" s="239">
        <f>ROUND(I183*H183,2)</f>
        <v>0</v>
      </c>
      <c r="K183" s="235" t="s">
        <v>141</v>
      </c>
      <c r="L183" s="240"/>
      <c r="M183" s="241" t="s">
        <v>5</v>
      </c>
      <c r="N183" s="242" t="s">
        <v>44</v>
      </c>
      <c r="O183" s="48"/>
      <c r="P183" s="206">
        <f>O183*H183</f>
        <v>0</v>
      </c>
      <c r="Q183" s="206">
        <v>0.13100000000000001</v>
      </c>
      <c r="R183" s="206">
        <f>Q183*H183</f>
        <v>0.13100000000000001</v>
      </c>
      <c r="S183" s="206">
        <v>0</v>
      </c>
      <c r="T183" s="207">
        <f>S183*H183</f>
        <v>0</v>
      </c>
      <c r="AR183" s="25" t="s">
        <v>243</v>
      </c>
      <c r="AT183" s="25" t="s">
        <v>240</v>
      </c>
      <c r="AU183" s="25" t="s">
        <v>87</v>
      </c>
      <c r="AY183" s="25" t="s">
        <v>126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25" t="s">
        <v>78</v>
      </c>
      <c r="BK183" s="208">
        <f>ROUND(I183*H183,2)</f>
        <v>0</v>
      </c>
      <c r="BL183" s="25" t="s">
        <v>133</v>
      </c>
      <c r="BM183" s="25" t="s">
        <v>311</v>
      </c>
    </row>
    <row r="184" s="1" customFormat="1" ht="25.5" customHeight="1">
      <c r="B184" s="196"/>
      <c r="C184" s="233" t="s">
        <v>312</v>
      </c>
      <c r="D184" s="233" t="s">
        <v>240</v>
      </c>
      <c r="E184" s="234" t="s">
        <v>313</v>
      </c>
      <c r="F184" s="235" t="s">
        <v>314</v>
      </c>
      <c r="G184" s="236" t="s">
        <v>132</v>
      </c>
      <c r="H184" s="237">
        <v>4.2569999999999997</v>
      </c>
      <c r="I184" s="238"/>
      <c r="J184" s="239">
        <f>ROUND(I184*H184,2)</f>
        <v>0</v>
      </c>
      <c r="K184" s="235" t="s">
        <v>5</v>
      </c>
      <c r="L184" s="240"/>
      <c r="M184" s="241" t="s">
        <v>5</v>
      </c>
      <c r="N184" s="242" t="s">
        <v>44</v>
      </c>
      <c r="O184" s="48"/>
      <c r="P184" s="206">
        <f>O184*H184</f>
        <v>0</v>
      </c>
      <c r="Q184" s="206">
        <v>0.13500000000000001</v>
      </c>
      <c r="R184" s="206">
        <f>Q184*H184</f>
        <v>0.57469499999999996</v>
      </c>
      <c r="S184" s="206">
        <v>0</v>
      </c>
      <c r="T184" s="207">
        <f>S184*H184</f>
        <v>0</v>
      </c>
      <c r="AR184" s="25" t="s">
        <v>243</v>
      </c>
      <c r="AT184" s="25" t="s">
        <v>240</v>
      </c>
      <c r="AU184" s="25" t="s">
        <v>87</v>
      </c>
      <c r="AY184" s="25" t="s">
        <v>126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5" t="s">
        <v>78</v>
      </c>
      <c r="BK184" s="208">
        <f>ROUND(I184*H184,2)</f>
        <v>0</v>
      </c>
      <c r="BL184" s="25" t="s">
        <v>133</v>
      </c>
      <c r="BM184" s="25" t="s">
        <v>315</v>
      </c>
    </row>
    <row r="185" s="11" customFormat="1">
      <c r="B185" s="209"/>
      <c r="D185" s="210" t="s">
        <v>135</v>
      </c>
      <c r="E185" s="211" t="s">
        <v>5</v>
      </c>
      <c r="F185" s="212" t="s">
        <v>316</v>
      </c>
      <c r="H185" s="213">
        <v>4.2569999999999997</v>
      </c>
      <c r="I185" s="214"/>
      <c r="L185" s="209"/>
      <c r="M185" s="215"/>
      <c r="N185" s="216"/>
      <c r="O185" s="216"/>
      <c r="P185" s="216"/>
      <c r="Q185" s="216"/>
      <c r="R185" s="216"/>
      <c r="S185" s="216"/>
      <c r="T185" s="217"/>
      <c r="AT185" s="211" t="s">
        <v>135</v>
      </c>
      <c r="AU185" s="211" t="s">
        <v>87</v>
      </c>
      <c r="AV185" s="11" t="s">
        <v>87</v>
      </c>
      <c r="AW185" s="11" t="s">
        <v>37</v>
      </c>
      <c r="AX185" s="11" t="s">
        <v>78</v>
      </c>
      <c r="AY185" s="211" t="s">
        <v>126</v>
      </c>
    </row>
    <row r="186" s="1" customFormat="1" ht="25.5" customHeight="1">
      <c r="B186" s="196"/>
      <c r="C186" s="197" t="s">
        <v>317</v>
      </c>
      <c r="D186" s="197" t="s">
        <v>129</v>
      </c>
      <c r="E186" s="198" t="s">
        <v>318</v>
      </c>
      <c r="F186" s="199" t="s">
        <v>319</v>
      </c>
      <c r="G186" s="200" t="s">
        <v>132</v>
      </c>
      <c r="H186" s="201">
        <v>4.8700000000000001</v>
      </c>
      <c r="I186" s="202"/>
      <c r="J186" s="203">
        <f>ROUND(I186*H186,2)</f>
        <v>0</v>
      </c>
      <c r="K186" s="199" t="s">
        <v>141</v>
      </c>
      <c r="L186" s="47"/>
      <c r="M186" s="204" t="s">
        <v>5</v>
      </c>
      <c r="N186" s="205" t="s">
        <v>44</v>
      </c>
      <c r="O186" s="48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5" t="s">
        <v>133</v>
      </c>
      <c r="AT186" s="25" t="s">
        <v>129</v>
      </c>
      <c r="AU186" s="25" t="s">
        <v>87</v>
      </c>
      <c r="AY186" s="25" t="s">
        <v>126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5" t="s">
        <v>78</v>
      </c>
      <c r="BK186" s="208">
        <f>ROUND(I186*H186,2)</f>
        <v>0</v>
      </c>
      <c r="BL186" s="25" t="s">
        <v>133</v>
      </c>
      <c r="BM186" s="25" t="s">
        <v>320</v>
      </c>
    </row>
    <row r="187" s="11" customFormat="1">
      <c r="B187" s="209"/>
      <c r="D187" s="210" t="s">
        <v>135</v>
      </c>
      <c r="E187" s="211" t="s">
        <v>5</v>
      </c>
      <c r="F187" s="212" t="s">
        <v>321</v>
      </c>
      <c r="H187" s="213">
        <v>4.8700000000000001</v>
      </c>
      <c r="I187" s="214"/>
      <c r="L187" s="209"/>
      <c r="M187" s="215"/>
      <c r="N187" s="216"/>
      <c r="O187" s="216"/>
      <c r="P187" s="216"/>
      <c r="Q187" s="216"/>
      <c r="R187" s="216"/>
      <c r="S187" s="216"/>
      <c r="T187" s="217"/>
      <c r="AT187" s="211" t="s">
        <v>135</v>
      </c>
      <c r="AU187" s="211" t="s">
        <v>87</v>
      </c>
      <c r="AV187" s="11" t="s">
        <v>87</v>
      </c>
      <c r="AW187" s="11" t="s">
        <v>37</v>
      </c>
      <c r="AX187" s="11" t="s">
        <v>78</v>
      </c>
      <c r="AY187" s="211" t="s">
        <v>126</v>
      </c>
    </row>
    <row r="188" s="1" customFormat="1" ht="25.5" customHeight="1">
      <c r="B188" s="196"/>
      <c r="C188" s="197" t="s">
        <v>322</v>
      </c>
      <c r="D188" s="197" t="s">
        <v>129</v>
      </c>
      <c r="E188" s="198" t="s">
        <v>323</v>
      </c>
      <c r="F188" s="199" t="s">
        <v>324</v>
      </c>
      <c r="G188" s="200" t="s">
        <v>132</v>
      </c>
      <c r="H188" s="201">
        <v>0.59999999999999998</v>
      </c>
      <c r="I188" s="202"/>
      <c r="J188" s="203">
        <f>ROUND(I188*H188,2)</f>
        <v>0</v>
      </c>
      <c r="K188" s="199" t="s">
        <v>141</v>
      </c>
      <c r="L188" s="47"/>
      <c r="M188" s="204" t="s">
        <v>5</v>
      </c>
      <c r="N188" s="205" t="s">
        <v>44</v>
      </c>
      <c r="O188" s="48"/>
      <c r="P188" s="206">
        <f>O188*H188</f>
        <v>0</v>
      </c>
      <c r="Q188" s="206">
        <v>0.14610000000000001</v>
      </c>
      <c r="R188" s="206">
        <f>Q188*H188</f>
        <v>0.087660000000000002</v>
      </c>
      <c r="S188" s="206">
        <v>0</v>
      </c>
      <c r="T188" s="207">
        <f>S188*H188</f>
        <v>0</v>
      </c>
      <c r="AR188" s="25" t="s">
        <v>133</v>
      </c>
      <c r="AT188" s="25" t="s">
        <v>129</v>
      </c>
      <c r="AU188" s="25" t="s">
        <v>87</v>
      </c>
      <c r="AY188" s="25" t="s">
        <v>126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5" t="s">
        <v>78</v>
      </c>
      <c r="BK188" s="208">
        <f>ROUND(I188*H188,2)</f>
        <v>0</v>
      </c>
      <c r="BL188" s="25" t="s">
        <v>133</v>
      </c>
      <c r="BM188" s="25" t="s">
        <v>325</v>
      </c>
    </row>
    <row r="189" s="11" customFormat="1">
      <c r="B189" s="209"/>
      <c r="D189" s="210" t="s">
        <v>135</v>
      </c>
      <c r="E189" s="211" t="s">
        <v>5</v>
      </c>
      <c r="F189" s="212" t="s">
        <v>326</v>
      </c>
      <c r="H189" s="213">
        <v>0.59999999999999998</v>
      </c>
      <c r="I189" s="214"/>
      <c r="L189" s="209"/>
      <c r="M189" s="215"/>
      <c r="N189" s="216"/>
      <c r="O189" s="216"/>
      <c r="P189" s="216"/>
      <c r="Q189" s="216"/>
      <c r="R189" s="216"/>
      <c r="S189" s="216"/>
      <c r="T189" s="217"/>
      <c r="AT189" s="211" t="s">
        <v>135</v>
      </c>
      <c r="AU189" s="211" t="s">
        <v>87</v>
      </c>
      <c r="AV189" s="11" t="s">
        <v>87</v>
      </c>
      <c r="AW189" s="11" t="s">
        <v>37</v>
      </c>
      <c r="AX189" s="11" t="s">
        <v>78</v>
      </c>
      <c r="AY189" s="211" t="s">
        <v>126</v>
      </c>
    </row>
    <row r="190" s="1" customFormat="1" ht="16.5" customHeight="1">
      <c r="B190" s="196"/>
      <c r="C190" s="233" t="s">
        <v>327</v>
      </c>
      <c r="D190" s="233" t="s">
        <v>240</v>
      </c>
      <c r="E190" s="234" t="s">
        <v>328</v>
      </c>
      <c r="F190" s="235" t="s">
        <v>329</v>
      </c>
      <c r="G190" s="236" t="s">
        <v>132</v>
      </c>
      <c r="H190" s="237">
        <v>0.66000000000000003</v>
      </c>
      <c r="I190" s="238"/>
      <c r="J190" s="239">
        <f>ROUND(I190*H190,2)</f>
        <v>0</v>
      </c>
      <c r="K190" s="235" t="s">
        <v>5</v>
      </c>
      <c r="L190" s="240"/>
      <c r="M190" s="241" t="s">
        <v>5</v>
      </c>
      <c r="N190" s="242" t="s">
        <v>44</v>
      </c>
      <c r="O190" s="48"/>
      <c r="P190" s="206">
        <f>O190*H190</f>
        <v>0</v>
      </c>
      <c r="Q190" s="206">
        <v>0.216</v>
      </c>
      <c r="R190" s="206">
        <f>Q190*H190</f>
        <v>0.14255999999999999</v>
      </c>
      <c r="S190" s="206">
        <v>0</v>
      </c>
      <c r="T190" s="207">
        <f>S190*H190</f>
        <v>0</v>
      </c>
      <c r="AR190" s="25" t="s">
        <v>243</v>
      </c>
      <c r="AT190" s="25" t="s">
        <v>240</v>
      </c>
      <c r="AU190" s="25" t="s">
        <v>87</v>
      </c>
      <c r="AY190" s="25" t="s">
        <v>126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5" t="s">
        <v>78</v>
      </c>
      <c r="BK190" s="208">
        <f>ROUND(I190*H190,2)</f>
        <v>0</v>
      </c>
      <c r="BL190" s="25" t="s">
        <v>133</v>
      </c>
      <c r="BM190" s="25" t="s">
        <v>330</v>
      </c>
    </row>
    <row r="191" s="11" customFormat="1">
      <c r="B191" s="209"/>
      <c r="D191" s="210" t="s">
        <v>135</v>
      </c>
      <c r="E191" s="211" t="s">
        <v>5</v>
      </c>
      <c r="F191" s="212" t="s">
        <v>331</v>
      </c>
      <c r="H191" s="213">
        <v>0.66000000000000003</v>
      </c>
      <c r="I191" s="214"/>
      <c r="L191" s="209"/>
      <c r="M191" s="215"/>
      <c r="N191" s="216"/>
      <c r="O191" s="216"/>
      <c r="P191" s="216"/>
      <c r="Q191" s="216"/>
      <c r="R191" s="216"/>
      <c r="S191" s="216"/>
      <c r="T191" s="217"/>
      <c r="AT191" s="211" t="s">
        <v>135</v>
      </c>
      <c r="AU191" s="211" t="s">
        <v>87</v>
      </c>
      <c r="AV191" s="11" t="s">
        <v>87</v>
      </c>
      <c r="AW191" s="11" t="s">
        <v>37</v>
      </c>
      <c r="AX191" s="11" t="s">
        <v>78</v>
      </c>
      <c r="AY191" s="211" t="s">
        <v>126</v>
      </c>
    </row>
    <row r="192" s="1" customFormat="1" ht="16.5" customHeight="1">
      <c r="B192" s="196"/>
      <c r="C192" s="197" t="s">
        <v>332</v>
      </c>
      <c r="D192" s="197" t="s">
        <v>129</v>
      </c>
      <c r="E192" s="198" t="s">
        <v>333</v>
      </c>
      <c r="F192" s="199" t="s">
        <v>334</v>
      </c>
      <c r="G192" s="200" t="s">
        <v>173</v>
      </c>
      <c r="H192" s="201">
        <v>46.299999999999997</v>
      </c>
      <c r="I192" s="202"/>
      <c r="J192" s="203">
        <f>ROUND(I192*H192,2)</f>
        <v>0</v>
      </c>
      <c r="K192" s="199" t="s">
        <v>141</v>
      </c>
      <c r="L192" s="47"/>
      <c r="M192" s="204" t="s">
        <v>5</v>
      </c>
      <c r="N192" s="205" t="s">
        <v>44</v>
      </c>
      <c r="O192" s="48"/>
      <c r="P192" s="206">
        <f>O192*H192</f>
        <v>0</v>
      </c>
      <c r="Q192" s="206">
        <v>0.0035999999999999999</v>
      </c>
      <c r="R192" s="206">
        <f>Q192*H192</f>
        <v>0.16668</v>
      </c>
      <c r="S192" s="206">
        <v>0</v>
      </c>
      <c r="T192" s="207">
        <f>S192*H192</f>
        <v>0</v>
      </c>
      <c r="AR192" s="25" t="s">
        <v>133</v>
      </c>
      <c r="AT192" s="25" t="s">
        <v>129</v>
      </c>
      <c r="AU192" s="25" t="s">
        <v>87</v>
      </c>
      <c r="AY192" s="25" t="s">
        <v>126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5" t="s">
        <v>78</v>
      </c>
      <c r="BK192" s="208">
        <f>ROUND(I192*H192,2)</f>
        <v>0</v>
      </c>
      <c r="BL192" s="25" t="s">
        <v>133</v>
      </c>
      <c r="BM192" s="25" t="s">
        <v>335</v>
      </c>
    </row>
    <row r="193" s="1" customFormat="1" ht="16.5" customHeight="1">
      <c r="B193" s="196"/>
      <c r="C193" s="197" t="s">
        <v>336</v>
      </c>
      <c r="D193" s="197" t="s">
        <v>129</v>
      </c>
      <c r="E193" s="198" t="s">
        <v>337</v>
      </c>
      <c r="F193" s="199" t="s">
        <v>338</v>
      </c>
      <c r="G193" s="200" t="s">
        <v>132</v>
      </c>
      <c r="H193" s="201">
        <v>2.5</v>
      </c>
      <c r="I193" s="202"/>
      <c r="J193" s="203">
        <f>ROUND(I193*H193,2)</f>
        <v>0</v>
      </c>
      <c r="K193" s="199" t="s">
        <v>5</v>
      </c>
      <c r="L193" s="47"/>
      <c r="M193" s="204" t="s">
        <v>5</v>
      </c>
      <c r="N193" s="205" t="s">
        <v>44</v>
      </c>
      <c r="O193" s="48"/>
      <c r="P193" s="206">
        <f>O193*H193</f>
        <v>0</v>
      </c>
      <c r="Q193" s="206">
        <v>0.15140000000000001</v>
      </c>
      <c r="R193" s="206">
        <f>Q193*H193</f>
        <v>0.3785</v>
      </c>
      <c r="S193" s="206">
        <v>0</v>
      </c>
      <c r="T193" s="207">
        <f>S193*H193</f>
        <v>0</v>
      </c>
      <c r="AR193" s="25" t="s">
        <v>133</v>
      </c>
      <c r="AT193" s="25" t="s">
        <v>129</v>
      </c>
      <c r="AU193" s="25" t="s">
        <v>87</v>
      </c>
      <c r="AY193" s="25" t="s">
        <v>126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25" t="s">
        <v>78</v>
      </c>
      <c r="BK193" s="208">
        <f>ROUND(I193*H193,2)</f>
        <v>0</v>
      </c>
      <c r="BL193" s="25" t="s">
        <v>133</v>
      </c>
      <c r="BM193" s="25" t="s">
        <v>339</v>
      </c>
    </row>
    <row r="194" s="10" customFormat="1" ht="29.88" customHeight="1">
      <c r="B194" s="183"/>
      <c r="D194" s="184" t="s">
        <v>72</v>
      </c>
      <c r="E194" s="194" t="s">
        <v>290</v>
      </c>
      <c r="F194" s="194" t="s">
        <v>340</v>
      </c>
      <c r="I194" s="186"/>
      <c r="J194" s="195">
        <f>BK194</f>
        <v>0</v>
      </c>
      <c r="L194" s="183"/>
      <c r="M194" s="188"/>
      <c r="N194" s="189"/>
      <c r="O194" s="189"/>
      <c r="P194" s="190">
        <f>SUM(P195:P219)</f>
        <v>0</v>
      </c>
      <c r="Q194" s="189"/>
      <c r="R194" s="190">
        <f>SUM(R195:R219)</f>
        <v>22.97160478</v>
      </c>
      <c r="S194" s="189"/>
      <c r="T194" s="191">
        <f>SUM(T195:T219)</f>
        <v>1.0622</v>
      </c>
      <c r="AR194" s="184" t="s">
        <v>78</v>
      </c>
      <c r="AT194" s="192" t="s">
        <v>72</v>
      </c>
      <c r="AU194" s="192" t="s">
        <v>78</v>
      </c>
      <c r="AY194" s="184" t="s">
        <v>126</v>
      </c>
      <c r="BK194" s="193">
        <f>SUM(BK195:BK219)</f>
        <v>0</v>
      </c>
    </row>
    <row r="195" s="1" customFormat="1" ht="25.5" customHeight="1">
      <c r="B195" s="196"/>
      <c r="C195" s="197" t="s">
        <v>341</v>
      </c>
      <c r="D195" s="197" t="s">
        <v>129</v>
      </c>
      <c r="E195" s="198" t="s">
        <v>342</v>
      </c>
      <c r="F195" s="199" t="s">
        <v>343</v>
      </c>
      <c r="G195" s="200" t="s">
        <v>208</v>
      </c>
      <c r="H195" s="201">
        <v>1</v>
      </c>
      <c r="I195" s="202"/>
      <c r="J195" s="203">
        <f>ROUND(I195*H195,2)</f>
        <v>0</v>
      </c>
      <c r="K195" s="199" t="s">
        <v>141</v>
      </c>
      <c r="L195" s="47"/>
      <c r="M195" s="204" t="s">
        <v>5</v>
      </c>
      <c r="N195" s="205" t="s">
        <v>44</v>
      </c>
      <c r="O195" s="48"/>
      <c r="P195" s="206">
        <f>O195*H195</f>
        <v>0</v>
      </c>
      <c r="Q195" s="206">
        <v>0.00069999999999999999</v>
      </c>
      <c r="R195" s="206">
        <f>Q195*H195</f>
        <v>0.00069999999999999999</v>
      </c>
      <c r="S195" s="206">
        <v>0</v>
      </c>
      <c r="T195" s="207">
        <f>S195*H195</f>
        <v>0</v>
      </c>
      <c r="AR195" s="25" t="s">
        <v>133</v>
      </c>
      <c r="AT195" s="25" t="s">
        <v>129</v>
      </c>
      <c r="AU195" s="25" t="s">
        <v>87</v>
      </c>
      <c r="AY195" s="25" t="s">
        <v>126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25" t="s">
        <v>78</v>
      </c>
      <c r="BK195" s="208">
        <f>ROUND(I195*H195,2)</f>
        <v>0</v>
      </c>
      <c r="BL195" s="25" t="s">
        <v>133</v>
      </c>
      <c r="BM195" s="25" t="s">
        <v>344</v>
      </c>
    </row>
    <row r="196" s="11" customFormat="1">
      <c r="B196" s="209"/>
      <c r="D196" s="210" t="s">
        <v>135</v>
      </c>
      <c r="E196" s="211" t="s">
        <v>5</v>
      </c>
      <c r="F196" s="212" t="s">
        <v>345</v>
      </c>
      <c r="H196" s="213">
        <v>1</v>
      </c>
      <c r="I196" s="214"/>
      <c r="L196" s="209"/>
      <c r="M196" s="215"/>
      <c r="N196" s="216"/>
      <c r="O196" s="216"/>
      <c r="P196" s="216"/>
      <c r="Q196" s="216"/>
      <c r="R196" s="216"/>
      <c r="S196" s="216"/>
      <c r="T196" s="217"/>
      <c r="AT196" s="211" t="s">
        <v>135</v>
      </c>
      <c r="AU196" s="211" t="s">
        <v>87</v>
      </c>
      <c r="AV196" s="11" t="s">
        <v>87</v>
      </c>
      <c r="AW196" s="11" t="s">
        <v>37</v>
      </c>
      <c r="AX196" s="11" t="s">
        <v>78</v>
      </c>
      <c r="AY196" s="211" t="s">
        <v>126</v>
      </c>
    </row>
    <row r="197" s="1" customFormat="1" ht="16.5" customHeight="1">
      <c r="B197" s="196"/>
      <c r="C197" s="197" t="s">
        <v>346</v>
      </c>
      <c r="D197" s="197" t="s">
        <v>129</v>
      </c>
      <c r="E197" s="198" t="s">
        <v>347</v>
      </c>
      <c r="F197" s="199" t="s">
        <v>348</v>
      </c>
      <c r="G197" s="200" t="s">
        <v>208</v>
      </c>
      <c r="H197" s="201">
        <v>2</v>
      </c>
      <c r="I197" s="202"/>
      <c r="J197" s="203">
        <f>ROUND(I197*H197,2)</f>
        <v>0</v>
      </c>
      <c r="K197" s="199" t="s">
        <v>5</v>
      </c>
      <c r="L197" s="47"/>
      <c r="M197" s="204" t="s">
        <v>5</v>
      </c>
      <c r="N197" s="205" t="s">
        <v>44</v>
      </c>
      <c r="O197" s="48"/>
      <c r="P197" s="206">
        <f>O197*H197</f>
        <v>0</v>
      </c>
      <c r="Q197" s="206">
        <v>0.00069999999999999999</v>
      </c>
      <c r="R197" s="206">
        <f>Q197*H197</f>
        <v>0.0014</v>
      </c>
      <c r="S197" s="206">
        <v>0</v>
      </c>
      <c r="T197" s="207">
        <f>S197*H197</f>
        <v>0</v>
      </c>
      <c r="AR197" s="25" t="s">
        <v>133</v>
      </c>
      <c r="AT197" s="25" t="s">
        <v>129</v>
      </c>
      <c r="AU197" s="25" t="s">
        <v>87</v>
      </c>
      <c r="AY197" s="25" t="s">
        <v>126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25" t="s">
        <v>78</v>
      </c>
      <c r="BK197" s="208">
        <f>ROUND(I197*H197,2)</f>
        <v>0</v>
      </c>
      <c r="BL197" s="25" t="s">
        <v>133</v>
      </c>
      <c r="BM197" s="25" t="s">
        <v>349</v>
      </c>
    </row>
    <row r="198" s="1" customFormat="1" ht="16.5" customHeight="1">
      <c r="B198" s="196"/>
      <c r="C198" s="233" t="s">
        <v>350</v>
      </c>
      <c r="D198" s="233" t="s">
        <v>240</v>
      </c>
      <c r="E198" s="234" t="s">
        <v>351</v>
      </c>
      <c r="F198" s="235" t="s">
        <v>352</v>
      </c>
      <c r="G198" s="236" t="s">
        <v>208</v>
      </c>
      <c r="H198" s="237">
        <v>2</v>
      </c>
      <c r="I198" s="238"/>
      <c r="J198" s="239">
        <f>ROUND(I198*H198,2)</f>
        <v>0</v>
      </c>
      <c r="K198" s="235" t="s">
        <v>5</v>
      </c>
      <c r="L198" s="240"/>
      <c r="M198" s="241" t="s">
        <v>5</v>
      </c>
      <c r="N198" s="242" t="s">
        <v>44</v>
      </c>
      <c r="O198" s="48"/>
      <c r="P198" s="206">
        <f>O198*H198</f>
        <v>0</v>
      </c>
      <c r="Q198" s="206">
        <v>0.0051999999999999998</v>
      </c>
      <c r="R198" s="206">
        <f>Q198*H198</f>
        <v>0.0104</v>
      </c>
      <c r="S198" s="206">
        <v>0</v>
      </c>
      <c r="T198" s="207">
        <f>S198*H198</f>
        <v>0</v>
      </c>
      <c r="AR198" s="25" t="s">
        <v>243</v>
      </c>
      <c r="AT198" s="25" t="s">
        <v>240</v>
      </c>
      <c r="AU198" s="25" t="s">
        <v>87</v>
      </c>
      <c r="AY198" s="25" t="s">
        <v>126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5" t="s">
        <v>78</v>
      </c>
      <c r="BK198" s="208">
        <f>ROUND(I198*H198,2)</f>
        <v>0</v>
      </c>
      <c r="BL198" s="25" t="s">
        <v>133</v>
      </c>
      <c r="BM198" s="25" t="s">
        <v>353</v>
      </c>
    </row>
    <row r="199" s="1" customFormat="1" ht="16.5" customHeight="1">
      <c r="B199" s="196"/>
      <c r="C199" s="197" t="s">
        <v>354</v>
      </c>
      <c r="D199" s="197" t="s">
        <v>129</v>
      </c>
      <c r="E199" s="198" t="s">
        <v>355</v>
      </c>
      <c r="F199" s="199" t="s">
        <v>356</v>
      </c>
      <c r="G199" s="200" t="s">
        <v>208</v>
      </c>
      <c r="H199" s="201">
        <v>1</v>
      </c>
      <c r="I199" s="202"/>
      <c r="J199" s="203">
        <f>ROUND(I199*H199,2)</f>
        <v>0</v>
      </c>
      <c r="K199" s="199" t="s">
        <v>141</v>
      </c>
      <c r="L199" s="47"/>
      <c r="M199" s="204" t="s">
        <v>5</v>
      </c>
      <c r="N199" s="205" t="s">
        <v>44</v>
      </c>
      <c r="O199" s="48"/>
      <c r="P199" s="206">
        <f>O199*H199</f>
        <v>0</v>
      </c>
      <c r="Q199" s="206">
        <v>0.00025000000000000001</v>
      </c>
      <c r="R199" s="206">
        <f>Q199*H199</f>
        <v>0.00025000000000000001</v>
      </c>
      <c r="S199" s="206">
        <v>0</v>
      </c>
      <c r="T199" s="207">
        <f>S199*H199</f>
        <v>0</v>
      </c>
      <c r="AR199" s="25" t="s">
        <v>133</v>
      </c>
      <c r="AT199" s="25" t="s">
        <v>129</v>
      </c>
      <c r="AU199" s="25" t="s">
        <v>87</v>
      </c>
      <c r="AY199" s="25" t="s">
        <v>126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5" t="s">
        <v>78</v>
      </c>
      <c r="BK199" s="208">
        <f>ROUND(I199*H199,2)</f>
        <v>0</v>
      </c>
      <c r="BL199" s="25" t="s">
        <v>133</v>
      </c>
      <c r="BM199" s="25" t="s">
        <v>357</v>
      </c>
    </row>
    <row r="200" s="11" customFormat="1">
      <c r="B200" s="209"/>
      <c r="D200" s="210" t="s">
        <v>135</v>
      </c>
      <c r="E200" s="211" t="s">
        <v>5</v>
      </c>
      <c r="F200" s="212" t="s">
        <v>345</v>
      </c>
      <c r="H200" s="213">
        <v>1</v>
      </c>
      <c r="I200" s="214"/>
      <c r="L200" s="209"/>
      <c r="M200" s="215"/>
      <c r="N200" s="216"/>
      <c r="O200" s="216"/>
      <c r="P200" s="216"/>
      <c r="Q200" s="216"/>
      <c r="R200" s="216"/>
      <c r="S200" s="216"/>
      <c r="T200" s="217"/>
      <c r="AT200" s="211" t="s">
        <v>135</v>
      </c>
      <c r="AU200" s="211" t="s">
        <v>87</v>
      </c>
      <c r="AV200" s="11" t="s">
        <v>87</v>
      </c>
      <c r="AW200" s="11" t="s">
        <v>37</v>
      </c>
      <c r="AX200" s="11" t="s">
        <v>78</v>
      </c>
      <c r="AY200" s="211" t="s">
        <v>126</v>
      </c>
    </row>
    <row r="201" s="1" customFormat="1" ht="16.5" customHeight="1">
      <c r="B201" s="196"/>
      <c r="C201" s="233" t="s">
        <v>358</v>
      </c>
      <c r="D201" s="233" t="s">
        <v>240</v>
      </c>
      <c r="E201" s="234" t="s">
        <v>359</v>
      </c>
      <c r="F201" s="235" t="s">
        <v>360</v>
      </c>
      <c r="G201" s="236" t="s">
        <v>208</v>
      </c>
      <c r="H201" s="237">
        <v>1</v>
      </c>
      <c r="I201" s="238"/>
      <c r="J201" s="239">
        <f>ROUND(I201*H201,2)</f>
        <v>0</v>
      </c>
      <c r="K201" s="235" t="s">
        <v>141</v>
      </c>
      <c r="L201" s="240"/>
      <c r="M201" s="241" t="s">
        <v>5</v>
      </c>
      <c r="N201" s="242" t="s">
        <v>44</v>
      </c>
      <c r="O201" s="48"/>
      <c r="P201" s="206">
        <f>O201*H201</f>
        <v>0</v>
      </c>
      <c r="Q201" s="206">
        <v>0.0050000000000000001</v>
      </c>
      <c r="R201" s="206">
        <f>Q201*H201</f>
        <v>0.0050000000000000001</v>
      </c>
      <c r="S201" s="206">
        <v>0</v>
      </c>
      <c r="T201" s="207">
        <f>S201*H201</f>
        <v>0</v>
      </c>
      <c r="AR201" s="25" t="s">
        <v>243</v>
      </c>
      <c r="AT201" s="25" t="s">
        <v>240</v>
      </c>
      <c r="AU201" s="25" t="s">
        <v>87</v>
      </c>
      <c r="AY201" s="25" t="s">
        <v>126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25" t="s">
        <v>78</v>
      </c>
      <c r="BK201" s="208">
        <f>ROUND(I201*H201,2)</f>
        <v>0</v>
      </c>
      <c r="BL201" s="25" t="s">
        <v>133</v>
      </c>
      <c r="BM201" s="25" t="s">
        <v>361</v>
      </c>
    </row>
    <row r="202" s="1" customFormat="1" ht="16.5" customHeight="1">
      <c r="B202" s="196"/>
      <c r="C202" s="197" t="s">
        <v>362</v>
      </c>
      <c r="D202" s="197" t="s">
        <v>129</v>
      </c>
      <c r="E202" s="198" t="s">
        <v>355</v>
      </c>
      <c r="F202" s="199" t="s">
        <v>356</v>
      </c>
      <c r="G202" s="200" t="s">
        <v>208</v>
      </c>
      <c r="H202" s="201">
        <v>2</v>
      </c>
      <c r="I202" s="202"/>
      <c r="J202" s="203">
        <f>ROUND(I202*H202,2)</f>
        <v>0</v>
      </c>
      <c r="K202" s="199" t="s">
        <v>141</v>
      </c>
      <c r="L202" s="47"/>
      <c r="M202" s="204" t="s">
        <v>5</v>
      </c>
      <c r="N202" s="205" t="s">
        <v>44</v>
      </c>
      <c r="O202" s="48"/>
      <c r="P202" s="206">
        <f>O202*H202</f>
        <v>0</v>
      </c>
      <c r="Q202" s="206">
        <v>0.00025000000000000001</v>
      </c>
      <c r="R202" s="206">
        <f>Q202*H202</f>
        <v>0.00050000000000000001</v>
      </c>
      <c r="S202" s="206">
        <v>0</v>
      </c>
      <c r="T202" s="207">
        <f>S202*H202</f>
        <v>0</v>
      </c>
      <c r="AR202" s="25" t="s">
        <v>133</v>
      </c>
      <c r="AT202" s="25" t="s">
        <v>129</v>
      </c>
      <c r="AU202" s="25" t="s">
        <v>87</v>
      </c>
      <c r="AY202" s="25" t="s">
        <v>126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25" t="s">
        <v>78</v>
      </c>
      <c r="BK202" s="208">
        <f>ROUND(I202*H202,2)</f>
        <v>0</v>
      </c>
      <c r="BL202" s="25" t="s">
        <v>133</v>
      </c>
      <c r="BM202" s="25" t="s">
        <v>363</v>
      </c>
    </row>
    <row r="203" s="1" customFormat="1" ht="16.5" customHeight="1">
      <c r="B203" s="196"/>
      <c r="C203" s="233" t="s">
        <v>364</v>
      </c>
      <c r="D203" s="233" t="s">
        <v>240</v>
      </c>
      <c r="E203" s="234" t="s">
        <v>359</v>
      </c>
      <c r="F203" s="235" t="s">
        <v>360</v>
      </c>
      <c r="G203" s="236" t="s">
        <v>208</v>
      </c>
      <c r="H203" s="237">
        <v>2</v>
      </c>
      <c r="I203" s="238"/>
      <c r="J203" s="239">
        <f>ROUND(I203*H203,2)</f>
        <v>0</v>
      </c>
      <c r="K203" s="235" t="s">
        <v>141</v>
      </c>
      <c r="L203" s="240"/>
      <c r="M203" s="241" t="s">
        <v>5</v>
      </c>
      <c r="N203" s="242" t="s">
        <v>44</v>
      </c>
      <c r="O203" s="48"/>
      <c r="P203" s="206">
        <f>O203*H203</f>
        <v>0</v>
      </c>
      <c r="Q203" s="206">
        <v>0.0050000000000000001</v>
      </c>
      <c r="R203" s="206">
        <f>Q203*H203</f>
        <v>0.01</v>
      </c>
      <c r="S203" s="206">
        <v>0</v>
      </c>
      <c r="T203" s="207">
        <f>S203*H203</f>
        <v>0</v>
      </c>
      <c r="AR203" s="25" t="s">
        <v>243</v>
      </c>
      <c r="AT203" s="25" t="s">
        <v>240</v>
      </c>
      <c r="AU203" s="25" t="s">
        <v>87</v>
      </c>
      <c r="AY203" s="25" t="s">
        <v>126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25" t="s">
        <v>78</v>
      </c>
      <c r="BK203" s="208">
        <f>ROUND(I203*H203,2)</f>
        <v>0</v>
      </c>
      <c r="BL203" s="25" t="s">
        <v>133</v>
      </c>
      <c r="BM203" s="25" t="s">
        <v>365</v>
      </c>
    </row>
    <row r="204" s="1" customFormat="1" ht="25.5" customHeight="1">
      <c r="B204" s="196"/>
      <c r="C204" s="197" t="s">
        <v>366</v>
      </c>
      <c r="D204" s="197" t="s">
        <v>129</v>
      </c>
      <c r="E204" s="198" t="s">
        <v>367</v>
      </c>
      <c r="F204" s="199" t="s">
        <v>368</v>
      </c>
      <c r="G204" s="200" t="s">
        <v>173</v>
      </c>
      <c r="H204" s="201">
        <v>46.299999999999997</v>
      </c>
      <c r="I204" s="202"/>
      <c r="J204" s="203">
        <f>ROUND(I204*H204,2)</f>
        <v>0</v>
      </c>
      <c r="K204" s="199" t="s">
        <v>141</v>
      </c>
      <c r="L204" s="47"/>
      <c r="M204" s="204" t="s">
        <v>5</v>
      </c>
      <c r="N204" s="205" t="s">
        <v>44</v>
      </c>
      <c r="O204" s="48"/>
      <c r="P204" s="206">
        <f>O204*H204</f>
        <v>0</v>
      </c>
      <c r="Q204" s="206">
        <v>0.14066999999999999</v>
      </c>
      <c r="R204" s="206">
        <f>Q204*H204</f>
        <v>6.5130209999999993</v>
      </c>
      <c r="S204" s="206">
        <v>0</v>
      </c>
      <c r="T204" s="207">
        <f>S204*H204</f>
        <v>0</v>
      </c>
      <c r="AR204" s="25" t="s">
        <v>133</v>
      </c>
      <c r="AT204" s="25" t="s">
        <v>129</v>
      </c>
      <c r="AU204" s="25" t="s">
        <v>87</v>
      </c>
      <c r="AY204" s="25" t="s">
        <v>126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25" t="s">
        <v>78</v>
      </c>
      <c r="BK204" s="208">
        <f>ROUND(I204*H204,2)</f>
        <v>0</v>
      </c>
      <c r="BL204" s="25" t="s">
        <v>133</v>
      </c>
      <c r="BM204" s="25" t="s">
        <v>369</v>
      </c>
    </row>
    <row r="205" s="11" customFormat="1">
      <c r="B205" s="209"/>
      <c r="D205" s="210" t="s">
        <v>135</v>
      </c>
      <c r="E205" s="211" t="s">
        <v>5</v>
      </c>
      <c r="F205" s="212" t="s">
        <v>370</v>
      </c>
      <c r="H205" s="213">
        <v>46.299999999999997</v>
      </c>
      <c r="I205" s="214"/>
      <c r="L205" s="209"/>
      <c r="M205" s="215"/>
      <c r="N205" s="216"/>
      <c r="O205" s="216"/>
      <c r="P205" s="216"/>
      <c r="Q205" s="216"/>
      <c r="R205" s="216"/>
      <c r="S205" s="216"/>
      <c r="T205" s="217"/>
      <c r="AT205" s="211" t="s">
        <v>135</v>
      </c>
      <c r="AU205" s="211" t="s">
        <v>87</v>
      </c>
      <c r="AV205" s="11" t="s">
        <v>87</v>
      </c>
      <c r="AW205" s="11" t="s">
        <v>37</v>
      </c>
      <c r="AX205" s="11" t="s">
        <v>78</v>
      </c>
      <c r="AY205" s="211" t="s">
        <v>126</v>
      </c>
    </row>
    <row r="206" s="1" customFormat="1" ht="16.5" customHeight="1">
      <c r="B206" s="196"/>
      <c r="C206" s="233" t="s">
        <v>371</v>
      </c>
      <c r="D206" s="233" t="s">
        <v>240</v>
      </c>
      <c r="E206" s="234" t="s">
        <v>372</v>
      </c>
      <c r="F206" s="235" t="s">
        <v>373</v>
      </c>
      <c r="G206" s="236" t="s">
        <v>173</v>
      </c>
      <c r="H206" s="237">
        <v>48.615000000000002</v>
      </c>
      <c r="I206" s="238"/>
      <c r="J206" s="239">
        <f>ROUND(I206*H206,2)</f>
        <v>0</v>
      </c>
      <c r="K206" s="235" t="s">
        <v>141</v>
      </c>
      <c r="L206" s="240"/>
      <c r="M206" s="241" t="s">
        <v>5</v>
      </c>
      <c r="N206" s="242" t="s">
        <v>44</v>
      </c>
      <c r="O206" s="48"/>
      <c r="P206" s="206">
        <f>O206*H206</f>
        <v>0</v>
      </c>
      <c r="Q206" s="206">
        <v>0.14999999999999999</v>
      </c>
      <c r="R206" s="206">
        <f>Q206*H206</f>
        <v>7.2922500000000001</v>
      </c>
      <c r="S206" s="206">
        <v>0</v>
      </c>
      <c r="T206" s="207">
        <f>S206*H206</f>
        <v>0</v>
      </c>
      <c r="AR206" s="25" t="s">
        <v>243</v>
      </c>
      <c r="AT206" s="25" t="s">
        <v>240</v>
      </c>
      <c r="AU206" s="25" t="s">
        <v>87</v>
      </c>
      <c r="AY206" s="25" t="s">
        <v>126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5" t="s">
        <v>78</v>
      </c>
      <c r="BK206" s="208">
        <f>ROUND(I206*H206,2)</f>
        <v>0</v>
      </c>
      <c r="BL206" s="25" t="s">
        <v>133</v>
      </c>
      <c r="BM206" s="25" t="s">
        <v>374</v>
      </c>
    </row>
    <row r="207" s="11" customFormat="1">
      <c r="B207" s="209"/>
      <c r="D207" s="210" t="s">
        <v>135</v>
      </c>
      <c r="E207" s="211" t="s">
        <v>5</v>
      </c>
      <c r="F207" s="212" t="s">
        <v>375</v>
      </c>
      <c r="H207" s="213">
        <v>48.615000000000002</v>
      </c>
      <c r="I207" s="214"/>
      <c r="L207" s="209"/>
      <c r="M207" s="215"/>
      <c r="N207" s="216"/>
      <c r="O207" s="216"/>
      <c r="P207" s="216"/>
      <c r="Q207" s="216"/>
      <c r="R207" s="216"/>
      <c r="S207" s="216"/>
      <c r="T207" s="217"/>
      <c r="AT207" s="211" t="s">
        <v>135</v>
      </c>
      <c r="AU207" s="211" t="s">
        <v>87</v>
      </c>
      <c r="AV207" s="11" t="s">
        <v>87</v>
      </c>
      <c r="AW207" s="11" t="s">
        <v>37</v>
      </c>
      <c r="AX207" s="11" t="s">
        <v>78</v>
      </c>
      <c r="AY207" s="211" t="s">
        <v>126</v>
      </c>
    </row>
    <row r="208" s="1" customFormat="1" ht="16.5" customHeight="1">
      <c r="B208" s="196"/>
      <c r="C208" s="233" t="s">
        <v>376</v>
      </c>
      <c r="D208" s="233" t="s">
        <v>240</v>
      </c>
      <c r="E208" s="234" t="s">
        <v>377</v>
      </c>
      <c r="F208" s="235" t="s">
        <v>378</v>
      </c>
      <c r="G208" s="236" t="s">
        <v>173</v>
      </c>
      <c r="H208" s="237">
        <v>2</v>
      </c>
      <c r="I208" s="238"/>
      <c r="J208" s="239">
        <f>ROUND(I208*H208,2)</f>
        <v>0</v>
      </c>
      <c r="K208" s="235" t="s">
        <v>141</v>
      </c>
      <c r="L208" s="240"/>
      <c r="M208" s="241" t="s">
        <v>5</v>
      </c>
      <c r="N208" s="242" t="s">
        <v>44</v>
      </c>
      <c r="O208" s="48"/>
      <c r="P208" s="206">
        <f>O208*H208</f>
        <v>0</v>
      </c>
      <c r="Q208" s="206">
        <v>0.14999999999999999</v>
      </c>
      <c r="R208" s="206">
        <f>Q208*H208</f>
        <v>0.29999999999999999</v>
      </c>
      <c r="S208" s="206">
        <v>0</v>
      </c>
      <c r="T208" s="207">
        <f>S208*H208</f>
        <v>0</v>
      </c>
      <c r="AR208" s="25" t="s">
        <v>243</v>
      </c>
      <c r="AT208" s="25" t="s">
        <v>240</v>
      </c>
      <c r="AU208" s="25" t="s">
        <v>87</v>
      </c>
      <c r="AY208" s="25" t="s">
        <v>126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25" t="s">
        <v>78</v>
      </c>
      <c r="BK208" s="208">
        <f>ROUND(I208*H208,2)</f>
        <v>0</v>
      </c>
      <c r="BL208" s="25" t="s">
        <v>133</v>
      </c>
      <c r="BM208" s="25" t="s">
        <v>379</v>
      </c>
    </row>
    <row r="209" s="1" customFormat="1" ht="25.5" customHeight="1">
      <c r="B209" s="196"/>
      <c r="C209" s="197" t="s">
        <v>380</v>
      </c>
      <c r="D209" s="197" t="s">
        <v>129</v>
      </c>
      <c r="E209" s="198" t="s">
        <v>381</v>
      </c>
      <c r="F209" s="199" t="s">
        <v>382</v>
      </c>
      <c r="G209" s="200" t="s">
        <v>179</v>
      </c>
      <c r="H209" s="201">
        <v>3.9169999999999998</v>
      </c>
      <c r="I209" s="202"/>
      <c r="J209" s="203">
        <f>ROUND(I209*H209,2)</f>
        <v>0</v>
      </c>
      <c r="K209" s="199" t="s">
        <v>141</v>
      </c>
      <c r="L209" s="47"/>
      <c r="M209" s="204" t="s">
        <v>5</v>
      </c>
      <c r="N209" s="205" t="s">
        <v>44</v>
      </c>
      <c r="O209" s="48"/>
      <c r="P209" s="206">
        <f>O209*H209</f>
        <v>0</v>
      </c>
      <c r="Q209" s="206">
        <v>2.2563399999999998</v>
      </c>
      <c r="R209" s="206">
        <f>Q209*H209</f>
        <v>8.8380837799999981</v>
      </c>
      <c r="S209" s="206">
        <v>0</v>
      </c>
      <c r="T209" s="207">
        <f>S209*H209</f>
        <v>0</v>
      </c>
      <c r="AR209" s="25" t="s">
        <v>133</v>
      </c>
      <c r="AT209" s="25" t="s">
        <v>129</v>
      </c>
      <c r="AU209" s="25" t="s">
        <v>87</v>
      </c>
      <c r="AY209" s="25" t="s">
        <v>126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25" t="s">
        <v>78</v>
      </c>
      <c r="BK209" s="208">
        <f>ROUND(I209*H209,2)</f>
        <v>0</v>
      </c>
      <c r="BL209" s="25" t="s">
        <v>133</v>
      </c>
      <c r="BM209" s="25" t="s">
        <v>383</v>
      </c>
    </row>
    <row r="210" s="11" customFormat="1">
      <c r="B210" s="209"/>
      <c r="D210" s="210" t="s">
        <v>135</v>
      </c>
      <c r="E210" s="211" t="s">
        <v>5</v>
      </c>
      <c r="F210" s="212" t="s">
        <v>182</v>
      </c>
      <c r="H210" s="213">
        <v>2.3149999999999999</v>
      </c>
      <c r="I210" s="214"/>
      <c r="L210" s="209"/>
      <c r="M210" s="215"/>
      <c r="N210" s="216"/>
      <c r="O210" s="216"/>
      <c r="P210" s="216"/>
      <c r="Q210" s="216"/>
      <c r="R210" s="216"/>
      <c r="S210" s="216"/>
      <c r="T210" s="217"/>
      <c r="AT210" s="211" t="s">
        <v>135</v>
      </c>
      <c r="AU210" s="211" t="s">
        <v>87</v>
      </c>
      <c r="AV210" s="11" t="s">
        <v>87</v>
      </c>
      <c r="AW210" s="11" t="s">
        <v>37</v>
      </c>
      <c r="AX210" s="11" t="s">
        <v>73</v>
      </c>
      <c r="AY210" s="211" t="s">
        <v>126</v>
      </c>
    </row>
    <row r="211" s="13" customFormat="1">
      <c r="B211" s="226"/>
      <c r="D211" s="210" t="s">
        <v>135</v>
      </c>
      <c r="E211" s="227" t="s">
        <v>5</v>
      </c>
      <c r="F211" s="228" t="s">
        <v>183</v>
      </c>
      <c r="H211" s="227" t="s">
        <v>5</v>
      </c>
      <c r="I211" s="229"/>
      <c r="L211" s="226"/>
      <c r="M211" s="230"/>
      <c r="N211" s="231"/>
      <c r="O211" s="231"/>
      <c r="P211" s="231"/>
      <c r="Q211" s="231"/>
      <c r="R211" s="231"/>
      <c r="S211" s="231"/>
      <c r="T211" s="232"/>
      <c r="AT211" s="227" t="s">
        <v>135</v>
      </c>
      <c r="AU211" s="227" t="s">
        <v>87</v>
      </c>
      <c r="AV211" s="13" t="s">
        <v>78</v>
      </c>
      <c r="AW211" s="13" t="s">
        <v>37</v>
      </c>
      <c r="AX211" s="13" t="s">
        <v>73</v>
      </c>
      <c r="AY211" s="227" t="s">
        <v>126</v>
      </c>
    </row>
    <row r="212" s="11" customFormat="1">
      <c r="B212" s="209"/>
      <c r="D212" s="210" t="s">
        <v>135</v>
      </c>
      <c r="E212" s="211" t="s">
        <v>5</v>
      </c>
      <c r="F212" s="212" t="s">
        <v>184</v>
      </c>
      <c r="H212" s="213">
        <v>1.296</v>
      </c>
      <c r="I212" s="214"/>
      <c r="L212" s="209"/>
      <c r="M212" s="215"/>
      <c r="N212" s="216"/>
      <c r="O212" s="216"/>
      <c r="P212" s="216"/>
      <c r="Q212" s="216"/>
      <c r="R212" s="216"/>
      <c r="S212" s="216"/>
      <c r="T212" s="217"/>
      <c r="AT212" s="211" t="s">
        <v>135</v>
      </c>
      <c r="AU212" s="211" t="s">
        <v>87</v>
      </c>
      <c r="AV212" s="11" t="s">
        <v>87</v>
      </c>
      <c r="AW212" s="11" t="s">
        <v>37</v>
      </c>
      <c r="AX212" s="11" t="s">
        <v>73</v>
      </c>
      <c r="AY212" s="211" t="s">
        <v>126</v>
      </c>
    </row>
    <row r="213" s="11" customFormat="1">
      <c r="B213" s="209"/>
      <c r="D213" s="210" t="s">
        <v>135</v>
      </c>
      <c r="E213" s="211" t="s">
        <v>5</v>
      </c>
      <c r="F213" s="212" t="s">
        <v>185</v>
      </c>
      <c r="H213" s="213">
        <v>0.30599999999999999</v>
      </c>
      <c r="I213" s="214"/>
      <c r="L213" s="209"/>
      <c r="M213" s="215"/>
      <c r="N213" s="216"/>
      <c r="O213" s="216"/>
      <c r="P213" s="216"/>
      <c r="Q213" s="216"/>
      <c r="R213" s="216"/>
      <c r="S213" s="216"/>
      <c r="T213" s="217"/>
      <c r="AT213" s="211" t="s">
        <v>135</v>
      </c>
      <c r="AU213" s="211" t="s">
        <v>87</v>
      </c>
      <c r="AV213" s="11" t="s">
        <v>87</v>
      </c>
      <c r="AW213" s="11" t="s">
        <v>37</v>
      </c>
      <c r="AX213" s="11" t="s">
        <v>73</v>
      </c>
      <c r="AY213" s="211" t="s">
        <v>126</v>
      </c>
    </row>
    <row r="214" s="12" customFormat="1">
      <c r="B214" s="218"/>
      <c r="D214" s="210" t="s">
        <v>135</v>
      </c>
      <c r="E214" s="219" t="s">
        <v>5</v>
      </c>
      <c r="F214" s="220" t="s">
        <v>138</v>
      </c>
      <c r="H214" s="221">
        <v>3.9169999999999998</v>
      </c>
      <c r="I214" s="222"/>
      <c r="L214" s="218"/>
      <c r="M214" s="223"/>
      <c r="N214" s="224"/>
      <c r="O214" s="224"/>
      <c r="P214" s="224"/>
      <c r="Q214" s="224"/>
      <c r="R214" s="224"/>
      <c r="S214" s="224"/>
      <c r="T214" s="225"/>
      <c r="AT214" s="219" t="s">
        <v>135</v>
      </c>
      <c r="AU214" s="219" t="s">
        <v>87</v>
      </c>
      <c r="AV214" s="12" t="s">
        <v>133</v>
      </c>
      <c r="AW214" s="12" t="s">
        <v>37</v>
      </c>
      <c r="AX214" s="12" t="s">
        <v>78</v>
      </c>
      <c r="AY214" s="219" t="s">
        <v>126</v>
      </c>
    </row>
    <row r="215" s="1" customFormat="1" ht="16.5" customHeight="1">
      <c r="B215" s="196"/>
      <c r="C215" s="197" t="s">
        <v>255</v>
      </c>
      <c r="D215" s="197" t="s">
        <v>129</v>
      </c>
      <c r="E215" s="198" t="s">
        <v>384</v>
      </c>
      <c r="F215" s="199" t="s">
        <v>385</v>
      </c>
      <c r="G215" s="200" t="s">
        <v>173</v>
      </c>
      <c r="H215" s="201">
        <v>46.299999999999997</v>
      </c>
      <c r="I215" s="202"/>
      <c r="J215" s="203">
        <f>ROUND(I215*H215,2)</f>
        <v>0</v>
      </c>
      <c r="K215" s="199" t="s">
        <v>141</v>
      </c>
      <c r="L215" s="47"/>
      <c r="M215" s="204" t="s">
        <v>5</v>
      </c>
      <c r="N215" s="205" t="s">
        <v>44</v>
      </c>
      <c r="O215" s="48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AR215" s="25" t="s">
        <v>133</v>
      </c>
      <c r="AT215" s="25" t="s">
        <v>129</v>
      </c>
      <c r="AU215" s="25" t="s">
        <v>87</v>
      </c>
      <c r="AY215" s="25" t="s">
        <v>126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25" t="s">
        <v>78</v>
      </c>
      <c r="BK215" s="208">
        <f>ROUND(I215*H215,2)</f>
        <v>0</v>
      </c>
      <c r="BL215" s="25" t="s">
        <v>133</v>
      </c>
      <c r="BM215" s="25" t="s">
        <v>386</v>
      </c>
    </row>
    <row r="216" s="1" customFormat="1" ht="16.5" customHeight="1">
      <c r="B216" s="196"/>
      <c r="C216" s="197" t="s">
        <v>387</v>
      </c>
      <c r="D216" s="197" t="s">
        <v>129</v>
      </c>
      <c r="E216" s="198" t="s">
        <v>388</v>
      </c>
      <c r="F216" s="199" t="s">
        <v>389</v>
      </c>
      <c r="G216" s="200" t="s">
        <v>173</v>
      </c>
      <c r="H216" s="201">
        <v>2.8999999999999999</v>
      </c>
      <c r="I216" s="202"/>
      <c r="J216" s="203">
        <f>ROUND(I216*H216,2)</f>
        <v>0</v>
      </c>
      <c r="K216" s="199" t="s">
        <v>141</v>
      </c>
      <c r="L216" s="47"/>
      <c r="M216" s="204" t="s">
        <v>5</v>
      </c>
      <c r="N216" s="205" t="s">
        <v>44</v>
      </c>
      <c r="O216" s="48"/>
      <c r="P216" s="206">
        <f>O216*H216</f>
        <v>0</v>
      </c>
      <c r="Q216" s="206">
        <v>0</v>
      </c>
      <c r="R216" s="206">
        <f>Q216*H216</f>
        <v>0</v>
      </c>
      <c r="S216" s="206">
        <v>0.33800000000000002</v>
      </c>
      <c r="T216" s="207">
        <f>S216*H216</f>
        <v>0.98020000000000007</v>
      </c>
      <c r="AR216" s="25" t="s">
        <v>133</v>
      </c>
      <c r="AT216" s="25" t="s">
        <v>129</v>
      </c>
      <c r="AU216" s="25" t="s">
        <v>87</v>
      </c>
      <c r="AY216" s="25" t="s">
        <v>126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25" t="s">
        <v>78</v>
      </c>
      <c r="BK216" s="208">
        <f>ROUND(I216*H216,2)</f>
        <v>0</v>
      </c>
      <c r="BL216" s="25" t="s">
        <v>133</v>
      </c>
      <c r="BM216" s="25" t="s">
        <v>390</v>
      </c>
    </row>
    <row r="217" s="11" customFormat="1">
      <c r="B217" s="209"/>
      <c r="D217" s="210" t="s">
        <v>135</v>
      </c>
      <c r="E217" s="211" t="s">
        <v>5</v>
      </c>
      <c r="F217" s="212" t="s">
        <v>391</v>
      </c>
      <c r="H217" s="213">
        <v>2.8999999999999999</v>
      </c>
      <c r="I217" s="214"/>
      <c r="L217" s="209"/>
      <c r="M217" s="215"/>
      <c r="N217" s="216"/>
      <c r="O217" s="216"/>
      <c r="P217" s="216"/>
      <c r="Q217" s="216"/>
      <c r="R217" s="216"/>
      <c r="S217" s="216"/>
      <c r="T217" s="217"/>
      <c r="AT217" s="211" t="s">
        <v>135</v>
      </c>
      <c r="AU217" s="211" t="s">
        <v>87</v>
      </c>
      <c r="AV217" s="11" t="s">
        <v>87</v>
      </c>
      <c r="AW217" s="11" t="s">
        <v>37</v>
      </c>
      <c r="AX217" s="11" t="s">
        <v>78</v>
      </c>
      <c r="AY217" s="211" t="s">
        <v>126</v>
      </c>
    </row>
    <row r="218" s="1" customFormat="1" ht="25.5" customHeight="1">
      <c r="B218" s="196"/>
      <c r="C218" s="197" t="s">
        <v>392</v>
      </c>
      <c r="D218" s="197" t="s">
        <v>129</v>
      </c>
      <c r="E218" s="198" t="s">
        <v>393</v>
      </c>
      <c r="F218" s="199" t="s">
        <v>394</v>
      </c>
      <c r="G218" s="200" t="s">
        <v>208</v>
      </c>
      <c r="H218" s="201">
        <v>1</v>
      </c>
      <c r="I218" s="202"/>
      <c r="J218" s="203">
        <f>ROUND(I218*H218,2)</f>
        <v>0</v>
      </c>
      <c r="K218" s="199" t="s">
        <v>141</v>
      </c>
      <c r="L218" s="47"/>
      <c r="M218" s="204" t="s">
        <v>5</v>
      </c>
      <c r="N218" s="205" t="s">
        <v>44</v>
      </c>
      <c r="O218" s="48"/>
      <c r="P218" s="206">
        <f>O218*H218</f>
        <v>0</v>
      </c>
      <c r="Q218" s="206">
        <v>0</v>
      </c>
      <c r="R218" s="206">
        <f>Q218*H218</f>
        <v>0</v>
      </c>
      <c r="S218" s="206">
        <v>0.082000000000000003</v>
      </c>
      <c r="T218" s="207">
        <f>S218*H218</f>
        <v>0.082000000000000003</v>
      </c>
      <c r="AR218" s="25" t="s">
        <v>133</v>
      </c>
      <c r="AT218" s="25" t="s">
        <v>129</v>
      </c>
      <c r="AU218" s="25" t="s">
        <v>87</v>
      </c>
      <c r="AY218" s="25" t="s">
        <v>126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25" t="s">
        <v>78</v>
      </c>
      <c r="BK218" s="208">
        <f>ROUND(I218*H218,2)</f>
        <v>0</v>
      </c>
      <c r="BL218" s="25" t="s">
        <v>133</v>
      </c>
      <c r="BM218" s="25" t="s">
        <v>395</v>
      </c>
    </row>
    <row r="219" s="11" customFormat="1">
      <c r="B219" s="209"/>
      <c r="D219" s="210" t="s">
        <v>135</v>
      </c>
      <c r="E219" s="211" t="s">
        <v>5</v>
      </c>
      <c r="F219" s="212" t="s">
        <v>396</v>
      </c>
      <c r="H219" s="213">
        <v>1</v>
      </c>
      <c r="I219" s="214"/>
      <c r="L219" s="209"/>
      <c r="M219" s="215"/>
      <c r="N219" s="216"/>
      <c r="O219" s="216"/>
      <c r="P219" s="216"/>
      <c r="Q219" s="216"/>
      <c r="R219" s="216"/>
      <c r="S219" s="216"/>
      <c r="T219" s="217"/>
      <c r="AT219" s="211" t="s">
        <v>135</v>
      </c>
      <c r="AU219" s="211" t="s">
        <v>87</v>
      </c>
      <c r="AV219" s="11" t="s">
        <v>87</v>
      </c>
      <c r="AW219" s="11" t="s">
        <v>37</v>
      </c>
      <c r="AX219" s="11" t="s">
        <v>78</v>
      </c>
      <c r="AY219" s="211" t="s">
        <v>126</v>
      </c>
    </row>
    <row r="220" s="10" customFormat="1" ht="29.88" customHeight="1">
      <c r="B220" s="183"/>
      <c r="D220" s="184" t="s">
        <v>72</v>
      </c>
      <c r="E220" s="194" t="s">
        <v>397</v>
      </c>
      <c r="F220" s="194" t="s">
        <v>398</v>
      </c>
      <c r="I220" s="186"/>
      <c r="J220" s="195">
        <f>BK220</f>
        <v>0</v>
      </c>
      <c r="L220" s="183"/>
      <c r="M220" s="188"/>
      <c r="N220" s="189"/>
      <c r="O220" s="189"/>
      <c r="P220" s="190">
        <f>SUM(P221:P235)</f>
        <v>0</v>
      </c>
      <c r="Q220" s="189"/>
      <c r="R220" s="190">
        <f>SUM(R221:R235)</f>
        <v>0</v>
      </c>
      <c r="S220" s="189"/>
      <c r="T220" s="191">
        <f>SUM(T221:T235)</f>
        <v>0</v>
      </c>
      <c r="AR220" s="184" t="s">
        <v>78</v>
      </c>
      <c r="AT220" s="192" t="s">
        <v>72</v>
      </c>
      <c r="AU220" s="192" t="s">
        <v>78</v>
      </c>
      <c r="AY220" s="184" t="s">
        <v>126</v>
      </c>
      <c r="BK220" s="193">
        <f>SUM(BK221:BK235)</f>
        <v>0</v>
      </c>
    </row>
    <row r="221" s="1" customFormat="1" ht="16.5" customHeight="1">
      <c r="B221" s="196"/>
      <c r="C221" s="197" t="s">
        <v>399</v>
      </c>
      <c r="D221" s="197" t="s">
        <v>129</v>
      </c>
      <c r="E221" s="198" t="s">
        <v>400</v>
      </c>
      <c r="F221" s="199" t="s">
        <v>401</v>
      </c>
      <c r="G221" s="200" t="s">
        <v>202</v>
      </c>
      <c r="H221" s="201">
        <v>16.091999999999999</v>
      </c>
      <c r="I221" s="202"/>
      <c r="J221" s="203">
        <f>ROUND(I221*H221,2)</f>
        <v>0</v>
      </c>
      <c r="K221" s="199" t="s">
        <v>141</v>
      </c>
      <c r="L221" s="47"/>
      <c r="M221" s="204" t="s">
        <v>5</v>
      </c>
      <c r="N221" s="205" t="s">
        <v>44</v>
      </c>
      <c r="O221" s="48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25" t="s">
        <v>133</v>
      </c>
      <c r="AT221" s="25" t="s">
        <v>129</v>
      </c>
      <c r="AU221" s="25" t="s">
        <v>87</v>
      </c>
      <c r="AY221" s="25" t="s">
        <v>126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25" t="s">
        <v>78</v>
      </c>
      <c r="BK221" s="208">
        <f>ROUND(I221*H221,2)</f>
        <v>0</v>
      </c>
      <c r="BL221" s="25" t="s">
        <v>133</v>
      </c>
      <c r="BM221" s="25" t="s">
        <v>402</v>
      </c>
    </row>
    <row r="222" s="11" customFormat="1">
      <c r="B222" s="209"/>
      <c r="D222" s="210" t="s">
        <v>135</v>
      </c>
      <c r="E222" s="211" t="s">
        <v>5</v>
      </c>
      <c r="F222" s="212" t="s">
        <v>403</v>
      </c>
      <c r="H222" s="213">
        <v>16.091999999999999</v>
      </c>
      <c r="I222" s="214"/>
      <c r="L222" s="209"/>
      <c r="M222" s="215"/>
      <c r="N222" s="216"/>
      <c r="O222" s="216"/>
      <c r="P222" s="216"/>
      <c r="Q222" s="216"/>
      <c r="R222" s="216"/>
      <c r="S222" s="216"/>
      <c r="T222" s="217"/>
      <c r="AT222" s="211" t="s">
        <v>135</v>
      </c>
      <c r="AU222" s="211" t="s">
        <v>87</v>
      </c>
      <c r="AV222" s="11" t="s">
        <v>87</v>
      </c>
      <c r="AW222" s="11" t="s">
        <v>37</v>
      </c>
      <c r="AX222" s="11" t="s">
        <v>78</v>
      </c>
      <c r="AY222" s="211" t="s">
        <v>126</v>
      </c>
    </row>
    <row r="223" s="1" customFormat="1" ht="16.5" customHeight="1">
      <c r="B223" s="196"/>
      <c r="C223" s="197" t="s">
        <v>404</v>
      </c>
      <c r="D223" s="197" t="s">
        <v>129</v>
      </c>
      <c r="E223" s="198" t="s">
        <v>405</v>
      </c>
      <c r="F223" s="199" t="s">
        <v>406</v>
      </c>
      <c r="G223" s="200" t="s">
        <v>202</v>
      </c>
      <c r="H223" s="201">
        <v>38.939999999999998</v>
      </c>
      <c r="I223" s="202"/>
      <c r="J223" s="203">
        <f>ROUND(I223*H223,2)</f>
        <v>0</v>
      </c>
      <c r="K223" s="199" t="s">
        <v>141</v>
      </c>
      <c r="L223" s="47"/>
      <c r="M223" s="204" t="s">
        <v>5</v>
      </c>
      <c r="N223" s="205" t="s">
        <v>44</v>
      </c>
      <c r="O223" s="48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25" t="s">
        <v>133</v>
      </c>
      <c r="AT223" s="25" t="s">
        <v>129</v>
      </c>
      <c r="AU223" s="25" t="s">
        <v>87</v>
      </c>
      <c r="AY223" s="25" t="s">
        <v>126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25" t="s">
        <v>78</v>
      </c>
      <c r="BK223" s="208">
        <f>ROUND(I223*H223,2)</f>
        <v>0</v>
      </c>
      <c r="BL223" s="25" t="s">
        <v>133</v>
      </c>
      <c r="BM223" s="25" t="s">
        <v>407</v>
      </c>
    </row>
    <row r="224" s="1" customFormat="1" ht="16.5" customHeight="1">
      <c r="B224" s="196"/>
      <c r="C224" s="197" t="s">
        <v>408</v>
      </c>
      <c r="D224" s="197" t="s">
        <v>129</v>
      </c>
      <c r="E224" s="198" t="s">
        <v>409</v>
      </c>
      <c r="F224" s="199" t="s">
        <v>410</v>
      </c>
      <c r="G224" s="200" t="s">
        <v>202</v>
      </c>
      <c r="H224" s="201">
        <v>739.86000000000001</v>
      </c>
      <c r="I224" s="202"/>
      <c r="J224" s="203">
        <f>ROUND(I224*H224,2)</f>
        <v>0</v>
      </c>
      <c r="K224" s="199" t="s">
        <v>141</v>
      </c>
      <c r="L224" s="47"/>
      <c r="M224" s="204" t="s">
        <v>5</v>
      </c>
      <c r="N224" s="205" t="s">
        <v>44</v>
      </c>
      <c r="O224" s="48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25" t="s">
        <v>133</v>
      </c>
      <c r="AT224" s="25" t="s">
        <v>129</v>
      </c>
      <c r="AU224" s="25" t="s">
        <v>87</v>
      </c>
      <c r="AY224" s="25" t="s">
        <v>126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25" t="s">
        <v>78</v>
      </c>
      <c r="BK224" s="208">
        <f>ROUND(I224*H224,2)</f>
        <v>0</v>
      </c>
      <c r="BL224" s="25" t="s">
        <v>133</v>
      </c>
      <c r="BM224" s="25" t="s">
        <v>411</v>
      </c>
    </row>
    <row r="225" s="13" customFormat="1">
      <c r="B225" s="226"/>
      <c r="D225" s="210" t="s">
        <v>135</v>
      </c>
      <c r="E225" s="227" t="s">
        <v>5</v>
      </c>
      <c r="F225" s="228" t="s">
        <v>412</v>
      </c>
      <c r="H225" s="227" t="s">
        <v>5</v>
      </c>
      <c r="I225" s="229"/>
      <c r="L225" s="226"/>
      <c r="M225" s="230"/>
      <c r="N225" s="231"/>
      <c r="O225" s="231"/>
      <c r="P225" s="231"/>
      <c r="Q225" s="231"/>
      <c r="R225" s="231"/>
      <c r="S225" s="231"/>
      <c r="T225" s="232"/>
      <c r="AT225" s="227" t="s">
        <v>135</v>
      </c>
      <c r="AU225" s="227" t="s">
        <v>87</v>
      </c>
      <c r="AV225" s="13" t="s">
        <v>78</v>
      </c>
      <c r="AW225" s="13" t="s">
        <v>37</v>
      </c>
      <c r="AX225" s="13" t="s">
        <v>73</v>
      </c>
      <c r="AY225" s="227" t="s">
        <v>126</v>
      </c>
    </row>
    <row r="226" s="11" customFormat="1">
      <c r="B226" s="209"/>
      <c r="D226" s="210" t="s">
        <v>135</v>
      </c>
      <c r="E226" s="211" t="s">
        <v>5</v>
      </c>
      <c r="F226" s="212" t="s">
        <v>413</v>
      </c>
      <c r="H226" s="213">
        <v>739.86000000000001</v>
      </c>
      <c r="I226" s="214"/>
      <c r="L226" s="209"/>
      <c r="M226" s="215"/>
      <c r="N226" s="216"/>
      <c r="O226" s="216"/>
      <c r="P226" s="216"/>
      <c r="Q226" s="216"/>
      <c r="R226" s="216"/>
      <c r="S226" s="216"/>
      <c r="T226" s="217"/>
      <c r="AT226" s="211" t="s">
        <v>135</v>
      </c>
      <c r="AU226" s="211" t="s">
        <v>87</v>
      </c>
      <c r="AV226" s="11" t="s">
        <v>87</v>
      </c>
      <c r="AW226" s="11" t="s">
        <v>37</v>
      </c>
      <c r="AX226" s="11" t="s">
        <v>78</v>
      </c>
      <c r="AY226" s="211" t="s">
        <v>126</v>
      </c>
    </row>
    <row r="227" s="1" customFormat="1" ht="16.5" customHeight="1">
      <c r="B227" s="196"/>
      <c r="C227" s="197" t="s">
        <v>414</v>
      </c>
      <c r="D227" s="197" t="s">
        <v>129</v>
      </c>
      <c r="E227" s="198" t="s">
        <v>415</v>
      </c>
      <c r="F227" s="199" t="s">
        <v>416</v>
      </c>
      <c r="G227" s="200" t="s">
        <v>202</v>
      </c>
      <c r="H227" s="201">
        <v>5.25</v>
      </c>
      <c r="I227" s="202"/>
      <c r="J227" s="203">
        <f>ROUND(I227*H227,2)</f>
        <v>0</v>
      </c>
      <c r="K227" s="199" t="s">
        <v>141</v>
      </c>
      <c r="L227" s="47"/>
      <c r="M227" s="204" t="s">
        <v>5</v>
      </c>
      <c r="N227" s="205" t="s">
        <v>44</v>
      </c>
      <c r="O227" s="48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25" t="s">
        <v>133</v>
      </c>
      <c r="AT227" s="25" t="s">
        <v>129</v>
      </c>
      <c r="AU227" s="25" t="s">
        <v>87</v>
      </c>
      <c r="AY227" s="25" t="s">
        <v>126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25" t="s">
        <v>78</v>
      </c>
      <c r="BK227" s="208">
        <f>ROUND(I227*H227,2)</f>
        <v>0</v>
      </c>
      <c r="BL227" s="25" t="s">
        <v>133</v>
      </c>
      <c r="BM227" s="25" t="s">
        <v>417</v>
      </c>
    </row>
    <row r="228" s="11" customFormat="1">
      <c r="B228" s="209"/>
      <c r="D228" s="210" t="s">
        <v>135</v>
      </c>
      <c r="E228" s="211" t="s">
        <v>88</v>
      </c>
      <c r="F228" s="212" t="s">
        <v>418</v>
      </c>
      <c r="H228" s="213">
        <v>5.25</v>
      </c>
      <c r="I228" s="214"/>
      <c r="L228" s="209"/>
      <c r="M228" s="215"/>
      <c r="N228" s="216"/>
      <c r="O228" s="216"/>
      <c r="P228" s="216"/>
      <c r="Q228" s="216"/>
      <c r="R228" s="216"/>
      <c r="S228" s="216"/>
      <c r="T228" s="217"/>
      <c r="AT228" s="211" t="s">
        <v>135</v>
      </c>
      <c r="AU228" s="211" t="s">
        <v>87</v>
      </c>
      <c r="AV228" s="11" t="s">
        <v>87</v>
      </c>
      <c r="AW228" s="11" t="s">
        <v>37</v>
      </c>
      <c r="AX228" s="11" t="s">
        <v>78</v>
      </c>
      <c r="AY228" s="211" t="s">
        <v>126</v>
      </c>
    </row>
    <row r="229" s="1" customFormat="1" ht="16.5" customHeight="1">
      <c r="B229" s="196"/>
      <c r="C229" s="197" t="s">
        <v>419</v>
      </c>
      <c r="D229" s="197" t="s">
        <v>129</v>
      </c>
      <c r="E229" s="198" t="s">
        <v>420</v>
      </c>
      <c r="F229" s="199" t="s">
        <v>421</v>
      </c>
      <c r="G229" s="200" t="s">
        <v>202</v>
      </c>
      <c r="H229" s="201">
        <v>99.75</v>
      </c>
      <c r="I229" s="202"/>
      <c r="J229" s="203">
        <f>ROUND(I229*H229,2)</f>
        <v>0</v>
      </c>
      <c r="K229" s="199" t="s">
        <v>141</v>
      </c>
      <c r="L229" s="47"/>
      <c r="M229" s="204" t="s">
        <v>5</v>
      </c>
      <c r="N229" s="205" t="s">
        <v>44</v>
      </c>
      <c r="O229" s="48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25" t="s">
        <v>133</v>
      </c>
      <c r="AT229" s="25" t="s">
        <v>129</v>
      </c>
      <c r="AU229" s="25" t="s">
        <v>87</v>
      </c>
      <c r="AY229" s="25" t="s">
        <v>126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25" t="s">
        <v>78</v>
      </c>
      <c r="BK229" s="208">
        <f>ROUND(I229*H229,2)</f>
        <v>0</v>
      </c>
      <c r="BL229" s="25" t="s">
        <v>133</v>
      </c>
      <c r="BM229" s="25" t="s">
        <v>422</v>
      </c>
    </row>
    <row r="230" s="11" customFormat="1">
      <c r="B230" s="209"/>
      <c r="D230" s="210" t="s">
        <v>135</v>
      </c>
      <c r="E230" s="211" t="s">
        <v>5</v>
      </c>
      <c r="F230" s="212" t="s">
        <v>423</v>
      </c>
      <c r="H230" s="213">
        <v>99.75</v>
      </c>
      <c r="I230" s="214"/>
      <c r="L230" s="209"/>
      <c r="M230" s="215"/>
      <c r="N230" s="216"/>
      <c r="O230" s="216"/>
      <c r="P230" s="216"/>
      <c r="Q230" s="216"/>
      <c r="R230" s="216"/>
      <c r="S230" s="216"/>
      <c r="T230" s="217"/>
      <c r="AT230" s="211" t="s">
        <v>135</v>
      </c>
      <c r="AU230" s="211" t="s">
        <v>87</v>
      </c>
      <c r="AV230" s="11" t="s">
        <v>87</v>
      </c>
      <c r="AW230" s="11" t="s">
        <v>37</v>
      </c>
      <c r="AX230" s="11" t="s">
        <v>78</v>
      </c>
      <c r="AY230" s="211" t="s">
        <v>126</v>
      </c>
    </row>
    <row r="231" s="1" customFormat="1" ht="16.5" customHeight="1">
      <c r="B231" s="196"/>
      <c r="C231" s="197" t="s">
        <v>424</v>
      </c>
      <c r="D231" s="197" t="s">
        <v>129</v>
      </c>
      <c r="E231" s="198" t="s">
        <v>425</v>
      </c>
      <c r="F231" s="199" t="s">
        <v>426</v>
      </c>
      <c r="G231" s="200" t="s">
        <v>202</v>
      </c>
      <c r="H231" s="201">
        <v>52.235999999999997</v>
      </c>
      <c r="I231" s="202"/>
      <c r="J231" s="203">
        <f>ROUND(I231*H231,2)</f>
        <v>0</v>
      </c>
      <c r="K231" s="199" t="s">
        <v>141</v>
      </c>
      <c r="L231" s="47"/>
      <c r="M231" s="204" t="s">
        <v>5</v>
      </c>
      <c r="N231" s="205" t="s">
        <v>44</v>
      </c>
      <c r="O231" s="48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25" t="s">
        <v>133</v>
      </c>
      <c r="AT231" s="25" t="s">
        <v>129</v>
      </c>
      <c r="AU231" s="25" t="s">
        <v>87</v>
      </c>
      <c r="AY231" s="25" t="s">
        <v>126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25" t="s">
        <v>78</v>
      </c>
      <c r="BK231" s="208">
        <f>ROUND(I231*H231,2)</f>
        <v>0</v>
      </c>
      <c r="BL231" s="25" t="s">
        <v>133</v>
      </c>
      <c r="BM231" s="25" t="s">
        <v>427</v>
      </c>
    </row>
    <row r="232" s="1" customFormat="1" ht="25.5" customHeight="1">
      <c r="B232" s="196"/>
      <c r="C232" s="197" t="s">
        <v>428</v>
      </c>
      <c r="D232" s="197" t="s">
        <v>129</v>
      </c>
      <c r="E232" s="198" t="s">
        <v>429</v>
      </c>
      <c r="F232" s="199" t="s">
        <v>430</v>
      </c>
      <c r="G232" s="200" t="s">
        <v>202</v>
      </c>
      <c r="H232" s="201">
        <v>5.25</v>
      </c>
      <c r="I232" s="202"/>
      <c r="J232" s="203">
        <f>ROUND(I232*H232,2)</f>
        <v>0</v>
      </c>
      <c r="K232" s="199" t="s">
        <v>141</v>
      </c>
      <c r="L232" s="47"/>
      <c r="M232" s="204" t="s">
        <v>5</v>
      </c>
      <c r="N232" s="205" t="s">
        <v>44</v>
      </c>
      <c r="O232" s="48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5" t="s">
        <v>133</v>
      </c>
      <c r="AT232" s="25" t="s">
        <v>129</v>
      </c>
      <c r="AU232" s="25" t="s">
        <v>87</v>
      </c>
      <c r="AY232" s="25" t="s">
        <v>126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25" t="s">
        <v>78</v>
      </c>
      <c r="BK232" s="208">
        <f>ROUND(I232*H232,2)</f>
        <v>0</v>
      </c>
      <c r="BL232" s="25" t="s">
        <v>133</v>
      </c>
      <c r="BM232" s="25" t="s">
        <v>431</v>
      </c>
    </row>
    <row r="233" s="11" customFormat="1">
      <c r="B233" s="209"/>
      <c r="D233" s="210" t="s">
        <v>135</v>
      </c>
      <c r="E233" s="211" t="s">
        <v>5</v>
      </c>
      <c r="F233" s="212" t="s">
        <v>88</v>
      </c>
      <c r="H233" s="213">
        <v>5.25</v>
      </c>
      <c r="I233" s="214"/>
      <c r="L233" s="209"/>
      <c r="M233" s="215"/>
      <c r="N233" s="216"/>
      <c r="O233" s="216"/>
      <c r="P233" s="216"/>
      <c r="Q233" s="216"/>
      <c r="R233" s="216"/>
      <c r="S233" s="216"/>
      <c r="T233" s="217"/>
      <c r="AT233" s="211" t="s">
        <v>135</v>
      </c>
      <c r="AU233" s="211" t="s">
        <v>87</v>
      </c>
      <c r="AV233" s="11" t="s">
        <v>87</v>
      </c>
      <c r="AW233" s="11" t="s">
        <v>37</v>
      </c>
      <c r="AX233" s="11" t="s">
        <v>78</v>
      </c>
      <c r="AY233" s="211" t="s">
        <v>126</v>
      </c>
    </row>
    <row r="234" s="1" customFormat="1" ht="25.5" customHeight="1">
      <c r="B234" s="196"/>
      <c r="C234" s="197" t="s">
        <v>432</v>
      </c>
      <c r="D234" s="197" t="s">
        <v>129</v>
      </c>
      <c r="E234" s="198" t="s">
        <v>433</v>
      </c>
      <c r="F234" s="199" t="s">
        <v>434</v>
      </c>
      <c r="G234" s="200" t="s">
        <v>202</v>
      </c>
      <c r="H234" s="201">
        <v>20.539999999999999</v>
      </c>
      <c r="I234" s="202"/>
      <c r="J234" s="203">
        <f>ROUND(I234*H234,2)</f>
        <v>0</v>
      </c>
      <c r="K234" s="199" t="s">
        <v>141</v>
      </c>
      <c r="L234" s="47"/>
      <c r="M234" s="204" t="s">
        <v>5</v>
      </c>
      <c r="N234" s="205" t="s">
        <v>44</v>
      </c>
      <c r="O234" s="48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25" t="s">
        <v>133</v>
      </c>
      <c r="AT234" s="25" t="s">
        <v>129</v>
      </c>
      <c r="AU234" s="25" t="s">
        <v>87</v>
      </c>
      <c r="AY234" s="25" t="s">
        <v>126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25" t="s">
        <v>78</v>
      </c>
      <c r="BK234" s="208">
        <f>ROUND(I234*H234,2)</f>
        <v>0</v>
      </c>
      <c r="BL234" s="25" t="s">
        <v>133</v>
      </c>
      <c r="BM234" s="25" t="s">
        <v>435</v>
      </c>
    </row>
    <row r="235" s="1" customFormat="1" ht="25.5" customHeight="1">
      <c r="B235" s="196"/>
      <c r="C235" s="197" t="s">
        <v>436</v>
      </c>
      <c r="D235" s="197" t="s">
        <v>129</v>
      </c>
      <c r="E235" s="198" t="s">
        <v>437</v>
      </c>
      <c r="F235" s="199" t="s">
        <v>438</v>
      </c>
      <c r="G235" s="200" t="s">
        <v>202</v>
      </c>
      <c r="H235" s="201">
        <v>18.399999999999999</v>
      </c>
      <c r="I235" s="202"/>
      <c r="J235" s="203">
        <f>ROUND(I235*H235,2)</f>
        <v>0</v>
      </c>
      <c r="K235" s="199" t="s">
        <v>141</v>
      </c>
      <c r="L235" s="47"/>
      <c r="M235" s="204" t="s">
        <v>5</v>
      </c>
      <c r="N235" s="205" t="s">
        <v>44</v>
      </c>
      <c r="O235" s="48"/>
      <c r="P235" s="206">
        <f>O235*H235</f>
        <v>0</v>
      </c>
      <c r="Q235" s="206">
        <v>0</v>
      </c>
      <c r="R235" s="206">
        <f>Q235*H235</f>
        <v>0</v>
      </c>
      <c r="S235" s="206">
        <v>0</v>
      </c>
      <c r="T235" s="207">
        <f>S235*H235</f>
        <v>0</v>
      </c>
      <c r="AR235" s="25" t="s">
        <v>133</v>
      </c>
      <c r="AT235" s="25" t="s">
        <v>129</v>
      </c>
      <c r="AU235" s="25" t="s">
        <v>87</v>
      </c>
      <c r="AY235" s="25" t="s">
        <v>126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25" t="s">
        <v>78</v>
      </c>
      <c r="BK235" s="208">
        <f>ROUND(I235*H235,2)</f>
        <v>0</v>
      </c>
      <c r="BL235" s="25" t="s">
        <v>133</v>
      </c>
      <c r="BM235" s="25" t="s">
        <v>439</v>
      </c>
    </row>
    <row r="236" s="10" customFormat="1" ht="29.88" customHeight="1">
      <c r="B236" s="183"/>
      <c r="D236" s="184" t="s">
        <v>72</v>
      </c>
      <c r="E236" s="194" t="s">
        <v>440</v>
      </c>
      <c r="F236" s="194" t="s">
        <v>441</v>
      </c>
      <c r="I236" s="186"/>
      <c r="J236" s="195">
        <f>BK236</f>
        <v>0</v>
      </c>
      <c r="L236" s="183"/>
      <c r="M236" s="188"/>
      <c r="N236" s="189"/>
      <c r="O236" s="189"/>
      <c r="P236" s="190">
        <f>P237</f>
        <v>0</v>
      </c>
      <c r="Q236" s="189"/>
      <c r="R236" s="190">
        <f>R237</f>
        <v>0</v>
      </c>
      <c r="S236" s="189"/>
      <c r="T236" s="191">
        <f>T237</f>
        <v>0</v>
      </c>
      <c r="AR236" s="184" t="s">
        <v>78</v>
      </c>
      <c r="AT236" s="192" t="s">
        <v>72</v>
      </c>
      <c r="AU236" s="192" t="s">
        <v>78</v>
      </c>
      <c r="AY236" s="184" t="s">
        <v>126</v>
      </c>
      <c r="BK236" s="193">
        <f>BK237</f>
        <v>0</v>
      </c>
    </row>
    <row r="237" s="1" customFormat="1" ht="16.5" customHeight="1">
      <c r="B237" s="196"/>
      <c r="C237" s="197" t="s">
        <v>442</v>
      </c>
      <c r="D237" s="197" t="s">
        <v>129</v>
      </c>
      <c r="E237" s="198" t="s">
        <v>443</v>
      </c>
      <c r="F237" s="199" t="s">
        <v>444</v>
      </c>
      <c r="G237" s="200" t="s">
        <v>202</v>
      </c>
      <c r="H237" s="201">
        <v>77.894000000000005</v>
      </c>
      <c r="I237" s="202"/>
      <c r="J237" s="203">
        <f>ROUND(I237*H237,2)</f>
        <v>0</v>
      </c>
      <c r="K237" s="199" t="s">
        <v>141</v>
      </c>
      <c r="L237" s="47"/>
      <c r="M237" s="204" t="s">
        <v>5</v>
      </c>
      <c r="N237" s="205" t="s">
        <v>44</v>
      </c>
      <c r="O237" s="48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AR237" s="25" t="s">
        <v>133</v>
      </c>
      <c r="AT237" s="25" t="s">
        <v>129</v>
      </c>
      <c r="AU237" s="25" t="s">
        <v>87</v>
      </c>
      <c r="AY237" s="25" t="s">
        <v>126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25" t="s">
        <v>78</v>
      </c>
      <c r="BK237" s="208">
        <f>ROUND(I237*H237,2)</f>
        <v>0</v>
      </c>
      <c r="BL237" s="25" t="s">
        <v>133</v>
      </c>
      <c r="BM237" s="25" t="s">
        <v>445</v>
      </c>
    </row>
    <row r="238" s="10" customFormat="1" ht="37.44001" customHeight="1">
      <c r="B238" s="183"/>
      <c r="D238" s="184" t="s">
        <v>72</v>
      </c>
      <c r="E238" s="185" t="s">
        <v>446</v>
      </c>
      <c r="F238" s="185" t="s">
        <v>447</v>
      </c>
      <c r="I238" s="186"/>
      <c r="J238" s="187">
        <f>BK238</f>
        <v>0</v>
      </c>
      <c r="L238" s="183"/>
      <c r="M238" s="188"/>
      <c r="N238" s="189"/>
      <c r="O238" s="189"/>
      <c r="P238" s="190">
        <f>P239</f>
        <v>0</v>
      </c>
      <c r="Q238" s="189"/>
      <c r="R238" s="190">
        <f>R239</f>
        <v>0.0143354</v>
      </c>
      <c r="S238" s="189"/>
      <c r="T238" s="191">
        <f>T239</f>
        <v>0</v>
      </c>
      <c r="AR238" s="184" t="s">
        <v>87</v>
      </c>
      <c r="AT238" s="192" t="s">
        <v>72</v>
      </c>
      <c r="AU238" s="192" t="s">
        <v>73</v>
      </c>
      <c r="AY238" s="184" t="s">
        <v>126</v>
      </c>
      <c r="BK238" s="193">
        <f>BK239</f>
        <v>0</v>
      </c>
    </row>
    <row r="239" s="10" customFormat="1" ht="19.92" customHeight="1">
      <c r="B239" s="183"/>
      <c r="D239" s="184" t="s">
        <v>72</v>
      </c>
      <c r="E239" s="194" t="s">
        <v>448</v>
      </c>
      <c r="F239" s="194" t="s">
        <v>449</v>
      </c>
      <c r="I239" s="186"/>
      <c r="J239" s="195">
        <f>BK239</f>
        <v>0</v>
      </c>
      <c r="L239" s="183"/>
      <c r="M239" s="188"/>
      <c r="N239" s="189"/>
      <c r="O239" s="189"/>
      <c r="P239" s="190">
        <f>SUM(P240:P244)</f>
        <v>0</v>
      </c>
      <c r="Q239" s="189"/>
      <c r="R239" s="190">
        <f>SUM(R240:R244)</f>
        <v>0.0143354</v>
      </c>
      <c r="S239" s="189"/>
      <c r="T239" s="191">
        <f>SUM(T240:T244)</f>
        <v>0</v>
      </c>
      <c r="AR239" s="184" t="s">
        <v>87</v>
      </c>
      <c r="AT239" s="192" t="s">
        <v>72</v>
      </c>
      <c r="AU239" s="192" t="s">
        <v>78</v>
      </c>
      <c r="AY239" s="184" t="s">
        <v>126</v>
      </c>
      <c r="BK239" s="193">
        <f>SUM(BK240:BK244)</f>
        <v>0</v>
      </c>
    </row>
    <row r="240" s="1" customFormat="1" ht="16.5" customHeight="1">
      <c r="B240" s="196"/>
      <c r="C240" s="197" t="s">
        <v>450</v>
      </c>
      <c r="D240" s="197" t="s">
        <v>129</v>
      </c>
      <c r="E240" s="198" t="s">
        <v>451</v>
      </c>
      <c r="F240" s="199" t="s">
        <v>452</v>
      </c>
      <c r="G240" s="200" t="s">
        <v>132</v>
      </c>
      <c r="H240" s="201">
        <v>3.1299999999999999</v>
      </c>
      <c r="I240" s="202"/>
      <c r="J240" s="203">
        <f>ROUND(I240*H240,2)</f>
        <v>0</v>
      </c>
      <c r="K240" s="199" t="s">
        <v>5</v>
      </c>
      <c r="L240" s="47"/>
      <c r="M240" s="204" t="s">
        <v>5</v>
      </c>
      <c r="N240" s="205" t="s">
        <v>44</v>
      </c>
      <c r="O240" s="48"/>
      <c r="P240" s="206">
        <f>O240*H240</f>
        <v>0</v>
      </c>
      <c r="Q240" s="206">
        <v>0.0045799999999999999</v>
      </c>
      <c r="R240" s="206">
        <f>Q240*H240</f>
        <v>0.0143354</v>
      </c>
      <c r="S240" s="206">
        <v>0</v>
      </c>
      <c r="T240" s="207">
        <f>S240*H240</f>
        <v>0</v>
      </c>
      <c r="AR240" s="25" t="s">
        <v>303</v>
      </c>
      <c r="AT240" s="25" t="s">
        <v>129</v>
      </c>
      <c r="AU240" s="25" t="s">
        <v>87</v>
      </c>
      <c r="AY240" s="25" t="s">
        <v>126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25" t="s">
        <v>78</v>
      </c>
      <c r="BK240" s="208">
        <f>ROUND(I240*H240,2)</f>
        <v>0</v>
      </c>
      <c r="BL240" s="25" t="s">
        <v>303</v>
      </c>
      <c r="BM240" s="25" t="s">
        <v>453</v>
      </c>
    </row>
    <row r="241" s="11" customFormat="1">
      <c r="B241" s="209"/>
      <c r="D241" s="210" t="s">
        <v>135</v>
      </c>
      <c r="E241" s="211" t="s">
        <v>5</v>
      </c>
      <c r="F241" s="212" t="s">
        <v>454</v>
      </c>
      <c r="H241" s="213">
        <v>2.3900000000000001</v>
      </c>
      <c r="I241" s="214"/>
      <c r="L241" s="209"/>
      <c r="M241" s="215"/>
      <c r="N241" s="216"/>
      <c r="O241" s="216"/>
      <c r="P241" s="216"/>
      <c r="Q241" s="216"/>
      <c r="R241" s="216"/>
      <c r="S241" s="216"/>
      <c r="T241" s="217"/>
      <c r="AT241" s="211" t="s">
        <v>135</v>
      </c>
      <c r="AU241" s="211" t="s">
        <v>87</v>
      </c>
      <c r="AV241" s="11" t="s">
        <v>87</v>
      </c>
      <c r="AW241" s="11" t="s">
        <v>37</v>
      </c>
      <c r="AX241" s="11" t="s">
        <v>73</v>
      </c>
      <c r="AY241" s="211" t="s">
        <v>126</v>
      </c>
    </row>
    <row r="242" s="11" customFormat="1">
      <c r="B242" s="209"/>
      <c r="D242" s="210" t="s">
        <v>135</v>
      </c>
      <c r="E242" s="211" t="s">
        <v>5</v>
      </c>
      <c r="F242" s="212" t="s">
        <v>455</v>
      </c>
      <c r="H242" s="213">
        <v>0.73999999999999999</v>
      </c>
      <c r="I242" s="214"/>
      <c r="L242" s="209"/>
      <c r="M242" s="215"/>
      <c r="N242" s="216"/>
      <c r="O242" s="216"/>
      <c r="P242" s="216"/>
      <c r="Q242" s="216"/>
      <c r="R242" s="216"/>
      <c r="S242" s="216"/>
      <c r="T242" s="217"/>
      <c r="AT242" s="211" t="s">
        <v>135</v>
      </c>
      <c r="AU242" s="211" t="s">
        <v>87</v>
      </c>
      <c r="AV242" s="11" t="s">
        <v>87</v>
      </c>
      <c r="AW242" s="11" t="s">
        <v>37</v>
      </c>
      <c r="AX242" s="11" t="s">
        <v>73</v>
      </c>
      <c r="AY242" s="211" t="s">
        <v>126</v>
      </c>
    </row>
    <row r="243" s="12" customFormat="1">
      <c r="B243" s="218"/>
      <c r="D243" s="210" t="s">
        <v>135</v>
      </c>
      <c r="E243" s="219" t="s">
        <v>5</v>
      </c>
      <c r="F243" s="220" t="s">
        <v>138</v>
      </c>
      <c r="H243" s="221">
        <v>3.1299999999999999</v>
      </c>
      <c r="I243" s="222"/>
      <c r="L243" s="218"/>
      <c r="M243" s="223"/>
      <c r="N243" s="224"/>
      <c r="O243" s="224"/>
      <c r="P243" s="224"/>
      <c r="Q243" s="224"/>
      <c r="R243" s="224"/>
      <c r="S243" s="224"/>
      <c r="T243" s="225"/>
      <c r="AT243" s="219" t="s">
        <v>135</v>
      </c>
      <c r="AU243" s="219" t="s">
        <v>87</v>
      </c>
      <c r="AV243" s="12" t="s">
        <v>133</v>
      </c>
      <c r="AW243" s="12" t="s">
        <v>37</v>
      </c>
      <c r="AX243" s="12" t="s">
        <v>78</v>
      </c>
      <c r="AY243" s="219" t="s">
        <v>126</v>
      </c>
    </row>
    <row r="244" s="1" customFormat="1" ht="25.5" customHeight="1">
      <c r="B244" s="196"/>
      <c r="C244" s="197" t="s">
        <v>456</v>
      </c>
      <c r="D244" s="197" t="s">
        <v>129</v>
      </c>
      <c r="E244" s="198" t="s">
        <v>457</v>
      </c>
      <c r="F244" s="199" t="s">
        <v>458</v>
      </c>
      <c r="G244" s="200" t="s">
        <v>459</v>
      </c>
      <c r="H244" s="251"/>
      <c r="I244" s="202"/>
      <c r="J244" s="203">
        <f>ROUND(I244*H244,2)</f>
        <v>0</v>
      </c>
      <c r="K244" s="199" t="s">
        <v>141</v>
      </c>
      <c r="L244" s="47"/>
      <c r="M244" s="204" t="s">
        <v>5</v>
      </c>
      <c r="N244" s="205" t="s">
        <v>44</v>
      </c>
      <c r="O244" s="48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25" t="s">
        <v>303</v>
      </c>
      <c r="AT244" s="25" t="s">
        <v>129</v>
      </c>
      <c r="AU244" s="25" t="s">
        <v>87</v>
      </c>
      <c r="AY244" s="25" t="s">
        <v>126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25" t="s">
        <v>78</v>
      </c>
      <c r="BK244" s="208">
        <f>ROUND(I244*H244,2)</f>
        <v>0</v>
      </c>
      <c r="BL244" s="25" t="s">
        <v>303</v>
      </c>
      <c r="BM244" s="25" t="s">
        <v>460</v>
      </c>
    </row>
    <row r="245" s="10" customFormat="1" ht="37.44001" customHeight="1">
      <c r="B245" s="183"/>
      <c r="D245" s="184" t="s">
        <v>72</v>
      </c>
      <c r="E245" s="185" t="s">
        <v>461</v>
      </c>
      <c r="F245" s="185" t="s">
        <v>462</v>
      </c>
      <c r="I245" s="186"/>
      <c r="J245" s="187">
        <f>BK245</f>
        <v>0</v>
      </c>
      <c r="L245" s="183"/>
      <c r="M245" s="188"/>
      <c r="N245" s="189"/>
      <c r="O245" s="189"/>
      <c r="P245" s="190">
        <f>P246+P248+P250</f>
        <v>0</v>
      </c>
      <c r="Q245" s="189"/>
      <c r="R245" s="190">
        <f>R246+R248+R250</f>
        <v>0</v>
      </c>
      <c r="S245" s="189"/>
      <c r="T245" s="191">
        <f>T246+T248+T250</f>
        <v>0</v>
      </c>
      <c r="AR245" s="184" t="s">
        <v>255</v>
      </c>
      <c r="AT245" s="192" t="s">
        <v>72</v>
      </c>
      <c r="AU245" s="192" t="s">
        <v>73</v>
      </c>
      <c r="AY245" s="184" t="s">
        <v>126</v>
      </c>
      <c r="BK245" s="193">
        <f>BK246+BK248+BK250</f>
        <v>0</v>
      </c>
    </row>
    <row r="246" s="10" customFormat="1" ht="19.92" customHeight="1">
      <c r="B246" s="183"/>
      <c r="D246" s="184" t="s">
        <v>72</v>
      </c>
      <c r="E246" s="194" t="s">
        <v>463</v>
      </c>
      <c r="F246" s="194" t="s">
        <v>464</v>
      </c>
      <c r="I246" s="186"/>
      <c r="J246" s="195">
        <f>BK246</f>
        <v>0</v>
      </c>
      <c r="L246" s="183"/>
      <c r="M246" s="188"/>
      <c r="N246" s="189"/>
      <c r="O246" s="189"/>
      <c r="P246" s="190">
        <f>P247</f>
        <v>0</v>
      </c>
      <c r="Q246" s="189"/>
      <c r="R246" s="190">
        <f>R247</f>
        <v>0</v>
      </c>
      <c r="S246" s="189"/>
      <c r="T246" s="191">
        <f>T247</f>
        <v>0</v>
      </c>
      <c r="AR246" s="184" t="s">
        <v>255</v>
      </c>
      <c r="AT246" s="192" t="s">
        <v>72</v>
      </c>
      <c r="AU246" s="192" t="s">
        <v>78</v>
      </c>
      <c r="AY246" s="184" t="s">
        <v>126</v>
      </c>
      <c r="BK246" s="193">
        <f>BK247</f>
        <v>0</v>
      </c>
    </row>
    <row r="247" s="1" customFormat="1" ht="16.5" customHeight="1">
      <c r="B247" s="196"/>
      <c r="C247" s="197" t="s">
        <v>169</v>
      </c>
      <c r="D247" s="197" t="s">
        <v>129</v>
      </c>
      <c r="E247" s="198" t="s">
        <v>465</v>
      </c>
      <c r="F247" s="199" t="s">
        <v>464</v>
      </c>
      <c r="G247" s="200" t="s">
        <v>466</v>
      </c>
      <c r="H247" s="201">
        <v>1</v>
      </c>
      <c r="I247" s="202"/>
      <c r="J247" s="203">
        <f>ROUND(I247*H247,2)</f>
        <v>0</v>
      </c>
      <c r="K247" s="199" t="s">
        <v>141</v>
      </c>
      <c r="L247" s="47"/>
      <c r="M247" s="204" t="s">
        <v>5</v>
      </c>
      <c r="N247" s="205" t="s">
        <v>44</v>
      </c>
      <c r="O247" s="48"/>
      <c r="P247" s="206">
        <f>O247*H247</f>
        <v>0</v>
      </c>
      <c r="Q247" s="206">
        <v>0</v>
      </c>
      <c r="R247" s="206">
        <f>Q247*H247</f>
        <v>0</v>
      </c>
      <c r="S247" s="206">
        <v>0</v>
      </c>
      <c r="T247" s="207">
        <f>S247*H247</f>
        <v>0</v>
      </c>
      <c r="AR247" s="25" t="s">
        <v>467</v>
      </c>
      <c r="AT247" s="25" t="s">
        <v>129</v>
      </c>
      <c r="AU247" s="25" t="s">
        <v>87</v>
      </c>
      <c r="AY247" s="25" t="s">
        <v>126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25" t="s">
        <v>78</v>
      </c>
      <c r="BK247" s="208">
        <f>ROUND(I247*H247,2)</f>
        <v>0</v>
      </c>
      <c r="BL247" s="25" t="s">
        <v>467</v>
      </c>
      <c r="BM247" s="25" t="s">
        <v>468</v>
      </c>
    </row>
    <row r="248" s="10" customFormat="1" ht="29.88" customHeight="1">
      <c r="B248" s="183"/>
      <c r="D248" s="184" t="s">
        <v>72</v>
      </c>
      <c r="E248" s="194" t="s">
        <v>469</v>
      </c>
      <c r="F248" s="194" t="s">
        <v>470</v>
      </c>
      <c r="I248" s="186"/>
      <c r="J248" s="195">
        <f>BK248</f>
        <v>0</v>
      </c>
      <c r="L248" s="183"/>
      <c r="M248" s="188"/>
      <c r="N248" s="189"/>
      <c r="O248" s="189"/>
      <c r="P248" s="190">
        <f>P249</f>
        <v>0</v>
      </c>
      <c r="Q248" s="189"/>
      <c r="R248" s="190">
        <f>R249</f>
        <v>0</v>
      </c>
      <c r="S248" s="189"/>
      <c r="T248" s="191">
        <f>T249</f>
        <v>0</v>
      </c>
      <c r="AR248" s="184" t="s">
        <v>255</v>
      </c>
      <c r="AT248" s="192" t="s">
        <v>72</v>
      </c>
      <c r="AU248" s="192" t="s">
        <v>78</v>
      </c>
      <c r="AY248" s="184" t="s">
        <v>126</v>
      </c>
      <c r="BK248" s="193">
        <f>BK249</f>
        <v>0</v>
      </c>
    </row>
    <row r="249" s="1" customFormat="1" ht="16.5" customHeight="1">
      <c r="B249" s="196"/>
      <c r="C249" s="197" t="s">
        <v>471</v>
      </c>
      <c r="D249" s="197" t="s">
        <v>129</v>
      </c>
      <c r="E249" s="198" t="s">
        <v>472</v>
      </c>
      <c r="F249" s="199" t="s">
        <v>470</v>
      </c>
      <c r="G249" s="200" t="s">
        <v>466</v>
      </c>
      <c r="H249" s="201">
        <v>1</v>
      </c>
      <c r="I249" s="202"/>
      <c r="J249" s="203">
        <f>ROUND(I249*H249,2)</f>
        <v>0</v>
      </c>
      <c r="K249" s="199" t="s">
        <v>141</v>
      </c>
      <c r="L249" s="47"/>
      <c r="M249" s="204" t="s">
        <v>5</v>
      </c>
      <c r="N249" s="205" t="s">
        <v>44</v>
      </c>
      <c r="O249" s="48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AR249" s="25" t="s">
        <v>467</v>
      </c>
      <c r="AT249" s="25" t="s">
        <v>129</v>
      </c>
      <c r="AU249" s="25" t="s">
        <v>87</v>
      </c>
      <c r="AY249" s="25" t="s">
        <v>126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25" t="s">
        <v>78</v>
      </c>
      <c r="BK249" s="208">
        <f>ROUND(I249*H249,2)</f>
        <v>0</v>
      </c>
      <c r="BL249" s="25" t="s">
        <v>467</v>
      </c>
      <c r="BM249" s="25" t="s">
        <v>473</v>
      </c>
    </row>
    <row r="250" s="10" customFormat="1" ht="29.88" customHeight="1">
      <c r="B250" s="183"/>
      <c r="D250" s="184" t="s">
        <v>72</v>
      </c>
      <c r="E250" s="194" t="s">
        <v>474</v>
      </c>
      <c r="F250" s="194" t="s">
        <v>475</v>
      </c>
      <c r="I250" s="186"/>
      <c r="J250" s="195">
        <f>BK250</f>
        <v>0</v>
      </c>
      <c r="L250" s="183"/>
      <c r="M250" s="188"/>
      <c r="N250" s="189"/>
      <c r="O250" s="189"/>
      <c r="P250" s="190">
        <f>SUM(P251:P252)</f>
        <v>0</v>
      </c>
      <c r="Q250" s="189"/>
      <c r="R250" s="190">
        <f>SUM(R251:R252)</f>
        <v>0</v>
      </c>
      <c r="S250" s="189"/>
      <c r="T250" s="191">
        <f>SUM(T251:T252)</f>
        <v>0</v>
      </c>
      <c r="AR250" s="184" t="s">
        <v>255</v>
      </c>
      <c r="AT250" s="192" t="s">
        <v>72</v>
      </c>
      <c r="AU250" s="192" t="s">
        <v>78</v>
      </c>
      <c r="AY250" s="184" t="s">
        <v>126</v>
      </c>
      <c r="BK250" s="193">
        <f>SUM(BK251:BK252)</f>
        <v>0</v>
      </c>
    </row>
    <row r="251" s="1" customFormat="1" ht="16.5" customHeight="1">
      <c r="B251" s="196"/>
      <c r="C251" s="197" t="s">
        <v>476</v>
      </c>
      <c r="D251" s="197" t="s">
        <v>129</v>
      </c>
      <c r="E251" s="198" t="s">
        <v>477</v>
      </c>
      <c r="F251" s="199" t="s">
        <v>475</v>
      </c>
      <c r="G251" s="200" t="s">
        <v>466</v>
      </c>
      <c r="H251" s="201">
        <v>1</v>
      </c>
      <c r="I251" s="202"/>
      <c r="J251" s="203">
        <f>ROUND(I251*H251,2)</f>
        <v>0</v>
      </c>
      <c r="K251" s="199" t="s">
        <v>141</v>
      </c>
      <c r="L251" s="47"/>
      <c r="M251" s="204" t="s">
        <v>5</v>
      </c>
      <c r="N251" s="205" t="s">
        <v>44</v>
      </c>
      <c r="O251" s="48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AR251" s="25" t="s">
        <v>467</v>
      </c>
      <c r="AT251" s="25" t="s">
        <v>129</v>
      </c>
      <c r="AU251" s="25" t="s">
        <v>87</v>
      </c>
      <c r="AY251" s="25" t="s">
        <v>126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25" t="s">
        <v>78</v>
      </c>
      <c r="BK251" s="208">
        <f>ROUND(I251*H251,2)</f>
        <v>0</v>
      </c>
      <c r="BL251" s="25" t="s">
        <v>467</v>
      </c>
      <c r="BM251" s="25" t="s">
        <v>478</v>
      </c>
    </row>
    <row r="252" s="1" customFormat="1" ht="16.5" customHeight="1">
      <c r="B252" s="196"/>
      <c r="C252" s="197" t="s">
        <v>479</v>
      </c>
      <c r="D252" s="197" t="s">
        <v>129</v>
      </c>
      <c r="E252" s="198" t="s">
        <v>480</v>
      </c>
      <c r="F252" s="199" t="s">
        <v>481</v>
      </c>
      <c r="G252" s="200" t="s">
        <v>466</v>
      </c>
      <c r="H252" s="201">
        <v>1</v>
      </c>
      <c r="I252" s="202"/>
      <c r="J252" s="203">
        <f>ROUND(I252*H252,2)</f>
        <v>0</v>
      </c>
      <c r="K252" s="199" t="s">
        <v>141</v>
      </c>
      <c r="L252" s="47"/>
      <c r="M252" s="204" t="s">
        <v>5</v>
      </c>
      <c r="N252" s="252" t="s">
        <v>44</v>
      </c>
      <c r="O252" s="253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AR252" s="25" t="s">
        <v>467</v>
      </c>
      <c r="AT252" s="25" t="s">
        <v>129</v>
      </c>
      <c r="AU252" s="25" t="s">
        <v>87</v>
      </c>
      <c r="AY252" s="25" t="s">
        <v>126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25" t="s">
        <v>78</v>
      </c>
      <c r="BK252" s="208">
        <f>ROUND(I252*H252,2)</f>
        <v>0</v>
      </c>
      <c r="BL252" s="25" t="s">
        <v>467</v>
      </c>
      <c r="BM252" s="25" t="s">
        <v>482</v>
      </c>
    </row>
    <row r="253" s="1" customFormat="1" ht="6.96" customHeight="1">
      <c r="B253" s="68"/>
      <c r="C253" s="69"/>
      <c r="D253" s="69"/>
      <c r="E253" s="69"/>
      <c r="F253" s="69"/>
      <c r="G253" s="69"/>
      <c r="H253" s="69"/>
      <c r="I253" s="148"/>
      <c r="J253" s="69"/>
      <c r="K253" s="69"/>
      <c r="L253" s="47"/>
    </row>
  </sheetData>
  <autoFilter ref="C83:K252"/>
  <mergeCells count="7">
    <mergeCell ref="E7:H7"/>
    <mergeCell ref="E22:H22"/>
    <mergeCell ref="E43:H43"/>
    <mergeCell ref="J47:J48"/>
    <mergeCell ref="E76:H76"/>
    <mergeCell ref="G1:H1"/>
    <mergeCell ref="L2:V2"/>
  </mergeCells>
  <hyperlinks>
    <hyperlink ref="F1:G1" location="C2" display="1) Krycí list soupisu"/>
    <hyperlink ref="G1:H1" location="C50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6" customWidth="1"/>
    <col min="2" max="2" width="1.664063" style="256" customWidth="1"/>
    <col min="3" max="4" width="5" style="256" customWidth="1"/>
    <col min="5" max="5" width="11.67" style="256" customWidth="1"/>
    <col min="6" max="6" width="9.17" style="256" customWidth="1"/>
    <col min="7" max="7" width="5" style="256" customWidth="1"/>
    <col min="8" max="8" width="77.83" style="256" customWidth="1"/>
    <col min="9" max="10" width="20" style="256" customWidth="1"/>
    <col min="11" max="11" width="1.664063" style="256" customWidth="1"/>
  </cols>
  <sheetData>
    <row r="1" ht="37.5" customHeight="1"/>
    <row r="2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="15" customFormat="1" ht="45" customHeight="1">
      <c r="B3" s="260"/>
      <c r="C3" s="261" t="s">
        <v>483</v>
      </c>
      <c r="D3" s="261"/>
      <c r="E3" s="261"/>
      <c r="F3" s="261"/>
      <c r="G3" s="261"/>
      <c r="H3" s="261"/>
      <c r="I3" s="261"/>
      <c r="J3" s="261"/>
      <c r="K3" s="262"/>
    </row>
    <row r="4" ht="25.5" customHeight="1">
      <c r="B4" s="263"/>
      <c r="C4" s="264" t="s">
        <v>484</v>
      </c>
      <c r="D4" s="264"/>
      <c r="E4" s="264"/>
      <c r="F4" s="264"/>
      <c r="G4" s="264"/>
      <c r="H4" s="264"/>
      <c r="I4" s="264"/>
      <c r="J4" s="264"/>
      <c r="K4" s="265"/>
    </row>
    <row r="5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ht="15" customHeight="1">
      <c r="B6" s="263"/>
      <c r="C6" s="267" t="s">
        <v>485</v>
      </c>
      <c r="D6" s="267"/>
      <c r="E6" s="267"/>
      <c r="F6" s="267"/>
      <c r="G6" s="267"/>
      <c r="H6" s="267"/>
      <c r="I6" s="267"/>
      <c r="J6" s="267"/>
      <c r="K6" s="265"/>
    </row>
    <row r="7" ht="15" customHeight="1">
      <c r="B7" s="268"/>
      <c r="C7" s="267" t="s">
        <v>486</v>
      </c>
      <c r="D7" s="267"/>
      <c r="E7" s="267"/>
      <c r="F7" s="267"/>
      <c r="G7" s="267"/>
      <c r="H7" s="267"/>
      <c r="I7" s="267"/>
      <c r="J7" s="267"/>
      <c r="K7" s="265"/>
    </row>
    <row r="8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ht="15" customHeight="1">
      <c r="B9" s="268"/>
      <c r="C9" s="267" t="s">
        <v>487</v>
      </c>
      <c r="D9" s="267"/>
      <c r="E9" s="267"/>
      <c r="F9" s="267"/>
      <c r="G9" s="267"/>
      <c r="H9" s="267"/>
      <c r="I9" s="267"/>
      <c r="J9" s="267"/>
      <c r="K9" s="265"/>
    </row>
    <row r="10" ht="15" customHeight="1">
      <c r="B10" s="268"/>
      <c r="C10" s="267"/>
      <c r="D10" s="267" t="s">
        <v>488</v>
      </c>
      <c r="E10" s="267"/>
      <c r="F10" s="267"/>
      <c r="G10" s="267"/>
      <c r="H10" s="267"/>
      <c r="I10" s="267"/>
      <c r="J10" s="267"/>
      <c r="K10" s="265"/>
    </row>
    <row r="11" ht="15" customHeight="1">
      <c r="B11" s="268"/>
      <c r="C11" s="269"/>
      <c r="D11" s="267" t="s">
        <v>489</v>
      </c>
      <c r="E11" s="267"/>
      <c r="F11" s="267"/>
      <c r="G11" s="267"/>
      <c r="H11" s="267"/>
      <c r="I11" s="267"/>
      <c r="J11" s="267"/>
      <c r="K11" s="265"/>
    </row>
    <row r="12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ht="15" customHeight="1">
      <c r="B13" s="268"/>
      <c r="C13" s="269"/>
      <c r="D13" s="267" t="s">
        <v>490</v>
      </c>
      <c r="E13" s="267"/>
      <c r="F13" s="267"/>
      <c r="G13" s="267"/>
      <c r="H13" s="267"/>
      <c r="I13" s="267"/>
      <c r="J13" s="267"/>
      <c r="K13" s="265"/>
    </row>
    <row r="14" ht="15" customHeight="1">
      <c r="B14" s="268"/>
      <c r="C14" s="269"/>
      <c r="D14" s="267" t="s">
        <v>491</v>
      </c>
      <c r="E14" s="267"/>
      <c r="F14" s="267"/>
      <c r="G14" s="267"/>
      <c r="H14" s="267"/>
      <c r="I14" s="267"/>
      <c r="J14" s="267"/>
      <c r="K14" s="265"/>
    </row>
    <row r="15" ht="15" customHeight="1">
      <c r="B15" s="268"/>
      <c r="C15" s="269"/>
      <c r="D15" s="267" t="s">
        <v>492</v>
      </c>
      <c r="E15" s="267"/>
      <c r="F15" s="267"/>
      <c r="G15" s="267"/>
      <c r="H15" s="267"/>
      <c r="I15" s="267"/>
      <c r="J15" s="267"/>
      <c r="K15" s="265"/>
    </row>
    <row r="16" ht="15" customHeight="1">
      <c r="B16" s="268"/>
      <c r="C16" s="269"/>
      <c r="D16" s="269"/>
      <c r="E16" s="270" t="s">
        <v>77</v>
      </c>
      <c r="F16" s="267" t="s">
        <v>493</v>
      </c>
      <c r="G16" s="267"/>
      <c r="H16" s="267"/>
      <c r="I16" s="267"/>
      <c r="J16" s="267"/>
      <c r="K16" s="265"/>
    </row>
    <row r="17" ht="15" customHeight="1">
      <c r="B17" s="268"/>
      <c r="C17" s="269"/>
      <c r="D17" s="269"/>
      <c r="E17" s="270" t="s">
        <v>494</v>
      </c>
      <c r="F17" s="267" t="s">
        <v>495</v>
      </c>
      <c r="G17" s="267"/>
      <c r="H17" s="267"/>
      <c r="I17" s="267"/>
      <c r="J17" s="267"/>
      <c r="K17" s="265"/>
    </row>
    <row r="18" ht="15" customHeight="1">
      <c r="B18" s="268"/>
      <c r="C18" s="269"/>
      <c r="D18" s="269"/>
      <c r="E18" s="270" t="s">
        <v>496</v>
      </c>
      <c r="F18" s="267" t="s">
        <v>497</v>
      </c>
      <c r="G18" s="267"/>
      <c r="H18" s="267"/>
      <c r="I18" s="267"/>
      <c r="J18" s="267"/>
      <c r="K18" s="265"/>
    </row>
    <row r="19" ht="15" customHeight="1">
      <c r="B19" s="268"/>
      <c r="C19" s="269"/>
      <c r="D19" s="269"/>
      <c r="E19" s="270" t="s">
        <v>498</v>
      </c>
      <c r="F19" s="267" t="s">
        <v>499</v>
      </c>
      <c r="G19" s="267"/>
      <c r="H19" s="267"/>
      <c r="I19" s="267"/>
      <c r="J19" s="267"/>
      <c r="K19" s="265"/>
    </row>
    <row r="20" ht="15" customHeight="1">
      <c r="B20" s="268"/>
      <c r="C20" s="269"/>
      <c r="D20" s="269"/>
      <c r="E20" s="270" t="s">
        <v>500</v>
      </c>
      <c r="F20" s="267" t="s">
        <v>501</v>
      </c>
      <c r="G20" s="267"/>
      <c r="H20" s="267"/>
      <c r="I20" s="267"/>
      <c r="J20" s="267"/>
      <c r="K20" s="265"/>
    </row>
    <row r="21" ht="15" customHeight="1">
      <c r="B21" s="268"/>
      <c r="C21" s="269"/>
      <c r="D21" s="269"/>
      <c r="E21" s="270" t="s">
        <v>502</v>
      </c>
      <c r="F21" s="267" t="s">
        <v>503</v>
      </c>
      <c r="G21" s="267"/>
      <c r="H21" s="267"/>
      <c r="I21" s="267"/>
      <c r="J21" s="267"/>
      <c r="K21" s="265"/>
    </row>
    <row r="22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ht="15" customHeight="1">
      <c r="B23" s="268"/>
      <c r="C23" s="267" t="s">
        <v>504</v>
      </c>
      <c r="D23" s="267"/>
      <c r="E23" s="267"/>
      <c r="F23" s="267"/>
      <c r="G23" s="267"/>
      <c r="H23" s="267"/>
      <c r="I23" s="267"/>
      <c r="J23" s="267"/>
      <c r="K23" s="265"/>
    </row>
    <row r="24" ht="15" customHeight="1">
      <c r="B24" s="268"/>
      <c r="C24" s="267" t="s">
        <v>505</v>
      </c>
      <c r="D24" s="267"/>
      <c r="E24" s="267"/>
      <c r="F24" s="267"/>
      <c r="G24" s="267"/>
      <c r="H24" s="267"/>
      <c r="I24" s="267"/>
      <c r="J24" s="267"/>
      <c r="K24" s="265"/>
    </row>
    <row r="25" ht="15" customHeight="1">
      <c r="B25" s="268"/>
      <c r="C25" s="267"/>
      <c r="D25" s="267" t="s">
        <v>506</v>
      </c>
      <c r="E25" s="267"/>
      <c r="F25" s="267"/>
      <c r="G25" s="267"/>
      <c r="H25" s="267"/>
      <c r="I25" s="267"/>
      <c r="J25" s="267"/>
      <c r="K25" s="265"/>
    </row>
    <row r="26" ht="15" customHeight="1">
      <c r="B26" s="268"/>
      <c r="C26" s="269"/>
      <c r="D26" s="267" t="s">
        <v>507</v>
      </c>
      <c r="E26" s="267"/>
      <c r="F26" s="267"/>
      <c r="G26" s="267"/>
      <c r="H26" s="267"/>
      <c r="I26" s="267"/>
      <c r="J26" s="267"/>
      <c r="K26" s="265"/>
    </row>
    <row r="27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ht="15" customHeight="1">
      <c r="B28" s="268"/>
      <c r="C28" s="269"/>
      <c r="D28" s="267" t="s">
        <v>508</v>
      </c>
      <c r="E28" s="267"/>
      <c r="F28" s="267"/>
      <c r="G28" s="267"/>
      <c r="H28" s="267"/>
      <c r="I28" s="267"/>
      <c r="J28" s="267"/>
      <c r="K28" s="265"/>
    </row>
    <row r="29" ht="15" customHeight="1">
      <c r="B29" s="268"/>
      <c r="C29" s="269"/>
      <c r="D29" s="267" t="s">
        <v>509</v>
      </c>
      <c r="E29" s="267"/>
      <c r="F29" s="267"/>
      <c r="G29" s="267"/>
      <c r="H29" s="267"/>
      <c r="I29" s="267"/>
      <c r="J29" s="267"/>
      <c r="K29" s="265"/>
    </row>
    <row r="30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ht="15" customHeight="1">
      <c r="B31" s="268"/>
      <c r="C31" s="269"/>
      <c r="D31" s="267" t="s">
        <v>510</v>
      </c>
      <c r="E31" s="267"/>
      <c r="F31" s="267"/>
      <c r="G31" s="267"/>
      <c r="H31" s="267"/>
      <c r="I31" s="267"/>
      <c r="J31" s="267"/>
      <c r="K31" s="265"/>
    </row>
    <row r="32" ht="15" customHeight="1">
      <c r="B32" s="268"/>
      <c r="C32" s="269"/>
      <c r="D32" s="267" t="s">
        <v>511</v>
      </c>
      <c r="E32" s="267"/>
      <c r="F32" s="267"/>
      <c r="G32" s="267"/>
      <c r="H32" s="267"/>
      <c r="I32" s="267"/>
      <c r="J32" s="267"/>
      <c r="K32" s="265"/>
    </row>
    <row r="33" ht="15" customHeight="1">
      <c r="B33" s="268"/>
      <c r="C33" s="269"/>
      <c r="D33" s="267" t="s">
        <v>512</v>
      </c>
      <c r="E33" s="267"/>
      <c r="F33" s="267"/>
      <c r="G33" s="267"/>
      <c r="H33" s="267"/>
      <c r="I33" s="267"/>
      <c r="J33" s="267"/>
      <c r="K33" s="265"/>
    </row>
    <row r="34" ht="15" customHeight="1">
      <c r="B34" s="268"/>
      <c r="C34" s="269"/>
      <c r="D34" s="267"/>
      <c r="E34" s="271" t="s">
        <v>111</v>
      </c>
      <c r="F34" s="267"/>
      <c r="G34" s="267" t="s">
        <v>513</v>
      </c>
      <c r="H34" s="267"/>
      <c r="I34" s="267"/>
      <c r="J34" s="267"/>
      <c r="K34" s="265"/>
    </row>
    <row r="35" ht="30.75" customHeight="1">
      <c r="B35" s="268"/>
      <c r="C35" s="269"/>
      <c r="D35" s="267"/>
      <c r="E35" s="271" t="s">
        <v>514</v>
      </c>
      <c r="F35" s="267"/>
      <c r="G35" s="267" t="s">
        <v>515</v>
      </c>
      <c r="H35" s="267"/>
      <c r="I35" s="267"/>
      <c r="J35" s="267"/>
      <c r="K35" s="265"/>
    </row>
    <row r="36" ht="15" customHeight="1">
      <c r="B36" s="268"/>
      <c r="C36" s="269"/>
      <c r="D36" s="267"/>
      <c r="E36" s="271" t="s">
        <v>54</v>
      </c>
      <c r="F36" s="267"/>
      <c r="G36" s="267" t="s">
        <v>516</v>
      </c>
      <c r="H36" s="267"/>
      <c r="I36" s="267"/>
      <c r="J36" s="267"/>
      <c r="K36" s="265"/>
    </row>
    <row r="37" ht="15" customHeight="1">
      <c r="B37" s="268"/>
      <c r="C37" s="269"/>
      <c r="D37" s="267"/>
      <c r="E37" s="271" t="s">
        <v>112</v>
      </c>
      <c r="F37" s="267"/>
      <c r="G37" s="267" t="s">
        <v>517</v>
      </c>
      <c r="H37" s="267"/>
      <c r="I37" s="267"/>
      <c r="J37" s="267"/>
      <c r="K37" s="265"/>
    </row>
    <row r="38" ht="15" customHeight="1">
      <c r="B38" s="268"/>
      <c r="C38" s="269"/>
      <c r="D38" s="267"/>
      <c r="E38" s="271" t="s">
        <v>113</v>
      </c>
      <c r="F38" s="267"/>
      <c r="G38" s="267" t="s">
        <v>518</v>
      </c>
      <c r="H38" s="267"/>
      <c r="I38" s="267"/>
      <c r="J38" s="267"/>
      <c r="K38" s="265"/>
    </row>
    <row r="39" ht="15" customHeight="1">
      <c r="B39" s="268"/>
      <c r="C39" s="269"/>
      <c r="D39" s="267"/>
      <c r="E39" s="271" t="s">
        <v>114</v>
      </c>
      <c r="F39" s="267"/>
      <c r="G39" s="267" t="s">
        <v>519</v>
      </c>
      <c r="H39" s="267"/>
      <c r="I39" s="267"/>
      <c r="J39" s="267"/>
      <c r="K39" s="265"/>
    </row>
    <row r="40" ht="15" customHeight="1">
      <c r="B40" s="268"/>
      <c r="C40" s="269"/>
      <c r="D40" s="267"/>
      <c r="E40" s="271" t="s">
        <v>520</v>
      </c>
      <c r="F40" s="267"/>
      <c r="G40" s="267" t="s">
        <v>521</v>
      </c>
      <c r="H40" s="267"/>
      <c r="I40" s="267"/>
      <c r="J40" s="267"/>
      <c r="K40" s="265"/>
    </row>
    <row r="41" ht="15" customHeight="1">
      <c r="B41" s="268"/>
      <c r="C41" s="269"/>
      <c r="D41" s="267"/>
      <c r="E41" s="271"/>
      <c r="F41" s="267"/>
      <c r="G41" s="267" t="s">
        <v>522</v>
      </c>
      <c r="H41" s="267"/>
      <c r="I41" s="267"/>
      <c r="J41" s="267"/>
      <c r="K41" s="265"/>
    </row>
    <row r="42" ht="15" customHeight="1">
      <c r="B42" s="268"/>
      <c r="C42" s="269"/>
      <c r="D42" s="267"/>
      <c r="E42" s="271" t="s">
        <v>523</v>
      </c>
      <c r="F42" s="267"/>
      <c r="G42" s="267" t="s">
        <v>524</v>
      </c>
      <c r="H42" s="267"/>
      <c r="I42" s="267"/>
      <c r="J42" s="267"/>
      <c r="K42" s="265"/>
    </row>
    <row r="43" ht="15" customHeight="1">
      <c r="B43" s="268"/>
      <c r="C43" s="269"/>
      <c r="D43" s="267"/>
      <c r="E43" s="271" t="s">
        <v>116</v>
      </c>
      <c r="F43" s="267"/>
      <c r="G43" s="267" t="s">
        <v>525</v>
      </c>
      <c r="H43" s="267"/>
      <c r="I43" s="267"/>
      <c r="J43" s="267"/>
      <c r="K43" s="265"/>
    </row>
    <row r="44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ht="15" customHeight="1">
      <c r="B45" s="268"/>
      <c r="C45" s="269"/>
      <c r="D45" s="267" t="s">
        <v>526</v>
      </c>
      <c r="E45" s="267"/>
      <c r="F45" s="267"/>
      <c r="G45" s="267"/>
      <c r="H45" s="267"/>
      <c r="I45" s="267"/>
      <c r="J45" s="267"/>
      <c r="K45" s="265"/>
    </row>
    <row r="46" ht="15" customHeight="1">
      <c r="B46" s="268"/>
      <c r="C46" s="269"/>
      <c r="D46" s="269"/>
      <c r="E46" s="267" t="s">
        <v>527</v>
      </c>
      <c r="F46" s="267"/>
      <c r="G46" s="267"/>
      <c r="H46" s="267"/>
      <c r="I46" s="267"/>
      <c r="J46" s="267"/>
      <c r="K46" s="265"/>
    </row>
    <row r="47" ht="15" customHeight="1">
      <c r="B47" s="268"/>
      <c r="C47" s="269"/>
      <c r="D47" s="269"/>
      <c r="E47" s="267" t="s">
        <v>528</v>
      </c>
      <c r="F47" s="267"/>
      <c r="G47" s="267"/>
      <c r="H47" s="267"/>
      <c r="I47" s="267"/>
      <c r="J47" s="267"/>
      <c r="K47" s="265"/>
    </row>
    <row r="48" ht="15" customHeight="1">
      <c r="B48" s="268"/>
      <c r="C48" s="269"/>
      <c r="D48" s="269"/>
      <c r="E48" s="267" t="s">
        <v>529</v>
      </c>
      <c r="F48" s="267"/>
      <c r="G48" s="267"/>
      <c r="H48" s="267"/>
      <c r="I48" s="267"/>
      <c r="J48" s="267"/>
      <c r="K48" s="265"/>
    </row>
    <row r="49" ht="15" customHeight="1">
      <c r="B49" s="268"/>
      <c r="C49" s="269"/>
      <c r="D49" s="267" t="s">
        <v>530</v>
      </c>
      <c r="E49" s="267"/>
      <c r="F49" s="267"/>
      <c r="G49" s="267"/>
      <c r="H49" s="267"/>
      <c r="I49" s="267"/>
      <c r="J49" s="267"/>
      <c r="K49" s="265"/>
    </row>
    <row r="50" ht="25.5" customHeight="1">
      <c r="B50" s="263"/>
      <c r="C50" s="264" t="s">
        <v>531</v>
      </c>
      <c r="D50" s="264"/>
      <c r="E50" s="264"/>
      <c r="F50" s="264"/>
      <c r="G50" s="264"/>
      <c r="H50" s="264"/>
      <c r="I50" s="264"/>
      <c r="J50" s="264"/>
      <c r="K50" s="265"/>
    </row>
    <row r="51" ht="5.25" customHeight="1">
      <c r="B51" s="263"/>
      <c r="C51" s="266"/>
      <c r="D51" s="266"/>
      <c r="E51" s="266"/>
      <c r="F51" s="266"/>
      <c r="G51" s="266"/>
      <c r="H51" s="266"/>
      <c r="I51" s="266"/>
      <c r="J51" s="266"/>
      <c r="K51" s="265"/>
    </row>
    <row r="52" ht="15" customHeight="1">
      <c r="B52" s="263"/>
      <c r="C52" s="267" t="s">
        <v>532</v>
      </c>
      <c r="D52" s="267"/>
      <c r="E52" s="267"/>
      <c r="F52" s="267"/>
      <c r="G52" s="267"/>
      <c r="H52" s="267"/>
      <c r="I52" s="267"/>
      <c r="J52" s="267"/>
      <c r="K52" s="265"/>
    </row>
    <row r="53" ht="15" customHeight="1">
      <c r="B53" s="263"/>
      <c r="C53" s="267" t="s">
        <v>533</v>
      </c>
      <c r="D53" s="267"/>
      <c r="E53" s="267"/>
      <c r="F53" s="267"/>
      <c r="G53" s="267"/>
      <c r="H53" s="267"/>
      <c r="I53" s="267"/>
      <c r="J53" s="267"/>
      <c r="K53" s="265"/>
    </row>
    <row r="54" ht="12.75" customHeight="1">
      <c r="B54" s="263"/>
      <c r="C54" s="267"/>
      <c r="D54" s="267"/>
      <c r="E54" s="267"/>
      <c r="F54" s="267"/>
      <c r="G54" s="267"/>
      <c r="H54" s="267"/>
      <c r="I54" s="267"/>
      <c r="J54" s="267"/>
      <c r="K54" s="265"/>
    </row>
    <row r="55" ht="15" customHeight="1">
      <c r="B55" s="263"/>
      <c r="C55" s="267" t="s">
        <v>534</v>
      </c>
      <c r="D55" s="267"/>
      <c r="E55" s="267"/>
      <c r="F55" s="267"/>
      <c r="G55" s="267"/>
      <c r="H55" s="267"/>
      <c r="I55" s="267"/>
      <c r="J55" s="267"/>
      <c r="K55" s="265"/>
    </row>
    <row r="56" ht="15" customHeight="1">
      <c r="B56" s="263"/>
      <c r="C56" s="269"/>
      <c r="D56" s="267" t="s">
        <v>535</v>
      </c>
      <c r="E56" s="267"/>
      <c r="F56" s="267"/>
      <c r="G56" s="267"/>
      <c r="H56" s="267"/>
      <c r="I56" s="267"/>
      <c r="J56" s="267"/>
      <c r="K56" s="265"/>
    </row>
    <row r="57" ht="15" customHeight="1">
      <c r="B57" s="263"/>
      <c r="C57" s="269"/>
      <c r="D57" s="267" t="s">
        <v>536</v>
      </c>
      <c r="E57" s="267"/>
      <c r="F57" s="267"/>
      <c r="G57" s="267"/>
      <c r="H57" s="267"/>
      <c r="I57" s="267"/>
      <c r="J57" s="267"/>
      <c r="K57" s="265"/>
    </row>
    <row r="58" ht="15" customHeight="1">
      <c r="B58" s="263"/>
      <c r="C58" s="269"/>
      <c r="D58" s="267" t="s">
        <v>537</v>
      </c>
      <c r="E58" s="267"/>
      <c r="F58" s="267"/>
      <c r="G58" s="267"/>
      <c r="H58" s="267"/>
      <c r="I58" s="267"/>
      <c r="J58" s="267"/>
      <c r="K58" s="265"/>
    </row>
    <row r="59" ht="15" customHeight="1">
      <c r="B59" s="263"/>
      <c r="C59" s="269"/>
      <c r="D59" s="267" t="s">
        <v>538</v>
      </c>
      <c r="E59" s="267"/>
      <c r="F59" s="267"/>
      <c r="G59" s="267"/>
      <c r="H59" s="267"/>
      <c r="I59" s="267"/>
      <c r="J59" s="267"/>
      <c r="K59" s="265"/>
    </row>
    <row r="60" ht="15" customHeight="1">
      <c r="B60" s="263"/>
      <c r="C60" s="269"/>
      <c r="D60" s="272" t="s">
        <v>539</v>
      </c>
      <c r="E60" s="272"/>
      <c r="F60" s="272"/>
      <c r="G60" s="272"/>
      <c r="H60" s="272"/>
      <c r="I60" s="272"/>
      <c r="J60" s="272"/>
      <c r="K60" s="265"/>
    </row>
    <row r="61" ht="15" customHeight="1">
      <c r="B61" s="263"/>
      <c r="C61" s="269"/>
      <c r="D61" s="267" t="s">
        <v>540</v>
      </c>
      <c r="E61" s="267"/>
      <c r="F61" s="267"/>
      <c r="G61" s="267"/>
      <c r="H61" s="267"/>
      <c r="I61" s="267"/>
      <c r="J61" s="267"/>
      <c r="K61" s="265"/>
    </row>
    <row r="62" ht="12.75" customHeight="1">
      <c r="B62" s="263"/>
      <c r="C62" s="269"/>
      <c r="D62" s="269"/>
      <c r="E62" s="273"/>
      <c r="F62" s="269"/>
      <c r="G62" s="269"/>
      <c r="H62" s="269"/>
      <c r="I62" s="269"/>
      <c r="J62" s="269"/>
      <c r="K62" s="265"/>
    </row>
    <row r="63" ht="15" customHeight="1">
      <c r="B63" s="263"/>
      <c r="C63" s="269"/>
      <c r="D63" s="267" t="s">
        <v>541</v>
      </c>
      <c r="E63" s="267"/>
      <c r="F63" s="267"/>
      <c r="G63" s="267"/>
      <c r="H63" s="267"/>
      <c r="I63" s="267"/>
      <c r="J63" s="267"/>
      <c r="K63" s="265"/>
    </row>
    <row r="64" ht="15" customHeight="1">
      <c r="B64" s="263"/>
      <c r="C64" s="269"/>
      <c r="D64" s="272" t="s">
        <v>542</v>
      </c>
      <c r="E64" s="272"/>
      <c r="F64" s="272"/>
      <c r="G64" s="272"/>
      <c r="H64" s="272"/>
      <c r="I64" s="272"/>
      <c r="J64" s="272"/>
      <c r="K64" s="265"/>
    </row>
    <row r="65" ht="15" customHeight="1">
      <c r="B65" s="263"/>
      <c r="C65" s="269"/>
      <c r="D65" s="267" t="s">
        <v>543</v>
      </c>
      <c r="E65" s="267"/>
      <c r="F65" s="267"/>
      <c r="G65" s="267"/>
      <c r="H65" s="267"/>
      <c r="I65" s="267"/>
      <c r="J65" s="267"/>
      <c r="K65" s="265"/>
    </row>
    <row r="66" ht="15" customHeight="1">
      <c r="B66" s="263"/>
      <c r="C66" s="269"/>
      <c r="D66" s="267" t="s">
        <v>544</v>
      </c>
      <c r="E66" s="267"/>
      <c r="F66" s="267"/>
      <c r="G66" s="267"/>
      <c r="H66" s="267"/>
      <c r="I66" s="267"/>
      <c r="J66" s="267"/>
      <c r="K66" s="265"/>
    </row>
    <row r="67" ht="15" customHeight="1">
      <c r="B67" s="263"/>
      <c r="C67" s="269"/>
      <c r="D67" s="267" t="s">
        <v>545</v>
      </c>
      <c r="E67" s="267"/>
      <c r="F67" s="267"/>
      <c r="G67" s="267"/>
      <c r="H67" s="267"/>
      <c r="I67" s="267"/>
      <c r="J67" s="267"/>
      <c r="K67" s="265"/>
    </row>
    <row r="68" ht="15" customHeight="1">
      <c r="B68" s="263"/>
      <c r="C68" s="269"/>
      <c r="D68" s="267" t="s">
        <v>546</v>
      </c>
      <c r="E68" s="267"/>
      <c r="F68" s="267"/>
      <c r="G68" s="267"/>
      <c r="H68" s="267"/>
      <c r="I68" s="267"/>
      <c r="J68" s="267"/>
      <c r="K68" s="265"/>
    </row>
    <row r="69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ht="45" customHeight="1">
      <c r="B73" s="282"/>
      <c r="C73" s="283" t="s">
        <v>84</v>
      </c>
      <c r="D73" s="283"/>
      <c r="E73" s="283"/>
      <c r="F73" s="283"/>
      <c r="G73" s="283"/>
      <c r="H73" s="283"/>
      <c r="I73" s="283"/>
      <c r="J73" s="283"/>
      <c r="K73" s="284"/>
    </row>
    <row r="74" ht="17.25" customHeight="1">
      <c r="B74" s="282"/>
      <c r="C74" s="285" t="s">
        <v>547</v>
      </c>
      <c r="D74" s="285"/>
      <c r="E74" s="285"/>
      <c r="F74" s="285" t="s">
        <v>548</v>
      </c>
      <c r="G74" s="286"/>
      <c r="H74" s="285" t="s">
        <v>112</v>
      </c>
      <c r="I74" s="285" t="s">
        <v>58</v>
      </c>
      <c r="J74" s="285" t="s">
        <v>549</v>
      </c>
      <c r="K74" s="284"/>
    </row>
    <row r="75" ht="17.25" customHeight="1">
      <c r="B75" s="282"/>
      <c r="C75" s="287" t="s">
        <v>550</v>
      </c>
      <c r="D75" s="287"/>
      <c r="E75" s="287"/>
      <c r="F75" s="288" t="s">
        <v>551</v>
      </c>
      <c r="G75" s="289"/>
      <c r="H75" s="287"/>
      <c r="I75" s="287"/>
      <c r="J75" s="287" t="s">
        <v>552</v>
      </c>
      <c r="K75" s="284"/>
    </row>
    <row r="76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ht="15" customHeight="1">
      <c r="B77" s="282"/>
      <c r="C77" s="271" t="s">
        <v>54</v>
      </c>
      <c r="D77" s="290"/>
      <c r="E77" s="290"/>
      <c r="F77" s="292" t="s">
        <v>553</v>
      </c>
      <c r="G77" s="291"/>
      <c r="H77" s="271" t="s">
        <v>554</v>
      </c>
      <c r="I77" s="271" t="s">
        <v>555</v>
      </c>
      <c r="J77" s="271">
        <v>20</v>
      </c>
      <c r="K77" s="284"/>
    </row>
    <row r="78" ht="15" customHeight="1">
      <c r="B78" s="282"/>
      <c r="C78" s="271" t="s">
        <v>556</v>
      </c>
      <c r="D78" s="271"/>
      <c r="E78" s="271"/>
      <c r="F78" s="292" t="s">
        <v>553</v>
      </c>
      <c r="G78" s="291"/>
      <c r="H78" s="271" t="s">
        <v>557</v>
      </c>
      <c r="I78" s="271" t="s">
        <v>555</v>
      </c>
      <c r="J78" s="271">
        <v>120</v>
      </c>
      <c r="K78" s="284"/>
    </row>
    <row r="79" ht="15" customHeight="1">
      <c r="B79" s="293"/>
      <c r="C79" s="271" t="s">
        <v>558</v>
      </c>
      <c r="D79" s="271"/>
      <c r="E79" s="271"/>
      <c r="F79" s="292" t="s">
        <v>559</v>
      </c>
      <c r="G79" s="291"/>
      <c r="H79" s="271" t="s">
        <v>560</v>
      </c>
      <c r="I79" s="271" t="s">
        <v>555</v>
      </c>
      <c r="J79" s="271">
        <v>50</v>
      </c>
      <c r="K79" s="284"/>
    </row>
    <row r="80" ht="15" customHeight="1">
      <c r="B80" s="293"/>
      <c r="C80" s="271" t="s">
        <v>561</v>
      </c>
      <c r="D80" s="271"/>
      <c r="E80" s="271"/>
      <c r="F80" s="292" t="s">
        <v>553</v>
      </c>
      <c r="G80" s="291"/>
      <c r="H80" s="271" t="s">
        <v>562</v>
      </c>
      <c r="I80" s="271" t="s">
        <v>563</v>
      </c>
      <c r="J80" s="271"/>
      <c r="K80" s="284"/>
    </row>
    <row r="81" ht="15" customHeight="1">
      <c r="B81" s="293"/>
      <c r="C81" s="294" t="s">
        <v>564</v>
      </c>
      <c r="D81" s="294"/>
      <c r="E81" s="294"/>
      <c r="F81" s="295" t="s">
        <v>559</v>
      </c>
      <c r="G81" s="294"/>
      <c r="H81" s="294" t="s">
        <v>565</v>
      </c>
      <c r="I81" s="294" t="s">
        <v>555</v>
      </c>
      <c r="J81" s="294">
        <v>15</v>
      </c>
      <c r="K81" s="284"/>
    </row>
    <row r="82" ht="15" customHeight="1">
      <c r="B82" s="293"/>
      <c r="C82" s="294" t="s">
        <v>566</v>
      </c>
      <c r="D82" s="294"/>
      <c r="E82" s="294"/>
      <c r="F82" s="295" t="s">
        <v>559</v>
      </c>
      <c r="G82" s="294"/>
      <c r="H82" s="294" t="s">
        <v>567</v>
      </c>
      <c r="I82" s="294" t="s">
        <v>555</v>
      </c>
      <c r="J82" s="294">
        <v>15</v>
      </c>
      <c r="K82" s="284"/>
    </row>
    <row r="83" ht="15" customHeight="1">
      <c r="B83" s="293"/>
      <c r="C83" s="294" t="s">
        <v>568</v>
      </c>
      <c r="D83" s="294"/>
      <c r="E83" s="294"/>
      <c r="F83" s="295" t="s">
        <v>559</v>
      </c>
      <c r="G83" s="294"/>
      <c r="H83" s="294" t="s">
        <v>569</v>
      </c>
      <c r="I83" s="294" t="s">
        <v>555</v>
      </c>
      <c r="J83" s="294">
        <v>20</v>
      </c>
      <c r="K83" s="284"/>
    </row>
    <row r="84" ht="15" customHeight="1">
      <c r="B84" s="293"/>
      <c r="C84" s="294" t="s">
        <v>570</v>
      </c>
      <c r="D84" s="294"/>
      <c r="E84" s="294"/>
      <c r="F84" s="295" t="s">
        <v>559</v>
      </c>
      <c r="G84" s="294"/>
      <c r="H84" s="294" t="s">
        <v>571</v>
      </c>
      <c r="I84" s="294" t="s">
        <v>555</v>
      </c>
      <c r="J84" s="294">
        <v>20</v>
      </c>
      <c r="K84" s="284"/>
    </row>
    <row r="85" ht="15" customHeight="1">
      <c r="B85" s="293"/>
      <c r="C85" s="271" t="s">
        <v>572</v>
      </c>
      <c r="D85" s="271"/>
      <c r="E85" s="271"/>
      <c r="F85" s="292" t="s">
        <v>559</v>
      </c>
      <c r="G85" s="291"/>
      <c r="H85" s="271" t="s">
        <v>573</v>
      </c>
      <c r="I85" s="271" t="s">
        <v>555</v>
      </c>
      <c r="J85" s="271">
        <v>50</v>
      </c>
      <c r="K85" s="284"/>
    </row>
    <row r="86" ht="15" customHeight="1">
      <c r="B86" s="293"/>
      <c r="C86" s="271" t="s">
        <v>574</v>
      </c>
      <c r="D86" s="271"/>
      <c r="E86" s="271"/>
      <c r="F86" s="292" t="s">
        <v>559</v>
      </c>
      <c r="G86" s="291"/>
      <c r="H86" s="271" t="s">
        <v>575</v>
      </c>
      <c r="I86" s="271" t="s">
        <v>555</v>
      </c>
      <c r="J86" s="271">
        <v>20</v>
      </c>
      <c r="K86" s="284"/>
    </row>
    <row r="87" ht="15" customHeight="1">
      <c r="B87" s="293"/>
      <c r="C87" s="271" t="s">
        <v>576</v>
      </c>
      <c r="D87" s="271"/>
      <c r="E87" s="271"/>
      <c r="F87" s="292" t="s">
        <v>559</v>
      </c>
      <c r="G87" s="291"/>
      <c r="H87" s="271" t="s">
        <v>577</v>
      </c>
      <c r="I87" s="271" t="s">
        <v>555</v>
      </c>
      <c r="J87" s="271">
        <v>20</v>
      </c>
      <c r="K87" s="284"/>
    </row>
    <row r="88" ht="15" customHeight="1">
      <c r="B88" s="293"/>
      <c r="C88" s="271" t="s">
        <v>578</v>
      </c>
      <c r="D88" s="271"/>
      <c r="E88" s="271"/>
      <c r="F88" s="292" t="s">
        <v>559</v>
      </c>
      <c r="G88" s="291"/>
      <c r="H88" s="271" t="s">
        <v>579</v>
      </c>
      <c r="I88" s="271" t="s">
        <v>555</v>
      </c>
      <c r="J88" s="271">
        <v>50</v>
      </c>
      <c r="K88" s="284"/>
    </row>
    <row r="89" ht="15" customHeight="1">
      <c r="B89" s="293"/>
      <c r="C89" s="271" t="s">
        <v>580</v>
      </c>
      <c r="D89" s="271"/>
      <c r="E89" s="271"/>
      <c r="F89" s="292" t="s">
        <v>559</v>
      </c>
      <c r="G89" s="291"/>
      <c r="H89" s="271" t="s">
        <v>580</v>
      </c>
      <c r="I89" s="271" t="s">
        <v>555</v>
      </c>
      <c r="J89" s="271">
        <v>50</v>
      </c>
      <c r="K89" s="284"/>
    </row>
    <row r="90" ht="15" customHeight="1">
      <c r="B90" s="293"/>
      <c r="C90" s="271" t="s">
        <v>117</v>
      </c>
      <c r="D90" s="271"/>
      <c r="E90" s="271"/>
      <c r="F90" s="292" t="s">
        <v>559</v>
      </c>
      <c r="G90" s="291"/>
      <c r="H90" s="271" t="s">
        <v>581</v>
      </c>
      <c r="I90" s="271" t="s">
        <v>555</v>
      </c>
      <c r="J90" s="271">
        <v>255</v>
      </c>
      <c r="K90" s="284"/>
    </row>
    <row r="91" ht="15" customHeight="1">
      <c r="B91" s="293"/>
      <c r="C91" s="271" t="s">
        <v>582</v>
      </c>
      <c r="D91" s="271"/>
      <c r="E91" s="271"/>
      <c r="F91" s="292" t="s">
        <v>553</v>
      </c>
      <c r="G91" s="291"/>
      <c r="H91" s="271" t="s">
        <v>583</v>
      </c>
      <c r="I91" s="271" t="s">
        <v>584</v>
      </c>
      <c r="J91" s="271"/>
      <c r="K91" s="284"/>
    </row>
    <row r="92" ht="15" customHeight="1">
      <c r="B92" s="293"/>
      <c r="C92" s="271" t="s">
        <v>585</v>
      </c>
      <c r="D92" s="271"/>
      <c r="E92" s="271"/>
      <c r="F92" s="292" t="s">
        <v>553</v>
      </c>
      <c r="G92" s="291"/>
      <c r="H92" s="271" t="s">
        <v>586</v>
      </c>
      <c r="I92" s="271" t="s">
        <v>587</v>
      </c>
      <c r="J92" s="271"/>
      <c r="K92" s="284"/>
    </row>
    <row r="93" ht="15" customHeight="1">
      <c r="B93" s="293"/>
      <c r="C93" s="271" t="s">
        <v>588</v>
      </c>
      <c r="D93" s="271"/>
      <c r="E93" s="271"/>
      <c r="F93" s="292" t="s">
        <v>553</v>
      </c>
      <c r="G93" s="291"/>
      <c r="H93" s="271" t="s">
        <v>588</v>
      </c>
      <c r="I93" s="271" t="s">
        <v>587</v>
      </c>
      <c r="J93" s="271"/>
      <c r="K93" s="284"/>
    </row>
    <row r="94" ht="15" customHeight="1">
      <c r="B94" s="293"/>
      <c r="C94" s="271" t="s">
        <v>39</v>
      </c>
      <c r="D94" s="271"/>
      <c r="E94" s="271"/>
      <c r="F94" s="292" t="s">
        <v>553</v>
      </c>
      <c r="G94" s="291"/>
      <c r="H94" s="271" t="s">
        <v>589</v>
      </c>
      <c r="I94" s="271" t="s">
        <v>587</v>
      </c>
      <c r="J94" s="271"/>
      <c r="K94" s="284"/>
    </row>
    <row r="95" ht="15" customHeight="1">
      <c r="B95" s="293"/>
      <c r="C95" s="271" t="s">
        <v>49</v>
      </c>
      <c r="D95" s="271"/>
      <c r="E95" s="271"/>
      <c r="F95" s="292" t="s">
        <v>553</v>
      </c>
      <c r="G95" s="291"/>
      <c r="H95" s="271" t="s">
        <v>590</v>
      </c>
      <c r="I95" s="271" t="s">
        <v>587</v>
      </c>
      <c r="J95" s="271"/>
      <c r="K95" s="284"/>
    </row>
    <row r="96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ht="45" customHeight="1">
      <c r="B100" s="282"/>
      <c r="C100" s="283" t="s">
        <v>591</v>
      </c>
      <c r="D100" s="283"/>
      <c r="E100" s="283"/>
      <c r="F100" s="283"/>
      <c r="G100" s="283"/>
      <c r="H100" s="283"/>
      <c r="I100" s="283"/>
      <c r="J100" s="283"/>
      <c r="K100" s="284"/>
    </row>
    <row r="101" ht="17.25" customHeight="1">
      <c r="B101" s="282"/>
      <c r="C101" s="285" t="s">
        <v>547</v>
      </c>
      <c r="D101" s="285"/>
      <c r="E101" s="285"/>
      <c r="F101" s="285" t="s">
        <v>548</v>
      </c>
      <c r="G101" s="286"/>
      <c r="H101" s="285" t="s">
        <v>112</v>
      </c>
      <c r="I101" s="285" t="s">
        <v>58</v>
      </c>
      <c r="J101" s="285" t="s">
        <v>549</v>
      </c>
      <c r="K101" s="284"/>
    </row>
    <row r="102" ht="17.25" customHeight="1">
      <c r="B102" s="282"/>
      <c r="C102" s="287" t="s">
        <v>550</v>
      </c>
      <c r="D102" s="287"/>
      <c r="E102" s="287"/>
      <c r="F102" s="288" t="s">
        <v>551</v>
      </c>
      <c r="G102" s="289"/>
      <c r="H102" s="287"/>
      <c r="I102" s="287"/>
      <c r="J102" s="287" t="s">
        <v>552</v>
      </c>
      <c r="K102" s="284"/>
    </row>
    <row r="103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ht="15" customHeight="1">
      <c r="B104" s="282"/>
      <c r="C104" s="271" t="s">
        <v>54</v>
      </c>
      <c r="D104" s="290"/>
      <c r="E104" s="290"/>
      <c r="F104" s="292" t="s">
        <v>553</v>
      </c>
      <c r="G104" s="301"/>
      <c r="H104" s="271" t="s">
        <v>592</v>
      </c>
      <c r="I104" s="271" t="s">
        <v>555</v>
      </c>
      <c r="J104" s="271">
        <v>20</v>
      </c>
      <c r="K104" s="284"/>
    </row>
    <row r="105" ht="15" customHeight="1">
      <c r="B105" s="282"/>
      <c r="C105" s="271" t="s">
        <v>556</v>
      </c>
      <c r="D105" s="271"/>
      <c r="E105" s="271"/>
      <c r="F105" s="292" t="s">
        <v>553</v>
      </c>
      <c r="G105" s="271"/>
      <c r="H105" s="271" t="s">
        <v>592</v>
      </c>
      <c r="I105" s="271" t="s">
        <v>555</v>
      </c>
      <c r="J105" s="271">
        <v>120</v>
      </c>
      <c r="K105" s="284"/>
    </row>
    <row r="106" ht="15" customHeight="1">
      <c r="B106" s="293"/>
      <c r="C106" s="271" t="s">
        <v>558</v>
      </c>
      <c r="D106" s="271"/>
      <c r="E106" s="271"/>
      <c r="F106" s="292" t="s">
        <v>559</v>
      </c>
      <c r="G106" s="271"/>
      <c r="H106" s="271" t="s">
        <v>592</v>
      </c>
      <c r="I106" s="271" t="s">
        <v>555</v>
      </c>
      <c r="J106" s="271">
        <v>50</v>
      </c>
      <c r="K106" s="284"/>
    </row>
    <row r="107" ht="15" customHeight="1">
      <c r="B107" s="293"/>
      <c r="C107" s="271" t="s">
        <v>561</v>
      </c>
      <c r="D107" s="271"/>
      <c r="E107" s="271"/>
      <c r="F107" s="292" t="s">
        <v>553</v>
      </c>
      <c r="G107" s="271"/>
      <c r="H107" s="271" t="s">
        <v>592</v>
      </c>
      <c r="I107" s="271" t="s">
        <v>563</v>
      </c>
      <c r="J107" s="271"/>
      <c r="K107" s="284"/>
    </row>
    <row r="108" ht="15" customHeight="1">
      <c r="B108" s="293"/>
      <c r="C108" s="271" t="s">
        <v>572</v>
      </c>
      <c r="D108" s="271"/>
      <c r="E108" s="271"/>
      <c r="F108" s="292" t="s">
        <v>559</v>
      </c>
      <c r="G108" s="271"/>
      <c r="H108" s="271" t="s">
        <v>592</v>
      </c>
      <c r="I108" s="271" t="s">
        <v>555</v>
      </c>
      <c r="J108" s="271">
        <v>50</v>
      </c>
      <c r="K108" s="284"/>
    </row>
    <row r="109" ht="15" customHeight="1">
      <c r="B109" s="293"/>
      <c r="C109" s="271" t="s">
        <v>580</v>
      </c>
      <c r="D109" s="271"/>
      <c r="E109" s="271"/>
      <c r="F109" s="292" t="s">
        <v>559</v>
      </c>
      <c r="G109" s="271"/>
      <c r="H109" s="271" t="s">
        <v>592</v>
      </c>
      <c r="I109" s="271" t="s">
        <v>555</v>
      </c>
      <c r="J109" s="271">
        <v>50</v>
      </c>
      <c r="K109" s="284"/>
    </row>
    <row r="110" ht="15" customHeight="1">
      <c r="B110" s="293"/>
      <c r="C110" s="271" t="s">
        <v>578</v>
      </c>
      <c r="D110" s="271"/>
      <c r="E110" s="271"/>
      <c r="F110" s="292" t="s">
        <v>559</v>
      </c>
      <c r="G110" s="271"/>
      <c r="H110" s="271" t="s">
        <v>592</v>
      </c>
      <c r="I110" s="271" t="s">
        <v>555</v>
      </c>
      <c r="J110" s="271">
        <v>50</v>
      </c>
      <c r="K110" s="284"/>
    </row>
    <row r="111" ht="15" customHeight="1">
      <c r="B111" s="293"/>
      <c r="C111" s="271" t="s">
        <v>54</v>
      </c>
      <c r="D111" s="271"/>
      <c r="E111" s="271"/>
      <c r="F111" s="292" t="s">
        <v>553</v>
      </c>
      <c r="G111" s="271"/>
      <c r="H111" s="271" t="s">
        <v>593</v>
      </c>
      <c r="I111" s="271" t="s">
        <v>555</v>
      </c>
      <c r="J111" s="271">
        <v>20</v>
      </c>
      <c r="K111" s="284"/>
    </row>
    <row r="112" ht="15" customHeight="1">
      <c r="B112" s="293"/>
      <c r="C112" s="271" t="s">
        <v>594</v>
      </c>
      <c r="D112" s="271"/>
      <c r="E112" s="271"/>
      <c r="F112" s="292" t="s">
        <v>553</v>
      </c>
      <c r="G112" s="271"/>
      <c r="H112" s="271" t="s">
        <v>595</v>
      </c>
      <c r="I112" s="271" t="s">
        <v>555</v>
      </c>
      <c r="J112" s="271">
        <v>120</v>
      </c>
      <c r="K112" s="284"/>
    </row>
    <row r="113" ht="15" customHeight="1">
      <c r="B113" s="293"/>
      <c r="C113" s="271" t="s">
        <v>39</v>
      </c>
      <c r="D113" s="271"/>
      <c r="E113" s="271"/>
      <c r="F113" s="292" t="s">
        <v>553</v>
      </c>
      <c r="G113" s="271"/>
      <c r="H113" s="271" t="s">
        <v>596</v>
      </c>
      <c r="I113" s="271" t="s">
        <v>587</v>
      </c>
      <c r="J113" s="271"/>
      <c r="K113" s="284"/>
    </row>
    <row r="114" ht="15" customHeight="1">
      <c r="B114" s="293"/>
      <c r="C114" s="271" t="s">
        <v>49</v>
      </c>
      <c r="D114" s="271"/>
      <c r="E114" s="271"/>
      <c r="F114" s="292" t="s">
        <v>553</v>
      </c>
      <c r="G114" s="271"/>
      <c r="H114" s="271" t="s">
        <v>597</v>
      </c>
      <c r="I114" s="271" t="s">
        <v>587</v>
      </c>
      <c r="J114" s="271"/>
      <c r="K114" s="284"/>
    </row>
    <row r="115" ht="15" customHeight="1">
      <c r="B115" s="293"/>
      <c r="C115" s="271" t="s">
        <v>58</v>
      </c>
      <c r="D115" s="271"/>
      <c r="E115" s="271"/>
      <c r="F115" s="292" t="s">
        <v>553</v>
      </c>
      <c r="G115" s="271"/>
      <c r="H115" s="271" t="s">
        <v>598</v>
      </c>
      <c r="I115" s="271" t="s">
        <v>599</v>
      </c>
      <c r="J115" s="271"/>
      <c r="K115" s="284"/>
    </row>
    <row r="116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ht="18.75" customHeight="1">
      <c r="B117" s="303"/>
      <c r="C117" s="267"/>
      <c r="D117" s="267"/>
      <c r="E117" s="267"/>
      <c r="F117" s="304"/>
      <c r="G117" s="267"/>
      <c r="H117" s="267"/>
      <c r="I117" s="267"/>
      <c r="J117" s="267"/>
      <c r="K117" s="303"/>
    </row>
    <row r="118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ht="45" customHeight="1">
      <c r="B120" s="308"/>
      <c r="C120" s="261" t="s">
        <v>600</v>
      </c>
      <c r="D120" s="261"/>
      <c r="E120" s="261"/>
      <c r="F120" s="261"/>
      <c r="G120" s="261"/>
      <c r="H120" s="261"/>
      <c r="I120" s="261"/>
      <c r="J120" s="261"/>
      <c r="K120" s="309"/>
    </row>
    <row r="121" ht="17.25" customHeight="1">
      <c r="B121" s="310"/>
      <c r="C121" s="285" t="s">
        <v>547</v>
      </c>
      <c r="D121" s="285"/>
      <c r="E121" s="285"/>
      <c r="F121" s="285" t="s">
        <v>548</v>
      </c>
      <c r="G121" s="286"/>
      <c r="H121" s="285" t="s">
        <v>112</v>
      </c>
      <c r="I121" s="285" t="s">
        <v>58</v>
      </c>
      <c r="J121" s="285" t="s">
        <v>549</v>
      </c>
      <c r="K121" s="311"/>
    </row>
    <row r="122" ht="17.25" customHeight="1">
      <c r="B122" s="310"/>
      <c r="C122" s="287" t="s">
        <v>550</v>
      </c>
      <c r="D122" s="287"/>
      <c r="E122" s="287"/>
      <c r="F122" s="288" t="s">
        <v>551</v>
      </c>
      <c r="G122" s="289"/>
      <c r="H122" s="287"/>
      <c r="I122" s="287"/>
      <c r="J122" s="287" t="s">
        <v>552</v>
      </c>
      <c r="K122" s="311"/>
    </row>
    <row r="123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ht="15" customHeight="1">
      <c r="B124" s="312"/>
      <c r="C124" s="271" t="s">
        <v>556</v>
      </c>
      <c r="D124" s="290"/>
      <c r="E124" s="290"/>
      <c r="F124" s="292" t="s">
        <v>553</v>
      </c>
      <c r="G124" s="271"/>
      <c r="H124" s="271" t="s">
        <v>592</v>
      </c>
      <c r="I124" s="271" t="s">
        <v>555</v>
      </c>
      <c r="J124" s="271">
        <v>120</v>
      </c>
      <c r="K124" s="314"/>
    </row>
    <row r="125" ht="15" customHeight="1">
      <c r="B125" s="312"/>
      <c r="C125" s="271" t="s">
        <v>601</v>
      </c>
      <c r="D125" s="271"/>
      <c r="E125" s="271"/>
      <c r="F125" s="292" t="s">
        <v>553</v>
      </c>
      <c r="G125" s="271"/>
      <c r="H125" s="271" t="s">
        <v>602</v>
      </c>
      <c r="I125" s="271" t="s">
        <v>555</v>
      </c>
      <c r="J125" s="271" t="s">
        <v>603</v>
      </c>
      <c r="K125" s="314"/>
    </row>
    <row r="126" ht="15" customHeight="1">
      <c r="B126" s="312"/>
      <c r="C126" s="271" t="s">
        <v>502</v>
      </c>
      <c r="D126" s="271"/>
      <c r="E126" s="271"/>
      <c r="F126" s="292" t="s">
        <v>553</v>
      </c>
      <c r="G126" s="271"/>
      <c r="H126" s="271" t="s">
        <v>604</v>
      </c>
      <c r="I126" s="271" t="s">
        <v>555</v>
      </c>
      <c r="J126" s="271" t="s">
        <v>603</v>
      </c>
      <c r="K126" s="314"/>
    </row>
    <row r="127" ht="15" customHeight="1">
      <c r="B127" s="312"/>
      <c r="C127" s="271" t="s">
        <v>564</v>
      </c>
      <c r="D127" s="271"/>
      <c r="E127" s="271"/>
      <c r="F127" s="292" t="s">
        <v>559</v>
      </c>
      <c r="G127" s="271"/>
      <c r="H127" s="271" t="s">
        <v>565</v>
      </c>
      <c r="I127" s="271" t="s">
        <v>555</v>
      </c>
      <c r="J127" s="271">
        <v>15</v>
      </c>
      <c r="K127" s="314"/>
    </row>
    <row r="128" ht="15" customHeight="1">
      <c r="B128" s="312"/>
      <c r="C128" s="294" t="s">
        <v>566</v>
      </c>
      <c r="D128" s="294"/>
      <c r="E128" s="294"/>
      <c r="F128" s="295" t="s">
        <v>559</v>
      </c>
      <c r="G128" s="294"/>
      <c r="H128" s="294" t="s">
        <v>567</v>
      </c>
      <c r="I128" s="294" t="s">
        <v>555</v>
      </c>
      <c r="J128" s="294">
        <v>15</v>
      </c>
      <c r="K128" s="314"/>
    </row>
    <row r="129" ht="15" customHeight="1">
      <c r="B129" s="312"/>
      <c r="C129" s="294" t="s">
        <v>568</v>
      </c>
      <c r="D129" s="294"/>
      <c r="E129" s="294"/>
      <c r="F129" s="295" t="s">
        <v>559</v>
      </c>
      <c r="G129" s="294"/>
      <c r="H129" s="294" t="s">
        <v>569</v>
      </c>
      <c r="I129" s="294" t="s">
        <v>555</v>
      </c>
      <c r="J129" s="294">
        <v>20</v>
      </c>
      <c r="K129" s="314"/>
    </row>
    <row r="130" ht="15" customHeight="1">
      <c r="B130" s="312"/>
      <c r="C130" s="294" t="s">
        <v>570</v>
      </c>
      <c r="D130" s="294"/>
      <c r="E130" s="294"/>
      <c r="F130" s="295" t="s">
        <v>559</v>
      </c>
      <c r="G130" s="294"/>
      <c r="H130" s="294" t="s">
        <v>571</v>
      </c>
      <c r="I130" s="294" t="s">
        <v>555</v>
      </c>
      <c r="J130" s="294">
        <v>20</v>
      </c>
      <c r="K130" s="314"/>
    </row>
    <row r="131" ht="15" customHeight="1">
      <c r="B131" s="312"/>
      <c r="C131" s="271" t="s">
        <v>558</v>
      </c>
      <c r="D131" s="271"/>
      <c r="E131" s="271"/>
      <c r="F131" s="292" t="s">
        <v>559</v>
      </c>
      <c r="G131" s="271"/>
      <c r="H131" s="271" t="s">
        <v>592</v>
      </c>
      <c r="I131" s="271" t="s">
        <v>555</v>
      </c>
      <c r="J131" s="271">
        <v>50</v>
      </c>
      <c r="K131" s="314"/>
    </row>
    <row r="132" ht="15" customHeight="1">
      <c r="B132" s="312"/>
      <c r="C132" s="271" t="s">
        <v>572</v>
      </c>
      <c r="D132" s="271"/>
      <c r="E132" s="271"/>
      <c r="F132" s="292" t="s">
        <v>559</v>
      </c>
      <c r="G132" s="271"/>
      <c r="H132" s="271" t="s">
        <v>592</v>
      </c>
      <c r="I132" s="271" t="s">
        <v>555</v>
      </c>
      <c r="J132" s="271">
        <v>50</v>
      </c>
      <c r="K132" s="314"/>
    </row>
    <row r="133" ht="15" customHeight="1">
      <c r="B133" s="312"/>
      <c r="C133" s="271" t="s">
        <v>578</v>
      </c>
      <c r="D133" s="271"/>
      <c r="E133" s="271"/>
      <c r="F133" s="292" t="s">
        <v>559</v>
      </c>
      <c r="G133" s="271"/>
      <c r="H133" s="271" t="s">
        <v>592</v>
      </c>
      <c r="I133" s="271" t="s">
        <v>555</v>
      </c>
      <c r="J133" s="271">
        <v>50</v>
      </c>
      <c r="K133" s="314"/>
    </row>
    <row r="134" ht="15" customHeight="1">
      <c r="B134" s="312"/>
      <c r="C134" s="271" t="s">
        <v>580</v>
      </c>
      <c r="D134" s="271"/>
      <c r="E134" s="271"/>
      <c r="F134" s="292" t="s">
        <v>559</v>
      </c>
      <c r="G134" s="271"/>
      <c r="H134" s="271" t="s">
        <v>592</v>
      </c>
      <c r="I134" s="271" t="s">
        <v>555</v>
      </c>
      <c r="J134" s="271">
        <v>50</v>
      </c>
      <c r="K134" s="314"/>
    </row>
    <row r="135" ht="15" customHeight="1">
      <c r="B135" s="312"/>
      <c r="C135" s="271" t="s">
        <v>117</v>
      </c>
      <c r="D135" s="271"/>
      <c r="E135" s="271"/>
      <c r="F135" s="292" t="s">
        <v>559</v>
      </c>
      <c r="G135" s="271"/>
      <c r="H135" s="271" t="s">
        <v>605</v>
      </c>
      <c r="I135" s="271" t="s">
        <v>555</v>
      </c>
      <c r="J135" s="271">
        <v>255</v>
      </c>
      <c r="K135" s="314"/>
    </row>
    <row r="136" ht="15" customHeight="1">
      <c r="B136" s="312"/>
      <c r="C136" s="271" t="s">
        <v>582</v>
      </c>
      <c r="D136" s="271"/>
      <c r="E136" s="271"/>
      <c r="F136" s="292" t="s">
        <v>553</v>
      </c>
      <c r="G136" s="271"/>
      <c r="H136" s="271" t="s">
        <v>606</v>
      </c>
      <c r="I136" s="271" t="s">
        <v>584</v>
      </c>
      <c r="J136" s="271"/>
      <c r="K136" s="314"/>
    </row>
    <row r="137" ht="15" customHeight="1">
      <c r="B137" s="312"/>
      <c r="C137" s="271" t="s">
        <v>585</v>
      </c>
      <c r="D137" s="271"/>
      <c r="E137" s="271"/>
      <c r="F137" s="292" t="s">
        <v>553</v>
      </c>
      <c r="G137" s="271"/>
      <c r="H137" s="271" t="s">
        <v>607</v>
      </c>
      <c r="I137" s="271" t="s">
        <v>587</v>
      </c>
      <c r="J137" s="271"/>
      <c r="K137" s="314"/>
    </row>
    <row r="138" ht="15" customHeight="1">
      <c r="B138" s="312"/>
      <c r="C138" s="271" t="s">
        <v>588</v>
      </c>
      <c r="D138" s="271"/>
      <c r="E138" s="271"/>
      <c r="F138" s="292" t="s">
        <v>553</v>
      </c>
      <c r="G138" s="271"/>
      <c r="H138" s="271" t="s">
        <v>588</v>
      </c>
      <c r="I138" s="271" t="s">
        <v>587</v>
      </c>
      <c r="J138" s="271"/>
      <c r="K138" s="314"/>
    </row>
    <row r="139" ht="15" customHeight="1">
      <c r="B139" s="312"/>
      <c r="C139" s="271" t="s">
        <v>39</v>
      </c>
      <c r="D139" s="271"/>
      <c r="E139" s="271"/>
      <c r="F139" s="292" t="s">
        <v>553</v>
      </c>
      <c r="G139" s="271"/>
      <c r="H139" s="271" t="s">
        <v>608</v>
      </c>
      <c r="I139" s="271" t="s">
        <v>587</v>
      </c>
      <c r="J139" s="271"/>
      <c r="K139" s="314"/>
    </row>
    <row r="140" ht="15" customHeight="1">
      <c r="B140" s="312"/>
      <c r="C140" s="271" t="s">
        <v>609</v>
      </c>
      <c r="D140" s="271"/>
      <c r="E140" s="271"/>
      <c r="F140" s="292" t="s">
        <v>553</v>
      </c>
      <c r="G140" s="271"/>
      <c r="H140" s="271" t="s">
        <v>610</v>
      </c>
      <c r="I140" s="271" t="s">
        <v>587</v>
      </c>
      <c r="J140" s="271"/>
      <c r="K140" s="314"/>
    </row>
    <row r="14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ht="18.75" customHeight="1">
      <c r="B142" s="267"/>
      <c r="C142" s="267"/>
      <c r="D142" s="267"/>
      <c r="E142" s="267"/>
      <c r="F142" s="304"/>
      <c r="G142" s="267"/>
      <c r="H142" s="267"/>
      <c r="I142" s="267"/>
      <c r="J142" s="267"/>
      <c r="K142" s="267"/>
    </row>
    <row r="143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ht="45" customHeight="1">
      <c r="B145" s="282"/>
      <c r="C145" s="283" t="s">
        <v>611</v>
      </c>
      <c r="D145" s="283"/>
      <c r="E145" s="283"/>
      <c r="F145" s="283"/>
      <c r="G145" s="283"/>
      <c r="H145" s="283"/>
      <c r="I145" s="283"/>
      <c r="J145" s="283"/>
      <c r="K145" s="284"/>
    </row>
    <row r="146" ht="17.25" customHeight="1">
      <c r="B146" s="282"/>
      <c r="C146" s="285" t="s">
        <v>547</v>
      </c>
      <c r="D146" s="285"/>
      <c r="E146" s="285"/>
      <c r="F146" s="285" t="s">
        <v>548</v>
      </c>
      <c r="G146" s="286"/>
      <c r="H146" s="285" t="s">
        <v>112</v>
      </c>
      <c r="I146" s="285" t="s">
        <v>58</v>
      </c>
      <c r="J146" s="285" t="s">
        <v>549</v>
      </c>
      <c r="K146" s="284"/>
    </row>
    <row r="147" ht="17.25" customHeight="1">
      <c r="B147" s="282"/>
      <c r="C147" s="287" t="s">
        <v>550</v>
      </c>
      <c r="D147" s="287"/>
      <c r="E147" s="287"/>
      <c r="F147" s="288" t="s">
        <v>551</v>
      </c>
      <c r="G147" s="289"/>
      <c r="H147" s="287"/>
      <c r="I147" s="287"/>
      <c r="J147" s="287" t="s">
        <v>552</v>
      </c>
      <c r="K147" s="284"/>
    </row>
    <row r="148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ht="15" customHeight="1">
      <c r="B149" s="293"/>
      <c r="C149" s="318" t="s">
        <v>556</v>
      </c>
      <c r="D149" s="271"/>
      <c r="E149" s="271"/>
      <c r="F149" s="319" t="s">
        <v>553</v>
      </c>
      <c r="G149" s="271"/>
      <c r="H149" s="318" t="s">
        <v>592</v>
      </c>
      <c r="I149" s="318" t="s">
        <v>555</v>
      </c>
      <c r="J149" s="318">
        <v>120</v>
      </c>
      <c r="K149" s="314"/>
    </row>
    <row r="150" ht="15" customHeight="1">
      <c r="B150" s="293"/>
      <c r="C150" s="318" t="s">
        <v>601</v>
      </c>
      <c r="D150" s="271"/>
      <c r="E150" s="271"/>
      <c r="F150" s="319" t="s">
        <v>553</v>
      </c>
      <c r="G150" s="271"/>
      <c r="H150" s="318" t="s">
        <v>612</v>
      </c>
      <c r="I150" s="318" t="s">
        <v>555</v>
      </c>
      <c r="J150" s="318" t="s">
        <v>603</v>
      </c>
      <c r="K150" s="314"/>
    </row>
    <row r="151" ht="15" customHeight="1">
      <c r="B151" s="293"/>
      <c r="C151" s="318" t="s">
        <v>502</v>
      </c>
      <c r="D151" s="271"/>
      <c r="E151" s="271"/>
      <c r="F151" s="319" t="s">
        <v>553</v>
      </c>
      <c r="G151" s="271"/>
      <c r="H151" s="318" t="s">
        <v>613</v>
      </c>
      <c r="I151" s="318" t="s">
        <v>555</v>
      </c>
      <c r="J151" s="318" t="s">
        <v>603</v>
      </c>
      <c r="K151" s="314"/>
    </row>
    <row r="152" ht="15" customHeight="1">
      <c r="B152" s="293"/>
      <c r="C152" s="318" t="s">
        <v>558</v>
      </c>
      <c r="D152" s="271"/>
      <c r="E152" s="271"/>
      <c r="F152" s="319" t="s">
        <v>559</v>
      </c>
      <c r="G152" s="271"/>
      <c r="H152" s="318" t="s">
        <v>592</v>
      </c>
      <c r="I152" s="318" t="s">
        <v>555</v>
      </c>
      <c r="J152" s="318">
        <v>50</v>
      </c>
      <c r="K152" s="314"/>
    </row>
    <row r="153" ht="15" customHeight="1">
      <c r="B153" s="293"/>
      <c r="C153" s="318" t="s">
        <v>561</v>
      </c>
      <c r="D153" s="271"/>
      <c r="E153" s="271"/>
      <c r="F153" s="319" t="s">
        <v>553</v>
      </c>
      <c r="G153" s="271"/>
      <c r="H153" s="318" t="s">
        <v>592</v>
      </c>
      <c r="I153" s="318" t="s">
        <v>563</v>
      </c>
      <c r="J153" s="318"/>
      <c r="K153" s="314"/>
    </row>
    <row r="154" ht="15" customHeight="1">
      <c r="B154" s="293"/>
      <c r="C154" s="318" t="s">
        <v>572</v>
      </c>
      <c r="D154" s="271"/>
      <c r="E154" s="271"/>
      <c r="F154" s="319" t="s">
        <v>559</v>
      </c>
      <c r="G154" s="271"/>
      <c r="H154" s="318" t="s">
        <v>592</v>
      </c>
      <c r="I154" s="318" t="s">
        <v>555</v>
      </c>
      <c r="J154" s="318">
        <v>50</v>
      </c>
      <c r="K154" s="314"/>
    </row>
    <row r="155" ht="15" customHeight="1">
      <c r="B155" s="293"/>
      <c r="C155" s="318" t="s">
        <v>580</v>
      </c>
      <c r="D155" s="271"/>
      <c r="E155" s="271"/>
      <c r="F155" s="319" t="s">
        <v>559</v>
      </c>
      <c r="G155" s="271"/>
      <c r="H155" s="318" t="s">
        <v>592</v>
      </c>
      <c r="I155" s="318" t="s">
        <v>555</v>
      </c>
      <c r="J155" s="318">
        <v>50</v>
      </c>
      <c r="K155" s="314"/>
    </row>
    <row r="156" ht="15" customHeight="1">
      <c r="B156" s="293"/>
      <c r="C156" s="318" t="s">
        <v>578</v>
      </c>
      <c r="D156" s="271"/>
      <c r="E156" s="271"/>
      <c r="F156" s="319" t="s">
        <v>559</v>
      </c>
      <c r="G156" s="271"/>
      <c r="H156" s="318" t="s">
        <v>592</v>
      </c>
      <c r="I156" s="318" t="s">
        <v>555</v>
      </c>
      <c r="J156" s="318">
        <v>50</v>
      </c>
      <c r="K156" s="314"/>
    </row>
    <row r="157" ht="15" customHeight="1">
      <c r="B157" s="293"/>
      <c r="C157" s="318" t="s">
        <v>92</v>
      </c>
      <c r="D157" s="271"/>
      <c r="E157" s="271"/>
      <c r="F157" s="319" t="s">
        <v>553</v>
      </c>
      <c r="G157" s="271"/>
      <c r="H157" s="318" t="s">
        <v>614</v>
      </c>
      <c r="I157" s="318" t="s">
        <v>555</v>
      </c>
      <c r="J157" s="318" t="s">
        <v>615</v>
      </c>
      <c r="K157" s="314"/>
    </row>
    <row r="158" ht="15" customHeight="1">
      <c r="B158" s="293"/>
      <c r="C158" s="318" t="s">
        <v>616</v>
      </c>
      <c r="D158" s="271"/>
      <c r="E158" s="271"/>
      <c r="F158" s="319" t="s">
        <v>553</v>
      </c>
      <c r="G158" s="271"/>
      <c r="H158" s="318" t="s">
        <v>617</v>
      </c>
      <c r="I158" s="318" t="s">
        <v>587</v>
      </c>
      <c r="J158" s="318"/>
      <c r="K158" s="314"/>
    </row>
    <row r="159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ht="18.75" customHeight="1">
      <c r="B160" s="267"/>
      <c r="C160" s="271"/>
      <c r="D160" s="271"/>
      <c r="E160" s="271"/>
      <c r="F160" s="292"/>
      <c r="G160" s="271"/>
      <c r="H160" s="271"/>
      <c r="I160" s="271"/>
      <c r="J160" s="271"/>
      <c r="K160" s="267"/>
    </row>
    <row r="16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ht="45" customHeight="1">
      <c r="B163" s="260"/>
      <c r="C163" s="261" t="s">
        <v>618</v>
      </c>
      <c r="D163" s="261"/>
      <c r="E163" s="261"/>
      <c r="F163" s="261"/>
      <c r="G163" s="261"/>
      <c r="H163" s="261"/>
      <c r="I163" s="261"/>
      <c r="J163" s="261"/>
      <c r="K163" s="262"/>
    </row>
    <row r="164" ht="17.25" customHeight="1">
      <c r="B164" s="260"/>
      <c r="C164" s="285" t="s">
        <v>547</v>
      </c>
      <c r="D164" s="285"/>
      <c r="E164" s="285"/>
      <c r="F164" s="285" t="s">
        <v>548</v>
      </c>
      <c r="G164" s="322"/>
      <c r="H164" s="323" t="s">
        <v>112</v>
      </c>
      <c r="I164" s="323" t="s">
        <v>58</v>
      </c>
      <c r="J164" s="285" t="s">
        <v>549</v>
      </c>
      <c r="K164" s="262"/>
    </row>
    <row r="165" ht="17.25" customHeight="1">
      <c r="B165" s="263"/>
      <c r="C165" s="287" t="s">
        <v>550</v>
      </c>
      <c r="D165" s="287"/>
      <c r="E165" s="287"/>
      <c r="F165" s="288" t="s">
        <v>551</v>
      </c>
      <c r="G165" s="324"/>
      <c r="H165" s="325"/>
      <c r="I165" s="325"/>
      <c r="J165" s="287" t="s">
        <v>552</v>
      </c>
      <c r="K165" s="265"/>
    </row>
    <row r="166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ht="15" customHeight="1">
      <c r="B167" s="293"/>
      <c r="C167" s="271" t="s">
        <v>556</v>
      </c>
      <c r="D167" s="271"/>
      <c r="E167" s="271"/>
      <c r="F167" s="292" t="s">
        <v>553</v>
      </c>
      <c r="G167" s="271"/>
      <c r="H167" s="271" t="s">
        <v>592</v>
      </c>
      <c r="I167" s="271" t="s">
        <v>555</v>
      </c>
      <c r="J167" s="271">
        <v>120</v>
      </c>
      <c r="K167" s="314"/>
    </row>
    <row r="168" ht="15" customHeight="1">
      <c r="B168" s="293"/>
      <c r="C168" s="271" t="s">
        <v>601</v>
      </c>
      <c r="D168" s="271"/>
      <c r="E168" s="271"/>
      <c r="F168" s="292" t="s">
        <v>553</v>
      </c>
      <c r="G168" s="271"/>
      <c r="H168" s="271" t="s">
        <v>602</v>
      </c>
      <c r="I168" s="271" t="s">
        <v>555</v>
      </c>
      <c r="J168" s="271" t="s">
        <v>603</v>
      </c>
      <c r="K168" s="314"/>
    </row>
    <row r="169" ht="15" customHeight="1">
      <c r="B169" s="293"/>
      <c r="C169" s="271" t="s">
        <v>502</v>
      </c>
      <c r="D169" s="271"/>
      <c r="E169" s="271"/>
      <c r="F169" s="292" t="s">
        <v>553</v>
      </c>
      <c r="G169" s="271"/>
      <c r="H169" s="271" t="s">
        <v>619</v>
      </c>
      <c r="I169" s="271" t="s">
        <v>555</v>
      </c>
      <c r="J169" s="271" t="s">
        <v>603</v>
      </c>
      <c r="K169" s="314"/>
    </row>
    <row r="170" ht="15" customHeight="1">
      <c r="B170" s="293"/>
      <c r="C170" s="271" t="s">
        <v>558</v>
      </c>
      <c r="D170" s="271"/>
      <c r="E170" s="271"/>
      <c r="F170" s="292" t="s">
        <v>559</v>
      </c>
      <c r="G170" s="271"/>
      <c r="H170" s="271" t="s">
        <v>619</v>
      </c>
      <c r="I170" s="271" t="s">
        <v>555</v>
      </c>
      <c r="J170" s="271">
        <v>50</v>
      </c>
      <c r="K170" s="314"/>
    </row>
    <row r="171" ht="15" customHeight="1">
      <c r="B171" s="293"/>
      <c r="C171" s="271" t="s">
        <v>561</v>
      </c>
      <c r="D171" s="271"/>
      <c r="E171" s="271"/>
      <c r="F171" s="292" t="s">
        <v>553</v>
      </c>
      <c r="G171" s="271"/>
      <c r="H171" s="271" t="s">
        <v>619</v>
      </c>
      <c r="I171" s="271" t="s">
        <v>563</v>
      </c>
      <c r="J171" s="271"/>
      <c r="K171" s="314"/>
    </row>
    <row r="172" ht="15" customHeight="1">
      <c r="B172" s="293"/>
      <c r="C172" s="271" t="s">
        <v>572</v>
      </c>
      <c r="D172" s="271"/>
      <c r="E172" s="271"/>
      <c r="F172" s="292" t="s">
        <v>559</v>
      </c>
      <c r="G172" s="271"/>
      <c r="H172" s="271" t="s">
        <v>619</v>
      </c>
      <c r="I172" s="271" t="s">
        <v>555</v>
      </c>
      <c r="J172" s="271">
        <v>50</v>
      </c>
      <c r="K172" s="314"/>
    </row>
    <row r="173" ht="15" customHeight="1">
      <c r="B173" s="293"/>
      <c r="C173" s="271" t="s">
        <v>580</v>
      </c>
      <c r="D173" s="271"/>
      <c r="E173" s="271"/>
      <c r="F173" s="292" t="s">
        <v>559</v>
      </c>
      <c r="G173" s="271"/>
      <c r="H173" s="271" t="s">
        <v>619</v>
      </c>
      <c r="I173" s="271" t="s">
        <v>555</v>
      </c>
      <c r="J173" s="271">
        <v>50</v>
      </c>
      <c r="K173" s="314"/>
    </row>
    <row r="174" ht="15" customHeight="1">
      <c r="B174" s="293"/>
      <c r="C174" s="271" t="s">
        <v>578</v>
      </c>
      <c r="D174" s="271"/>
      <c r="E174" s="271"/>
      <c r="F174" s="292" t="s">
        <v>559</v>
      </c>
      <c r="G174" s="271"/>
      <c r="H174" s="271" t="s">
        <v>619</v>
      </c>
      <c r="I174" s="271" t="s">
        <v>555</v>
      </c>
      <c r="J174" s="271">
        <v>50</v>
      </c>
      <c r="K174" s="314"/>
    </row>
    <row r="175" ht="15" customHeight="1">
      <c r="B175" s="293"/>
      <c r="C175" s="271" t="s">
        <v>111</v>
      </c>
      <c r="D175" s="271"/>
      <c r="E175" s="271"/>
      <c r="F175" s="292" t="s">
        <v>553</v>
      </c>
      <c r="G175" s="271"/>
      <c r="H175" s="271" t="s">
        <v>620</v>
      </c>
      <c r="I175" s="271" t="s">
        <v>621</v>
      </c>
      <c r="J175" s="271"/>
      <c r="K175" s="314"/>
    </row>
    <row r="176" ht="15" customHeight="1">
      <c r="B176" s="293"/>
      <c r="C176" s="271" t="s">
        <v>58</v>
      </c>
      <c r="D176" s="271"/>
      <c r="E176" s="271"/>
      <c r="F176" s="292" t="s">
        <v>553</v>
      </c>
      <c r="G176" s="271"/>
      <c r="H176" s="271" t="s">
        <v>622</v>
      </c>
      <c r="I176" s="271" t="s">
        <v>623</v>
      </c>
      <c r="J176" s="271">
        <v>1</v>
      </c>
      <c r="K176" s="314"/>
    </row>
    <row r="177" ht="15" customHeight="1">
      <c r="B177" s="293"/>
      <c r="C177" s="271" t="s">
        <v>54</v>
      </c>
      <c r="D177" s="271"/>
      <c r="E177" s="271"/>
      <c r="F177" s="292" t="s">
        <v>553</v>
      </c>
      <c r="G177" s="271"/>
      <c r="H177" s="271" t="s">
        <v>624</v>
      </c>
      <c r="I177" s="271" t="s">
        <v>555</v>
      </c>
      <c r="J177" s="271">
        <v>20</v>
      </c>
      <c r="K177" s="314"/>
    </row>
    <row r="178" ht="15" customHeight="1">
      <c r="B178" s="293"/>
      <c r="C178" s="271" t="s">
        <v>112</v>
      </c>
      <c r="D178" s="271"/>
      <c r="E178" s="271"/>
      <c r="F178" s="292" t="s">
        <v>553</v>
      </c>
      <c r="G178" s="271"/>
      <c r="H178" s="271" t="s">
        <v>625</v>
      </c>
      <c r="I178" s="271" t="s">
        <v>555</v>
      </c>
      <c r="J178" s="271">
        <v>255</v>
      </c>
      <c r="K178" s="314"/>
    </row>
    <row r="179" ht="15" customHeight="1">
      <c r="B179" s="293"/>
      <c r="C179" s="271" t="s">
        <v>113</v>
      </c>
      <c r="D179" s="271"/>
      <c r="E179" s="271"/>
      <c r="F179" s="292" t="s">
        <v>553</v>
      </c>
      <c r="G179" s="271"/>
      <c r="H179" s="271" t="s">
        <v>518</v>
      </c>
      <c r="I179" s="271" t="s">
        <v>555</v>
      </c>
      <c r="J179" s="271">
        <v>10</v>
      </c>
      <c r="K179" s="314"/>
    </row>
    <row r="180" ht="15" customHeight="1">
      <c r="B180" s="293"/>
      <c r="C180" s="271" t="s">
        <v>114</v>
      </c>
      <c r="D180" s="271"/>
      <c r="E180" s="271"/>
      <c r="F180" s="292" t="s">
        <v>553</v>
      </c>
      <c r="G180" s="271"/>
      <c r="H180" s="271" t="s">
        <v>626</v>
      </c>
      <c r="I180" s="271" t="s">
        <v>587</v>
      </c>
      <c r="J180" s="271"/>
      <c r="K180" s="314"/>
    </row>
    <row r="181" ht="15" customHeight="1">
      <c r="B181" s="293"/>
      <c r="C181" s="271" t="s">
        <v>627</v>
      </c>
      <c r="D181" s="271"/>
      <c r="E181" s="271"/>
      <c r="F181" s="292" t="s">
        <v>553</v>
      </c>
      <c r="G181" s="271"/>
      <c r="H181" s="271" t="s">
        <v>628</v>
      </c>
      <c r="I181" s="271" t="s">
        <v>587</v>
      </c>
      <c r="J181" s="271"/>
      <c r="K181" s="314"/>
    </row>
    <row r="182" ht="15" customHeight="1">
      <c r="B182" s="293"/>
      <c r="C182" s="271" t="s">
        <v>616</v>
      </c>
      <c r="D182" s="271"/>
      <c r="E182" s="271"/>
      <c r="F182" s="292" t="s">
        <v>553</v>
      </c>
      <c r="G182" s="271"/>
      <c r="H182" s="271" t="s">
        <v>629</v>
      </c>
      <c r="I182" s="271" t="s">
        <v>587</v>
      </c>
      <c r="J182" s="271"/>
      <c r="K182" s="314"/>
    </row>
    <row r="183" ht="15" customHeight="1">
      <c r="B183" s="293"/>
      <c r="C183" s="271" t="s">
        <v>116</v>
      </c>
      <c r="D183" s="271"/>
      <c r="E183" s="271"/>
      <c r="F183" s="292" t="s">
        <v>559</v>
      </c>
      <c r="G183" s="271"/>
      <c r="H183" s="271" t="s">
        <v>630</v>
      </c>
      <c r="I183" s="271" t="s">
        <v>555</v>
      </c>
      <c r="J183" s="271">
        <v>50</v>
      </c>
      <c r="K183" s="314"/>
    </row>
    <row r="184" ht="15" customHeight="1">
      <c r="B184" s="293"/>
      <c r="C184" s="271" t="s">
        <v>631</v>
      </c>
      <c r="D184" s="271"/>
      <c r="E184" s="271"/>
      <c r="F184" s="292" t="s">
        <v>559</v>
      </c>
      <c r="G184" s="271"/>
      <c r="H184" s="271" t="s">
        <v>632</v>
      </c>
      <c r="I184" s="271" t="s">
        <v>633</v>
      </c>
      <c r="J184" s="271"/>
      <c r="K184" s="314"/>
    </row>
    <row r="185" ht="15" customHeight="1">
      <c r="B185" s="293"/>
      <c r="C185" s="271" t="s">
        <v>634</v>
      </c>
      <c r="D185" s="271"/>
      <c r="E185" s="271"/>
      <c r="F185" s="292" t="s">
        <v>559</v>
      </c>
      <c r="G185" s="271"/>
      <c r="H185" s="271" t="s">
        <v>635</v>
      </c>
      <c r="I185" s="271" t="s">
        <v>633</v>
      </c>
      <c r="J185" s="271"/>
      <c r="K185" s="314"/>
    </row>
    <row r="186" ht="15" customHeight="1">
      <c r="B186" s="293"/>
      <c r="C186" s="271" t="s">
        <v>636</v>
      </c>
      <c r="D186" s="271"/>
      <c r="E186" s="271"/>
      <c r="F186" s="292" t="s">
        <v>559</v>
      </c>
      <c r="G186" s="271"/>
      <c r="H186" s="271" t="s">
        <v>637</v>
      </c>
      <c r="I186" s="271" t="s">
        <v>633</v>
      </c>
      <c r="J186" s="271"/>
      <c r="K186" s="314"/>
    </row>
    <row r="187" ht="15" customHeight="1">
      <c r="B187" s="293"/>
      <c r="C187" s="326" t="s">
        <v>638</v>
      </c>
      <c r="D187" s="271"/>
      <c r="E187" s="271"/>
      <c r="F187" s="292" t="s">
        <v>559</v>
      </c>
      <c r="G187" s="271"/>
      <c r="H187" s="271" t="s">
        <v>639</v>
      </c>
      <c r="I187" s="271" t="s">
        <v>640</v>
      </c>
      <c r="J187" s="327" t="s">
        <v>641</v>
      </c>
      <c r="K187" s="314"/>
    </row>
    <row r="188" ht="15" customHeight="1">
      <c r="B188" s="293"/>
      <c r="C188" s="277" t="s">
        <v>43</v>
      </c>
      <c r="D188" s="271"/>
      <c r="E188" s="271"/>
      <c r="F188" s="292" t="s">
        <v>553</v>
      </c>
      <c r="G188" s="271"/>
      <c r="H188" s="267" t="s">
        <v>642</v>
      </c>
      <c r="I188" s="271" t="s">
        <v>643</v>
      </c>
      <c r="J188" s="271"/>
      <c r="K188" s="314"/>
    </row>
    <row r="189" ht="15" customHeight="1">
      <c r="B189" s="293"/>
      <c r="C189" s="277" t="s">
        <v>644</v>
      </c>
      <c r="D189" s="271"/>
      <c r="E189" s="271"/>
      <c r="F189" s="292" t="s">
        <v>553</v>
      </c>
      <c r="G189" s="271"/>
      <c r="H189" s="271" t="s">
        <v>645</v>
      </c>
      <c r="I189" s="271" t="s">
        <v>587</v>
      </c>
      <c r="J189" s="271"/>
      <c r="K189" s="314"/>
    </row>
    <row r="190" ht="15" customHeight="1">
      <c r="B190" s="293"/>
      <c r="C190" s="277" t="s">
        <v>646</v>
      </c>
      <c r="D190" s="271"/>
      <c r="E190" s="271"/>
      <c r="F190" s="292" t="s">
        <v>553</v>
      </c>
      <c r="G190" s="271"/>
      <c r="H190" s="271" t="s">
        <v>647</v>
      </c>
      <c r="I190" s="271" t="s">
        <v>587</v>
      </c>
      <c r="J190" s="271"/>
      <c r="K190" s="314"/>
    </row>
    <row r="191" ht="15" customHeight="1">
      <c r="B191" s="293"/>
      <c r="C191" s="277" t="s">
        <v>648</v>
      </c>
      <c r="D191" s="271"/>
      <c r="E191" s="271"/>
      <c r="F191" s="292" t="s">
        <v>559</v>
      </c>
      <c r="G191" s="271"/>
      <c r="H191" s="271" t="s">
        <v>649</v>
      </c>
      <c r="I191" s="271" t="s">
        <v>587</v>
      </c>
      <c r="J191" s="271"/>
      <c r="K191" s="314"/>
    </row>
    <row r="192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ht="18.75" customHeight="1">
      <c r="B193" s="267"/>
      <c r="C193" s="271"/>
      <c r="D193" s="271"/>
      <c r="E193" s="271"/>
      <c r="F193" s="292"/>
      <c r="G193" s="271"/>
      <c r="H193" s="271"/>
      <c r="I193" s="271"/>
      <c r="J193" s="271"/>
      <c r="K193" s="267"/>
    </row>
    <row r="194" ht="18.75" customHeight="1">
      <c r="B194" s="267"/>
      <c r="C194" s="271"/>
      <c r="D194" s="271"/>
      <c r="E194" s="271"/>
      <c r="F194" s="292"/>
      <c r="G194" s="271"/>
      <c r="H194" s="271"/>
      <c r="I194" s="271"/>
      <c r="J194" s="271"/>
      <c r="K194" s="267"/>
    </row>
    <row r="195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ht="21">
      <c r="B197" s="260"/>
      <c r="C197" s="261" t="s">
        <v>650</v>
      </c>
      <c r="D197" s="261"/>
      <c r="E197" s="261"/>
      <c r="F197" s="261"/>
      <c r="G197" s="261"/>
      <c r="H197" s="261"/>
      <c r="I197" s="261"/>
      <c r="J197" s="261"/>
      <c r="K197" s="262"/>
    </row>
    <row r="198" ht="25.5" customHeight="1">
      <c r="B198" s="260"/>
      <c r="C198" s="329" t="s">
        <v>651</v>
      </c>
      <c r="D198" s="329"/>
      <c r="E198" s="329"/>
      <c r="F198" s="329" t="s">
        <v>652</v>
      </c>
      <c r="G198" s="330"/>
      <c r="H198" s="329" t="s">
        <v>653</v>
      </c>
      <c r="I198" s="329"/>
      <c r="J198" s="329"/>
      <c r="K198" s="262"/>
    </row>
    <row r="199" ht="5.25" customHeight="1">
      <c r="B199" s="293"/>
      <c r="C199" s="290"/>
      <c r="D199" s="290"/>
      <c r="E199" s="290"/>
      <c r="F199" s="290"/>
      <c r="G199" s="271"/>
      <c r="H199" s="290"/>
      <c r="I199" s="290"/>
      <c r="J199" s="290"/>
      <c r="K199" s="314"/>
    </row>
    <row r="200" ht="15" customHeight="1">
      <c r="B200" s="293"/>
      <c r="C200" s="271" t="s">
        <v>643</v>
      </c>
      <c r="D200" s="271"/>
      <c r="E200" s="271"/>
      <c r="F200" s="292" t="s">
        <v>44</v>
      </c>
      <c r="G200" s="271"/>
      <c r="H200" s="271" t="s">
        <v>654</v>
      </c>
      <c r="I200" s="271"/>
      <c r="J200" s="271"/>
      <c r="K200" s="314"/>
    </row>
    <row r="201" ht="15" customHeight="1">
      <c r="B201" s="293"/>
      <c r="C201" s="299"/>
      <c r="D201" s="271"/>
      <c r="E201" s="271"/>
      <c r="F201" s="292" t="s">
        <v>45</v>
      </c>
      <c r="G201" s="271"/>
      <c r="H201" s="271" t="s">
        <v>655</v>
      </c>
      <c r="I201" s="271"/>
      <c r="J201" s="271"/>
      <c r="K201" s="314"/>
    </row>
    <row r="202" ht="15" customHeight="1">
      <c r="B202" s="293"/>
      <c r="C202" s="299"/>
      <c r="D202" s="271"/>
      <c r="E202" s="271"/>
      <c r="F202" s="292" t="s">
        <v>48</v>
      </c>
      <c r="G202" s="271"/>
      <c r="H202" s="271" t="s">
        <v>656</v>
      </c>
      <c r="I202" s="271"/>
      <c r="J202" s="271"/>
      <c r="K202" s="314"/>
    </row>
    <row r="203" ht="15" customHeight="1">
      <c r="B203" s="293"/>
      <c r="C203" s="271"/>
      <c r="D203" s="271"/>
      <c r="E203" s="271"/>
      <c r="F203" s="292" t="s">
        <v>46</v>
      </c>
      <c r="G203" s="271"/>
      <c r="H203" s="271" t="s">
        <v>657</v>
      </c>
      <c r="I203" s="271"/>
      <c r="J203" s="271"/>
      <c r="K203" s="314"/>
    </row>
    <row r="204" ht="15" customHeight="1">
      <c r="B204" s="293"/>
      <c r="C204" s="271"/>
      <c r="D204" s="271"/>
      <c r="E204" s="271"/>
      <c r="F204" s="292" t="s">
        <v>47</v>
      </c>
      <c r="G204" s="271"/>
      <c r="H204" s="271" t="s">
        <v>658</v>
      </c>
      <c r="I204" s="271"/>
      <c r="J204" s="271"/>
      <c r="K204" s="314"/>
    </row>
    <row r="205" ht="15" customHeight="1">
      <c r="B205" s="293"/>
      <c r="C205" s="271"/>
      <c r="D205" s="271"/>
      <c r="E205" s="271"/>
      <c r="F205" s="292"/>
      <c r="G205" s="271"/>
      <c r="H205" s="271"/>
      <c r="I205" s="271"/>
      <c r="J205" s="271"/>
      <c r="K205" s="314"/>
    </row>
    <row r="206" ht="15" customHeight="1">
      <c r="B206" s="293"/>
      <c r="C206" s="271" t="s">
        <v>599</v>
      </c>
      <c r="D206" s="271"/>
      <c r="E206" s="271"/>
      <c r="F206" s="292" t="s">
        <v>77</v>
      </c>
      <c r="G206" s="271"/>
      <c r="H206" s="271" t="s">
        <v>659</v>
      </c>
      <c r="I206" s="271"/>
      <c r="J206" s="271"/>
      <c r="K206" s="314"/>
    </row>
    <row r="207" ht="15" customHeight="1">
      <c r="B207" s="293"/>
      <c r="C207" s="299"/>
      <c r="D207" s="271"/>
      <c r="E207" s="271"/>
      <c r="F207" s="292" t="s">
        <v>496</v>
      </c>
      <c r="G207" s="271"/>
      <c r="H207" s="271" t="s">
        <v>497</v>
      </c>
      <c r="I207" s="271"/>
      <c r="J207" s="271"/>
      <c r="K207" s="314"/>
    </row>
    <row r="208" ht="15" customHeight="1">
      <c r="B208" s="293"/>
      <c r="C208" s="271"/>
      <c r="D208" s="271"/>
      <c r="E208" s="271"/>
      <c r="F208" s="292" t="s">
        <v>494</v>
      </c>
      <c r="G208" s="271"/>
      <c r="H208" s="271" t="s">
        <v>660</v>
      </c>
      <c r="I208" s="271"/>
      <c r="J208" s="271"/>
      <c r="K208" s="314"/>
    </row>
    <row r="209" ht="15" customHeight="1">
      <c r="B209" s="331"/>
      <c r="C209" s="299"/>
      <c r="D209" s="299"/>
      <c r="E209" s="299"/>
      <c r="F209" s="292" t="s">
        <v>498</v>
      </c>
      <c r="G209" s="277"/>
      <c r="H209" s="318" t="s">
        <v>499</v>
      </c>
      <c r="I209" s="318"/>
      <c r="J209" s="318"/>
      <c r="K209" s="332"/>
    </row>
    <row r="210" ht="15" customHeight="1">
      <c r="B210" s="331"/>
      <c r="C210" s="299"/>
      <c r="D210" s="299"/>
      <c r="E210" s="299"/>
      <c r="F210" s="292" t="s">
        <v>500</v>
      </c>
      <c r="G210" s="277"/>
      <c r="H210" s="318" t="s">
        <v>661</v>
      </c>
      <c r="I210" s="318"/>
      <c r="J210" s="318"/>
      <c r="K210" s="332"/>
    </row>
    <row r="211" ht="15" customHeight="1">
      <c r="B211" s="331"/>
      <c r="C211" s="299"/>
      <c r="D211" s="299"/>
      <c r="E211" s="299"/>
      <c r="F211" s="333"/>
      <c r="G211" s="277"/>
      <c r="H211" s="334"/>
      <c r="I211" s="334"/>
      <c r="J211" s="334"/>
      <c r="K211" s="332"/>
    </row>
    <row r="212" ht="15" customHeight="1">
      <c r="B212" s="331"/>
      <c r="C212" s="271" t="s">
        <v>623</v>
      </c>
      <c r="D212" s="299"/>
      <c r="E212" s="299"/>
      <c r="F212" s="292">
        <v>1</v>
      </c>
      <c r="G212" s="277"/>
      <c r="H212" s="318" t="s">
        <v>662</v>
      </c>
      <c r="I212" s="318"/>
      <c r="J212" s="318"/>
      <c r="K212" s="332"/>
    </row>
    <row r="213" ht="15" customHeight="1">
      <c r="B213" s="331"/>
      <c r="C213" s="299"/>
      <c r="D213" s="299"/>
      <c r="E213" s="299"/>
      <c r="F213" s="292">
        <v>2</v>
      </c>
      <c r="G213" s="277"/>
      <c r="H213" s="318" t="s">
        <v>663</v>
      </c>
      <c r="I213" s="318"/>
      <c r="J213" s="318"/>
      <c r="K213" s="332"/>
    </row>
    <row r="214" ht="15" customHeight="1">
      <c r="B214" s="331"/>
      <c r="C214" s="299"/>
      <c r="D214" s="299"/>
      <c r="E214" s="299"/>
      <c r="F214" s="292">
        <v>3</v>
      </c>
      <c r="G214" s="277"/>
      <c r="H214" s="318" t="s">
        <v>664</v>
      </c>
      <c r="I214" s="318"/>
      <c r="J214" s="318"/>
      <c r="K214" s="332"/>
    </row>
    <row r="215" ht="15" customHeight="1">
      <c r="B215" s="331"/>
      <c r="C215" s="299"/>
      <c r="D215" s="299"/>
      <c r="E215" s="299"/>
      <c r="F215" s="292">
        <v>4</v>
      </c>
      <c r="G215" s="277"/>
      <c r="H215" s="318" t="s">
        <v>665</v>
      </c>
      <c r="I215" s="318"/>
      <c r="J215" s="318"/>
      <c r="K215" s="332"/>
    </row>
    <row r="216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Irena Fajfrová</dc:creator>
  <cp:lastModifiedBy>Irena Fajfrová</cp:lastModifiedBy>
  <dcterms:created xsi:type="dcterms:W3CDTF">2018-09-25T06:53:30Z</dcterms:created>
  <dcterms:modified xsi:type="dcterms:W3CDTF">2018-09-25T06:53:32Z</dcterms:modified>
</cp:coreProperties>
</file>