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<sst xmlns="http://schemas.openxmlformats.org/spreadsheetml/2006/main" count="36" uniqueCount="33">
  <si>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bodové hodnocení</t>
  </si>
  <si>
    <t>výsledná hodnota</t>
  </si>
  <si>
    <t>Pořadí</t>
  </si>
  <si>
    <t>Nejvýhodnější hodnota</t>
  </si>
  <si>
    <t xml:space="preserve"> Zkušenosti zpracovatele projektové dokumentace </t>
  </si>
  <si>
    <t>CELKOVÁ NABÍDKOVÁ CENA</t>
  </si>
  <si>
    <t>Subkritérium č.1</t>
  </si>
  <si>
    <t>Subkritérium č.2</t>
  </si>
  <si>
    <t>Zakázky nad 15 mil.</t>
  </si>
  <si>
    <t>Maximální počet bodů</t>
  </si>
  <si>
    <t>Číslo nabídky</t>
  </si>
  <si>
    <t>Projekční společnost</t>
  </si>
  <si>
    <t>VÁHA CELKEM</t>
  </si>
  <si>
    <t>Cena (KČ)</t>
  </si>
  <si>
    <t>Hodnocení nabídek:</t>
  </si>
  <si>
    <t>Ing. Radko Vondra</t>
  </si>
  <si>
    <t>KAMPARA, s.r.o.</t>
  </si>
  <si>
    <t>Energy Benefit Centre, a.s.</t>
  </si>
  <si>
    <t>EUROprojekt build and technology, s. r. o.</t>
  </si>
  <si>
    <t>LAPLAN, s.r.o.</t>
  </si>
  <si>
    <t>ARPIK OSTRAVA, s.r.o.</t>
  </si>
  <si>
    <t>MR Design CZ, s.r.o.</t>
  </si>
  <si>
    <t>JH Plan, s.r.o.</t>
  </si>
  <si>
    <t>F.E.D., s.r.o.</t>
  </si>
  <si>
    <t>Gaudia Design, s.r.o.</t>
  </si>
  <si>
    <t>PPS Kania, s.r.o.</t>
  </si>
  <si>
    <t>UNIVERS projekt, v.o.s.</t>
  </si>
  <si>
    <t>ATRIS, s.r.o.</t>
  </si>
  <si>
    <t>Koordinace staveb, s.r.o.</t>
  </si>
  <si>
    <t>FAKO, spol. s r.o.</t>
  </si>
  <si>
    <t>Bodové hodnocení za zkušenosti (Body)</t>
  </si>
  <si>
    <t>Zakázky nad 30 mil.</t>
  </si>
  <si>
    <t>Celkové hodnocení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</si>
</sst>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/>
    <xf numFmtId="164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/>
    <xf numFmtId="164" fontId="2" fillId="0" borderId="9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8" xfId="0" applyFont="1" applyBorder="1"/>
    <xf numFmtId="0" fontId="2" fillId="2" borderId="11" xfId="0" applyFont="1" applyFill="1" applyBorder="1" applyAlignment="1">
      <alignment horizontal="center"/>
    </xf>
    <xf numFmtId="0" fontId="2" fillId="0" borderId="12" xfId="0" applyFont="1" applyBorder="1"/>
    <xf numFmtId="16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9" fontId="5" fillId="4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tabSelected="1" workbookViewId="0" topLeftCell="B1">
      <selection activeCell="J11" sqref="J11"/>
    </sheetView>
  </sheetViews>
  <sheetFormatPr defaultColWidth="9.140625" defaultRowHeight="15"/>
  <cols>
    <col min="2" max="2" width="40.00390625" style="0" customWidth="1"/>
    <col min="3" max="3" width="14.00390625" style="0" bestFit="1" customWidth="1"/>
    <col min="4" max="4" width="10.57421875" style="0" customWidth="1"/>
    <col min="6" max="6" width="13.421875" style="0" customWidth="1"/>
    <col min="7" max="7" width="13.28125" style="0" customWidth="1"/>
    <col min="8" max="8" width="13.421875" style="0" customWidth="1"/>
    <col min="9" max="9" width="10.28125" style="0" bestFit="1" customWidth="1"/>
    <col min="10" max="10" width="9.421875" style="0" customWidth="1"/>
    <col min="12" max="12" width="8.7109375" style="0" customWidth="1"/>
  </cols>
  <sheetData>
    <row r="1" s="34" customFormat="1" ht="11.25"/>
    <row r="2" s="34" customFormat="1" ht="11.25">
      <c r="A2" s="35" t="s">
        <v>14</v>
      </c>
    </row>
    <row r="3" s="34" customFormat="1" ht="11.25"/>
    <row r="4" s="34" customFormat="1" ht="11.25"/>
    <row r="5" s="34" customFormat="1" ht="12" thickBot="1"/>
    <row r="6" spans="1:12" s="34" customFormat="1" ht="33" customHeight="1">
      <c r="A6" s="66" t="s">
        <v>10</v>
      </c>
      <c r="B6" s="69" t="s">
        <v>11</v>
      </c>
      <c r="C6" s="72" t="s">
        <v>5</v>
      </c>
      <c r="D6" s="72"/>
      <c r="E6" s="73"/>
      <c r="F6" s="74" t="s">
        <v>4</v>
      </c>
      <c r="G6" s="72"/>
      <c r="H6" s="72"/>
      <c r="I6" s="72"/>
      <c r="J6" s="72"/>
      <c r="K6" s="50" t="s">
        <v>32</v>
      </c>
      <c r="L6" s="50" t="s">
        <v>2</v>
      </c>
    </row>
    <row r="7" spans="1:12" s="34" customFormat="1" ht="12" thickBot="1">
      <c r="A7" s="67"/>
      <c r="B7" s="70"/>
      <c r="C7" s="55" t="s">
        <v>12</v>
      </c>
      <c r="D7" s="54"/>
      <c r="E7" s="36">
        <v>0.8</v>
      </c>
      <c r="F7" s="53" t="s">
        <v>12</v>
      </c>
      <c r="G7" s="54"/>
      <c r="H7" s="54"/>
      <c r="I7" s="54"/>
      <c r="J7" s="36">
        <v>0.2</v>
      </c>
      <c r="K7" s="51"/>
      <c r="L7" s="51"/>
    </row>
    <row r="8" spans="1:12" s="34" customFormat="1" ht="34.5" thickBot="1">
      <c r="A8" s="67"/>
      <c r="B8" s="70"/>
      <c r="C8" s="37" t="s">
        <v>13</v>
      </c>
      <c r="D8" s="56" t="s">
        <v>0</v>
      </c>
      <c r="E8" s="59" t="s">
        <v>1</v>
      </c>
      <c r="F8" s="38" t="s">
        <v>30</v>
      </c>
      <c r="G8" s="39" t="s">
        <v>6</v>
      </c>
      <c r="H8" s="39" t="s">
        <v>7</v>
      </c>
      <c r="I8" s="56" t="s">
        <v>0</v>
      </c>
      <c r="J8" s="59" t="s">
        <v>1</v>
      </c>
      <c r="K8" s="51"/>
      <c r="L8" s="51"/>
    </row>
    <row r="9" spans="1:12" s="34" customFormat="1" ht="22.5">
      <c r="A9" s="67"/>
      <c r="B9" s="70"/>
      <c r="C9" s="40" t="s">
        <v>3</v>
      </c>
      <c r="D9" s="57"/>
      <c r="E9" s="60"/>
      <c r="F9" s="41" t="s">
        <v>9</v>
      </c>
      <c r="G9" s="62" t="s">
        <v>31</v>
      </c>
      <c r="H9" s="64" t="s">
        <v>8</v>
      </c>
      <c r="I9" s="57"/>
      <c r="J9" s="60"/>
      <c r="K9" s="51"/>
      <c r="L9" s="51"/>
    </row>
    <row r="10" spans="1:12" s="34" customFormat="1" ht="12" thickBot="1">
      <c r="A10" s="68"/>
      <c r="B10" s="71"/>
      <c r="C10" s="42">
        <f>MIN(C11:C25)</f>
        <v>1390000</v>
      </c>
      <c r="D10" s="58"/>
      <c r="E10" s="61"/>
      <c r="F10" s="43">
        <v>9</v>
      </c>
      <c r="G10" s="63"/>
      <c r="H10" s="65"/>
      <c r="I10" s="58"/>
      <c r="J10" s="61"/>
      <c r="K10" s="52"/>
      <c r="L10" s="52"/>
    </row>
    <row r="11" spans="1:12" s="34" customFormat="1" ht="12.75">
      <c r="A11" s="3">
        <v>1</v>
      </c>
      <c r="B11" s="4" t="s">
        <v>15</v>
      </c>
      <c r="C11" s="5">
        <v>1840000</v>
      </c>
      <c r="D11" s="6">
        <f>100*C$10/C11</f>
        <v>75.54347826086956</v>
      </c>
      <c r="E11" s="44">
        <f aca="true" t="shared" si="0" ref="E11:E25">E$7*D11</f>
        <v>60.434782608695656</v>
      </c>
      <c r="F11" s="7">
        <v>9</v>
      </c>
      <c r="G11" s="8">
        <v>3</v>
      </c>
      <c r="H11" s="8">
        <v>3</v>
      </c>
      <c r="I11" s="6">
        <f>100*F11/F$10</f>
        <v>100</v>
      </c>
      <c r="J11" s="44">
        <f aca="true" t="shared" si="1" ref="J11:J25">J$7*I11</f>
        <v>20</v>
      </c>
      <c r="K11" s="47">
        <f>E11+J11</f>
        <v>80.43478260869566</v>
      </c>
      <c r="L11" s="9">
        <f aca="true" t="shared" si="2" ref="L11:L25">IF(K11&lt;&gt;0,RANK(K11,K$11:K$25),0)</f>
        <v>9</v>
      </c>
    </row>
    <row r="12" spans="1:12" s="34" customFormat="1" ht="12.75">
      <c r="A12" s="10">
        <v>2</v>
      </c>
      <c r="B12" s="11" t="s">
        <v>16</v>
      </c>
      <c r="C12" s="12">
        <v>1500000</v>
      </c>
      <c r="D12" s="13">
        <f aca="true" t="shared" si="3" ref="D12:D25">100*C$10/C12</f>
        <v>92.66666666666667</v>
      </c>
      <c r="E12" s="45">
        <f t="shared" si="0"/>
        <v>74.13333333333334</v>
      </c>
      <c r="F12" s="14">
        <v>8</v>
      </c>
      <c r="G12" s="15">
        <v>3</v>
      </c>
      <c r="H12" s="15">
        <v>2</v>
      </c>
      <c r="I12" s="13">
        <f aca="true" t="shared" si="4" ref="I12:I25">100*F12/F$10</f>
        <v>88.88888888888889</v>
      </c>
      <c r="J12" s="45">
        <f t="shared" si="1"/>
        <v>17.77777777777778</v>
      </c>
      <c r="K12" s="48">
        <f aca="true" t="shared" si="5" ref="K12:K25">E12+J12</f>
        <v>91.91111111111113</v>
      </c>
      <c r="L12" s="16">
        <f t="shared" si="2"/>
        <v>3</v>
      </c>
    </row>
    <row r="13" spans="1:12" s="34" customFormat="1" ht="12.75">
      <c r="A13" s="10">
        <v>3</v>
      </c>
      <c r="B13" s="17" t="s">
        <v>17</v>
      </c>
      <c r="C13" s="12">
        <v>2139000</v>
      </c>
      <c r="D13" s="13">
        <f t="shared" si="3"/>
        <v>64.98363721365124</v>
      </c>
      <c r="E13" s="45">
        <f t="shared" si="0"/>
        <v>51.98690977092099</v>
      </c>
      <c r="F13" s="14">
        <v>9</v>
      </c>
      <c r="G13" s="15">
        <v>3</v>
      </c>
      <c r="H13" s="15">
        <v>3</v>
      </c>
      <c r="I13" s="13">
        <f t="shared" si="4"/>
        <v>100</v>
      </c>
      <c r="J13" s="45">
        <f t="shared" si="1"/>
        <v>20</v>
      </c>
      <c r="K13" s="48">
        <f t="shared" si="5"/>
        <v>71.98690977092099</v>
      </c>
      <c r="L13" s="16">
        <f t="shared" si="2"/>
        <v>12</v>
      </c>
    </row>
    <row r="14" spans="1:12" s="34" customFormat="1" ht="12.75">
      <c r="A14" s="18">
        <v>4</v>
      </c>
      <c r="B14" s="19" t="s">
        <v>18</v>
      </c>
      <c r="C14" s="20">
        <v>1880000</v>
      </c>
      <c r="D14" s="13">
        <f t="shared" si="3"/>
        <v>73.93617021276596</v>
      </c>
      <c r="E14" s="45">
        <f t="shared" si="0"/>
        <v>59.14893617021277</v>
      </c>
      <c r="F14" s="21">
        <v>9</v>
      </c>
      <c r="G14" s="22">
        <v>3</v>
      </c>
      <c r="H14" s="22">
        <v>3</v>
      </c>
      <c r="I14" s="13">
        <f t="shared" si="4"/>
        <v>100</v>
      </c>
      <c r="J14" s="45">
        <f t="shared" si="1"/>
        <v>20</v>
      </c>
      <c r="K14" s="48">
        <f t="shared" si="5"/>
        <v>79.14893617021278</v>
      </c>
      <c r="L14" s="16">
        <f t="shared" si="2"/>
        <v>11</v>
      </c>
    </row>
    <row r="15" spans="1:12" s="34" customFormat="1" ht="12.75">
      <c r="A15" s="18">
        <v>5</v>
      </c>
      <c r="B15" s="19" t="s">
        <v>19</v>
      </c>
      <c r="C15" s="20">
        <v>2185000</v>
      </c>
      <c r="D15" s="13">
        <f t="shared" si="3"/>
        <v>63.61556064073226</v>
      </c>
      <c r="E15" s="45">
        <f t="shared" si="0"/>
        <v>50.892448512585815</v>
      </c>
      <c r="F15" s="21">
        <v>8</v>
      </c>
      <c r="G15" s="22">
        <v>3</v>
      </c>
      <c r="H15" s="22">
        <v>2</v>
      </c>
      <c r="I15" s="13">
        <f t="shared" si="4"/>
        <v>88.88888888888889</v>
      </c>
      <c r="J15" s="45">
        <f t="shared" si="1"/>
        <v>17.77777777777778</v>
      </c>
      <c r="K15" s="48">
        <f t="shared" si="5"/>
        <v>68.67022629036359</v>
      </c>
      <c r="L15" s="16">
        <f t="shared" si="2"/>
        <v>14</v>
      </c>
    </row>
    <row r="16" spans="1:12" s="34" customFormat="1" ht="12.75">
      <c r="A16" s="18">
        <v>6</v>
      </c>
      <c r="B16" s="19" t="s">
        <v>20</v>
      </c>
      <c r="C16" s="20">
        <v>1865000</v>
      </c>
      <c r="D16" s="13">
        <f t="shared" si="3"/>
        <v>74.53083109919571</v>
      </c>
      <c r="E16" s="45">
        <f t="shared" si="0"/>
        <v>59.62466487935657</v>
      </c>
      <c r="F16" s="21">
        <v>3</v>
      </c>
      <c r="G16" s="22">
        <v>1</v>
      </c>
      <c r="H16" s="22">
        <v>1</v>
      </c>
      <c r="I16" s="13">
        <f t="shared" si="4"/>
        <v>33.333333333333336</v>
      </c>
      <c r="J16" s="45">
        <f t="shared" si="1"/>
        <v>6.666666666666668</v>
      </c>
      <c r="K16" s="48">
        <f t="shared" si="5"/>
        <v>66.29133154602324</v>
      </c>
      <c r="L16" s="16">
        <f t="shared" si="2"/>
        <v>15</v>
      </c>
    </row>
    <row r="17" spans="1:12" s="34" customFormat="1" ht="12.75">
      <c r="A17" s="18">
        <v>7</v>
      </c>
      <c r="B17" s="19" t="s">
        <v>21</v>
      </c>
      <c r="C17" s="20">
        <v>1390000</v>
      </c>
      <c r="D17" s="13">
        <f t="shared" si="3"/>
        <v>100</v>
      </c>
      <c r="E17" s="45">
        <f t="shared" si="0"/>
        <v>80</v>
      </c>
      <c r="F17" s="21">
        <v>9</v>
      </c>
      <c r="G17" s="22">
        <v>3</v>
      </c>
      <c r="H17" s="22">
        <v>3</v>
      </c>
      <c r="I17" s="13">
        <f t="shared" si="4"/>
        <v>100</v>
      </c>
      <c r="J17" s="45">
        <f t="shared" si="1"/>
        <v>20</v>
      </c>
      <c r="K17" s="48">
        <f t="shared" si="5"/>
        <v>100</v>
      </c>
      <c r="L17" s="16">
        <f t="shared" si="2"/>
        <v>1</v>
      </c>
    </row>
    <row r="18" spans="1:12" s="34" customFormat="1" ht="12.75">
      <c r="A18" s="18">
        <v>8</v>
      </c>
      <c r="B18" s="19" t="s">
        <v>22</v>
      </c>
      <c r="C18" s="20">
        <v>1495000</v>
      </c>
      <c r="D18" s="13">
        <f t="shared" si="3"/>
        <v>92.97658862876254</v>
      </c>
      <c r="E18" s="45">
        <f t="shared" si="0"/>
        <v>74.38127090301003</v>
      </c>
      <c r="F18" s="21">
        <v>5</v>
      </c>
      <c r="G18" s="22">
        <v>2</v>
      </c>
      <c r="H18" s="22">
        <v>1</v>
      </c>
      <c r="I18" s="13">
        <f t="shared" si="4"/>
        <v>55.55555555555556</v>
      </c>
      <c r="J18" s="45">
        <f t="shared" si="1"/>
        <v>11.111111111111112</v>
      </c>
      <c r="K18" s="48">
        <f t="shared" si="5"/>
        <v>85.49238201412115</v>
      </c>
      <c r="L18" s="16">
        <f t="shared" si="2"/>
        <v>5</v>
      </c>
    </row>
    <row r="19" spans="1:12" s="34" customFormat="1" ht="12.75">
      <c r="A19" s="18">
        <v>9</v>
      </c>
      <c r="B19" s="17" t="s">
        <v>23</v>
      </c>
      <c r="C19" s="20">
        <v>1870000</v>
      </c>
      <c r="D19" s="13">
        <f t="shared" si="3"/>
        <v>74.33155080213903</v>
      </c>
      <c r="E19" s="45">
        <f t="shared" si="0"/>
        <v>59.46524064171123</v>
      </c>
      <c r="F19" s="21">
        <v>9</v>
      </c>
      <c r="G19" s="22">
        <v>3</v>
      </c>
      <c r="H19" s="22">
        <v>3</v>
      </c>
      <c r="I19" s="13">
        <f t="shared" si="4"/>
        <v>100</v>
      </c>
      <c r="J19" s="45">
        <f t="shared" si="1"/>
        <v>20</v>
      </c>
      <c r="K19" s="48">
        <f t="shared" si="5"/>
        <v>79.46524064171123</v>
      </c>
      <c r="L19" s="16">
        <f t="shared" si="2"/>
        <v>10</v>
      </c>
    </row>
    <row r="20" spans="1:12" s="34" customFormat="1" ht="12.75">
      <c r="A20" s="18">
        <v>11</v>
      </c>
      <c r="B20" s="19" t="s">
        <v>24</v>
      </c>
      <c r="C20" s="20">
        <v>1784500</v>
      </c>
      <c r="D20" s="13">
        <f t="shared" si="3"/>
        <v>77.89296721770805</v>
      </c>
      <c r="E20" s="45">
        <f t="shared" si="0"/>
        <v>62.31437377416644</v>
      </c>
      <c r="F20" s="21">
        <v>9</v>
      </c>
      <c r="G20" s="22">
        <v>3</v>
      </c>
      <c r="H20" s="22">
        <v>3</v>
      </c>
      <c r="I20" s="13">
        <f t="shared" si="4"/>
        <v>100</v>
      </c>
      <c r="J20" s="45">
        <f t="shared" si="1"/>
        <v>20</v>
      </c>
      <c r="K20" s="48">
        <f t="shared" si="5"/>
        <v>82.31437377416644</v>
      </c>
      <c r="L20" s="16">
        <f t="shared" si="2"/>
        <v>7</v>
      </c>
    </row>
    <row r="21" spans="1:12" s="34" customFormat="1" ht="12.75">
      <c r="A21" s="18">
        <v>12</v>
      </c>
      <c r="B21" s="19" t="s">
        <v>25</v>
      </c>
      <c r="C21" s="20">
        <v>2186000</v>
      </c>
      <c r="D21" s="13">
        <f t="shared" si="3"/>
        <v>63.5864592863678</v>
      </c>
      <c r="E21" s="45">
        <f t="shared" si="0"/>
        <v>50.86916742909424</v>
      </c>
      <c r="F21" s="21">
        <v>9</v>
      </c>
      <c r="G21" s="22">
        <v>3</v>
      </c>
      <c r="H21" s="22">
        <v>3</v>
      </c>
      <c r="I21" s="13">
        <f t="shared" si="4"/>
        <v>100</v>
      </c>
      <c r="J21" s="45">
        <f t="shared" si="1"/>
        <v>20</v>
      </c>
      <c r="K21" s="48">
        <f t="shared" si="5"/>
        <v>70.86916742909423</v>
      </c>
      <c r="L21" s="16">
        <f t="shared" si="2"/>
        <v>13</v>
      </c>
    </row>
    <row r="22" spans="1:12" s="34" customFormat="1" ht="12.75">
      <c r="A22" s="18">
        <v>13</v>
      </c>
      <c r="B22" s="17" t="s">
        <v>26</v>
      </c>
      <c r="C22" s="23">
        <v>1623916</v>
      </c>
      <c r="D22" s="13">
        <f t="shared" si="3"/>
        <v>85.59556036149652</v>
      </c>
      <c r="E22" s="45">
        <f t="shared" si="0"/>
        <v>68.47644828919722</v>
      </c>
      <c r="F22" s="21">
        <v>9</v>
      </c>
      <c r="G22" s="22">
        <v>3</v>
      </c>
      <c r="H22" s="22">
        <v>3</v>
      </c>
      <c r="I22" s="13">
        <f t="shared" si="4"/>
        <v>100</v>
      </c>
      <c r="J22" s="45">
        <f t="shared" si="1"/>
        <v>20</v>
      </c>
      <c r="K22" s="48">
        <f t="shared" si="5"/>
        <v>88.47644828919722</v>
      </c>
      <c r="L22" s="16">
        <f t="shared" si="2"/>
        <v>4</v>
      </c>
    </row>
    <row r="23" spans="1:12" s="34" customFormat="1" ht="12.75">
      <c r="A23" s="18">
        <v>14</v>
      </c>
      <c r="B23" s="24" t="s">
        <v>27</v>
      </c>
      <c r="C23" s="23">
        <v>1479000</v>
      </c>
      <c r="D23" s="13">
        <f t="shared" si="3"/>
        <v>93.98242055442867</v>
      </c>
      <c r="E23" s="45">
        <f t="shared" si="0"/>
        <v>75.18593644354294</v>
      </c>
      <c r="F23" s="21">
        <v>9</v>
      </c>
      <c r="G23" s="22">
        <v>3</v>
      </c>
      <c r="H23" s="22">
        <v>3</v>
      </c>
      <c r="I23" s="13">
        <f t="shared" si="4"/>
        <v>100</v>
      </c>
      <c r="J23" s="45">
        <f t="shared" si="1"/>
        <v>20</v>
      </c>
      <c r="K23" s="48">
        <f t="shared" si="5"/>
        <v>95.18593644354294</v>
      </c>
      <c r="L23" s="16">
        <f t="shared" si="2"/>
        <v>2</v>
      </c>
    </row>
    <row r="24" spans="1:12" s="34" customFormat="1" ht="12.75">
      <c r="A24" s="18">
        <v>15</v>
      </c>
      <c r="B24" s="25" t="s">
        <v>28</v>
      </c>
      <c r="C24" s="26">
        <v>1760000</v>
      </c>
      <c r="D24" s="13">
        <f t="shared" si="3"/>
        <v>78.97727272727273</v>
      </c>
      <c r="E24" s="45">
        <f t="shared" si="0"/>
        <v>63.18181818181819</v>
      </c>
      <c r="F24" s="21">
        <v>8</v>
      </c>
      <c r="G24" s="22">
        <v>3</v>
      </c>
      <c r="H24" s="22">
        <v>2</v>
      </c>
      <c r="I24" s="13">
        <f t="shared" si="4"/>
        <v>88.88888888888889</v>
      </c>
      <c r="J24" s="45">
        <f t="shared" si="1"/>
        <v>17.77777777777778</v>
      </c>
      <c r="K24" s="48">
        <f t="shared" si="5"/>
        <v>80.95959595959596</v>
      </c>
      <c r="L24" s="16">
        <f t="shared" si="2"/>
        <v>8</v>
      </c>
    </row>
    <row r="25" spans="1:12" s="34" customFormat="1" ht="13.5" thickBot="1">
      <c r="A25" s="27">
        <v>16</v>
      </c>
      <c r="B25" s="28" t="s">
        <v>29</v>
      </c>
      <c r="C25" s="29">
        <v>1698000</v>
      </c>
      <c r="D25" s="30">
        <f t="shared" si="3"/>
        <v>81.86101295641932</v>
      </c>
      <c r="E25" s="46">
        <f t="shared" si="0"/>
        <v>65.48881036513545</v>
      </c>
      <c r="F25" s="31">
        <v>9</v>
      </c>
      <c r="G25" s="32">
        <v>3</v>
      </c>
      <c r="H25" s="32">
        <v>3</v>
      </c>
      <c r="I25" s="30">
        <f t="shared" si="4"/>
        <v>100</v>
      </c>
      <c r="J25" s="46">
        <f t="shared" si="1"/>
        <v>20</v>
      </c>
      <c r="K25" s="49">
        <f t="shared" si="5"/>
        <v>85.48881036513545</v>
      </c>
      <c r="L25" s="33">
        <f t="shared" si="2"/>
        <v>6</v>
      </c>
    </row>
    <row r="26" spans="3:7" ht="15">
      <c r="C26" s="1"/>
      <c r="D26" s="2"/>
      <c r="E26" s="2"/>
      <c r="F26" s="1"/>
      <c r="G26" s="2"/>
    </row>
    <row r="27" spans="3:4" ht="15">
      <c r="C27" s="1"/>
      <c r="D27" s="1"/>
    </row>
  </sheetData>
  <mergeCells count="14">
    <mergeCell ref="A6:A10"/>
    <mergeCell ref="B6:B10"/>
    <mergeCell ref="K6:K10"/>
    <mergeCell ref="C6:E6"/>
    <mergeCell ref="F6:J6"/>
    <mergeCell ref="L6:L10"/>
    <mergeCell ref="F7:I7"/>
    <mergeCell ref="C7:D7"/>
    <mergeCell ref="D8:D10"/>
    <mergeCell ref="E8:E10"/>
    <mergeCell ref="I8:I10"/>
    <mergeCell ref="J8:J10"/>
    <mergeCell ref="G9:G10"/>
    <mergeCell ref="H9:H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Hub</dc:creator>
  <cp:keywords/>
  <dc:description/>
  <cp:lastModifiedBy>Ing. Alena Seibertová</cp:lastModifiedBy>
  <cp:lastPrinted>2019-11-27T07:37:26Z</cp:lastPrinted>
  <dcterms:created xsi:type="dcterms:W3CDTF">2018-06-12T07:51:24Z</dcterms:created>
  <dcterms:modified xsi:type="dcterms:W3CDTF">2019-11-27T08:04:27Z</dcterms:modified>
  <cp:category/>
  <cp:version/>
  <cp:contentType/>
  <cp:contentStatus/>
</cp:coreProperties>
</file>