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avel\00_ROZDĚLANÉ ZAKÁZKY\Kotelny Nový Jičín\219002-02_Kotelna Na Jičínce\05_Rozpočet+VV\"/>
    </mc:Choice>
  </mc:AlternateContent>
  <xr:revisionPtr revIDLastSave="0" documentId="13_ncr:11_{24E8AD40-1AD3-406B-84E9-D78D1A7E1D5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Pol'!$A$1:$X$98</definedName>
    <definedName name="_xlnm.Print_Area" localSheetId="4">'SO01 02 Pol'!$A$1:$X$579</definedName>
    <definedName name="_xlnm.Print_Area" localSheetId="5">'SO01 03 Pol'!$A$1:$X$106</definedName>
    <definedName name="_xlnm.Print_Area" localSheetId="6">'SO01 04 Pol'!$A$1:$X$60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I42" i="1" s="1"/>
  <c r="G41" i="1"/>
  <c r="F41" i="1"/>
  <c r="G39" i="1"/>
  <c r="F39" i="1"/>
  <c r="I39" i="1" s="1"/>
  <c r="I46" i="1" s="1"/>
  <c r="G59" i="15"/>
  <c r="BA52" i="15"/>
  <c r="BA50" i="15"/>
  <c r="BA46" i="15"/>
  <c r="BA39" i="15"/>
  <c r="BA38" i="15"/>
  <c r="BA37" i="15"/>
  <c r="BA35" i="15"/>
  <c r="BA34" i="15"/>
  <c r="BA31" i="15"/>
  <c r="BA30" i="15"/>
  <c r="BA26" i="15"/>
  <c r="BA25" i="15"/>
  <c r="BA24" i="15"/>
  <c r="BA23" i="15"/>
  <c r="G9" i="15"/>
  <c r="M9" i="15" s="1"/>
  <c r="I9" i="15"/>
  <c r="K9" i="15"/>
  <c r="K8" i="15" s="1"/>
  <c r="O9" i="15"/>
  <c r="O8" i="15" s="1"/>
  <c r="Q9" i="15"/>
  <c r="Q8" i="15" s="1"/>
  <c r="V9" i="15"/>
  <c r="V8" i="15" s="1"/>
  <c r="G10" i="15"/>
  <c r="G8" i="15" s="1"/>
  <c r="I10" i="15"/>
  <c r="I8" i="15" s="1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3" i="15"/>
  <c r="I33" i="15"/>
  <c r="K33" i="15"/>
  <c r="M33" i="15"/>
  <c r="O33" i="15"/>
  <c r="Q33" i="15"/>
  <c r="V33" i="15"/>
  <c r="G36" i="15"/>
  <c r="I36" i="15"/>
  <c r="K36" i="15"/>
  <c r="M36" i="15"/>
  <c r="O36" i="15"/>
  <c r="Q36" i="15"/>
  <c r="V36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4" i="15"/>
  <c r="G45" i="15"/>
  <c r="I45" i="15"/>
  <c r="I44" i="15" s="1"/>
  <c r="K45" i="15"/>
  <c r="K44" i="15" s="1"/>
  <c r="M45" i="15"/>
  <c r="O45" i="15"/>
  <c r="O44" i="15" s="1"/>
  <c r="Q45" i="15"/>
  <c r="Q44" i="15" s="1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V44" i="15" s="1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AF59" i="15"/>
  <c r="G105" i="14"/>
  <c r="G9" i="14"/>
  <c r="I9" i="14"/>
  <c r="K9" i="14"/>
  <c r="K8" i="14" s="1"/>
  <c r="M9" i="14"/>
  <c r="O9" i="14"/>
  <c r="Q9" i="14"/>
  <c r="Q8" i="14" s="1"/>
  <c r="V9" i="14"/>
  <c r="V8" i="14" s="1"/>
  <c r="G10" i="14"/>
  <c r="I10" i="14"/>
  <c r="K10" i="14"/>
  <c r="M10" i="14"/>
  <c r="O10" i="14"/>
  <c r="O8" i="14" s="1"/>
  <c r="Q10" i="14"/>
  <c r="V10" i="14"/>
  <c r="G11" i="14"/>
  <c r="G8" i="14" s="1"/>
  <c r="I11" i="14"/>
  <c r="I8" i="14" s="1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O31" i="14"/>
  <c r="Q31" i="14"/>
  <c r="G32" i="14"/>
  <c r="G31" i="14" s="1"/>
  <c r="I32" i="14"/>
  <c r="I31" i="14" s="1"/>
  <c r="K32" i="14"/>
  <c r="K31" i="14" s="1"/>
  <c r="M32" i="14"/>
  <c r="O32" i="14"/>
  <c r="Q32" i="14"/>
  <c r="V32" i="14"/>
  <c r="V31" i="14" s="1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G37" i="14" s="1"/>
  <c r="I38" i="14"/>
  <c r="K38" i="14"/>
  <c r="M38" i="14"/>
  <c r="O38" i="14"/>
  <c r="O37" i="14" s="1"/>
  <c r="Q38" i="14"/>
  <c r="V38" i="14"/>
  <c r="V37" i="14" s="1"/>
  <c r="G39" i="14"/>
  <c r="M39" i="14" s="1"/>
  <c r="I39" i="14"/>
  <c r="K39" i="14"/>
  <c r="O39" i="14"/>
  <c r="Q39" i="14"/>
  <c r="V39" i="14"/>
  <c r="G40" i="14"/>
  <c r="M40" i="14" s="1"/>
  <c r="I40" i="14"/>
  <c r="I37" i="14" s="1"/>
  <c r="K40" i="14"/>
  <c r="K37" i="14" s="1"/>
  <c r="O40" i="14"/>
  <c r="Q40" i="14"/>
  <c r="Q37" i="14" s="1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O43" i="14"/>
  <c r="Q43" i="14"/>
  <c r="G44" i="14"/>
  <c r="G43" i="14" s="1"/>
  <c r="I44" i="14"/>
  <c r="I43" i="14" s="1"/>
  <c r="K44" i="14"/>
  <c r="K43" i="14" s="1"/>
  <c r="M44" i="14"/>
  <c r="M43" i="14" s="1"/>
  <c r="O44" i="14"/>
  <c r="Q44" i="14"/>
  <c r="V44" i="14"/>
  <c r="V43" i="14" s="1"/>
  <c r="K45" i="14"/>
  <c r="G46" i="14"/>
  <c r="I46" i="14"/>
  <c r="I45" i="14" s="1"/>
  <c r="K46" i="14"/>
  <c r="M46" i="14"/>
  <c r="O46" i="14"/>
  <c r="O45" i="14" s="1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Q45" i="14" s="1"/>
  <c r="V48" i="14"/>
  <c r="V45" i="14" s="1"/>
  <c r="G50" i="14"/>
  <c r="G49" i="14" s="1"/>
  <c r="I50" i="14"/>
  <c r="K50" i="14"/>
  <c r="M50" i="14"/>
  <c r="O50" i="14"/>
  <c r="O49" i="14" s="1"/>
  <c r="Q50" i="14"/>
  <c r="V50" i="14"/>
  <c r="V49" i="14" s="1"/>
  <c r="G51" i="14"/>
  <c r="M51" i="14" s="1"/>
  <c r="I51" i="14"/>
  <c r="K51" i="14"/>
  <c r="O51" i="14"/>
  <c r="Q51" i="14"/>
  <c r="V51" i="14"/>
  <c r="G52" i="14"/>
  <c r="M52" i="14" s="1"/>
  <c r="I52" i="14"/>
  <c r="I49" i="14" s="1"/>
  <c r="K52" i="14"/>
  <c r="K49" i="14" s="1"/>
  <c r="O52" i="14"/>
  <c r="Q52" i="14"/>
  <c r="Q49" i="14" s="1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O68" i="14"/>
  <c r="G69" i="14"/>
  <c r="I69" i="14"/>
  <c r="K69" i="14"/>
  <c r="K68" i="14" s="1"/>
  <c r="M69" i="14"/>
  <c r="M68" i="14" s="1"/>
  <c r="O69" i="14"/>
  <c r="Q69" i="14"/>
  <c r="Q68" i="14" s="1"/>
  <c r="V69" i="14"/>
  <c r="V68" i="14" s="1"/>
  <c r="G70" i="14"/>
  <c r="I70" i="14"/>
  <c r="K70" i="14"/>
  <c r="M70" i="14"/>
  <c r="O70" i="14"/>
  <c r="Q70" i="14"/>
  <c r="V70" i="14"/>
  <c r="G72" i="14"/>
  <c r="M72" i="14" s="1"/>
  <c r="I72" i="14"/>
  <c r="K72" i="14"/>
  <c r="K71" i="14" s="1"/>
  <c r="O72" i="14"/>
  <c r="Q72" i="14"/>
  <c r="Q71" i="14" s="1"/>
  <c r="V72" i="14"/>
  <c r="V71" i="14" s="1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O71" i="14" s="1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I71" i="14" s="1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AF105" i="14"/>
  <c r="G578" i="13"/>
  <c r="BA560" i="13"/>
  <c r="BA541" i="13"/>
  <c r="BA271" i="13"/>
  <c r="G8" i="13"/>
  <c r="I8" i="13"/>
  <c r="O8" i="13"/>
  <c r="G9" i="13"/>
  <c r="M9" i="13" s="1"/>
  <c r="M8" i="13" s="1"/>
  <c r="I9" i="13"/>
  <c r="K9" i="13"/>
  <c r="K8" i="13" s="1"/>
  <c r="O9" i="13"/>
  <c r="Q9" i="13"/>
  <c r="Q8" i="13" s="1"/>
  <c r="V9" i="13"/>
  <c r="V8" i="13" s="1"/>
  <c r="K12" i="13"/>
  <c r="Q12" i="13"/>
  <c r="V12" i="13"/>
  <c r="G13" i="13"/>
  <c r="G12" i="13" s="1"/>
  <c r="I13" i="13"/>
  <c r="I12" i="13" s="1"/>
  <c r="K13" i="13"/>
  <c r="M13" i="13"/>
  <c r="M12" i="13" s="1"/>
  <c r="O13" i="13"/>
  <c r="O12" i="13" s="1"/>
  <c r="Q13" i="13"/>
  <c r="V13" i="13"/>
  <c r="M16" i="13"/>
  <c r="O16" i="13"/>
  <c r="Q16" i="13"/>
  <c r="G17" i="13"/>
  <c r="I17" i="13"/>
  <c r="I16" i="13" s="1"/>
  <c r="K17" i="13"/>
  <c r="K16" i="13" s="1"/>
  <c r="M17" i="13"/>
  <c r="O17" i="13"/>
  <c r="Q17" i="13"/>
  <c r="V17" i="13"/>
  <c r="V16" i="13" s="1"/>
  <c r="G20" i="13"/>
  <c r="G16" i="13" s="1"/>
  <c r="I20" i="13"/>
  <c r="K20" i="13"/>
  <c r="M20" i="13"/>
  <c r="O20" i="13"/>
  <c r="Q20" i="13"/>
  <c r="V20" i="13"/>
  <c r="G21" i="13"/>
  <c r="G22" i="13"/>
  <c r="M22" i="13" s="1"/>
  <c r="M21" i="13" s="1"/>
  <c r="I22" i="13"/>
  <c r="I21" i="13" s="1"/>
  <c r="K22" i="13"/>
  <c r="K21" i="13" s="1"/>
  <c r="O22" i="13"/>
  <c r="O21" i="13" s="1"/>
  <c r="Q22" i="13"/>
  <c r="Q21" i="13" s="1"/>
  <c r="V22" i="13"/>
  <c r="G25" i="13"/>
  <c r="I25" i="13"/>
  <c r="K25" i="13"/>
  <c r="M25" i="13"/>
  <c r="O25" i="13"/>
  <c r="Q25" i="13"/>
  <c r="V25" i="13"/>
  <c r="G28" i="13"/>
  <c r="I28" i="13"/>
  <c r="K28" i="13"/>
  <c r="M28" i="13"/>
  <c r="O28" i="13"/>
  <c r="Q28" i="13"/>
  <c r="V28" i="13"/>
  <c r="G31" i="13"/>
  <c r="M31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V21" i="13" s="1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50" i="13"/>
  <c r="I50" i="13"/>
  <c r="K50" i="13"/>
  <c r="M50" i="13"/>
  <c r="O50" i="13"/>
  <c r="Q50" i="13"/>
  <c r="V50" i="13"/>
  <c r="G55" i="13"/>
  <c r="G56" i="13"/>
  <c r="M56" i="13" s="1"/>
  <c r="I56" i="13"/>
  <c r="I55" i="13" s="1"/>
  <c r="K56" i="13"/>
  <c r="K55" i="13" s="1"/>
  <c r="O56" i="13"/>
  <c r="O55" i="13" s="1"/>
  <c r="Q56" i="13"/>
  <c r="Q55" i="13" s="1"/>
  <c r="V56" i="13"/>
  <c r="G60" i="13"/>
  <c r="I60" i="13"/>
  <c r="K60" i="13"/>
  <c r="M60" i="13"/>
  <c r="O60" i="13"/>
  <c r="Q60" i="13"/>
  <c r="V60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4" i="13"/>
  <c r="M74" i="13" s="1"/>
  <c r="I74" i="13"/>
  <c r="K74" i="13"/>
  <c r="O74" i="13"/>
  <c r="Q74" i="13"/>
  <c r="V74" i="13"/>
  <c r="V55" i="13" s="1"/>
  <c r="G80" i="13"/>
  <c r="G79" i="13" s="1"/>
  <c r="I80" i="13"/>
  <c r="I79" i="13" s="1"/>
  <c r="K80" i="13"/>
  <c r="M80" i="13"/>
  <c r="O80" i="13"/>
  <c r="O79" i="13" s="1"/>
  <c r="Q80" i="13"/>
  <c r="V80" i="13"/>
  <c r="G84" i="13"/>
  <c r="I84" i="13"/>
  <c r="K84" i="13"/>
  <c r="K79" i="13" s="1"/>
  <c r="M84" i="13"/>
  <c r="O84" i="13"/>
  <c r="Q84" i="13"/>
  <c r="V84" i="13"/>
  <c r="G88" i="13"/>
  <c r="I88" i="13"/>
  <c r="K88" i="13"/>
  <c r="M88" i="13"/>
  <c r="O88" i="13"/>
  <c r="Q88" i="13"/>
  <c r="V88" i="13"/>
  <c r="V79" i="13" s="1"/>
  <c r="G92" i="13"/>
  <c r="I92" i="13"/>
  <c r="K92" i="13"/>
  <c r="M92" i="13"/>
  <c r="O92" i="13"/>
  <c r="Q92" i="13"/>
  <c r="V92" i="13"/>
  <c r="G98" i="13"/>
  <c r="M98" i="13" s="1"/>
  <c r="I98" i="13"/>
  <c r="K98" i="13"/>
  <c r="O98" i="13"/>
  <c r="Q98" i="13"/>
  <c r="V98" i="13"/>
  <c r="G104" i="13"/>
  <c r="M104" i="13" s="1"/>
  <c r="I104" i="13"/>
  <c r="K104" i="13"/>
  <c r="O104" i="13"/>
  <c r="Q104" i="13"/>
  <c r="Q79" i="13" s="1"/>
  <c r="V104" i="13"/>
  <c r="G111" i="13"/>
  <c r="I111" i="13"/>
  <c r="K111" i="13"/>
  <c r="M111" i="13"/>
  <c r="O111" i="13"/>
  <c r="Q111" i="13"/>
  <c r="V111" i="13"/>
  <c r="G118" i="13"/>
  <c r="I118" i="13"/>
  <c r="K118" i="13"/>
  <c r="M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42" i="13"/>
  <c r="I142" i="13"/>
  <c r="K142" i="13"/>
  <c r="M142" i="13"/>
  <c r="O142" i="13"/>
  <c r="Q142" i="13"/>
  <c r="V142" i="13"/>
  <c r="G144" i="13"/>
  <c r="I144" i="13"/>
  <c r="K144" i="13"/>
  <c r="M144" i="13"/>
  <c r="O144" i="13"/>
  <c r="Q144" i="13"/>
  <c r="V144" i="13"/>
  <c r="G146" i="13"/>
  <c r="I146" i="13"/>
  <c r="K146" i="13"/>
  <c r="M146" i="13"/>
  <c r="O146" i="13"/>
  <c r="Q146" i="13"/>
  <c r="V146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63" i="13"/>
  <c r="M163" i="13" s="1"/>
  <c r="I163" i="13"/>
  <c r="K163" i="13"/>
  <c r="O163" i="13"/>
  <c r="Q163" i="13"/>
  <c r="V163" i="13"/>
  <c r="G169" i="13"/>
  <c r="M169" i="13" s="1"/>
  <c r="I169" i="13"/>
  <c r="K169" i="13"/>
  <c r="O169" i="13"/>
  <c r="Q169" i="13"/>
  <c r="V169" i="13"/>
  <c r="G173" i="13"/>
  <c r="I173" i="13"/>
  <c r="K173" i="13"/>
  <c r="M173" i="13"/>
  <c r="O173" i="13"/>
  <c r="Q173" i="13"/>
  <c r="V173" i="13"/>
  <c r="G178" i="13"/>
  <c r="I178" i="13"/>
  <c r="K178" i="13"/>
  <c r="M178" i="13"/>
  <c r="O178" i="13"/>
  <c r="Q178" i="13"/>
  <c r="V178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I190" i="13"/>
  <c r="K190" i="13"/>
  <c r="M190" i="13"/>
  <c r="O190" i="13"/>
  <c r="Q190" i="13"/>
  <c r="V190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2" i="13"/>
  <c r="I202" i="13"/>
  <c r="K202" i="13"/>
  <c r="M202" i="13"/>
  <c r="O202" i="13"/>
  <c r="Q202" i="13"/>
  <c r="V202" i="13"/>
  <c r="G206" i="13"/>
  <c r="I206" i="13"/>
  <c r="K206" i="13"/>
  <c r="M206" i="13"/>
  <c r="O206" i="13"/>
  <c r="Q206" i="13"/>
  <c r="V206" i="13"/>
  <c r="G209" i="13"/>
  <c r="I209" i="13"/>
  <c r="K209" i="13"/>
  <c r="M209" i="13"/>
  <c r="O209" i="13"/>
  <c r="Q209" i="13"/>
  <c r="V209" i="13"/>
  <c r="G211" i="13"/>
  <c r="I211" i="13"/>
  <c r="K211" i="13"/>
  <c r="M211" i="13"/>
  <c r="O211" i="13"/>
  <c r="Q211" i="13"/>
  <c r="V211" i="13"/>
  <c r="G216" i="13"/>
  <c r="M216" i="13" s="1"/>
  <c r="I216" i="13"/>
  <c r="K216" i="13"/>
  <c r="O216" i="13"/>
  <c r="Q216" i="13"/>
  <c r="V216" i="13"/>
  <c r="G221" i="13"/>
  <c r="G222" i="13"/>
  <c r="M222" i="13" s="1"/>
  <c r="I222" i="13"/>
  <c r="I221" i="13" s="1"/>
  <c r="K222" i="13"/>
  <c r="K221" i="13" s="1"/>
  <c r="O222" i="13"/>
  <c r="O221" i="13" s="1"/>
  <c r="Q222" i="13"/>
  <c r="Q221" i="13" s="1"/>
  <c r="V222" i="13"/>
  <c r="G223" i="13"/>
  <c r="I223" i="13"/>
  <c r="K223" i="13"/>
  <c r="M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V221" i="13" s="1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I232" i="13"/>
  <c r="K232" i="13"/>
  <c r="M232" i="13"/>
  <c r="O232" i="13"/>
  <c r="Q232" i="13"/>
  <c r="V232" i="13"/>
  <c r="G237" i="13"/>
  <c r="I237" i="13"/>
  <c r="K237" i="13"/>
  <c r="M237" i="13"/>
  <c r="O237" i="13"/>
  <c r="Q237" i="13"/>
  <c r="V237" i="13"/>
  <c r="G243" i="13"/>
  <c r="M243" i="13" s="1"/>
  <c r="I243" i="13"/>
  <c r="K243" i="13"/>
  <c r="O243" i="13"/>
  <c r="O242" i="13" s="1"/>
  <c r="Q243" i="13"/>
  <c r="Q242" i="13" s="1"/>
  <c r="V243" i="13"/>
  <c r="G246" i="13"/>
  <c r="M246" i="13" s="1"/>
  <c r="I246" i="13"/>
  <c r="K246" i="13"/>
  <c r="O246" i="13"/>
  <c r="Q246" i="13"/>
  <c r="V246" i="13"/>
  <c r="G248" i="13"/>
  <c r="I248" i="13"/>
  <c r="K248" i="13"/>
  <c r="K242" i="13" s="1"/>
  <c r="M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5" i="13"/>
  <c r="M255" i="13" s="1"/>
  <c r="I255" i="13"/>
  <c r="I242" i="13" s="1"/>
  <c r="K255" i="13"/>
  <c r="O255" i="13"/>
  <c r="Q255" i="13"/>
  <c r="V255" i="13"/>
  <c r="G257" i="13"/>
  <c r="M257" i="13" s="1"/>
  <c r="I257" i="13"/>
  <c r="K257" i="13"/>
  <c r="O257" i="13"/>
  <c r="Q257" i="13"/>
  <c r="V257" i="13"/>
  <c r="V242" i="13" s="1"/>
  <c r="G269" i="13"/>
  <c r="I269" i="13"/>
  <c r="K269" i="13"/>
  <c r="M269" i="13"/>
  <c r="O269" i="13"/>
  <c r="Q269" i="13"/>
  <c r="V269" i="13"/>
  <c r="G272" i="13"/>
  <c r="I272" i="13"/>
  <c r="K272" i="13"/>
  <c r="M272" i="13"/>
  <c r="O272" i="13"/>
  <c r="Q272" i="13"/>
  <c r="V272" i="13"/>
  <c r="G275" i="13"/>
  <c r="I275" i="13"/>
  <c r="K275" i="13"/>
  <c r="M275" i="13"/>
  <c r="O275" i="13"/>
  <c r="Q275" i="13"/>
  <c r="V275" i="13"/>
  <c r="G278" i="13"/>
  <c r="I278" i="13"/>
  <c r="K278" i="13"/>
  <c r="M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I286" i="13"/>
  <c r="K286" i="13"/>
  <c r="M286" i="13"/>
  <c r="O286" i="13"/>
  <c r="Q286" i="13"/>
  <c r="V286" i="13"/>
  <c r="G288" i="13"/>
  <c r="I288" i="13"/>
  <c r="K288" i="13"/>
  <c r="M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298" i="13"/>
  <c r="I298" i="13"/>
  <c r="K298" i="13"/>
  <c r="M298" i="13"/>
  <c r="O298" i="13"/>
  <c r="Q298" i="13"/>
  <c r="V298" i="13"/>
  <c r="G300" i="13"/>
  <c r="I300" i="13"/>
  <c r="K300" i="13"/>
  <c r="M300" i="13"/>
  <c r="O300" i="13"/>
  <c r="Q300" i="13"/>
  <c r="V300" i="13"/>
  <c r="G303" i="13"/>
  <c r="I303" i="13"/>
  <c r="K303" i="13"/>
  <c r="M303" i="13"/>
  <c r="O303" i="13"/>
  <c r="Q303" i="13"/>
  <c r="V303" i="13"/>
  <c r="G306" i="13"/>
  <c r="M306" i="13" s="1"/>
  <c r="I306" i="13"/>
  <c r="K306" i="13"/>
  <c r="O306" i="13"/>
  <c r="Q306" i="13"/>
  <c r="V306" i="13"/>
  <c r="G307" i="13"/>
  <c r="M307" i="13" s="1"/>
  <c r="I307" i="13"/>
  <c r="K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I313" i="13"/>
  <c r="K313" i="13"/>
  <c r="M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I321" i="13"/>
  <c r="K321" i="13"/>
  <c r="M321" i="13"/>
  <c r="O321" i="13"/>
  <c r="Q321" i="13"/>
  <c r="V321" i="13"/>
  <c r="G323" i="13"/>
  <c r="I323" i="13"/>
  <c r="K323" i="13"/>
  <c r="M323" i="13"/>
  <c r="O323" i="13"/>
  <c r="Q323" i="13"/>
  <c r="V323" i="13"/>
  <c r="G328" i="13"/>
  <c r="I328" i="13"/>
  <c r="K328" i="13"/>
  <c r="M328" i="13"/>
  <c r="O328" i="13"/>
  <c r="Q328" i="13"/>
  <c r="V328" i="13"/>
  <c r="G334" i="13"/>
  <c r="M334" i="13" s="1"/>
  <c r="I334" i="13"/>
  <c r="K334" i="13"/>
  <c r="O334" i="13"/>
  <c r="O333" i="13" s="1"/>
  <c r="Q334" i="13"/>
  <c r="V334" i="13"/>
  <c r="V333" i="13" s="1"/>
  <c r="G337" i="13"/>
  <c r="M337" i="13" s="1"/>
  <c r="I337" i="13"/>
  <c r="K337" i="13"/>
  <c r="O337" i="13"/>
  <c r="Q337" i="13"/>
  <c r="Q333" i="13" s="1"/>
  <c r="V337" i="13"/>
  <c r="G340" i="13"/>
  <c r="I340" i="13"/>
  <c r="K340" i="13"/>
  <c r="M340" i="13"/>
  <c r="O340" i="13"/>
  <c r="Q340" i="13"/>
  <c r="V340" i="13"/>
  <c r="G343" i="13"/>
  <c r="I343" i="13"/>
  <c r="K343" i="13"/>
  <c r="M343" i="13"/>
  <c r="O343" i="13"/>
  <c r="Q343" i="13"/>
  <c r="V343" i="13"/>
  <c r="G344" i="13"/>
  <c r="I344" i="13"/>
  <c r="K344" i="13"/>
  <c r="M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M350" i="13" s="1"/>
  <c r="I350" i="13"/>
  <c r="I333" i="13" s="1"/>
  <c r="K350" i="13"/>
  <c r="O350" i="13"/>
  <c r="Q350" i="13"/>
  <c r="V350" i="13"/>
  <c r="G352" i="13"/>
  <c r="M352" i="13" s="1"/>
  <c r="I352" i="13"/>
  <c r="K352" i="13"/>
  <c r="O352" i="13"/>
  <c r="Q352" i="13"/>
  <c r="V352" i="13"/>
  <c r="G354" i="13"/>
  <c r="I354" i="13"/>
  <c r="K354" i="13"/>
  <c r="M354" i="13"/>
  <c r="O354" i="13"/>
  <c r="Q354" i="13"/>
  <c r="V354" i="13"/>
  <c r="G358" i="13"/>
  <c r="I358" i="13"/>
  <c r="K358" i="13"/>
  <c r="M358" i="13"/>
  <c r="O358" i="13"/>
  <c r="Q358" i="13"/>
  <c r="V358" i="13"/>
  <c r="G360" i="13"/>
  <c r="I360" i="13"/>
  <c r="K360" i="13"/>
  <c r="M360" i="13"/>
  <c r="O360" i="13"/>
  <c r="Q360" i="13"/>
  <c r="V360" i="13"/>
  <c r="G362" i="13"/>
  <c r="I362" i="13"/>
  <c r="K362" i="13"/>
  <c r="K333" i="13" s="1"/>
  <c r="M362" i="13"/>
  <c r="O362" i="13"/>
  <c r="Q362" i="13"/>
  <c r="V362" i="13"/>
  <c r="G365" i="13"/>
  <c r="M365" i="13" s="1"/>
  <c r="I365" i="13"/>
  <c r="K365" i="13"/>
  <c r="O365" i="13"/>
  <c r="Q365" i="13"/>
  <c r="V365" i="13"/>
  <c r="G367" i="13"/>
  <c r="M367" i="13" s="1"/>
  <c r="I367" i="13"/>
  <c r="K367" i="13"/>
  <c r="O367" i="13"/>
  <c r="Q367" i="13"/>
  <c r="V367" i="13"/>
  <c r="G369" i="13"/>
  <c r="I369" i="13"/>
  <c r="K369" i="13"/>
  <c r="M369" i="13"/>
  <c r="O369" i="13"/>
  <c r="Q369" i="13"/>
  <c r="V369" i="13"/>
  <c r="G371" i="13"/>
  <c r="I371" i="13"/>
  <c r="K371" i="13"/>
  <c r="M371" i="13"/>
  <c r="O371" i="13"/>
  <c r="Q371" i="13"/>
  <c r="V371" i="13"/>
  <c r="G373" i="13"/>
  <c r="I373" i="13"/>
  <c r="K373" i="13"/>
  <c r="M373" i="13"/>
  <c r="O373" i="13"/>
  <c r="Q373" i="13"/>
  <c r="V373" i="13"/>
  <c r="G375" i="13"/>
  <c r="M375" i="13" s="1"/>
  <c r="I375" i="13"/>
  <c r="K375" i="13"/>
  <c r="O375" i="13"/>
  <c r="Q375" i="13"/>
  <c r="V375" i="13"/>
  <c r="G379" i="13"/>
  <c r="M379" i="13" s="1"/>
  <c r="I379" i="13"/>
  <c r="K379" i="13"/>
  <c r="O379" i="13"/>
  <c r="Q379" i="13"/>
  <c r="V379" i="13"/>
  <c r="G384" i="13"/>
  <c r="I384" i="13"/>
  <c r="K384" i="13"/>
  <c r="M384" i="13"/>
  <c r="O384" i="13"/>
  <c r="O383" i="13" s="1"/>
  <c r="Q384" i="13"/>
  <c r="Q383" i="13" s="1"/>
  <c r="V384" i="13"/>
  <c r="G387" i="13"/>
  <c r="I387" i="13"/>
  <c r="K387" i="13"/>
  <c r="M387" i="13"/>
  <c r="O387" i="13"/>
  <c r="Q387" i="13"/>
  <c r="V387" i="13"/>
  <c r="G390" i="13"/>
  <c r="I390" i="13"/>
  <c r="I383" i="13" s="1"/>
  <c r="K390" i="13"/>
  <c r="K383" i="13" s="1"/>
  <c r="M390" i="13"/>
  <c r="O390" i="13"/>
  <c r="Q390" i="13"/>
  <c r="V390" i="13"/>
  <c r="G393" i="13"/>
  <c r="M393" i="13" s="1"/>
  <c r="I393" i="13"/>
  <c r="K393" i="13"/>
  <c r="O393" i="13"/>
  <c r="Q393" i="13"/>
  <c r="V393" i="13"/>
  <c r="G396" i="13"/>
  <c r="M396" i="13" s="1"/>
  <c r="I396" i="13"/>
  <c r="K396" i="13"/>
  <c r="O396" i="13"/>
  <c r="Q396" i="13"/>
  <c r="V396" i="13"/>
  <c r="G399" i="13"/>
  <c r="M399" i="13" s="1"/>
  <c r="I399" i="13"/>
  <c r="K399" i="13"/>
  <c r="O399" i="13"/>
  <c r="Q399" i="13"/>
  <c r="V399" i="13"/>
  <c r="G402" i="13"/>
  <c r="I402" i="13"/>
  <c r="K402" i="13"/>
  <c r="M402" i="13"/>
  <c r="O402" i="13"/>
  <c r="Q402" i="13"/>
  <c r="V402" i="13"/>
  <c r="G405" i="13"/>
  <c r="I405" i="13"/>
  <c r="K405" i="13"/>
  <c r="M405" i="13"/>
  <c r="O405" i="13"/>
  <c r="Q405" i="13"/>
  <c r="V405" i="13"/>
  <c r="G408" i="13"/>
  <c r="I408" i="13"/>
  <c r="K408" i="13"/>
  <c r="M408" i="13"/>
  <c r="O408" i="13"/>
  <c r="Q408" i="13"/>
  <c r="V408" i="13"/>
  <c r="G412" i="13"/>
  <c r="M412" i="13" s="1"/>
  <c r="I412" i="13"/>
  <c r="K412" i="13"/>
  <c r="O412" i="13"/>
  <c r="Q412" i="13"/>
  <c r="V412" i="13"/>
  <c r="G416" i="13"/>
  <c r="M416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V383" i="13" s="1"/>
  <c r="G418" i="13"/>
  <c r="I418" i="13"/>
  <c r="K418" i="13"/>
  <c r="M418" i="13"/>
  <c r="O418" i="13"/>
  <c r="Q418" i="13"/>
  <c r="V418" i="13"/>
  <c r="G419" i="13"/>
  <c r="I419" i="13"/>
  <c r="K419" i="13"/>
  <c r="M419" i="13"/>
  <c r="O419" i="13"/>
  <c r="Q419" i="13"/>
  <c r="V419" i="13"/>
  <c r="G420" i="13"/>
  <c r="I420" i="13"/>
  <c r="K420" i="13"/>
  <c r="M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G425" i="13"/>
  <c r="I425" i="13"/>
  <c r="K425" i="13"/>
  <c r="M425" i="13"/>
  <c r="O425" i="13"/>
  <c r="Q425" i="13"/>
  <c r="V425" i="13"/>
  <c r="G426" i="13"/>
  <c r="I426" i="13"/>
  <c r="K426" i="13"/>
  <c r="M426" i="13"/>
  <c r="O426" i="13"/>
  <c r="Q426" i="13"/>
  <c r="V426" i="13"/>
  <c r="G427" i="13"/>
  <c r="M427" i="13" s="1"/>
  <c r="I427" i="13"/>
  <c r="K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I430" i="13"/>
  <c r="K430" i="13"/>
  <c r="M430" i="13"/>
  <c r="O430" i="13"/>
  <c r="Q430" i="13"/>
  <c r="V430" i="13"/>
  <c r="G432" i="13"/>
  <c r="I432" i="13"/>
  <c r="K432" i="13"/>
  <c r="M432" i="13"/>
  <c r="O432" i="13"/>
  <c r="Q432" i="13"/>
  <c r="V432" i="13"/>
  <c r="G436" i="13"/>
  <c r="I436" i="13"/>
  <c r="K436" i="13"/>
  <c r="M436" i="13"/>
  <c r="O436" i="13"/>
  <c r="Q436" i="13"/>
  <c r="V436" i="13"/>
  <c r="G441" i="13"/>
  <c r="M441" i="13" s="1"/>
  <c r="I441" i="13"/>
  <c r="I440" i="13" s="1"/>
  <c r="K441" i="13"/>
  <c r="O441" i="13"/>
  <c r="O440" i="13" s="1"/>
  <c r="Q441" i="13"/>
  <c r="V441" i="13"/>
  <c r="V440" i="13" s="1"/>
  <c r="G446" i="13"/>
  <c r="M446" i="13" s="1"/>
  <c r="I446" i="13"/>
  <c r="K446" i="13"/>
  <c r="O446" i="13"/>
  <c r="Q446" i="13"/>
  <c r="Q440" i="13" s="1"/>
  <c r="V446" i="13"/>
  <c r="G448" i="13"/>
  <c r="I448" i="13"/>
  <c r="K448" i="13"/>
  <c r="M448" i="13"/>
  <c r="O448" i="13"/>
  <c r="Q448" i="13"/>
  <c r="V448" i="13"/>
  <c r="G449" i="13"/>
  <c r="I449" i="13"/>
  <c r="K449" i="13"/>
  <c r="M449" i="13"/>
  <c r="O449" i="13"/>
  <c r="Q449" i="13"/>
  <c r="V449" i="13"/>
  <c r="G457" i="13"/>
  <c r="I457" i="13"/>
  <c r="K457" i="13"/>
  <c r="M457" i="13"/>
  <c r="O457" i="13"/>
  <c r="Q457" i="13"/>
  <c r="V457" i="13"/>
  <c r="G460" i="13"/>
  <c r="M460" i="13" s="1"/>
  <c r="I460" i="13"/>
  <c r="K460" i="13"/>
  <c r="O460" i="13"/>
  <c r="Q460" i="13"/>
  <c r="V460" i="13"/>
  <c r="G462" i="13"/>
  <c r="M462" i="13" s="1"/>
  <c r="I462" i="13"/>
  <c r="K462" i="13"/>
  <c r="O462" i="13"/>
  <c r="Q462" i="13"/>
  <c r="V462" i="13"/>
  <c r="G463" i="13"/>
  <c r="M463" i="13" s="1"/>
  <c r="I463" i="13"/>
  <c r="K463" i="13"/>
  <c r="O463" i="13"/>
  <c r="Q463" i="13"/>
  <c r="V463" i="13"/>
  <c r="G467" i="13"/>
  <c r="I467" i="13"/>
  <c r="K467" i="13"/>
  <c r="M467" i="13"/>
  <c r="O467" i="13"/>
  <c r="Q467" i="13"/>
  <c r="V467" i="13"/>
  <c r="G469" i="13"/>
  <c r="I469" i="13"/>
  <c r="K469" i="13"/>
  <c r="M469" i="13"/>
  <c r="O469" i="13"/>
  <c r="Q469" i="13"/>
  <c r="V469" i="13"/>
  <c r="G473" i="13"/>
  <c r="I473" i="13"/>
  <c r="K473" i="13"/>
  <c r="M473" i="13"/>
  <c r="O473" i="13"/>
  <c r="Q473" i="13"/>
  <c r="V473" i="13"/>
  <c r="G476" i="13"/>
  <c r="M476" i="13" s="1"/>
  <c r="I476" i="13"/>
  <c r="K476" i="13"/>
  <c r="K440" i="13" s="1"/>
  <c r="O476" i="13"/>
  <c r="Q476" i="13"/>
  <c r="V476" i="13"/>
  <c r="G479" i="13"/>
  <c r="M479" i="13" s="1"/>
  <c r="I479" i="13"/>
  <c r="K479" i="13"/>
  <c r="O479" i="13"/>
  <c r="Q479" i="13"/>
  <c r="V479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I487" i="13"/>
  <c r="K487" i="13"/>
  <c r="M487" i="13"/>
  <c r="O487" i="13"/>
  <c r="Q487" i="13"/>
  <c r="V487" i="13"/>
  <c r="G489" i="13"/>
  <c r="I489" i="13"/>
  <c r="K489" i="13"/>
  <c r="M489" i="13"/>
  <c r="O489" i="13"/>
  <c r="Q489" i="13"/>
  <c r="V489" i="13"/>
  <c r="G493" i="13"/>
  <c r="M493" i="13" s="1"/>
  <c r="I493" i="13"/>
  <c r="K493" i="13"/>
  <c r="O493" i="13"/>
  <c r="Q493" i="13"/>
  <c r="V493" i="13"/>
  <c r="G495" i="13"/>
  <c r="M495" i="13" s="1"/>
  <c r="I495" i="13"/>
  <c r="K495" i="13"/>
  <c r="O495" i="13"/>
  <c r="Q495" i="13"/>
  <c r="V495" i="13"/>
  <c r="G497" i="13"/>
  <c r="M497" i="13" s="1"/>
  <c r="I497" i="13"/>
  <c r="K497" i="13"/>
  <c r="O497" i="13"/>
  <c r="Q497" i="13"/>
  <c r="V497" i="13"/>
  <c r="G499" i="13"/>
  <c r="I499" i="13"/>
  <c r="K499" i="13"/>
  <c r="M499" i="13"/>
  <c r="O499" i="13"/>
  <c r="Q499" i="13"/>
  <c r="V499" i="13"/>
  <c r="G503" i="13"/>
  <c r="I503" i="13"/>
  <c r="K503" i="13"/>
  <c r="M503" i="13"/>
  <c r="O503" i="13"/>
  <c r="Q503" i="13"/>
  <c r="V503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2" i="13"/>
  <c r="M512" i="13" s="1"/>
  <c r="I512" i="13"/>
  <c r="K512" i="13"/>
  <c r="O512" i="13"/>
  <c r="Q512" i="13"/>
  <c r="V512" i="13"/>
  <c r="G516" i="13"/>
  <c r="M516" i="13" s="1"/>
  <c r="I516" i="13"/>
  <c r="K516" i="13"/>
  <c r="O516" i="13"/>
  <c r="Q516" i="13"/>
  <c r="V516" i="13"/>
  <c r="G518" i="13"/>
  <c r="I518" i="13"/>
  <c r="K518" i="13"/>
  <c r="M518" i="13"/>
  <c r="O518" i="13"/>
  <c r="Q518" i="13"/>
  <c r="V518" i="13"/>
  <c r="G520" i="13"/>
  <c r="I520" i="13"/>
  <c r="K520" i="13"/>
  <c r="M520" i="13"/>
  <c r="O520" i="13"/>
  <c r="Q520" i="13"/>
  <c r="V520" i="13"/>
  <c r="G522" i="13"/>
  <c r="I522" i="13"/>
  <c r="K522" i="13"/>
  <c r="M522" i="13"/>
  <c r="O522" i="13"/>
  <c r="Q522" i="13"/>
  <c r="V522" i="13"/>
  <c r="G524" i="13"/>
  <c r="M524" i="13" s="1"/>
  <c r="I524" i="13"/>
  <c r="K524" i="13"/>
  <c r="O524" i="13"/>
  <c r="Q524" i="13"/>
  <c r="V524" i="13"/>
  <c r="G526" i="13"/>
  <c r="M526" i="13" s="1"/>
  <c r="I526" i="13"/>
  <c r="K526" i="13"/>
  <c r="O526" i="13"/>
  <c r="Q526" i="13"/>
  <c r="V526" i="13"/>
  <c r="G527" i="13"/>
  <c r="M527" i="13" s="1"/>
  <c r="I527" i="13"/>
  <c r="K527" i="13"/>
  <c r="O527" i="13"/>
  <c r="Q527" i="13"/>
  <c r="V527" i="13"/>
  <c r="G529" i="13"/>
  <c r="I529" i="13"/>
  <c r="K529" i="13"/>
  <c r="M529" i="13"/>
  <c r="O529" i="13"/>
  <c r="Q529" i="13"/>
  <c r="V529" i="13"/>
  <c r="G530" i="13"/>
  <c r="I530" i="13"/>
  <c r="K530" i="13"/>
  <c r="M530" i="13"/>
  <c r="O530" i="13"/>
  <c r="Q530" i="13"/>
  <c r="V530" i="13"/>
  <c r="G531" i="13"/>
  <c r="I531" i="13"/>
  <c r="K531" i="13"/>
  <c r="M531" i="13"/>
  <c r="O531" i="13"/>
  <c r="Q531" i="13"/>
  <c r="V531" i="13"/>
  <c r="G535" i="13"/>
  <c r="M535" i="13" s="1"/>
  <c r="I535" i="13"/>
  <c r="K535" i="13"/>
  <c r="O535" i="13"/>
  <c r="Q535" i="13"/>
  <c r="V535" i="13"/>
  <c r="I539" i="13"/>
  <c r="G540" i="13"/>
  <c r="M540" i="13" s="1"/>
  <c r="M539" i="13" s="1"/>
  <c r="I540" i="13"/>
  <c r="K540" i="13"/>
  <c r="K539" i="13" s="1"/>
  <c r="O540" i="13"/>
  <c r="O539" i="13" s="1"/>
  <c r="Q540" i="13"/>
  <c r="Q539" i="13" s="1"/>
  <c r="V540" i="13"/>
  <c r="V539" i="13" s="1"/>
  <c r="G542" i="13"/>
  <c r="I542" i="13"/>
  <c r="K542" i="13"/>
  <c r="M542" i="13"/>
  <c r="O542" i="13"/>
  <c r="Q542" i="13"/>
  <c r="V542" i="13"/>
  <c r="O543" i="13"/>
  <c r="V543" i="13"/>
  <c r="G544" i="13"/>
  <c r="I544" i="13"/>
  <c r="K544" i="13"/>
  <c r="K543" i="13" s="1"/>
  <c r="M544" i="13"/>
  <c r="O544" i="13"/>
  <c r="Q544" i="13"/>
  <c r="Q543" i="13" s="1"/>
  <c r="V544" i="13"/>
  <c r="G548" i="13"/>
  <c r="G543" i="13" s="1"/>
  <c r="I548" i="13"/>
  <c r="I543" i="13" s="1"/>
  <c r="K548" i="13"/>
  <c r="O548" i="13"/>
  <c r="Q548" i="13"/>
  <c r="V548" i="13"/>
  <c r="I553" i="13"/>
  <c r="G554" i="13"/>
  <c r="M554" i="13" s="1"/>
  <c r="M553" i="13" s="1"/>
  <c r="I554" i="13"/>
  <c r="K554" i="13"/>
  <c r="K553" i="13" s="1"/>
  <c r="O554" i="13"/>
  <c r="Q554" i="13"/>
  <c r="Q553" i="13" s="1"/>
  <c r="V554" i="13"/>
  <c r="V553" i="13" s="1"/>
  <c r="G556" i="13"/>
  <c r="I556" i="13"/>
  <c r="K556" i="13"/>
  <c r="M556" i="13"/>
  <c r="O556" i="13"/>
  <c r="O553" i="13" s="1"/>
  <c r="Q556" i="13"/>
  <c r="V556" i="13"/>
  <c r="O558" i="13"/>
  <c r="G559" i="13"/>
  <c r="I559" i="13"/>
  <c r="I558" i="13" s="1"/>
  <c r="K559" i="13"/>
  <c r="K558" i="13" s="1"/>
  <c r="M559" i="13"/>
  <c r="O559" i="13"/>
  <c r="Q559" i="13"/>
  <c r="Q558" i="13" s="1"/>
  <c r="V559" i="13"/>
  <c r="G564" i="13"/>
  <c r="M564" i="13" s="1"/>
  <c r="I564" i="13"/>
  <c r="K564" i="13"/>
  <c r="O564" i="13"/>
  <c r="Q564" i="13"/>
  <c r="V564" i="13"/>
  <c r="V558" i="13" s="1"/>
  <c r="G568" i="13"/>
  <c r="G558" i="13" s="1"/>
  <c r="I568" i="13"/>
  <c r="K568" i="13"/>
  <c r="O568" i="13"/>
  <c r="Q568" i="13"/>
  <c r="V568" i="13"/>
  <c r="G573" i="13"/>
  <c r="M573" i="13" s="1"/>
  <c r="I573" i="13"/>
  <c r="K573" i="13"/>
  <c r="O573" i="13"/>
  <c r="Q573" i="13"/>
  <c r="V573" i="13"/>
  <c r="AF578" i="13"/>
  <c r="G97" i="12"/>
  <c r="G9" i="12"/>
  <c r="I9" i="12"/>
  <c r="I8" i="12" s="1"/>
  <c r="K9" i="12"/>
  <c r="K8" i="12" s="1"/>
  <c r="M9" i="12"/>
  <c r="O9" i="12"/>
  <c r="O8" i="12" s="1"/>
  <c r="Q9" i="12"/>
  <c r="Q8" i="12" s="1"/>
  <c r="V9" i="12"/>
  <c r="G14" i="12"/>
  <c r="I14" i="12"/>
  <c r="K14" i="12"/>
  <c r="M14" i="12"/>
  <c r="O14" i="12"/>
  <c r="Q14" i="12"/>
  <c r="V14" i="12"/>
  <c r="V8" i="12" s="1"/>
  <c r="G16" i="12"/>
  <c r="AE97" i="12" s="1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G8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Q70" i="12"/>
  <c r="G71" i="12"/>
  <c r="M71" i="12" s="1"/>
  <c r="I71" i="12"/>
  <c r="K71" i="12"/>
  <c r="O71" i="12"/>
  <c r="Q71" i="12"/>
  <c r="V71" i="12"/>
  <c r="V70" i="12" s="1"/>
  <c r="G74" i="12"/>
  <c r="G70" i="12" s="1"/>
  <c r="I74" i="12"/>
  <c r="I70" i="12" s="1"/>
  <c r="K74" i="12"/>
  <c r="K70" i="12" s="1"/>
  <c r="M74" i="12"/>
  <c r="O74" i="12"/>
  <c r="Q74" i="12"/>
  <c r="V74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3" i="12"/>
  <c r="I83" i="12"/>
  <c r="K83" i="12"/>
  <c r="M83" i="12"/>
  <c r="O83" i="12"/>
  <c r="O70" i="12" s="1"/>
  <c r="Q83" i="12"/>
  <c r="V83" i="12"/>
  <c r="G84" i="12"/>
  <c r="I84" i="12"/>
  <c r="K84" i="12"/>
  <c r="M84" i="12"/>
  <c r="O84" i="12"/>
  <c r="Q84" i="12"/>
  <c r="V84" i="12"/>
  <c r="G88" i="12"/>
  <c r="I88" i="12"/>
  <c r="K88" i="12"/>
  <c r="M88" i="12"/>
  <c r="O88" i="12"/>
  <c r="Q88" i="12"/>
  <c r="V88" i="12"/>
  <c r="O92" i="12"/>
  <c r="Q92" i="12"/>
  <c r="V92" i="12"/>
  <c r="G93" i="12"/>
  <c r="M93" i="12" s="1"/>
  <c r="M92" i="12" s="1"/>
  <c r="I93" i="12"/>
  <c r="I92" i="12" s="1"/>
  <c r="K93" i="12"/>
  <c r="K92" i="12" s="1"/>
  <c r="O93" i="12"/>
  <c r="Q93" i="12"/>
  <c r="V93" i="12"/>
  <c r="AF97" i="12"/>
  <c r="I20" i="1"/>
  <c r="I19" i="1"/>
  <c r="I17" i="1"/>
  <c r="I16" i="1"/>
  <c r="F46" i="1"/>
  <c r="G23" i="1" s="1"/>
  <c r="G46" i="1"/>
  <c r="G25" i="1" s="1"/>
  <c r="H46" i="1"/>
  <c r="I45" i="1"/>
  <c r="I43" i="1"/>
  <c r="I41" i="1"/>
  <c r="I40" i="1"/>
  <c r="I18" i="1" l="1"/>
  <c r="I21" i="1" s="1"/>
  <c r="I77" i="1"/>
  <c r="J76" i="1" s="1"/>
  <c r="I44" i="1"/>
  <c r="A27" i="1"/>
  <c r="M44" i="15"/>
  <c r="AE59" i="15"/>
  <c r="M10" i="15"/>
  <c r="M8" i="15" s="1"/>
  <c r="M71" i="14"/>
  <c r="M49" i="14"/>
  <c r="M45" i="14"/>
  <c r="M31" i="14"/>
  <c r="M37" i="14"/>
  <c r="G71" i="14"/>
  <c r="G45" i="14"/>
  <c r="AE105" i="14"/>
  <c r="M11" i="14"/>
  <c r="M8" i="14" s="1"/>
  <c r="M79" i="13"/>
  <c r="M440" i="13"/>
  <c r="M221" i="13"/>
  <c r="M333" i="13"/>
  <c r="M55" i="13"/>
  <c r="M242" i="13"/>
  <c r="M383" i="13"/>
  <c r="M568" i="13"/>
  <c r="M558" i="13" s="1"/>
  <c r="AE578" i="13"/>
  <c r="M548" i="13"/>
  <c r="M543" i="13" s="1"/>
  <c r="G383" i="13"/>
  <c r="G539" i="13"/>
  <c r="G242" i="13"/>
  <c r="G440" i="13"/>
  <c r="G333" i="13"/>
  <c r="G553" i="13"/>
  <c r="M70" i="12"/>
  <c r="G92" i="12"/>
  <c r="M34" i="12"/>
  <c r="M8" i="12" s="1"/>
  <c r="J41" i="1"/>
  <c r="J39" i="1"/>
  <c r="J46" i="1" s="1"/>
  <c r="J42" i="1"/>
  <c r="J40" i="1"/>
  <c r="J45" i="1"/>
  <c r="J43" i="1"/>
  <c r="J44" i="1"/>
  <c r="J28" i="1"/>
  <c r="J26" i="1"/>
  <c r="G38" i="1"/>
  <c r="F38" i="1"/>
  <c r="J23" i="1"/>
  <c r="J24" i="1"/>
  <c r="J25" i="1"/>
  <c r="J27" i="1"/>
  <c r="E24" i="1"/>
  <c r="G24" i="1"/>
  <c r="E26" i="1"/>
  <c r="G26" i="1"/>
  <c r="J70" i="1" l="1"/>
  <c r="J69" i="1"/>
  <c r="J68" i="1"/>
  <c r="J61" i="1"/>
  <c r="J65" i="1"/>
  <c r="J74" i="1"/>
  <c r="J64" i="1"/>
  <c r="J54" i="1"/>
  <c r="J71" i="1"/>
  <c r="J53" i="1"/>
  <c r="J62" i="1"/>
  <c r="J75" i="1"/>
  <c r="J56" i="1"/>
  <c r="J60" i="1"/>
  <c r="J59" i="1"/>
  <c r="J66" i="1"/>
  <c r="J73" i="1"/>
  <c r="J55" i="1"/>
  <c r="J63" i="1"/>
  <c r="J72" i="1"/>
  <c r="J58" i="1"/>
  <c r="J57" i="1"/>
  <c r="J67" i="1"/>
  <c r="G28" i="1"/>
  <c r="G27" i="1" s="1"/>
  <c r="G29" i="1" s="1"/>
  <c r="A28" i="1"/>
  <c r="J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7819D87A-7675-4D01-B360-2CF27534A2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D3A36F-8859-4E07-B758-F8B1C19703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EE95971A-55F1-45C7-8F61-A71DDE454E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039F05-8220-4019-AED4-5B15215CB1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88D135C0-7A3E-46E3-B7C2-04C93D4DDC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E0E2CC-59A1-4848-A43D-812E2A389D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72E90E6F-3132-4C25-BA5C-EAB98F015D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DC5A1B-DD09-4BB7-A6F3-467087935E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<sst xmlns="http://schemas.openxmlformats.org/spreadsheetml/2006/main" count="3838" uniqueCount="1064">
  <si>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</si>
  <si>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</si>
  <si>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</si>
  <si>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</si>
  <si>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</si>
  <si>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</si>
  <si>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</si>
  <si>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</si>
  <si>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</si>
  <si>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</si>
  <si>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</si>
  <si>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</si>
  <si>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</si>
  <si>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</si>
  <si>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</si>
  <si>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</si>
  <si>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</si>
  <si>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</si>
  <si>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</si>
  <si>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</si>
  <si>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</si>
  <si>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</si>
  <si>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</si>
  <si>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</si>
  <si>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</si>
  <si>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</si>
  <si>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</si>
  <si>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</si>
  <si>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</si>
  <si>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</si>
  <si>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</si>
  <si>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</si>
  <si>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</si>
  <si>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</si>
  <si>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</si>
  <si>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</si>
  <si>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</si>
  <si>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</si>
  <si>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</si>
  <si>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</si>
  <si>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</si>
  <si>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</si>
  <si>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</si>
  <si>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Libor Staněk</t>
  </si>
  <si>
    <t>219002-02R</t>
  </si>
  <si>
    <t>Nový Jičín - U Jičínky</t>
  </si>
  <si>
    <t>17.2.2020</t>
  </si>
  <si>
    <t>Stavba</t>
  </si>
  <si>
    <t>Stavební objekt</t>
  </si>
  <si>
    <t>SO01</t>
  </si>
  <si>
    <t>Modernizace plynové kotelny U Jičínky v Novém Jičíně</t>
  </si>
  <si>
    <t>01</t>
  </si>
  <si>
    <t>Plynová odběrná zařízení</t>
  </si>
  <si>
    <t>02</t>
  </si>
  <si>
    <t>Technologie</t>
  </si>
  <si>
    <t>03</t>
  </si>
  <si>
    <t xml:space="preserve"> Měření, regulace a silnoproudá elektrotechnika</t>
  </si>
  <si>
    <t>04</t>
  </si>
  <si>
    <t>Ostatní a vedlejší náklady</t>
  </si>
  <si>
    <t>Celkem za stavbu</t>
  </si>
  <si>
    <t>CZK</t>
  </si>
  <si>
    <t>Rekapitulace dílů</t>
  </si>
  <si>
    <t>Typ dílu</t>
  </si>
  <si>
    <t>61</t>
  </si>
  <si>
    <t>Úpravy povrchů vnitřní</t>
  </si>
  <si>
    <t>93</t>
  </si>
  <si>
    <t>Dokončovací práce inženýrských staveb</t>
  </si>
  <si>
    <t>96</t>
  </si>
  <si>
    <t>Bourání konstrukcí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</si>
  <si>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</si>
  <si>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</si>
  <si>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</si>
  <si>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</si>
  <si>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</si>
  <si>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</si>
  <si>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</si>
  <si>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</si>
  <si>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</si>
  <si>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</si>
  <si>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</si>
  <si>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</si>
  <si>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</si>
  <si>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</si>
  <si>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</si>
  <si>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</si>
  <si>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</si>
  <si>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</si>
  <si>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</si>
  <si>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</si>
  <si>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</si>
  <si>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</si>
  <si>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784</t>
  </si>
  <si>
    <t>Malby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</si>
  <si>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</si>
  <si>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</si>
  <si>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</si>
  <si>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</si>
  <si>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</si>
  <si>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</si>
  <si>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</si>
  <si>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</si>
  <si>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</si>
  <si>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</si>
  <si>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</si>
  <si>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</si>
  <si>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</si>
  <si>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</si>
  <si>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</si>
  <si>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</si>
  <si>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</si>
  <si>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</si>
  <si>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</si>
  <si>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</si>
  <si>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</si>
  <si>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</si>
  <si>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</si>
  <si>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</si>
  <si>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</si>
  <si>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</si>
  <si>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</si>
  <si>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</si>
  <si>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</si>
  <si>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</si>
  <si>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</si>
  <si>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</si>
  <si>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</si>
  <si>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</si>
  <si>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</si>
  <si>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</si>
  <si>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</si>
  <si>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</si>
  <si>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</si>
  <si>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</si>
  <si>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</si>
  <si>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</si>
  <si>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</si>
  <si>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</si>
  <si>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</si>
  <si>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723120203R00</t>
  </si>
  <si>
    <t>Potrubí z trubek černých závitových svařovaných DN 20</t>
  </si>
  <si>
    <t>m</t>
  </si>
  <si>
    <t>800-721</t>
  </si>
  <si>
    <t>RTS 20/ I</t>
  </si>
  <si>
    <t>RTS 19/ I</t>
  </si>
  <si>
    <t>Práce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</si>
  <si>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</si>
  <si>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</si>
  <si>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</si>
  <si>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</si>
  <si>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</si>
  <si>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</si>
  <si>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3,4*3</t>
  </si>
  <si>
    <t>VV</t>
  </si>
  <si>
    <t>723150801R00</t>
  </si>
  <si>
    <t>Demontáž potrubí svařovaného z trubek hladkých do D 32 mm</t>
  </si>
  <si>
    <t>Indiv</t>
  </si>
  <si>
    <t>3*3</t>
  </si>
  <si>
    <t>723150803R00</t>
  </si>
  <si>
    <t>Demontáž potrubí svařovaného z trubek hladkých přes D 44,5 mm do D 76 mm</t>
  </si>
  <si>
    <t>723150304R00</t>
  </si>
  <si>
    <t>Potrubí ocelové hladké černé svařované D 32 mm, s 2,6 mm</t>
  </si>
  <si>
    <t>723150354R00</t>
  </si>
  <si>
    <t>Zhotovení redukce kováním 2 DN, DN 80/40</t>
  </si>
  <si>
    <t>kus</t>
  </si>
  <si>
    <t>723190901R00</t>
  </si>
  <si>
    <t>Opravy plynovodního potrubí doplňkové práce_x000D_
 uzavření nebo otevření plynového potrubí při opravách</t>
  </si>
  <si>
    <t>Množství dle uzavíraných úseků</t>
  </si>
  <si>
    <t>- připojovací potrubí od akumulačního zásobníku až po napojení na kotel</t>
  </si>
  <si>
    <t>- úsek pro osazení bezpečnostního uzávěru v místnosti s regulační stanicí</t>
  </si>
  <si>
    <t>4</t>
  </si>
  <si>
    <t>723190907R00</t>
  </si>
  <si>
    <t>Opravy plynovodního potrubí doplňkové práce_x000D_
 odvzdušnění a napuštění plynového potrubí</t>
  </si>
  <si>
    <t>Viz TZ D.1.4.b-01</t>
  </si>
  <si>
    <t>(3,4*3)+7+9</t>
  </si>
  <si>
    <t>723190909R00</t>
  </si>
  <si>
    <t>Opravy plynovodního potrubí doplňkové práce_x000D_
 neúřední tlaková zkouška dosavadního potrubí</t>
  </si>
  <si>
    <t>723225113R00</t>
  </si>
  <si>
    <t>Armatury závitové s jedním závitem včetně materiálu vzorkovací ventil přímý, vnitřní závit, DN 15, mosaz</t>
  </si>
  <si>
    <t>Viz TZ D.1.4.b-01, D.1.4.b-04, 05</t>
  </si>
  <si>
    <t>723237214R00</t>
  </si>
  <si>
    <t>Kohout kulový  , mosazný, závit vnitřní-vnitřní, DN 20, PN 5, včetně dodávky materiálu</t>
  </si>
  <si>
    <t>3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</si>
  <si>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</si>
  <si>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</si>
  <si>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</si>
  <si>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</si>
  <si>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723237220R00</t>
  </si>
  <si>
    <t>Uchycení potrubí</t>
  </si>
  <si>
    <t>soubor</t>
  </si>
  <si>
    <t>Vlastní</t>
  </si>
  <si>
    <t>723237221R00</t>
  </si>
  <si>
    <t>Revize plynu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</si>
  <si>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</si>
  <si>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</si>
  <si>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</si>
  <si>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</si>
  <si>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</si>
  <si>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</si>
  <si>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723260831R00</t>
  </si>
  <si>
    <t>Bezpečnostní uzávěr STL plynu, DN40 přírubový, pravý, Qmax=130 m3/h, včetně montáže</t>
  </si>
  <si>
    <t>Bezpečnostní uzávěr plynu osazen nově v plynoměrném kiosku za plynoměrem.</t>
  </si>
  <si>
    <t>723295214R00</t>
  </si>
  <si>
    <t>, vnitřní-vnitřní z. GIACOMINI R74A DN 32</t>
  </si>
  <si>
    <t>31941135R</t>
  </si>
  <si>
    <t>koleno 90 °; jednoznačné; DN 3/4" mm; temperovaná litina; černé; spoj s vnějším a vnitřním závitem</t>
  </si>
  <si>
    <t>SPCM</t>
  </si>
  <si>
    <t>Specifikace</t>
  </si>
  <si>
    <t>POL3_</t>
  </si>
  <si>
    <t>6</t>
  </si>
  <si>
    <t>31941136R</t>
  </si>
  <si>
    <t>koleno 90 °; jednoznačné; DN 1" mm; temperovaná litina; černé; spoj s vnějším a vnitřním závitem</t>
  </si>
  <si>
    <t>4*3</t>
  </si>
  <si>
    <t>723-01</t>
  </si>
  <si>
    <t>Manometr 0-25kPa, M20x1,5, včetně kondenzační smyčky a třícest. zkušebního ventilu, včetně montáže</t>
  </si>
  <si>
    <t>Viz TZ D.1.4.b-01, D.1.4.b-05, 06</t>
  </si>
  <si>
    <t>998723101R00</t>
  </si>
  <si>
    <t>Přesun hmot pro vnitřní plynovod v objektech výšky do 6 m</t>
  </si>
  <si>
    <t>t</t>
  </si>
  <si>
    <t>Přesun hmot</t>
  </si>
  <si>
    <t>POL7_</t>
  </si>
  <si>
    <t>vodorovně do 50 m</t>
  </si>
  <si>
    <t xml:space="preserve">Hmotnosti z položek s pořadovými čísly: : </t>
  </si>
  <si>
    <t xml:space="preserve">1,2,3,4,5,9,10,11,12,18,19,20,21,22, : </t>
  </si>
  <si>
    <t>Součet: : 0,37299</t>
  </si>
  <si>
    <t>998723192R00</t>
  </si>
  <si>
    <t>Přesun hmot pro vnitřní plynovod příplatek k ceně za zvětšený přesun přes vymezenou největší dopravní vzdálenost_x000D_
 do 100 m</t>
  </si>
  <si>
    <t>734263315R00</t>
  </si>
  <si>
    <t>Šroubení včetně dodávky materiálu topenářské, přímé, mosazné, DN 32, PN 10, včetně dodávky materiálu</t>
  </si>
  <si>
    <t>800-731</t>
  </si>
  <si>
    <t>Položka pořadí 19 : 3,00000*2</t>
  </si>
  <si>
    <t>Položka pořadí 11 : 3,00000*2</t>
  </si>
  <si>
    <t>734265312R00</t>
  </si>
  <si>
    <t>Šroubení včetně dodávky materiálu topenářské šroubení, DN 15, přímé, PN 16, mosaz</t>
  </si>
  <si>
    <t>Položka pořadí 9 : 3,00000*2</t>
  </si>
  <si>
    <t>Položka pořadí 12 : 3,00000*2</t>
  </si>
  <si>
    <t>734265313R00</t>
  </si>
  <si>
    <t>Šroubení včetně dodávky materiálu topenářské, přímé, mosazné, DN 20, PN 16, včetně dodávky materiálu</t>
  </si>
  <si>
    <t>Položka pořadí 10 : 3,00000*2</t>
  </si>
  <si>
    <t>734494121R00</t>
  </si>
  <si>
    <t>Stavoznaky, ochranné jímky, návarky návarky s metrickým závitem_x000D_
 M 20x1,5, délka do 220 mm</t>
  </si>
  <si>
    <t>Položka pořadí 22 : 3,00000</t>
  </si>
  <si>
    <t>734263320R00</t>
  </si>
  <si>
    <t>Redukce ocelová varná DN 32/25, montáž v ceně potrubí</t>
  </si>
  <si>
    <t>998734101R00</t>
  </si>
  <si>
    <t>Přesun hmot pro armatury v objektech výšky do 6 m</t>
  </si>
  <si>
    <t xml:space="preserve">26,27,28,29, : </t>
  </si>
  <si>
    <t>Součet: : 0,00543</t>
  </si>
  <si>
    <t>998734193R00</t>
  </si>
  <si>
    <t>Přesun hmot pro armatury příplatek k ceně za zvětšený přesun přes vymezenou největší dopravní vzdálenost_x000D_
 do 500 m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</si>
  <si>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</si>
  <si>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</si>
  <si>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</si>
  <si>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</si>
  <si>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Položka pořadí 7 : 26,20000</t>
  </si>
  <si>
    <t>SUM</t>
  </si>
  <si>
    <t>END</t>
  </si>
  <si>
    <t>61-01</t>
  </si>
  <si>
    <t>Nátěr dvousložkový pro bezprašnou a vysoko odolnou úpravu proti oděru, RAL 7035</t>
  </si>
  <si>
    <t>m2</t>
  </si>
  <si>
    <t>viz TZ a výkresová část</t>
  </si>
  <si>
    <t>2,3+2,3+2,2</t>
  </si>
  <si>
    <t>938902122R00</t>
  </si>
  <si>
    <t>Čištění ploch betonových konstrukcí tlakovou vodou</t>
  </si>
  <si>
    <t>801-5</t>
  </si>
  <si>
    <t>RTS 19/ II</t>
  </si>
  <si>
    <t>Viz TZ D.1.4.d-01, D.1.3_PBŘ, D.1.4.d-05, 07</t>
  </si>
  <si>
    <t>82</t>
  </si>
  <si>
    <t>961044111R00</t>
  </si>
  <si>
    <t>Bourání základů z betonu prostého</t>
  </si>
  <si>
    <t>m3</t>
  </si>
  <si>
    <t>801-3</t>
  </si>
  <si>
    <t>nebo vybourání otvorů průřezové plochy přes 4 m2 v základech,</t>
  </si>
  <si>
    <t>1,5*1*5,3</t>
  </si>
  <si>
    <t>961044150R00</t>
  </si>
  <si>
    <t>Zapravení stěny po ubourání komínové obezdívky</t>
  </si>
  <si>
    <t>713713000R00</t>
  </si>
  <si>
    <t>Izolace potrubí pouzdry z minerální vlny s AL polepem DN20, tl. 20 mm, vč. montáže</t>
  </si>
  <si>
    <t>Viz výkres D.1.4.d-04, 05</t>
  </si>
  <si>
    <t>Odkaz na mn. položky pořadí 125 : 6,00000</t>
  </si>
  <si>
    <t>713713100R00</t>
  </si>
  <si>
    <t>Izolace potrubí pouzdry z minerální vlny s AL polepem DN25, tl. 20 mm, vč. montáže</t>
  </si>
  <si>
    <t>Odkaz na mn. položky pořadí 126 : 22,50000</t>
  </si>
  <si>
    <t>713713101R00</t>
  </si>
  <si>
    <t>Izolace potrubí pouzdry z minerální vlny s AL polepem DN50, tl. 50 mm, vč. montáže</t>
  </si>
  <si>
    <t>Odkaz na mn. položky pořadí 127 : 23,50000</t>
  </si>
  <si>
    <t>713713102R00</t>
  </si>
  <si>
    <t>Izolace potrubí pouzdry z minerální vlny s AL polepem DN65, tl. 50 mm, vč. montáže</t>
  </si>
  <si>
    <t>Odkaz na mn. položky pořadí 129 : 13,80000</t>
  </si>
  <si>
    <t>713713102R10</t>
  </si>
  <si>
    <t>Izolace potrubí pouzdry z minerální vlny s AL polepem DN80, tl. 50 mm, vč. montáže</t>
  </si>
  <si>
    <t>Odkaz na mn. položky pořadí 130 : 34,50000</t>
  </si>
  <si>
    <t>713713103R00</t>
  </si>
  <si>
    <t>Izolační pouzdro na armatury, UK DN 65, vč. montáže</t>
  </si>
  <si>
    <t>viz výkres D.2-04, 05</t>
  </si>
  <si>
    <t>713713103R10</t>
  </si>
  <si>
    <t>Izolační pouzdro na armatury, UK DN 80, vč. montáže</t>
  </si>
  <si>
    <t>713713104R00</t>
  </si>
  <si>
    <t>Tepelně izolační kryt, černá barva, ocelové provedení, pro odlučovač nečistot a kalů DN 80, včetně montáže</t>
  </si>
  <si>
    <t>713713105R00</t>
  </si>
  <si>
    <t>Izolační rohož z minerální vlny tl. 100 mm, pro rozdělovač a sběrač, včetně montáže</t>
  </si>
  <si>
    <t>998713101R00</t>
  </si>
  <si>
    <t>Přesun hmot pro izolace tepelné v objektech výšky do 6 m</t>
  </si>
  <si>
    <t>800-713</t>
  </si>
  <si>
    <t>50 m vodorovně</t>
  </si>
  <si>
    <t xml:space="preserve">5,6,7,8,9,10,11,12,13, : </t>
  </si>
  <si>
    <t>Součet: : 0,14680</t>
  </si>
  <si>
    <t>998713192R00</t>
  </si>
  <si>
    <t>Přesun hmot pro izolace tepelné příplatek k ceně za zvětšený přesun přes vymezenou největší dopravní vzdálenost za vzdálenost do 100 m</t>
  </si>
  <si>
    <t>721176102R00</t>
  </si>
  <si>
    <t>Potrubí HT připojovací vnější průměr D 40 mm, tloušťka stěny 1,8 mm, DN 40</t>
  </si>
  <si>
    <t>včetně tvarovek, objímek. Bez zednických výpomocí.</t>
  </si>
  <si>
    <t>16</t>
  </si>
  <si>
    <t>721176103R00</t>
  </si>
  <si>
    <t>Potrubí HT připojovací vnější průměr D 50 mm, tloušťka stěny 1,8 mm, DN 50</t>
  </si>
  <si>
    <t>Potrubí včetně tvarovek. Bez zednických výpomocí.</t>
  </si>
  <si>
    <t>Viz výkres D.2-04, 05</t>
  </si>
  <si>
    <t>9</t>
  </si>
  <si>
    <t>721176130R00</t>
  </si>
  <si>
    <t>Zápachová uzávěrka pro odkapávání kondenzátu, včetně montáže</t>
  </si>
  <si>
    <t>721176131R00</t>
  </si>
  <si>
    <t>Nálevka se sifonem pro odkapávání kondenzátu včetně montáže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</si>
  <si>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</si>
  <si>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</si>
  <si>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</si>
  <si>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16,17,18,19, : </t>
  </si>
  <si>
    <t>Součet: : 0,02681</t>
  </si>
  <si>
    <t>998721192R00</t>
  </si>
  <si>
    <t>Přesun hmot pro vnitřní kanalizaci příplatek k ceně za zvětšený přesun přes vymezenou největší dopravní vzdálenost_x000D_
 do 100 m</t>
  </si>
  <si>
    <t>722130234R00</t>
  </si>
  <si>
    <t>Potrubí z ocelových trubek závitových pozinkovaných DN 32, svařovaných 11 343,  , včetně dodávky materiálu</t>
  </si>
  <si>
    <t>1,5</t>
  </si>
  <si>
    <t>722130235R00</t>
  </si>
  <si>
    <t>Potrubí z ocelových trubek závitových pozinkovaných DN 40, svařovaných 11 343,  , včetně dodávky materiálu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</si>
  <si>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</si>
  <si>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</si>
  <si>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</si>
  <si>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4,6</t>
  </si>
  <si>
    <t>722172315R00</t>
  </si>
  <si>
    <t>Potrubí z plastických hmot polypropylenové potrubí PP-R, D 50 mm, s 6,9 mm, PN 16, polyfúzně svařované, včetně zednických výpomocí</t>
  </si>
  <si>
    <t>3,5</t>
  </si>
  <si>
    <t>722172316R00</t>
  </si>
  <si>
    <t>Potrubí z plastických hmot polypropylenové potrubí PP-R, D 63 mm, s 8,6 mm, PN 16, polyfúzně svařované, včetně zednických výpomocí</t>
  </si>
  <si>
    <t>2,3</t>
  </si>
  <si>
    <t>722172334R00</t>
  </si>
  <si>
    <t>Potrubí z plastických hmot polypropylenové potrubí PP-R, D 40 mm, s 6,7 mm, PN 20, polyfúzně svařované, včetně zednických výpomocí</t>
  </si>
  <si>
    <t>Potrubí cirkulační vody.</t>
  </si>
  <si>
    <t>19,6</t>
  </si>
  <si>
    <t>722172335R00</t>
  </si>
  <si>
    <t>Potrubí z plastických hmot polypropylenové potrubí PP-R, D 50 mm, s 8,3 mm, PN 20, polyfúzně svařované, včetně zednických výpomocí</t>
  </si>
  <si>
    <t>Potrubí teplé vody.</t>
  </si>
  <si>
    <t>21,2</t>
  </si>
  <si>
    <t>722181213RT7</t>
  </si>
  <si>
    <t>Izolace vodovodního potrubí návleková z trubic z pěnového polyetylenu, tloušťka stěny 13 mm, d 22 mm</t>
  </si>
  <si>
    <t>viz. technická zpráva</t>
  </si>
  <si>
    <t>Odkaz na mn. položky pořadí 24 : 4,60000</t>
  </si>
  <si>
    <t>722181213RW6</t>
  </si>
  <si>
    <t>Izolace vodovodního potrubí návleková z trubic z pěnového polyetylenu, tloušťka stěny 13 mm, d 50 mm</t>
  </si>
  <si>
    <t>V položce je kalkulována dodávka izolační trubice, spon a lepicí pásky.</t>
  </si>
  <si>
    <t>Odkaz na mn. položky pořadí 25 : 3,50000</t>
  </si>
  <si>
    <t>722181213RY3</t>
  </si>
  <si>
    <t>Izolace vodovodního potrubí návleková z trubic z pěnového polyetylenu, tloušťka stěny 13 mm, d 63 mm</t>
  </si>
  <si>
    <t>Odkaz na mn. položky pořadí 26 : 2,30000</t>
  </si>
  <si>
    <t>722181214RV9</t>
  </si>
  <si>
    <t>Izolace vodovodního potrubí návleková z trubic z pěnového polyetylenu, tloušťka stěny 20 mm, d 40 mm</t>
  </si>
  <si>
    <t>Izolace pro potrubí cirkulační vody.</t>
  </si>
  <si>
    <t>Odkaz na mn. položky pořadí 27 : 19,60000</t>
  </si>
  <si>
    <t>722181214RW6</t>
  </si>
  <si>
    <t>Izolace vodovodního potrubí návleková z trubic z pěnového polyetylenu, tloušťka stěny 20 mm, d 50 mm</t>
  </si>
  <si>
    <t>Odkaz na mn. položky pořadí 28 : 21,20000</t>
  </si>
  <si>
    <t>722221112R00</t>
  </si>
  <si>
    <t>Kohout kulový, vypouštěcí a napouštěcí, vnější závit, mosazný, DN 15, PN 10, včetně dodávky materiálu</t>
  </si>
  <si>
    <t>viz. výkres D.2-05</t>
  </si>
  <si>
    <t>722235651R00</t>
  </si>
  <si>
    <t>Ventil zpětný ventil, vnitřní-vnitřní závit, DN 15, PN 20, mosaz</t>
  </si>
  <si>
    <t>722235655R00</t>
  </si>
  <si>
    <t>Ventil zpětný ventil, vnitřní-vnitřní závit, DN 40, PN 20, mosaz</t>
  </si>
  <si>
    <t>722235111R00</t>
  </si>
  <si>
    <t>Kohout kulový, mosazný, vnitřní-vnitřní závit, DN 15, PN 25, včetně dodávky materiálu</t>
  </si>
  <si>
    <t>2</t>
  </si>
  <si>
    <t>722235115R00</t>
  </si>
  <si>
    <t>Kohout kulový, mosazný, vnitřní-vnitřní závit, DN 40, PN 25, včetně dodávky materiálu</t>
  </si>
  <si>
    <t>722235521R00</t>
  </si>
  <si>
    <t>Filtr vodovodní, mosazný, vnitřní-vnitřní závit , DN 15, PN 20, včetně dodávky materiálu</t>
  </si>
  <si>
    <t>722235525R00</t>
  </si>
  <si>
    <t>Filtr vodovodní, mosazný, vnitřní-vnitřní závit , DN 40, PN 20, včetně dodávky materiálu</t>
  </si>
  <si>
    <t>722264112R00</t>
  </si>
  <si>
    <t>Vodoměr bytový, závitový, jednovtokový, suchoběžný, DN 15, pro teplotu vody do 30°C, montáž horizontálně i vertikálně, jmenovitý průtok 1,5 m3/hod, PN 10, délka 110 mm</t>
  </si>
  <si>
    <t>722280106R00</t>
  </si>
  <si>
    <t>Tlakové zkoušky vodovodního potrubí do DN 32</t>
  </si>
  <si>
    <t>Včetně dodávky vody, uzavření a zabezpečení konců potrubí.</t>
  </si>
  <si>
    <t>viz.technická zpráva</t>
  </si>
  <si>
    <t>Odkaz na mn. položky pořadí 22 : 1,50000</t>
  </si>
  <si>
    <t>722280107R00</t>
  </si>
  <si>
    <t>Tlakové zkoušky vodovodního potrubí přes DN 32 do DN 40</t>
  </si>
  <si>
    <t>Odkaz na mn. položky pořadí 23 : 3,00000</t>
  </si>
  <si>
    <t>722280108R00</t>
  </si>
  <si>
    <t>Tlakové zkoušky vodovodního potrubí přes DN 40 do DN 50</t>
  </si>
  <si>
    <t>722290234R00</t>
  </si>
  <si>
    <t>Proplach a dezinfekce vodovodního potrubí do DN 80</t>
  </si>
  <si>
    <t>Odkaz na mn. položky pořadí 43 : 27,70000</t>
  </si>
  <si>
    <t>Odkaz na mn. položky pořadí 44 : 2,30000</t>
  </si>
  <si>
    <t>Odkaz na mn. položky pořadí 42 : 25,70000</t>
  </si>
  <si>
    <t>722000000R00</t>
  </si>
  <si>
    <t>Teploměr 0-120°C, včetně montáže</t>
  </si>
  <si>
    <t>722100000R00</t>
  </si>
  <si>
    <t>Manometr 0-10 bar, M20x1,5, včetně montáže</t>
  </si>
  <si>
    <t>722300004R00</t>
  </si>
  <si>
    <t>Cirkulační oběhové čerpadlo, závitové, DN32, PN10, Qmax=3 m3/h při H= 8 m, korozivzdorná ocel, včetně montáže</t>
  </si>
  <si>
    <t>722300005R00</t>
  </si>
  <si>
    <t>Průtočná tlaková expanzní nádoba o objemu 33 l, PN16, s armaturou zajištující průtok nádobou, pro pitnou vodu, včetně montáže</t>
  </si>
  <si>
    <t>722320000R00</t>
  </si>
  <si>
    <t>Filtr mechanických nečistot 100 µm, DN15</t>
  </si>
  <si>
    <t>722330000R00</t>
  </si>
  <si>
    <t>Potrubní oddělovač DN15 s ochranou proti kontaminaci kapalin rizikové třídy 4, vč. montáže</t>
  </si>
  <si>
    <t>722360000R00</t>
  </si>
  <si>
    <t>Napojení na stávající rozvod SV</t>
  </si>
  <si>
    <t>722360001R00</t>
  </si>
  <si>
    <t>Napojení na stávající rozvod TV</t>
  </si>
  <si>
    <t>722360002R00</t>
  </si>
  <si>
    <t>Napojení na stávající rozvod CV</t>
  </si>
  <si>
    <t>722400000R00</t>
  </si>
  <si>
    <t>Žlab pozinkovaný pro potrubí d 20 mm, včetně montáže</t>
  </si>
  <si>
    <t xml:space="preserve">m     </t>
  </si>
  <si>
    <t>Viz výkres D.2-05</t>
  </si>
  <si>
    <t>722410000R00</t>
  </si>
  <si>
    <t>Žlab pozinkovaný pro potrubí d 40 mm, včetně montáže</t>
  </si>
  <si>
    <t>722420000R00</t>
  </si>
  <si>
    <t>Žlab pozinkovaný pro potrubí d 50 mm, včetně montáže</t>
  </si>
  <si>
    <t>722430000R00</t>
  </si>
  <si>
    <t>Žlab pozinkovaný pro potrubí d 63 mm, včetně montáže</t>
  </si>
  <si>
    <t>722435000R00</t>
  </si>
  <si>
    <t>Demontáž technologie - Tlaková expanzní nádoba o objemu 24 l</t>
  </si>
  <si>
    <t>Viz TZ D.2-01, D.2-03</t>
  </si>
  <si>
    <t>998722101R00</t>
  </si>
  <si>
    <t>Přesun hmot pro vnitřní vodovod v objektech výšky do 6 m</t>
  </si>
  <si>
    <t xml:space="preserve">22,23,24,25,26,27,28,29,30,31,32,33,35,36,37,38,41,45,46,47,48,49,55,56,57,58,59, : </t>
  </si>
  <si>
    <t>Součet: : 0,44915</t>
  </si>
  <si>
    <t>998722192R00</t>
  </si>
  <si>
    <t>Přesun hmot pro vnitřní vodovod příplatek k ceně za zvětšený přesun přes vymezenou největší dopravní vzdálenost_x000D_
 do 100 m</t>
  </si>
  <si>
    <t>210458100R00</t>
  </si>
  <si>
    <t>Teplovzdušná jednotka - Teplovodní o výkonu 11 kW</t>
  </si>
  <si>
    <t>210458102R00</t>
  </si>
  <si>
    <t>Digitální ventilátor do kruhového potrubí 600 m3/h při 150 Pa, vč. příslušenství a napojení na vzt potrubí</t>
  </si>
  <si>
    <t>210458103R00</t>
  </si>
  <si>
    <t>Vzduchotechnické potrubí d=250 mm</t>
  </si>
  <si>
    <t>210458104R00</t>
  </si>
  <si>
    <t>Zapravení stávajícího otvoru pro nový ventilátor</t>
  </si>
  <si>
    <t>210458105R00</t>
  </si>
  <si>
    <t>Demontáž stávajícího ventilátoru, včetně příslušenství</t>
  </si>
  <si>
    <t>210458110R00</t>
  </si>
  <si>
    <t>Montáž vzduchotechnické jednotky včetně ovládání, regulace a zavěšení</t>
  </si>
  <si>
    <t>728-02</t>
  </si>
  <si>
    <t>Protidešťová mřížka pro potrubí d 250 mm, včetně montáže</t>
  </si>
  <si>
    <t>728-03</t>
  </si>
  <si>
    <t>Vnitřní mřížka pro potrubí d 250 mm, včetně montáže</t>
  </si>
  <si>
    <t>998728101R00</t>
  </si>
  <si>
    <t>Přesun hmot pro vzduchotechniku v objektech výšky do 6 m</t>
  </si>
  <si>
    <t>800-728</t>
  </si>
  <si>
    <t xml:space="preserve">62,63,64,68,69, : </t>
  </si>
  <si>
    <t>Součet: : 0,06190</t>
  </si>
  <si>
    <t>998728193R00</t>
  </si>
  <si>
    <t>Přesun hmot pro vzduchotechniku - příplatek k ceně za zvětšený přesun přes vymezenou největší dopravní vzdálenost do 500 m</t>
  </si>
  <si>
    <t>724311819R00</t>
  </si>
  <si>
    <t>Demontáž tlakových nádrží přes 1500 do 5000 litrů</t>
  </si>
  <si>
    <t>Demontáž tlakového expandéru 2,5 m3.</t>
  </si>
  <si>
    <t>731201815R00</t>
  </si>
  <si>
    <t>Demontáž kotlů ocelových žárotrubných skříňových s polomechanickým roštem o výkonu přes 185 do 290 kW</t>
  </si>
  <si>
    <t>731201816R00</t>
  </si>
  <si>
    <t>Demontáž kotlů ocelových žárotrubných skříňových s polomechanickým roštem o výkonu přes 290 do 465 kW</t>
  </si>
  <si>
    <t>731202820R00</t>
  </si>
  <si>
    <t>Demontáž kotlů ocelových rozřezání demontovaných kotlů ocelových o hmotnosti přes 500 do 1 000 kg</t>
  </si>
  <si>
    <t>731249129R00</t>
  </si>
  <si>
    <t>Montáž ocelových kotlů do 50 kW (100 kW) na kapalná a plynná paliva_x000D_
 přes 85 do 100 kW</t>
  </si>
  <si>
    <t>Viz TZ D.2-01, D.2-04, 05</t>
  </si>
  <si>
    <t>Odkaz na mn. položky pořadí 80 : 2,00000</t>
  </si>
  <si>
    <t>731292812R00</t>
  </si>
  <si>
    <t>Demontáž hořáků na kapalná a plynná paliva o výkonu přes145 do 300 kW</t>
  </si>
  <si>
    <t>998731102R00</t>
  </si>
  <si>
    <t>Přesun hmot pro kotelny umístěné ve výšce (hloubce) do 12 m</t>
  </si>
  <si>
    <t>Odkaz na hmot. položky pořadí 93 : 0,00300*2</t>
  </si>
  <si>
    <t>Odkaz na hmot. položky pořadí 92 : 0,00300*2</t>
  </si>
  <si>
    <t>Odkaz na hmot. položky pořadí 91 : 0,00300*2</t>
  </si>
  <si>
    <t>Odkaz na hmot. položky pořadí 90 : 0,03000*2</t>
  </si>
  <si>
    <t>Odkaz na hmot. položky pořadí 89 : 0,00600*2</t>
  </si>
  <si>
    <t>Odkaz na hmot. položky pořadí 88 : 0,00800*2</t>
  </si>
  <si>
    <t>Odkaz na hmot. položky pořadí 87 : 0,06000*2</t>
  </si>
  <si>
    <t>Odkaz na hmot. položky pořadí 86 : 0,00030*2</t>
  </si>
  <si>
    <t>Odkaz na hmot. položky pořadí 95 : 0,01500*2</t>
  </si>
  <si>
    <t>Odkaz na hmot. položky pořadí 96 : 0,01000*2</t>
  </si>
  <si>
    <t>731-01</t>
  </si>
  <si>
    <t>Stacionární kondenzační kotel s nerezovým výměníkem o maximálním výkonu 82,7 kW, včetně příslušenství, technické a fyzikální vlasnosti viz technická zpráva</t>
  </si>
  <si>
    <t>Včetně regulačního přístroje MASTER, hlídače minimálního tlaku a kaskádového modulu pro daný typ kotle.</t>
  </si>
  <si>
    <t>Včetně regulačního přístroje SLAVE a hlídače minimálního tlaku.</t>
  </si>
  <si>
    <t>731-01a</t>
  </si>
  <si>
    <t>Plynový hořák pro příslušný typ kotle, včetně příslušenství a montáže</t>
  </si>
  <si>
    <t>včetně regulátoru, filtru a kulového uzávěru.</t>
  </si>
  <si>
    <t>731-01b</t>
  </si>
  <si>
    <t>Stacionární smaltovaný nepřímotopný zásobník teplé vody o objemu 970 l a výkonu 110 kW, hm= 322 kg, v= 2,05 m, d= 1,05 m, včetně izolace a montáže</t>
  </si>
  <si>
    <t>731-02</t>
  </si>
  <si>
    <t>Napojení na stávající rozvody ÚT</t>
  </si>
  <si>
    <t>Viz D.2-04</t>
  </si>
  <si>
    <t>731-03</t>
  </si>
  <si>
    <t>Neutralizační zařízení kondenzátu pro výkon min. 300 kW, včetně granulátu</t>
  </si>
  <si>
    <t>Viz TZ D.2-01, D.2-04, 05,</t>
  </si>
  <si>
    <t>731-04</t>
  </si>
  <si>
    <t>Montáž neutralizačního zařízení</t>
  </si>
  <si>
    <t>Viz TZ D.2-01, D.2-08</t>
  </si>
  <si>
    <t>731-10</t>
  </si>
  <si>
    <t>Komín a odkouření - Připojovací kus 183/DN125 plast, s měřícím otvorem</t>
  </si>
  <si>
    <t>731-13</t>
  </si>
  <si>
    <t>Komín a odkouření - Prodloužení 1000 mm, DN125</t>
  </si>
  <si>
    <t>731-17</t>
  </si>
  <si>
    <t>Komín a odkouření - Koleno 87°, DN125 s revizním otvorem</t>
  </si>
  <si>
    <t>731-18</t>
  </si>
  <si>
    <t>Komín a odkouření - Sada šachty DN125, vč. patního kolena, hlavice a rozpěrných držáků</t>
  </si>
  <si>
    <t>731-19</t>
  </si>
  <si>
    <t>Komín a odkouření - Prodloužení 2000 mm, DN125</t>
  </si>
  <si>
    <t>731-20</t>
  </si>
  <si>
    <t>Komín a odkouření - Ukončovací hlavice, DN125</t>
  </si>
  <si>
    <t>731-20a</t>
  </si>
  <si>
    <t>Komín a odkouření - Revizní trubka DN125, plast</t>
  </si>
  <si>
    <t>731-20b</t>
  </si>
  <si>
    <t>Komín a odkouření - Tlumič hluku spalin DN180, nerez, útlum 15 dB</t>
  </si>
  <si>
    <t>Tlumič osazen na výstupu spalin z kotle.</t>
  </si>
  <si>
    <t>731-20c</t>
  </si>
  <si>
    <t>Komín a odkouření - Těsnící manžeta odvodu spalin</t>
  </si>
  <si>
    <t>731-21</t>
  </si>
  <si>
    <t>Montáž odkouření, komín 20,5 m</t>
  </si>
  <si>
    <t>731-22</t>
  </si>
  <si>
    <t>Komín a odkouření - spojovací materiál, distanční objímky, těsnění aj.</t>
  </si>
  <si>
    <t>Viz TZ D.2-01, D.2-05,</t>
  </si>
  <si>
    <t>731-25</t>
  </si>
  <si>
    <t>Demontáž technologie - Odkouření od kotle, včetně veškerého příslušenství, viz technická zpráva a výkresová část</t>
  </si>
  <si>
    <t>731-30</t>
  </si>
  <si>
    <t>Přenosný hasicí přístroj CO2 s hasicí schopností min. 55 B</t>
  </si>
  <si>
    <t>Viz TZ D.1.4.d-01, D.1.3_PBŘ</t>
  </si>
  <si>
    <t>731-32</t>
  </si>
  <si>
    <t>Detektor pro kontrolu těsnosti spojů</t>
  </si>
  <si>
    <t>Viz TZ D.1.4.d-01,  D.1.3_PBŘ</t>
  </si>
  <si>
    <t>731-33</t>
  </si>
  <si>
    <t>Lékárnička</t>
  </si>
  <si>
    <t>731-34</t>
  </si>
  <si>
    <t>Bateriová svítilna</t>
  </si>
  <si>
    <t>731-35</t>
  </si>
  <si>
    <t>Detektor oxidu uhelnatého</t>
  </si>
  <si>
    <t>731-36</t>
  </si>
  <si>
    <t>Lokální vyspravení stěn, stropů a podlah</t>
  </si>
  <si>
    <t>998731101R00</t>
  </si>
  <si>
    <t>Přesun hmot pro kotelny umístěné ve výšce (hloubce) do 6 m</t>
  </si>
  <si>
    <t xml:space="preserve">73,74,75,76,77,79,80,81,82,84,85,86,87,88,89,90,91,92,93,94,95,96,98, : </t>
  </si>
  <si>
    <t>Součet: : 2,30307</t>
  </si>
  <si>
    <t>998731193R00</t>
  </si>
  <si>
    <t>Přesun hmot pro kotelny příplatek k ceně za zvětšený přesun přes vymezenou největší dopravní vzdálenost_x000D_
 do 500 m</t>
  </si>
  <si>
    <t>732111132R00</t>
  </si>
  <si>
    <t>Rozdělovače a sběrače včetně dodávky (výroby) těles_x000D_
 tělesa rozdělovačů a sběračů o délce 1 m, DN 125</t>
  </si>
  <si>
    <t>Včetně tělesa základní délky 1 m, dna a odvodňovacího hrdla.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</si>
  <si>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</si>
  <si>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</si>
  <si>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</si>
  <si>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</si>
  <si>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732199100RM1</t>
  </si>
  <si>
    <t>Montáž orientačních štítků s dodávkou orientačního štítku</t>
  </si>
  <si>
    <t>732214813R00</t>
  </si>
  <si>
    <t>Demontáž ohříváků zásobníkových - vypouštění vody z ohříváků_x000D_
 o obsahu do 630 l</t>
  </si>
  <si>
    <t>Vypuštění akumulační nádoby o objemu 500 l.</t>
  </si>
  <si>
    <t>Viz výkres D.2-03</t>
  </si>
  <si>
    <t>732393818R00</t>
  </si>
  <si>
    <t>Ostatní - rozřezání demontovaných nádrží_x000D_
 o obsahu nádrže přes 2000 do 5000 l</t>
  </si>
  <si>
    <t>Rozřezání tlakového expandéru 2,5 m3.</t>
  </si>
  <si>
    <t>732420811R00</t>
  </si>
  <si>
    <t>Demontáž čerpadel oběhových spirálních(do potrubí) DN 25</t>
  </si>
  <si>
    <t>Viz. technická zpráva</t>
  </si>
  <si>
    <t>732420814R00</t>
  </si>
  <si>
    <t>Demontáž čerpadel oběhových spirálních(do potrubí) DN 65</t>
  </si>
  <si>
    <t>732-01</t>
  </si>
  <si>
    <t>Expanzní automat, řídící jednotka s touch displejem, 2ks čerpadel, exp. nádoba 50 l, PN 6, provozní tlak do a včetně 4,8 bar, beztlaká exp. nádoba 400 l, vč. montáže</t>
  </si>
  <si>
    <t>Otevírací přetlak pojistného ventilu do a včetně 4,8 bar</t>
  </si>
  <si>
    <t>Max. t=70 °C na membráně, vyměnitelný vak</t>
  </si>
  <si>
    <t>732212820R00</t>
  </si>
  <si>
    <t>Demontáž akumulační nádoby o objemu 500 l</t>
  </si>
  <si>
    <t>732221820R00</t>
  </si>
  <si>
    <t>Demontáž protiproud.výměníku s vložkou U pro ohřev TUV</t>
  </si>
  <si>
    <t>732430000R00</t>
  </si>
  <si>
    <t>Tlaková expanzní nádoba o jm. objemu 50 l, PN6, d=409 mm, hm.=5,7 kg, včetně montáže</t>
  </si>
  <si>
    <t>Viz TZ D.1.4.d-01, D1.4.d-04, 05</t>
  </si>
  <si>
    <t>Tlaková expanzní nádoba k expanznímu automatu o objemu 50 l.</t>
  </si>
  <si>
    <t>732431000R00</t>
  </si>
  <si>
    <t>Oběhové čerpadlo s aut. přizpůsobením výkonu, DN40, PN10, přírubové, Qnom=6,5 m3/h při H= 9 m, včetně montáže</t>
  </si>
  <si>
    <t>Viz TZ D.2-01, D.2-05</t>
  </si>
  <si>
    <t>732432000R00</t>
  </si>
  <si>
    <t>Odlučovač nečistot a kalů DN 80, tmax=110°C, PN10, Q=27 m3/h s magentickou vložkou, včetně montáže</t>
  </si>
  <si>
    <t>732432100R00</t>
  </si>
  <si>
    <t>Oběhové čerpadlo s aut. přizpůsobením výkonu, DN25, PN10, závitové, Qnom=3,3 m3/h při H= 6 m, včetně montáže</t>
  </si>
  <si>
    <t>732433000R00</t>
  </si>
  <si>
    <t>Magnetická vložka D 50/140.3, l=300 mm, včetně montáže</t>
  </si>
  <si>
    <t>Viz TZ D.2-01</t>
  </si>
  <si>
    <t>732434000R00</t>
  </si>
  <si>
    <t>Dávkovací nádoba na chemikálie DN 100, včetně montáže</t>
  </si>
  <si>
    <t>998732101R00</t>
  </si>
  <si>
    <t>Přesun hmot pro strojovny v objektech výšky do 6 m</t>
  </si>
  <si>
    <t xml:space="preserve">106,107,108,109,111,112,113,114,117,118,119,120,121,122, : </t>
  </si>
  <si>
    <t>Součet: : 0,48422</t>
  </si>
  <si>
    <t>998732193R00</t>
  </si>
  <si>
    <t>Přesun hmot pro strojovny příplatek k ceně za zvětšený přesun přes vymezenou největší dopravní vzdálenost_x000D_
 do 500 m</t>
  </si>
  <si>
    <t>733111104R00</t>
  </si>
  <si>
    <t>Potrubí z trubek závitových ocelových bezešvých, běžných, nízkotlaké, DN 20</t>
  </si>
  <si>
    <t>733111105R00</t>
  </si>
  <si>
    <t>Potrubí z trubek závitových ocelových bezešvých, běžných, nízkotlaké, DN 25</t>
  </si>
  <si>
    <t>22,5</t>
  </si>
  <si>
    <t>733111108R00</t>
  </si>
  <si>
    <t>Potrubí z trubek závitových ocelových bezešvých, běžných, nízkotlaké, DN 50</t>
  </si>
  <si>
    <t>23,5</t>
  </si>
  <si>
    <t>733110808R00</t>
  </si>
  <si>
    <t>Demontáž potrubí z ocelových trubek závitových přes 32 do DN 50</t>
  </si>
  <si>
    <t>Viz. výkres D.2-03</t>
  </si>
  <si>
    <t>35</t>
  </si>
  <si>
    <t>733121121R00</t>
  </si>
  <si>
    <t>Potrubí z trubek hladkých ocelových bezešvých tvářených za tepla_x000D_
 nízkotlaké, D 70 mm, tloušťka stěny 3,2 mm</t>
  </si>
  <si>
    <t>13,8</t>
  </si>
  <si>
    <t>733121126R00</t>
  </si>
  <si>
    <t>Potrubí z trubek hladkých ocelových bezešvých tvářených za tepla_x000D_
 nízkotlaké, D 89, tloušťka stěny 5 mm</t>
  </si>
  <si>
    <t>34,5</t>
  </si>
  <si>
    <t>733120832R00</t>
  </si>
  <si>
    <t>Demontáž potrubí z ocelových trubek hladkých přes 89 do D 133</t>
  </si>
  <si>
    <t>30</t>
  </si>
  <si>
    <t>733120836R00</t>
  </si>
  <si>
    <t>Demontáž potrubí z ocelových trubek hladkých přes 133 do D 159</t>
  </si>
  <si>
    <t>73,7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</si>
  <si>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</si>
  <si>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</si>
  <si>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</si>
  <si>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</si>
  <si>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D.1.4.d-01</t>
  </si>
  <si>
    <t>733150344R00</t>
  </si>
  <si>
    <t>přes 1DN, DN 65/40</t>
  </si>
  <si>
    <t>733150352R00</t>
  </si>
  <si>
    <t>přes 2 DN, DN 50/20</t>
  </si>
  <si>
    <t>733150353R00</t>
  </si>
  <si>
    <t>Zhotovení redukce kováním přes 2 DN, DN 50/25</t>
  </si>
  <si>
    <t>733150357R00</t>
  </si>
  <si>
    <t>přes 2 DN, DN 150/80</t>
  </si>
  <si>
    <t>733-02</t>
  </si>
  <si>
    <t>Varné koleno ocelové 90° DN 25, montáž v ceně potrubí</t>
  </si>
  <si>
    <t>733-04</t>
  </si>
  <si>
    <t>Varné koleno ocelové 90° DN 50, montáž v ceně potrubí</t>
  </si>
  <si>
    <t>733-05</t>
  </si>
  <si>
    <t>Varné koleno ocelové 90° DN 65, montáž v ceně potrubí</t>
  </si>
  <si>
    <t>733-06</t>
  </si>
  <si>
    <t>Varné koleno ocelové 90° DN 80, montáž v ceně potrubí</t>
  </si>
  <si>
    <t>733-15</t>
  </si>
  <si>
    <t>Redukce ocelová varná DN 50/40, montáž v ceně potrubí</t>
  </si>
  <si>
    <t>733-16</t>
  </si>
  <si>
    <t>Redukce ocelová varná DN 65/50, montáž v ceně potrubí</t>
  </si>
  <si>
    <t>733-17</t>
  </si>
  <si>
    <t>Redukce ocelová varná DN 80/65, montáž v ceně potrubí</t>
  </si>
  <si>
    <t>733-21</t>
  </si>
  <si>
    <t>T kus ocelový varný DN 50, včetně montáže</t>
  </si>
  <si>
    <t>733-22</t>
  </si>
  <si>
    <t>T kus ocelový varný DN 65, včetně montáže</t>
  </si>
  <si>
    <t>733-23</t>
  </si>
  <si>
    <t>T kus ocelový varný DN 80, včetně montáže</t>
  </si>
  <si>
    <t>733-30</t>
  </si>
  <si>
    <t>Uchycení potrubí (závěsy typu U,L a objímky na potrubí)</t>
  </si>
  <si>
    <t>998733101R00</t>
  </si>
  <si>
    <t>Přesun hmot pro rozvody potrubí v objektech výšky do 6 m</t>
  </si>
  <si>
    <t xml:space="preserve">125,126,127,128,129,130,131,132,135,136,137,138,139,140,141,142,143,144,145,149, : </t>
  </si>
  <si>
    <t>Součet: : 1,08967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</si>
  <si>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</si>
  <si>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</si>
  <si>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</si>
  <si>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</si>
  <si>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Odkaz na mn. položky pořadí 177 : 2,00000</t>
  </si>
  <si>
    <t>Odkaz na mn. položky pořadí 167 : 1,00000</t>
  </si>
  <si>
    <t>Odkaz na mn. položky pořadí 157 : 4,00000</t>
  </si>
  <si>
    <t>Odkaz na mn. položky pořadí 154 : 1,00000</t>
  </si>
  <si>
    <t>734109116R00</t>
  </si>
  <si>
    <t>Montáž přírubových armatur se dvěma přírubami, PN 0,6, DN 80, bez dodávky materiálu</t>
  </si>
  <si>
    <t>Odkaz na mn. položky pořadí 158 : 5,00000</t>
  </si>
  <si>
    <t>734163157R00</t>
  </si>
  <si>
    <t>Filtr přírubový, litinový, DN 65, PN 16, bez navaření přírub, včetně dodávky materiálu</t>
  </si>
  <si>
    <t>734173216R00</t>
  </si>
  <si>
    <t>Přírubový spoj PN 0,6/I MPa, DN 65, včetně dodávky materiálu</t>
  </si>
  <si>
    <t>Odkaz na mn. položky pořadí 108 : 2,00000</t>
  </si>
  <si>
    <t>Odkaz na mn. položky pořadí 106 : 2,00000</t>
  </si>
  <si>
    <t>10</t>
  </si>
  <si>
    <t>734173217R00</t>
  </si>
  <si>
    <t>Přírubový spoj PN 0,6/I MPa, DN 80, včetně dodávky materiálu</t>
  </si>
  <si>
    <t>734193217R00</t>
  </si>
  <si>
    <t>Klapka mezipřírubová uzavírací a regulační, litinová, PN 16, spoj bez navaření přírub, DN 65, včetně dodávky materiálu</t>
  </si>
  <si>
    <t>Viz výkres D.1.4.d-05, 08</t>
  </si>
  <si>
    <t>734193218R00</t>
  </si>
  <si>
    <t>Klapka mezipřírubová uzavírací a regulační, litinová, PN 16, spoj bez navaření přírub, DN 80, včetně dodávky materiálu</t>
  </si>
  <si>
    <t>734209113R00</t>
  </si>
  <si>
    <t>Montáž závitové armatury se dvěma závity, G 1/2", bez dodávky materiálu</t>
  </si>
  <si>
    <t>Odkaz na mn. položky pořadí 173 : 15,00000</t>
  </si>
  <si>
    <t>Odkaz na mn. položky pořadí 163 : 8,00000</t>
  </si>
  <si>
    <t>Odkaz na mn. položky pořadí 162 : 8,00000</t>
  </si>
  <si>
    <t>734209114R00</t>
  </si>
  <si>
    <t>Montáž závitové armatury se dvěma závity, G 3/4", bez dodávky materiálu</t>
  </si>
  <si>
    <t>Odkaz na mn. položky pořadí 164 : 6,00000</t>
  </si>
  <si>
    <t>734209118R00</t>
  </si>
  <si>
    <t>Montáž závitové armatury se dvěma závity, G 2", bez dodávky materiálu</t>
  </si>
  <si>
    <t>Odkaz na mn. položky pořadí 174 : 4,00000</t>
  </si>
  <si>
    <t>Odkaz na mn. položky pořadí 166 : 1,00000</t>
  </si>
  <si>
    <t>Odkaz na mn. položky pořadí 165 : 15,00000</t>
  </si>
  <si>
    <t>734213112R00</t>
  </si>
  <si>
    <t>Ventil automatický, odvzdušňovací, mosazný, PN 10, DN 15, včetně dodávky materiálu</t>
  </si>
  <si>
    <t>8</t>
  </si>
  <si>
    <t>734233111R00</t>
  </si>
  <si>
    <t>Kohout kulový, mosazný, DN 15, PN 25, vnitřní-vnitřní, včetně dodávky materiálu</t>
  </si>
  <si>
    <t>734233112R00</t>
  </si>
  <si>
    <t>Kohout kulový, mosazný, DN 20, PN 25, vnitřní-vnitřní, včetně dodávky materiálu</t>
  </si>
  <si>
    <t>Kulový kohout na potrubí k expanzní nádobě o objemu 50 l. : 1</t>
  </si>
  <si>
    <t>Kulový kohout na přívodním potrubí k teplovzdušné jednotce : 1</t>
  </si>
  <si>
    <t>734233116R00</t>
  </si>
  <si>
    <t>Kohout kulový, mosazný, DN 50, PN 16, vnitřní-vnitřní, včetně dodávky materiálu</t>
  </si>
  <si>
    <t>15</t>
  </si>
  <si>
    <t>734243126R00</t>
  </si>
  <si>
    <t>Ventil zpětný, mosazný, DN 50, PN 20, vnitřní-vnitřní závit, včetně dodávky materiálu</t>
  </si>
  <si>
    <t>734243127R00</t>
  </si>
  <si>
    <t>Ventil zpětný, mosazný, DN 65, PN 20, vnitřní-vnitřní závit, včetně dodávky materiálu</t>
  </si>
  <si>
    <t>Zpětná klapka přírubová DN65.</t>
  </si>
  <si>
    <t>734263312R00</t>
  </si>
  <si>
    <t>Šroubení topenářské, přímé, mosazné, DN 15, PN 10, včetně dodávky materiálu</t>
  </si>
  <si>
    <t/>
  </si>
  <si>
    <t>Odkaz na mn. položky pořadí 163 : 8,00000*2</t>
  </si>
  <si>
    <t>734263313R00</t>
  </si>
  <si>
    <t>Šroubení topenářské, přímé, mosazné, DN 20, PN 10, včetně dodávky materiálu</t>
  </si>
  <si>
    <t>Odkaz na mn. položky pořadí 164 : 6,00000*2</t>
  </si>
  <si>
    <t>734263314R00</t>
  </si>
  <si>
    <t>Šroubení topenářské, přímé, mosazné, DN 25, PN 10, včetně dodávky materiálu</t>
  </si>
  <si>
    <t>Odkaz na mn. položky pořadí 120 : 1,00000*2</t>
  </si>
  <si>
    <t>734263316R00</t>
  </si>
  <si>
    <t>Šroubení topenářské, přímé, mosazné, DN 40, PN 10, včetně dodávky materiálu</t>
  </si>
  <si>
    <t>Odkaz na mn. položky pořadí 118 : 1,00000*2</t>
  </si>
  <si>
    <t>734265317R00</t>
  </si>
  <si>
    <t>Šroubení topenářské, přímé, mosazné, DN 50, PN 16, včetně dodávky materiálu</t>
  </si>
  <si>
    <t>Odkaz na mn. položky pořadí 166 : 1,00000*2</t>
  </si>
  <si>
    <t>Odkaz na mn. položky pořadí 174 : 4,00000*2</t>
  </si>
  <si>
    <t>Odkaz na mn. položky pořadí 165 : 15,00000*2</t>
  </si>
  <si>
    <t>734293312R00</t>
  </si>
  <si>
    <t>Kohout kulový, napouštěcí a vypouštěcí, mosazný, DN 15, PN 10, včetně dodávky materiálu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</si>
  <si>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</si>
  <si>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</si>
  <si>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</si>
  <si>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Odkaz na mn. položky pořadí 185 : 2,00000</t>
  </si>
  <si>
    <t>Odkaz na mn. položky pořadí 183 : 8,00000</t>
  </si>
  <si>
    <t>734494213R00</t>
  </si>
  <si>
    <t>Návarek s trubkovým závitem G 1/2", včetně dodávky materiálu</t>
  </si>
  <si>
    <t>Odkaz na mn. položky pořadí 181 : 8,00000</t>
  </si>
  <si>
    <t>734-02</t>
  </si>
  <si>
    <t>Pryžový vibrační mezikus tmax=100°C, PN10 DN65, včetně montáže</t>
  </si>
  <si>
    <t>734-04</t>
  </si>
  <si>
    <t>Vyvažovací ventil DN40, vč. měřících ventilků, včetně montáže</t>
  </si>
  <si>
    <t>Viz TZ D.1.4.d-01, D.1.4.d-05</t>
  </si>
  <si>
    <t>734-05</t>
  </si>
  <si>
    <t>Vyvažovací ventil DN50, vč. měřících ventilků, včetně montáže</t>
  </si>
  <si>
    <t>734-10</t>
  </si>
  <si>
    <t>Pojistný ventil ot. tlak 4 bar, 3/4"x1", včetně montáže</t>
  </si>
  <si>
    <t>Viz výkres D1.4.d-05</t>
  </si>
  <si>
    <t>734-11</t>
  </si>
  <si>
    <t>7341-13</t>
  </si>
  <si>
    <t>Regulátor teploty s ponorným čidlem, rozsah 40-70°C, včetně montáže</t>
  </si>
  <si>
    <t>734-12</t>
  </si>
  <si>
    <t>Manometr 0-4bar, M20x1,5, vč. zahnuté přivařovací smyčky M20x1,5, vč. třícestného ventilu, včetně montáže</t>
  </si>
  <si>
    <t>734191450R00</t>
  </si>
  <si>
    <t>Regulační ventil DN 20 s vnitřním závitem, pro termostat</t>
  </si>
  <si>
    <t>734290238R00</t>
  </si>
  <si>
    <t>Termomanometr 0-4 bar a 0-120 °C, včetně montáže</t>
  </si>
  <si>
    <t xml:space="preserve">152,153,154,155,156,157,158,163,164,165,166,167,172,174,175,176,177,178,179,180,181,182,183,184,185, : </t>
  </si>
  <si>
    <t>Součet: : 0,40567</t>
  </si>
  <si>
    <t>767995105R00</t>
  </si>
  <si>
    <t>Výroba a montáž atypických kovovových doplňků staveb hmotnosti přes 50 do 100 kg</t>
  </si>
  <si>
    <t>kg</t>
  </si>
  <si>
    <t>800-767</t>
  </si>
  <si>
    <t>Výroba, dodávka a montáž ocelového pozinkovaného roštu včetně vstupního otvoru do sníženého prostoru.</t>
  </si>
  <si>
    <t>767995150R00</t>
  </si>
  <si>
    <t>Ocelové profily pro osazení pozink. roštu, včetně montáže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</si>
  <si>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</si>
  <si>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</si>
  <si>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</si>
  <si>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</si>
  <si>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784402801R00</t>
  </si>
  <si>
    <t>Odstranění maleb oškrabáním, v místnostech do 3,8 m</t>
  </si>
  <si>
    <t>800-784</t>
  </si>
  <si>
    <t>POL1_7</t>
  </si>
  <si>
    <t>39*4</t>
  </si>
  <si>
    <t>784195212R00</t>
  </si>
  <si>
    <t>Malby z malířských směsí otěruvzdorných,  , bělost 82 %, dvojnásobné</t>
  </si>
  <si>
    <t>Odkaz na mn. položky pořadí 192 : 156,00000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</si>
  <si>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</si>
  <si>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</si>
  <si>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</si>
  <si>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</si>
  <si>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</si>
  <si>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</si>
  <si>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</si>
  <si>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3,59,66,72,73,74,77,97,112,113,115,116,128,131,132, : </t>
  </si>
  <si>
    <t>Součet: : 27,58194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</si>
  <si>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</si>
  <si>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</si>
  <si>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</si>
  <si>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</si>
  <si>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</si>
  <si>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</si>
  <si>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979999999R10</t>
  </si>
  <si>
    <t>Náklady na likvidaci vybouraných hmot</t>
  </si>
  <si>
    <t>D001</t>
  </si>
  <si>
    <t>Detektor oxid uhelnatý</t>
  </si>
  <si>
    <t>ks</t>
  </si>
  <si>
    <t>POL3_0</t>
  </si>
  <si>
    <t>D002</t>
  </si>
  <si>
    <t>Montáž - detektor oxid uhelnatý</t>
  </si>
  <si>
    <t>POL1_9</t>
  </si>
  <si>
    <t>D003</t>
  </si>
  <si>
    <t>Detektor zemní plyn</t>
  </si>
  <si>
    <t>D004</t>
  </si>
  <si>
    <t>Montáž - detektor zemní plyn</t>
  </si>
  <si>
    <t>D007</t>
  </si>
  <si>
    <t>Zdroj detektoru</t>
  </si>
  <si>
    <t>D008</t>
  </si>
  <si>
    <t>Montáž - zdroj detektoru</t>
  </si>
  <si>
    <t>D009</t>
  </si>
  <si>
    <t>Snímač teploty venkovní, Pt1000/3850</t>
  </si>
  <si>
    <t>D010</t>
  </si>
  <si>
    <t>Montáž - snímač teploty venkovní, Pt1000/3850</t>
  </si>
  <si>
    <t>D011</t>
  </si>
  <si>
    <t>Snímač teploty prostorový, Pt1000/3850</t>
  </si>
  <si>
    <t>D012</t>
  </si>
  <si>
    <t>Montáž - snímač teploty prostorový, Pt1000/3850</t>
  </si>
  <si>
    <t>40511391R</t>
  </si>
  <si>
    <t>Snímač odpor.do jímky 1duchý ponor 250 se stonkem</t>
  </si>
  <si>
    <t>D014</t>
  </si>
  <si>
    <t>Montáž - snímač odpor.do jímky 1duchý ponor 250 se stonkem</t>
  </si>
  <si>
    <t>405910068R</t>
  </si>
  <si>
    <t>Jímka nerezová,G1/2</t>
  </si>
  <si>
    <t>D016</t>
  </si>
  <si>
    <t>Montáž - jímka nerezová,G1/2</t>
  </si>
  <si>
    <t>40511399R</t>
  </si>
  <si>
    <t>Snímač odpor.do jímky bojleru se stonkem</t>
  </si>
  <si>
    <t>D114</t>
  </si>
  <si>
    <t>Montáž - snímač odpor.do jímky bojleru se stonkem</t>
  </si>
  <si>
    <t>D019</t>
  </si>
  <si>
    <t>Snímač zaplavení, plovákový</t>
  </si>
  <si>
    <t>D020</t>
  </si>
  <si>
    <t>Montáž - snímač zaplavení, plovákový</t>
  </si>
  <si>
    <t>D021</t>
  </si>
  <si>
    <t>Snímač tlaku, 0-6bar, 0-10V, M20x1,5</t>
  </si>
  <si>
    <t>D022</t>
  </si>
  <si>
    <t>Montáž - snímač tlaku, 0-6bar, 0-10V, M20x1,5</t>
  </si>
  <si>
    <t>D023</t>
  </si>
  <si>
    <t>3cestný mosazný manometrický kohout, M20x1,5</t>
  </si>
  <si>
    <t>D024</t>
  </si>
  <si>
    <t>Montáž - 3cestný mosazný manometrický kohout, M20x1,5</t>
  </si>
  <si>
    <t>V015</t>
  </si>
  <si>
    <t>3cestný ventil, DN40, Kvs 25</t>
  </si>
  <si>
    <t>VK004</t>
  </si>
  <si>
    <t>2cestná klapka, DN50</t>
  </si>
  <si>
    <t>VS002</t>
  </si>
  <si>
    <t>Servopohon 0-10V, 24V AC,DC , 20Nm</t>
  </si>
  <si>
    <t>VS004</t>
  </si>
  <si>
    <t>Servopohon ON/OFF, 24V AC,DC , 20Nm</t>
  </si>
  <si>
    <t>VSM001</t>
  </si>
  <si>
    <t>Montáž - ventil, servopohon</t>
  </si>
  <si>
    <t>HW060</t>
  </si>
  <si>
    <t>Elektroměr</t>
  </si>
  <si>
    <t>HW061</t>
  </si>
  <si>
    <t>Montáž - elektroměr</t>
  </si>
  <si>
    <t>HW007</t>
  </si>
  <si>
    <t>DDC regulátor, I/O, RS232, RS485, web</t>
  </si>
  <si>
    <t>Montáž - DDC regulátor, I/O, RS232, RS485, web</t>
  </si>
  <si>
    <t>HW109</t>
  </si>
  <si>
    <t>Barevný display, 7 “ LCD TFT</t>
  </si>
  <si>
    <t>HW110</t>
  </si>
  <si>
    <t>Montáž - barevný display, 7 “ LCD TFT</t>
  </si>
  <si>
    <t>HW050</t>
  </si>
  <si>
    <t>GSM Modem</t>
  </si>
  <si>
    <t>Montáž - GSM Modem</t>
  </si>
  <si>
    <t>34121550R</t>
  </si>
  <si>
    <t>Kabel sdělovací s Cu jádrem JYTY 2 x 1 mm</t>
  </si>
  <si>
    <t>34121554R</t>
  </si>
  <si>
    <t>Kabel sdělovací s Cu jádrem JYTY 4 x 1 mm</t>
  </si>
  <si>
    <t>34121582R</t>
  </si>
  <si>
    <t>Kabel sdělovací s Cu jádrem 750V JQTQ 4 x 0,8 mm</t>
  </si>
  <si>
    <t>34140966R</t>
  </si>
  <si>
    <t>Vodič silový CY zelenožlutý 6,00 mm2 - drát</t>
  </si>
  <si>
    <t>34111030R</t>
  </si>
  <si>
    <t>Kabel silový s Cu jádrem 750 V CYKY 3 x 1,5 mm2</t>
  </si>
  <si>
    <t>34111094R</t>
  </si>
  <si>
    <t>Kabel silový s Cu jádrem 750 V CYKY 4 x 2,5 mm2</t>
  </si>
  <si>
    <t>553473901R</t>
  </si>
  <si>
    <t>Žlab kabelový 50X125X0,7 mm včetně spojovacího materiálu</t>
  </si>
  <si>
    <t>553473900R</t>
  </si>
  <si>
    <t>Žlab kabelový 50X62X0,7 mm včetně spojovacího materiálu</t>
  </si>
  <si>
    <t>KT001</t>
  </si>
  <si>
    <t>Podpěra na stěnu, žárově zinkovaná</t>
  </si>
  <si>
    <t>soub</t>
  </si>
  <si>
    <t>KT003</t>
  </si>
  <si>
    <t>Trubka plast 25, vč. příchytek , spojek</t>
  </si>
  <si>
    <t>KT002</t>
  </si>
  <si>
    <t>Závěs stropní</t>
  </si>
  <si>
    <t>222260721R00</t>
  </si>
  <si>
    <t>Montáž - žlab 62/50mm, přísluš. na úchyt.body,zavíkov.</t>
  </si>
  <si>
    <t>222260722R00</t>
  </si>
  <si>
    <t>Montáž - žlab 125/50mm,vč.přísluš.,na úch.body,zavík.</t>
  </si>
  <si>
    <t>222260573R00</t>
  </si>
  <si>
    <t>Montáž - trubka plast. tuhá 25 na příchytkách vč.příchytek</t>
  </si>
  <si>
    <t>222281301R00</t>
  </si>
  <si>
    <t>Montáž - JYTY 1 mm - CYKY do 2,5 mm, 2-5 žil, v trubkách</t>
  </si>
  <si>
    <t>222281551R00</t>
  </si>
  <si>
    <t>Montáž - JYTY 1 mm-CYKY do 2,5 mm, do 5 žil, volně ve žlabu</t>
  </si>
  <si>
    <t>210800626R00</t>
  </si>
  <si>
    <t>Montáž - vodič nn a vn CYA 6 mm2 uložený volně</t>
  </si>
  <si>
    <t>210100001R00</t>
  </si>
  <si>
    <t>Ukončení vodičů v rozvaděči + zapojení do 2,5 mm2</t>
  </si>
  <si>
    <t>SW001</t>
  </si>
  <si>
    <t>SW pro DDC</t>
  </si>
  <si>
    <t>DB</t>
  </si>
  <si>
    <t>SW002</t>
  </si>
  <si>
    <t>SW generace grafické obrazovky, historie poruch, trendy</t>
  </si>
  <si>
    <t>OE001</t>
  </si>
  <si>
    <t>Doplnění vývodu do silového rozvaděče</t>
  </si>
  <si>
    <t>Montáž - doplnění vývodu do silového rozvaděče</t>
  </si>
  <si>
    <t>Svítidlo zářivkové přisazené průmyslové 2x36W s vyšším krytím</t>
  </si>
  <si>
    <t>R-položka</t>
  </si>
  <si>
    <t>POL12_0</t>
  </si>
  <si>
    <t>Montáž - svítidlo zářivkové přisazené průmyslové 2x36W s vyšším krytím</t>
  </si>
  <si>
    <t>POL12_1</t>
  </si>
  <si>
    <t>OE002</t>
  </si>
  <si>
    <t>Svítidlo zářivkové přisazené průmyslové 2x28W s vyšším krytím</t>
  </si>
  <si>
    <t>Monttáž - svítidlo zářivkové přisazené průmyslové 2x28W s vyšším krytím</t>
  </si>
  <si>
    <t>OE003</t>
  </si>
  <si>
    <t>Svítidlo zářivkové přisazené průmyslové 2x24W s vyšším krytím</t>
  </si>
  <si>
    <t>Monttáž - svítidlo zářivkové přisazené průmyslové 2x24W s vyšším krytím</t>
  </si>
  <si>
    <t>OE004</t>
  </si>
  <si>
    <t>Svídidlo přisazené s PIR detektorem</t>
  </si>
  <si>
    <t>Montáž - svídidlo přisazené s PIR detektorem</t>
  </si>
  <si>
    <t>OE005</t>
  </si>
  <si>
    <t>Svítidlo LED venkovní 2x36W s vyšším krytím IP66</t>
  </si>
  <si>
    <t>Montáž - svítidlo LED venkovní 2x36W s vyšším krytím IP66</t>
  </si>
  <si>
    <t>OE006</t>
  </si>
  <si>
    <t>Vypínač přisazený 1, 6, 7 - systém ovládání projednat</t>
  </si>
  <si>
    <t>Montáž - vypínač přisazený 1, 6, 7 - systém ovládání projednat</t>
  </si>
  <si>
    <t>OE007</t>
  </si>
  <si>
    <t>Stop tlačítko-hřib, krabice na povrch</t>
  </si>
  <si>
    <t>Montáž - Stop tlačítko-hřib, krabice na povrch</t>
  </si>
  <si>
    <t>OE008</t>
  </si>
  <si>
    <t>Zásuvková skříň 400V/230V/16A na povrch</t>
  </si>
  <si>
    <t>Montáž - zásuvková skříň 400V/230V/16A na povrch</t>
  </si>
  <si>
    <t>Drobný elektroinstalační a spojovací materiál</t>
  </si>
  <si>
    <t>Materiál: wago svorky, vázací pásky, svorkovnice, izolační pásky; vruty, hmoždinky</t>
  </si>
  <si>
    <t>OE109</t>
  </si>
  <si>
    <t>Doplňující ochranné pospojení</t>
  </si>
  <si>
    <t>R001</t>
  </si>
  <si>
    <t>Rozváděč přisazený, oceloplechový, vystrojený, 2000x800x400</t>
  </si>
  <si>
    <t>Montáž - rozváděč přisazený, oceloplechový, vystrojený, 2000x800x400</t>
  </si>
  <si>
    <t>OE102</t>
  </si>
  <si>
    <t>Demontáže</t>
  </si>
  <si>
    <t>hod</t>
  </si>
  <si>
    <t>OE103</t>
  </si>
  <si>
    <t>Revize</t>
  </si>
  <si>
    <t>OE104</t>
  </si>
  <si>
    <t>Dílenská dokumentace</t>
  </si>
  <si>
    <t>OE105</t>
  </si>
  <si>
    <t>Projektová dokumentace skutečného stavu</t>
  </si>
  <si>
    <t>OE106</t>
  </si>
  <si>
    <t>Test 1:1</t>
  </si>
  <si>
    <t>Testování každého datového bodu s programem a technologií zda plní funci dle algoritmu</t>
  </si>
  <si>
    <t>OE107</t>
  </si>
  <si>
    <t>Zprovoznění, zaškolení obsluhy</t>
  </si>
  <si>
    <t>OE108</t>
  </si>
  <si>
    <t>Ostatní režijní náklady</t>
  </si>
  <si>
    <t>VRN-VN-01</t>
  </si>
  <si>
    <t>Revize kouřovodu, komínu</t>
  </si>
  <si>
    <t>VRN-VN-02</t>
  </si>
  <si>
    <t>Měření emisí</t>
  </si>
  <si>
    <t>VRN-VN-03</t>
  </si>
  <si>
    <t>Spuštění kotle</t>
  </si>
  <si>
    <t>VRN-VN-04</t>
  </si>
  <si>
    <t>Vyregulování a seřízení vyvyžovacích armatur</t>
  </si>
  <si>
    <t>VRN-VN-05</t>
  </si>
  <si>
    <t>Vypuštění a vyplachování systému viz technická zpráva</t>
  </si>
  <si>
    <t>VRN-VN-06</t>
  </si>
  <si>
    <t>Napuštění systému a úprava vody na výstupní parametry viz technická zpráva</t>
  </si>
  <si>
    <t>VRN-VN-07</t>
  </si>
  <si>
    <t>Vizuální kontrola svárů (EN 970)</t>
  </si>
  <si>
    <t>904      R02</t>
  </si>
  <si>
    <t>Hzs-zkousky v ramci montaz.praci, Topná zkouška</t>
  </si>
  <si>
    <t>Prav.M</t>
  </si>
  <si>
    <t>HZS</t>
  </si>
  <si>
    <t>POL10_</t>
  </si>
  <si>
    <t>VRN-VN-08</t>
  </si>
  <si>
    <t>Požární hlídka po dokončení svářečských prací</t>
  </si>
  <si>
    <t>VRN-VN-10</t>
  </si>
  <si>
    <t>Zkouška těsnosti dle ČSN 060310</t>
  </si>
  <si>
    <t>VRN-VN-11</t>
  </si>
  <si>
    <t>Označení štítky - popis zařízení, armatur a strojů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</si>
  <si>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</si>
  <si>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</si>
  <si>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</si>
  <si>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</si>
  <si>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</si>
  <si>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</si>
  <si>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</si>
  <si>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</si>
  <si>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</si>
  <si>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</si>
  <si>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</si>
  <si>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</si>
  <si>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</si>
  <si>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</si>
  <si>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</si>
  <si>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</si>
  <si>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</si>
  <si>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</si>
  <si>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</si>
  <si>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</si>
  <si>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</si>
  <si>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</si>
  <si>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</si>
  <si>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</si>
  <si>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</si>
  <si>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</si>
  <si>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</si>
  <si>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</si>
  <si>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</si>
  <si>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</si>
  <si>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</si>
  <si>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</si>
  <si>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</si>
  <si>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</si>
  <si>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</si>
  <si>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</si>
  <si>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</si>
  <si>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</si>
  <si>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</si>
  <si>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</si>
  <si>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</si>
  <si>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</si>
  <si>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</si>
  <si>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</si>
  <si>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</si>
  <si>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</si>
  <si>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</si>
  <si>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</si>
  <si>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 - pouze kompletace</t>
  </si>
  <si>
    <t>005231040R</t>
  </si>
  <si>
    <t>Provozní řády</t>
  </si>
  <si>
    <t>VRN-ON-03</t>
  </si>
  <si>
    <t>Zpracování technologických postupů jednotlivých prací včetně průběžné aktualizace a odsouhlasení</t>
  </si>
  <si>
    <t>VRN-ON-05</t>
  </si>
  <si>
    <t>Zpracování technologických postupů bouracích prací včetně vymezení ohroženého prostoru, podchycení a odsouhlasení navrženého řešení</t>
  </si>
  <si>
    <t>VRN-ON-08</t>
  </si>
  <si>
    <t>Zpracování plánu organizace výstavby</t>
  </si>
  <si>
    <t>VRN-ON-10</t>
  </si>
  <si>
    <t>Zaškolení obsluhy</t>
  </si>
  <si>
    <t>219002-02</t>
  </si>
  <si>
    <t>Modernizace plynové kotelny Nový Jičín - U Jičínky</t>
  </si>
  <si>
    <t>Město Nový Jičín</t>
  </si>
  <si>
    <t>00298212</t>
  </si>
  <si>
    <t>Masarykovo nám. 1/1</t>
  </si>
  <si>
    <t>CZ00298212</t>
  </si>
  <si>
    <t>741 01</t>
  </si>
  <si>
    <t>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</si>
</sst>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49" fontId="6" fillId="3" borderId="0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ar04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HrmBWupepjnbngHTsfecunBa3XYJSxFAz4p15o4QsxKMT8b716MB4hNOUyglrMxaUs3mMMAB2CGnnF4dvh0ng==" saltValue="rAZD85IXNXnMirSwDgAZu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5" t="s">
        <v>22</v>
      </c>
      <c r="C2" s="106"/>
      <c r="D2" s="254" t="s">
        <v>1056</v>
      </c>
      <c r="E2" s="107" t="s">
        <v>1057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6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1" t="s">
        <v>42</v>
      </c>
      <c r="C5" s="256"/>
      <c r="D5" s="260" t="s">
        <v>1058</v>
      </c>
      <c r="E5" s="257"/>
      <c r="F5" s="257"/>
      <c r="G5" s="257"/>
      <c r="H5" s="259" t="s">
        <v>40</v>
      </c>
      <c r="I5" s="263" t="s">
        <v>1059</v>
      </c>
      <c r="J5" s="8"/>
    </row>
    <row r="6" spans="1:15" ht="15.75" customHeight="1" x14ac:dyDescent="0.2">
      <c r="A6" s="2"/>
      <c r="B6" s="28"/>
      <c r="C6" s="257"/>
      <c r="D6" s="260" t="s">
        <v>1060</v>
      </c>
      <c r="E6" s="257"/>
      <c r="F6" s="257"/>
      <c r="G6" s="257"/>
      <c r="H6" s="259" t="s">
        <v>34</v>
      </c>
      <c r="I6" s="263" t="s">
        <v>1061</v>
      </c>
      <c r="J6" s="8"/>
    </row>
    <row r="7" spans="1:15" ht="15.75" customHeight="1" x14ac:dyDescent="0.2">
      <c r="A7" s="2"/>
      <c r="B7" s="29"/>
      <c r="C7" s="258" t="s">
        <v>1062</v>
      </c>
      <c r="D7" s="261" t="s">
        <v>1063</v>
      </c>
      <c r="E7" s="255"/>
      <c r="F7" s="255"/>
      <c r="G7" s="255"/>
      <c r="H7" s="262"/>
      <c r="I7" s="255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0"/>
      <c r="E11" s="120"/>
      <c r="F11" s="120"/>
      <c r="G11" s="120"/>
      <c r="H11" s="18" t="s">
        <v>40</v>
      </c>
      <c r="I11" s="125"/>
      <c r="J11" s="8"/>
    </row>
    <row r="12" spans="1:15" ht="15.75" customHeight="1" x14ac:dyDescent="0.2">
      <c r="A12" s="2"/>
      <c r="B12" s="28"/>
      <c r="C12" s="55"/>
      <c r="D12" s="121"/>
      <c r="E12" s="121"/>
      <c r="F12" s="121"/>
      <c r="G12" s="121"/>
      <c r="H12" s="18" t="s">
        <v>34</v>
      </c>
      <c r="I12" s="125"/>
      <c r="J12" s="8"/>
    </row>
    <row r="13" spans="1:15" ht="15.75" customHeight="1" x14ac:dyDescent="0.2">
      <c r="A13" s="2"/>
      <c r="B13" s="29"/>
      <c r="C13" s="56"/>
      <c r="D13" s="124"/>
      <c r="E13" s="122"/>
      <c r="F13" s="123"/>
      <c r="G13" s="1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0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SUMIF(F53:F76,A16,I53:I76)+SUMIF(F53:F76,"PSU",I53:I76)</f>
        <v>0</v>
      </c>
      <c r="J16" s="85"/>
    </row>
    <row r="17" spans="1:10" ht="23.25" customHeight="1" x14ac:dyDescent="0.2">
      <c r="A17" s="190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SUMIF(F53:F76,A17,I53:I76)</f>
        <v>0</v>
      </c>
      <c r="J17" s="85"/>
    </row>
    <row r="18" spans="1:10" ht="23.25" customHeight="1" x14ac:dyDescent="0.2">
      <c r="A18" s="190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SUMIF(F53:F76,A18,I53:I76)</f>
        <v>0</v>
      </c>
      <c r="J18" s="85"/>
    </row>
    <row r="19" spans="1:10" ht="23.25" customHeight="1" x14ac:dyDescent="0.2">
      <c r="A19" s="190" t="s">
        <v>108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SUMIF(F53:F76,A19,I53:I76)</f>
        <v>0</v>
      </c>
      <c r="J19" s="85"/>
    </row>
    <row r="20" spans="1:10" ht="23.25" customHeight="1" x14ac:dyDescent="0.2">
      <c r="A20" s="190" t="s">
        <v>109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SUMIF(F53:F76,A20,I53:I76)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0" t="s">
        <v>23</v>
      </c>
      <c r="C28" s="161"/>
      <c r="D28" s="161"/>
      <c r="E28" s="162"/>
      <c r="F28" s="163"/>
      <c r="G28" s="164">
        <f>A27</f>
        <v>0</v>
      </c>
      <c r="H28" s="164"/>
      <c r="I28" s="164"/>
      <c r="J28" s="165" t="str">
        <f t="shared" si="0"/>
        <v>CZK</v>
      </c>
    </row>
    <row r="29" spans="1:10" ht="27.75" hidden="1" customHeight="1" thickBot="1" x14ac:dyDescent="0.25">
      <c r="A29" s="2"/>
      <c r="B29" s="160" t="s">
        <v>35</v>
      </c>
      <c r="C29" s="166"/>
      <c r="D29" s="166"/>
      <c r="E29" s="166"/>
      <c r="F29" s="167"/>
      <c r="G29" s="168">
        <f>ZakladDPHSni+DPHSni+ZakladDPHZakl+DPHZakl+Zaokrouhleni</f>
        <v>0</v>
      </c>
      <c r="H29" s="168"/>
      <c r="I29" s="168"/>
      <c r="J29" s="16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29" t="s">
        <v>16</v>
      </c>
      <c r="C37" s="130"/>
      <c r="D37" s="130"/>
      <c r="E37" s="130"/>
      <c r="F37" s="131"/>
      <c r="G37" s="131"/>
      <c r="H37" s="131"/>
      <c r="I37" s="131"/>
      <c r="J37" s="132"/>
    </row>
    <row r="38" spans="1:10" ht="25.5" customHeight="1" x14ac:dyDescent="0.2">
      <c r="A38" s="128" t="s">
        <v>37</v>
      </c>
      <c r="B38" s="133" t="s">
        <v>17</v>
      </c>
      <c r="C38" s="134" t="s">
        <v>5</v>
      </c>
      <c r="D38" s="134"/>
      <c r="E38" s="134"/>
      <c r="F38" s="135" t="str">
        <f>B23</f>
        <v>Základ pro sníženou DPH</v>
      </c>
      <c r="G38" s="135" t="str">
        <f>B25</f>
        <v>Základ pro základní DPH</v>
      </c>
      <c r="H38" s="136" t="s">
        <v>18</v>
      </c>
      <c r="I38" s="137" t="s">
        <v>1</v>
      </c>
      <c r="J38" s="138" t="s">
        <v>0</v>
      </c>
    </row>
    <row r="39" spans="1:10" ht="25.5" hidden="1" customHeight="1" x14ac:dyDescent="0.2">
      <c r="A39" s="128">
        <v>1</v>
      </c>
      <c r="B39" s="139" t="s">
        <v>47</v>
      </c>
      <c r="C39" s="140"/>
      <c r="D39" s="140"/>
      <c r="E39" s="140"/>
      <c r="F39" s="141">
        <f>'SO01 01 Pol'!AE97+'SO01 02 Pol'!AE578+'SO01 03 Pol'!AE105+'SO01 04 Pol'!AE59</f>
        <v>0</v>
      </c>
      <c r="G39" s="142">
        <f>'SO01 01 Pol'!AF97+'SO01 02 Pol'!AF578+'SO01 03 Pol'!AF105+'SO01 04 Pol'!AF59</f>
        <v>0</v>
      </c>
      <c r="H39" s="143"/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8">
        <v>2</v>
      </c>
      <c r="B40" s="146"/>
      <c r="C40" s="147" t="s">
        <v>48</v>
      </c>
      <c r="D40" s="147"/>
      <c r="E40" s="147"/>
      <c r="F40" s="148"/>
      <c r="G40" s="149"/>
      <c r="H40" s="149"/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8">
        <v>2</v>
      </c>
      <c r="B41" s="146" t="s">
        <v>49</v>
      </c>
      <c r="C41" s="147" t="s">
        <v>50</v>
      </c>
      <c r="D41" s="147"/>
      <c r="E41" s="147"/>
      <c r="F41" s="148">
        <f>'SO01 01 Pol'!AE97+'SO01 02 Pol'!AE578+'SO01 03 Pol'!AE105+'SO01 04 Pol'!AE59</f>
        <v>0</v>
      </c>
      <c r="G41" s="149">
        <f>'SO01 01 Pol'!AF97+'SO01 02 Pol'!AF578+'SO01 03 Pol'!AF105+'SO01 04 Pol'!AF59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28">
        <v>3</v>
      </c>
      <c r="B42" s="152" t="s">
        <v>51</v>
      </c>
      <c r="C42" s="140" t="s">
        <v>52</v>
      </c>
      <c r="D42" s="140"/>
      <c r="E42" s="140"/>
      <c r="F42" s="153">
        <f>'SO01 01 Pol'!AE97</f>
        <v>0</v>
      </c>
      <c r="G42" s="143">
        <f>'SO01 01 Pol'!AF97</f>
        <v>0</v>
      </c>
      <c r="H42" s="143"/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">
      <c r="A43" s="128">
        <v>3</v>
      </c>
      <c r="B43" s="152" t="s">
        <v>53</v>
      </c>
      <c r="C43" s="140" t="s">
        <v>54</v>
      </c>
      <c r="D43" s="140"/>
      <c r="E43" s="140"/>
      <c r="F43" s="153">
        <f>'SO01 02 Pol'!AE578</f>
        <v>0</v>
      </c>
      <c r="G43" s="143">
        <f>'SO01 02 Pol'!AF578</f>
        <v>0</v>
      </c>
      <c r="H43" s="143"/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8">
        <v>3</v>
      </c>
      <c r="B44" s="152" t="s">
        <v>55</v>
      </c>
      <c r="C44" s="140" t="s">
        <v>56</v>
      </c>
      <c r="D44" s="140"/>
      <c r="E44" s="140"/>
      <c r="F44" s="153">
        <f>'SO01 03 Pol'!AE105</f>
        <v>0</v>
      </c>
      <c r="G44" s="143">
        <f>'SO01 03 Pol'!AF105</f>
        <v>0</v>
      </c>
      <c r="H44" s="143"/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8">
        <v>3</v>
      </c>
      <c r="B45" s="152" t="s">
        <v>57</v>
      </c>
      <c r="C45" s="140" t="s">
        <v>58</v>
      </c>
      <c r="D45" s="140"/>
      <c r="E45" s="140"/>
      <c r="F45" s="153">
        <f>'SO01 04 Pol'!AE59</f>
        <v>0</v>
      </c>
      <c r="G45" s="143">
        <f>'SO01 04 Pol'!AF59</f>
        <v>0</v>
      </c>
      <c r="H45" s="143"/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8"/>
      <c r="B46" s="154" t="s">
        <v>59</v>
      </c>
      <c r="C46" s="155"/>
      <c r="D46" s="155"/>
      <c r="E46" s="155"/>
      <c r="F46" s="156">
        <f>SUMIF(A39:A45,"=1",F39:F45)</f>
        <v>0</v>
      </c>
      <c r="G46" s="157">
        <f>SUMIF(A39:A45,"=1",G39:G45)</f>
        <v>0</v>
      </c>
      <c r="H46" s="157">
        <f>SUMIF(A39:A45,"=1",H39:H45)</f>
        <v>0</v>
      </c>
      <c r="I46" s="158">
        <f>SUMIF(A39:A45,"=1",I39:I45)</f>
        <v>0</v>
      </c>
      <c r="J46" s="159">
        <f>SUMIF(A39:A45,"=1",J39:J45)</f>
        <v>0</v>
      </c>
    </row>
    <row r="50" spans="1:10" ht="15.75" x14ac:dyDescent="0.25">
      <c r="B50" s="170" t="s">
        <v>61</v>
      </c>
    </row>
    <row r="52" spans="1:10" ht="25.5" customHeight="1" x14ac:dyDescent="0.2">
      <c r="A52" s="172"/>
      <c r="B52" s="175" t="s">
        <v>17</v>
      </c>
      <c r="C52" s="175" t="s">
        <v>5</v>
      </c>
      <c r="D52" s="176"/>
      <c r="E52" s="176"/>
      <c r="F52" s="177" t="s">
        <v>62</v>
      </c>
      <c r="G52" s="177"/>
      <c r="H52" s="177"/>
      <c r="I52" s="177" t="s">
        <v>29</v>
      </c>
      <c r="J52" s="177" t="s">
        <v>0</v>
      </c>
    </row>
    <row r="53" spans="1:10" ht="36.75" customHeight="1" x14ac:dyDescent="0.2">
      <c r="A53" s="173"/>
      <c r="B53" s="178" t="s">
        <v>63</v>
      </c>
      <c r="C53" s="179" t="s">
        <v>64</v>
      </c>
      <c r="D53" s="180"/>
      <c r="E53" s="180"/>
      <c r="F53" s="186" t="s">
        <v>24</v>
      </c>
      <c r="G53" s="187"/>
      <c r="H53" s="187"/>
      <c r="I53" s="187">
        <f>'SO01 02 Pol'!G8</f>
        <v>0</v>
      </c>
      <c r="J53" s="184" t="str">
        <f>IF(I77=0,"",I53/I77*100)</f>
        <v/>
      </c>
    </row>
    <row r="54" spans="1:10" ht="36.75" customHeight="1" x14ac:dyDescent="0.2">
      <c r="A54" s="173"/>
      <c r="B54" s="178" t="s">
        <v>65</v>
      </c>
      <c r="C54" s="179" t="s">
        <v>66</v>
      </c>
      <c r="D54" s="180"/>
      <c r="E54" s="180"/>
      <c r="F54" s="186" t="s">
        <v>24</v>
      </c>
      <c r="G54" s="187"/>
      <c r="H54" s="187"/>
      <c r="I54" s="187">
        <f>'SO01 02 Pol'!G12</f>
        <v>0</v>
      </c>
      <c r="J54" s="184" t="str">
        <f>IF(I77=0,"",I54/I77*100)</f>
        <v/>
      </c>
    </row>
    <row r="55" spans="1:10" ht="36.75" customHeight="1" x14ac:dyDescent="0.2">
      <c r="A55" s="173"/>
      <c r="B55" s="178" t="s">
        <v>67</v>
      </c>
      <c r="C55" s="179" t="s">
        <v>68</v>
      </c>
      <c r="D55" s="180"/>
      <c r="E55" s="180"/>
      <c r="F55" s="186" t="s">
        <v>24</v>
      </c>
      <c r="G55" s="187"/>
      <c r="H55" s="187"/>
      <c r="I55" s="187">
        <f>'SO01 02 Pol'!G16</f>
        <v>0</v>
      </c>
      <c r="J55" s="184" t="str">
        <f>IF(I77=0,"",I55/I77*100)</f>
        <v/>
      </c>
    </row>
    <row r="56" spans="1:10" ht="36.75" customHeight="1" x14ac:dyDescent="0.2">
      <c r="A56" s="173"/>
      <c r="B56" s="178" t="s">
        <v>69</v>
      </c>
      <c r="C56" s="179" t="s">
        <v>70</v>
      </c>
      <c r="D56" s="180"/>
      <c r="E56" s="180"/>
      <c r="F56" s="186" t="s">
        <v>25</v>
      </c>
      <c r="G56" s="187"/>
      <c r="H56" s="187"/>
      <c r="I56" s="187">
        <f>'SO01 02 Pol'!G21</f>
        <v>0</v>
      </c>
      <c r="J56" s="184" t="str">
        <f>IF(I77=0,"",I56/I77*100)</f>
        <v/>
      </c>
    </row>
    <row r="57" spans="1:10" ht="36.75" customHeight="1" x14ac:dyDescent="0.2">
      <c r="A57" s="173"/>
      <c r="B57" s="178" t="s">
        <v>71</v>
      </c>
      <c r="C57" s="179" t="s">
        <v>72</v>
      </c>
      <c r="D57" s="180"/>
      <c r="E57" s="180"/>
      <c r="F57" s="186" t="s">
        <v>25</v>
      </c>
      <c r="G57" s="187"/>
      <c r="H57" s="187"/>
      <c r="I57" s="187">
        <f>'SO01 02 Pol'!G55</f>
        <v>0</v>
      </c>
      <c r="J57" s="184" t="str">
        <f>IF(I77=0,"",I57/I77*100)</f>
        <v/>
      </c>
    </row>
    <row r="58" spans="1:10" ht="36.75" customHeight="1" x14ac:dyDescent="0.2">
      <c r="A58" s="173"/>
      <c r="B58" s="178" t="s">
        <v>73</v>
      </c>
      <c r="C58" s="179" t="s">
        <v>74</v>
      </c>
      <c r="D58" s="180"/>
      <c r="E58" s="180"/>
      <c r="F58" s="186" t="s">
        <v>25</v>
      </c>
      <c r="G58" s="187"/>
      <c r="H58" s="187"/>
      <c r="I58" s="187">
        <f>'SO01 02 Pol'!G79</f>
        <v>0</v>
      </c>
      <c r="J58" s="184" t="str">
        <f>IF(I77=0,"",I58/I77*100)</f>
        <v/>
      </c>
    </row>
    <row r="59" spans="1:10" ht="36.75" customHeight="1" x14ac:dyDescent="0.2">
      <c r="A59" s="173"/>
      <c r="B59" s="178" t="s">
        <v>75</v>
      </c>
      <c r="C59" s="179" t="s">
        <v>76</v>
      </c>
      <c r="D59" s="180"/>
      <c r="E59" s="180"/>
      <c r="F59" s="186" t="s">
        <v>25</v>
      </c>
      <c r="G59" s="187"/>
      <c r="H59" s="187"/>
      <c r="I59" s="187">
        <f>'SO01 01 Pol'!G8</f>
        <v>0</v>
      </c>
      <c r="J59" s="184" t="str">
        <f>IF(I77=0,"",I59/I77*100)</f>
        <v/>
      </c>
    </row>
    <row r="60" spans="1:10" ht="36.75" customHeight="1" x14ac:dyDescent="0.2">
      <c r="A60" s="173"/>
      <c r="B60" s="178" t="s">
        <v>77</v>
      </c>
      <c r="C60" s="179" t="s">
        <v>78</v>
      </c>
      <c r="D60" s="180"/>
      <c r="E60" s="180"/>
      <c r="F60" s="186" t="s">
        <v>25</v>
      </c>
      <c r="G60" s="187"/>
      <c r="H60" s="187"/>
      <c r="I60" s="187">
        <f>'SO01 02 Pol'!G221</f>
        <v>0</v>
      </c>
      <c r="J60" s="184" t="str">
        <f>IF(I77=0,"",I60/I77*100)</f>
        <v/>
      </c>
    </row>
    <row r="61" spans="1:10" ht="36.75" customHeight="1" x14ac:dyDescent="0.2">
      <c r="A61" s="173"/>
      <c r="B61" s="178" t="s">
        <v>79</v>
      </c>
      <c r="C61" s="179" t="s">
        <v>80</v>
      </c>
      <c r="D61" s="180"/>
      <c r="E61" s="180"/>
      <c r="F61" s="186" t="s">
        <v>25</v>
      </c>
      <c r="G61" s="187"/>
      <c r="H61" s="187"/>
      <c r="I61" s="187">
        <f>'SO01 02 Pol'!G242</f>
        <v>0</v>
      </c>
      <c r="J61" s="184" t="str">
        <f>IF(I77=0,"",I61/I77*100)</f>
        <v/>
      </c>
    </row>
    <row r="62" spans="1:10" ht="36.75" customHeight="1" x14ac:dyDescent="0.2">
      <c r="A62" s="173"/>
      <c r="B62" s="178" t="s">
        <v>81</v>
      </c>
      <c r="C62" s="179" t="s">
        <v>82</v>
      </c>
      <c r="D62" s="180"/>
      <c r="E62" s="180"/>
      <c r="F62" s="186" t="s">
        <v>25</v>
      </c>
      <c r="G62" s="187"/>
      <c r="H62" s="187"/>
      <c r="I62" s="187">
        <f>'SO01 02 Pol'!G333</f>
        <v>0</v>
      </c>
      <c r="J62" s="184" t="str">
        <f>IF(I77=0,"",I62/I77*100)</f>
        <v/>
      </c>
    </row>
    <row r="63" spans="1:10" ht="36.75" customHeight="1" x14ac:dyDescent="0.2">
      <c r="A63" s="173"/>
      <c r="B63" s="178" t="s">
        <v>83</v>
      </c>
      <c r="C63" s="179" t="s">
        <v>84</v>
      </c>
      <c r="D63" s="180"/>
      <c r="E63" s="180"/>
      <c r="F63" s="186" t="s">
        <v>25</v>
      </c>
      <c r="G63" s="187"/>
      <c r="H63" s="187"/>
      <c r="I63" s="187">
        <f>'SO01 02 Pol'!G383</f>
        <v>0</v>
      </c>
      <c r="J63" s="184" t="str">
        <f>IF(I77=0,"",I63/I77*100)</f>
        <v/>
      </c>
    </row>
    <row r="64" spans="1:10" ht="36.75" customHeight="1" x14ac:dyDescent="0.2">
      <c r="A64" s="173"/>
      <c r="B64" s="178" t="s">
        <v>85</v>
      </c>
      <c r="C64" s="179" t="s">
        <v>86</v>
      </c>
      <c r="D64" s="180"/>
      <c r="E64" s="180"/>
      <c r="F64" s="186" t="s">
        <v>25</v>
      </c>
      <c r="G64" s="187"/>
      <c r="H64" s="187"/>
      <c r="I64" s="187">
        <f>'SO01 01 Pol'!G70+'SO01 02 Pol'!G440</f>
        <v>0</v>
      </c>
      <c r="J64" s="184" t="str">
        <f>IF(I77=0,"",I64/I77*100)</f>
        <v/>
      </c>
    </row>
    <row r="65" spans="1:10" ht="36.75" customHeight="1" x14ac:dyDescent="0.2">
      <c r="A65" s="173"/>
      <c r="B65" s="178" t="s">
        <v>87</v>
      </c>
      <c r="C65" s="179" t="s">
        <v>88</v>
      </c>
      <c r="D65" s="180"/>
      <c r="E65" s="180"/>
      <c r="F65" s="186" t="s">
        <v>25</v>
      </c>
      <c r="G65" s="187"/>
      <c r="H65" s="187"/>
      <c r="I65" s="187">
        <f>'SO01 02 Pol'!G539</f>
        <v>0</v>
      </c>
      <c r="J65" s="184" t="str">
        <f>IF(I77=0,"",I65/I77*100)</f>
        <v/>
      </c>
    </row>
    <row r="66" spans="1:10" ht="36.75" customHeight="1" x14ac:dyDescent="0.2">
      <c r="A66" s="173"/>
      <c r="B66" s="178" t="s">
        <v>89</v>
      </c>
      <c r="C66" s="179" t="s">
        <v>90</v>
      </c>
      <c r="D66" s="180"/>
      <c r="E66" s="180"/>
      <c r="F66" s="186" t="s">
        <v>25</v>
      </c>
      <c r="G66" s="187"/>
      <c r="H66" s="187"/>
      <c r="I66" s="187">
        <f>'SO01 01 Pol'!G92+'SO01 02 Pol'!G543</f>
        <v>0</v>
      </c>
      <c r="J66" s="184" t="str">
        <f>IF(I77=0,"",I66/I77*100)</f>
        <v/>
      </c>
    </row>
    <row r="67" spans="1:10" ht="36.75" customHeight="1" x14ac:dyDescent="0.2">
      <c r="A67" s="173"/>
      <c r="B67" s="178" t="s">
        <v>91</v>
      </c>
      <c r="C67" s="179" t="s">
        <v>92</v>
      </c>
      <c r="D67" s="180"/>
      <c r="E67" s="180"/>
      <c r="F67" s="186" t="s">
        <v>25</v>
      </c>
      <c r="G67" s="187"/>
      <c r="H67" s="187"/>
      <c r="I67" s="187">
        <f>'SO01 02 Pol'!G553</f>
        <v>0</v>
      </c>
      <c r="J67" s="184" t="str">
        <f>IF(I77=0,"",I67/I77*100)</f>
        <v/>
      </c>
    </row>
    <row r="68" spans="1:10" ht="36.75" customHeight="1" x14ac:dyDescent="0.2">
      <c r="A68" s="173"/>
      <c r="B68" s="178" t="s">
        <v>93</v>
      </c>
      <c r="C68" s="179" t="s">
        <v>94</v>
      </c>
      <c r="D68" s="180"/>
      <c r="E68" s="180"/>
      <c r="F68" s="186" t="s">
        <v>26</v>
      </c>
      <c r="G68" s="187"/>
      <c r="H68" s="187"/>
      <c r="I68" s="187">
        <f>'SO01 03 Pol'!G8</f>
        <v>0</v>
      </c>
      <c r="J68" s="184" t="str">
        <f>IF(I77=0,"",I68/I77*100)</f>
        <v/>
      </c>
    </row>
    <row r="69" spans="1:10" ht="36.75" customHeight="1" x14ac:dyDescent="0.2">
      <c r="A69" s="173"/>
      <c r="B69" s="178" t="s">
        <v>95</v>
      </c>
      <c r="C69" s="179" t="s">
        <v>96</v>
      </c>
      <c r="D69" s="180"/>
      <c r="E69" s="180"/>
      <c r="F69" s="186" t="s">
        <v>26</v>
      </c>
      <c r="G69" s="187"/>
      <c r="H69" s="187"/>
      <c r="I69" s="187">
        <f>'SO01 03 Pol'!G37+'SO01 03 Pol'!G45</f>
        <v>0</v>
      </c>
      <c r="J69" s="184" t="str">
        <f>IF(I77=0,"",I69/I77*100)</f>
        <v/>
      </c>
    </row>
    <row r="70" spans="1:10" ht="36.75" customHeight="1" x14ac:dyDescent="0.2">
      <c r="A70" s="173"/>
      <c r="B70" s="178" t="s">
        <v>97</v>
      </c>
      <c r="C70" s="179" t="s">
        <v>98</v>
      </c>
      <c r="D70" s="180"/>
      <c r="E70" s="180"/>
      <c r="F70" s="186" t="s">
        <v>26</v>
      </c>
      <c r="G70" s="187"/>
      <c r="H70" s="187"/>
      <c r="I70" s="187">
        <f>'SO01 03 Pol'!G49</f>
        <v>0</v>
      </c>
      <c r="J70" s="184" t="str">
        <f>IF(I77=0,"",I70/I77*100)</f>
        <v/>
      </c>
    </row>
    <row r="71" spans="1:10" ht="36.75" customHeight="1" x14ac:dyDescent="0.2">
      <c r="A71" s="173"/>
      <c r="B71" s="178" t="s">
        <v>99</v>
      </c>
      <c r="C71" s="179" t="s">
        <v>100</v>
      </c>
      <c r="D71" s="180"/>
      <c r="E71" s="180"/>
      <c r="F71" s="186" t="s">
        <v>26</v>
      </c>
      <c r="G71" s="187"/>
      <c r="H71" s="187"/>
      <c r="I71" s="187">
        <f>'SO01 03 Pol'!G71</f>
        <v>0</v>
      </c>
      <c r="J71" s="184" t="str">
        <f>IF(I77=0,"",I71/I77*100)</f>
        <v/>
      </c>
    </row>
    <row r="72" spans="1:10" ht="36.75" customHeight="1" x14ac:dyDescent="0.2">
      <c r="A72" s="173"/>
      <c r="B72" s="178" t="s">
        <v>101</v>
      </c>
      <c r="C72" s="179" t="s">
        <v>102</v>
      </c>
      <c r="D72" s="180"/>
      <c r="E72" s="180"/>
      <c r="F72" s="186" t="s">
        <v>26</v>
      </c>
      <c r="G72" s="187"/>
      <c r="H72" s="187"/>
      <c r="I72" s="187">
        <f>'SO01 03 Pol'!G68</f>
        <v>0</v>
      </c>
      <c r="J72" s="184" t="str">
        <f>IF(I77=0,"",I72/I77*100)</f>
        <v/>
      </c>
    </row>
    <row r="73" spans="1:10" ht="36.75" customHeight="1" x14ac:dyDescent="0.2">
      <c r="A73" s="173"/>
      <c r="B73" s="178" t="s">
        <v>103</v>
      </c>
      <c r="C73" s="179" t="s">
        <v>104</v>
      </c>
      <c r="D73" s="180"/>
      <c r="E73" s="180"/>
      <c r="F73" s="186" t="s">
        <v>26</v>
      </c>
      <c r="G73" s="187"/>
      <c r="H73" s="187"/>
      <c r="I73" s="187">
        <f>'SO01 03 Pol'!G31</f>
        <v>0</v>
      </c>
      <c r="J73" s="184" t="str">
        <f>IF(I77=0,"",I73/I77*100)</f>
        <v/>
      </c>
    </row>
    <row r="74" spans="1:10" ht="36.75" customHeight="1" x14ac:dyDescent="0.2">
      <c r="A74" s="173"/>
      <c r="B74" s="178" t="s">
        <v>105</v>
      </c>
      <c r="C74" s="179" t="s">
        <v>106</v>
      </c>
      <c r="D74" s="180"/>
      <c r="E74" s="180"/>
      <c r="F74" s="186" t="s">
        <v>107</v>
      </c>
      <c r="G74" s="187"/>
      <c r="H74" s="187"/>
      <c r="I74" s="187">
        <f>'SO01 02 Pol'!G558+'SO01 03 Pol'!G43</f>
        <v>0</v>
      </c>
      <c r="J74" s="184" t="str">
        <f>IF(I77=0,"",I74/I77*100)</f>
        <v/>
      </c>
    </row>
    <row r="75" spans="1:10" ht="36.75" customHeight="1" x14ac:dyDescent="0.2">
      <c r="A75" s="173"/>
      <c r="B75" s="178" t="s">
        <v>108</v>
      </c>
      <c r="C75" s="179" t="s">
        <v>27</v>
      </c>
      <c r="D75" s="180"/>
      <c r="E75" s="180"/>
      <c r="F75" s="186" t="s">
        <v>108</v>
      </c>
      <c r="G75" s="187"/>
      <c r="H75" s="187"/>
      <c r="I75" s="187">
        <f>'SO01 04 Pol'!G8</f>
        <v>0</v>
      </c>
      <c r="J75" s="184" t="str">
        <f>IF(I77=0,"",I75/I77*100)</f>
        <v/>
      </c>
    </row>
    <row r="76" spans="1:10" ht="36.75" customHeight="1" x14ac:dyDescent="0.2">
      <c r="A76" s="173"/>
      <c r="B76" s="178" t="s">
        <v>109</v>
      </c>
      <c r="C76" s="179" t="s">
        <v>28</v>
      </c>
      <c r="D76" s="180"/>
      <c r="E76" s="180"/>
      <c r="F76" s="186" t="s">
        <v>109</v>
      </c>
      <c r="G76" s="187"/>
      <c r="H76" s="187"/>
      <c r="I76" s="187">
        <f>'SO01 04 Pol'!G44</f>
        <v>0</v>
      </c>
      <c r="J76" s="184" t="str">
        <f>IF(I77=0,"",I76/I77*100)</f>
        <v/>
      </c>
    </row>
    <row r="77" spans="1:10" ht="25.5" customHeight="1" x14ac:dyDescent="0.2">
      <c r="A77" s="174"/>
      <c r="B77" s="181" t="s">
        <v>1</v>
      </c>
      <c r="C77" s="182"/>
      <c r="D77" s="183"/>
      <c r="E77" s="183"/>
      <c r="F77" s="188"/>
      <c r="G77" s="189"/>
      <c r="H77" s="189"/>
      <c r="I77" s="189">
        <f>SUM(I53:I76)</f>
        <v>0</v>
      </c>
      <c r="J77" s="185">
        <f>SUM(J53:J76)</f>
        <v>0</v>
      </c>
    </row>
    <row r="78" spans="1:10" x14ac:dyDescent="0.2">
      <c r="F78" s="126"/>
      <c r="G78" s="126"/>
      <c r="H78" s="126"/>
      <c r="I78" s="126"/>
      <c r="J78" s="127"/>
    </row>
    <row r="79" spans="1:10" x14ac:dyDescent="0.2">
      <c r="F79" s="126"/>
      <c r="G79" s="126"/>
      <c r="H79" s="126"/>
      <c r="I79" s="126"/>
      <c r="J79" s="127"/>
    </row>
    <row r="80" spans="1:10" x14ac:dyDescent="0.2">
      <c r="F80" s="126"/>
      <c r="G80" s="126"/>
      <c r="H80" s="126"/>
      <c r="I80" s="126"/>
      <c r="J80" s="127"/>
    </row>
  </sheetData>
  <sheetProtection algorithmName="SHA-512" hashValue="dyLJSemzHmnNJIlOWfhsasYEMKYCRkiEXkiANPHdmfeugoUWz77dCcU8rW23bFU6HWABehwc1YKXG3qW+i4zzg==" saltValue="PD5vowpDrYdXpcbmawQAH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5:E75"/>
    <mergeCell ref="C76:E76"/>
    <mergeCell ref="E2:J2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k2f1Z69DLyAGnB1aac42rq7mlrv4HHDzeFVro7J4F3I+Sh1MYA95V7m/uOo91p4xEEZoejaS8ReP5n+TIErg1g==" saltValue="2+yrAMFfOPzdT8q3uca5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5D2D-FFEE-44C8-9B90-D907B6E855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1" customWidth="1"/>
    <col min="3" max="3" width="63.28515625" style="17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1" t="s">
        <v>110</v>
      </c>
      <c r="B1" s="191"/>
      <c r="C1" s="191"/>
      <c r="D1" s="191"/>
      <c r="E1" s="191"/>
      <c r="F1" s="191"/>
      <c r="G1" s="191"/>
      <c r="AG1" t="s">
        <v>111</v>
      </c>
    </row>
    <row r="2" spans="1:60" ht="24.95" customHeight="1" x14ac:dyDescent="0.2">
      <c r="A2" s="192" t="s">
        <v>7</v>
      </c>
      <c r="B2" s="49" t="s">
        <v>44</v>
      </c>
      <c r="C2" s="195" t="s">
        <v>45</v>
      </c>
      <c r="D2" s="193"/>
      <c r="E2" s="193"/>
      <c r="F2" s="193"/>
      <c r="G2" s="194"/>
      <c r="AG2" t="s">
        <v>112</v>
      </c>
    </row>
    <row r="3" spans="1:60" ht="24.95" customHeight="1" x14ac:dyDescent="0.2">
      <c r="A3" s="192" t="s">
        <v>8</v>
      </c>
      <c r="B3" s="49" t="s">
        <v>49</v>
      </c>
      <c r="C3" s="195" t="s">
        <v>50</v>
      </c>
      <c r="D3" s="193"/>
      <c r="E3" s="193"/>
      <c r="F3" s="193"/>
      <c r="G3" s="194"/>
      <c r="AC3" s="171" t="s">
        <v>112</v>
      </c>
      <c r="AG3" t="s">
        <v>113</v>
      </c>
    </row>
    <row r="4" spans="1:60" ht="24.95" customHeight="1" x14ac:dyDescent="0.2">
      <c r="A4" s="196" t="s">
        <v>9</v>
      </c>
      <c r="B4" s="197" t="s">
        <v>51</v>
      </c>
      <c r="C4" s="198" t="s">
        <v>52</v>
      </c>
      <c r="D4" s="199"/>
      <c r="E4" s="199"/>
      <c r="F4" s="199"/>
      <c r="G4" s="200"/>
      <c r="AG4" t="s">
        <v>114</v>
      </c>
    </row>
    <row r="5" spans="1:60" x14ac:dyDescent="0.2">
      <c r="D5" s="10"/>
    </row>
    <row r="6" spans="1:60" ht="38.25" x14ac:dyDescent="0.2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29</v>
      </c>
      <c r="H6" s="205" t="s">
        <v>30</v>
      </c>
      <c r="I6" s="205" t="s">
        <v>121</v>
      </c>
      <c r="J6" s="205" t="s">
        <v>31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">
      <c r="A8" s="219" t="s">
        <v>136</v>
      </c>
      <c r="B8" s="220" t="s">
        <v>75</v>
      </c>
      <c r="C8" s="243" t="s">
        <v>76</v>
      </c>
      <c r="D8" s="221"/>
      <c r="E8" s="222"/>
      <c r="F8" s="223"/>
      <c r="G8" s="223">
        <f>SUMIF(AG9:AG69,"&lt;&gt;NOR",G9:G69)</f>
        <v>0</v>
      </c>
      <c r="H8" s="223"/>
      <c r="I8" s="223">
        <f>SUM(I9:I69)</f>
        <v>0</v>
      </c>
      <c r="J8" s="223"/>
      <c r="K8" s="223">
        <f>SUM(K9:K69)</f>
        <v>0</v>
      </c>
      <c r="L8" s="223"/>
      <c r="M8" s="223">
        <f>SUM(M9:M69)</f>
        <v>0</v>
      </c>
      <c r="N8" s="223"/>
      <c r="O8" s="223">
        <f>SUM(O9:O69)</f>
        <v>0.24</v>
      </c>
      <c r="P8" s="223"/>
      <c r="Q8" s="223">
        <f>SUM(Q9:Q69)</f>
        <v>0.08</v>
      </c>
      <c r="R8" s="223"/>
      <c r="S8" s="223"/>
      <c r="T8" s="224"/>
      <c r="U8" s="218"/>
      <c r="V8" s="218">
        <f>SUM(V9:V69)</f>
        <v>23.22</v>
      </c>
      <c r="W8" s="218"/>
      <c r="X8" s="218"/>
      <c r="AG8" t="s">
        <v>137</v>
      </c>
    </row>
    <row r="9" spans="1:60" outlineLevel="1" x14ac:dyDescent="0.2">
      <c r="A9" s="225">
        <v>1</v>
      </c>
      <c r="B9" s="226" t="s">
        <v>138</v>
      </c>
      <c r="C9" s="244" t="s">
        <v>139</v>
      </c>
      <c r="D9" s="227" t="s">
        <v>140</v>
      </c>
      <c r="E9" s="228">
        <v>10.199999999999999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15</v>
      </c>
      <c r="M9" s="230">
        <f>G9*(1+L9/100)</f>
        <v>0</v>
      </c>
      <c r="N9" s="230">
        <v>1.455E-2</v>
      </c>
      <c r="O9" s="230">
        <f>ROUND(E9*N9,2)</f>
        <v>0.15</v>
      </c>
      <c r="P9" s="230">
        <v>0</v>
      </c>
      <c r="Q9" s="230">
        <f>ROUND(E9*P9,2)</f>
        <v>0</v>
      </c>
      <c r="R9" s="230" t="s">
        <v>141</v>
      </c>
      <c r="S9" s="230" t="s">
        <v>142</v>
      </c>
      <c r="T9" s="231" t="s">
        <v>143</v>
      </c>
      <c r="U9" s="215">
        <v>0.78400000000000003</v>
      </c>
      <c r="V9" s="215">
        <f>ROUND(E9*U9,2)</f>
        <v>8</v>
      </c>
      <c r="W9" s="215"/>
      <c r="X9" s="215" t="s">
        <v>144</v>
      </c>
      <c r="Y9" s="206"/>
      <c r="Z9" s="206"/>
      <c r="AA9" s="206"/>
      <c r="AB9" s="206"/>
      <c r="AC9" s="206"/>
      <c r="AD9" s="206"/>
      <c r="AE9" s="206"/>
      <c r="AF9" s="206"/>
      <c r="AG9" s="206" t="s">
        <v>145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13"/>
      <c r="B10" s="214"/>
      <c r="C10" s="245" t="s">
        <v>146</v>
      </c>
      <c r="D10" s="232"/>
      <c r="E10" s="232"/>
      <c r="F10" s="232"/>
      <c r="G10" s="232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06"/>
      <c r="Z10" s="206"/>
      <c r="AA10" s="206"/>
      <c r="AB10" s="206"/>
      <c r="AC10" s="206"/>
      <c r="AD10" s="206"/>
      <c r="AE10" s="206"/>
      <c r="AF10" s="206"/>
      <c r="AG10" s="206" t="s">
        <v>147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13"/>
      <c r="B11" s="214"/>
      <c r="C11" s="246" t="s">
        <v>148</v>
      </c>
      <c r="D11" s="233"/>
      <c r="E11" s="233"/>
      <c r="F11" s="233"/>
      <c r="G11" s="233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06"/>
      <c r="Z11" s="206"/>
      <c r="AA11" s="206"/>
      <c r="AB11" s="206"/>
      <c r="AC11" s="206"/>
      <c r="AD11" s="206"/>
      <c r="AE11" s="206"/>
      <c r="AF11" s="206"/>
      <c r="AG11" s="206" t="s">
        <v>149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13"/>
      <c r="B12" s="214"/>
      <c r="C12" s="246" t="s">
        <v>150</v>
      </c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06"/>
      <c r="Z12" s="206"/>
      <c r="AA12" s="206"/>
      <c r="AB12" s="206"/>
      <c r="AC12" s="206"/>
      <c r="AD12" s="206"/>
      <c r="AE12" s="206"/>
      <c r="AF12" s="206"/>
      <c r="AG12" s="206" t="s">
        <v>149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13"/>
      <c r="B13" s="214"/>
      <c r="C13" s="247" t="s">
        <v>151</v>
      </c>
      <c r="D13" s="216"/>
      <c r="E13" s="217">
        <v>10.199999999999999</v>
      </c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06"/>
      <c r="Z13" s="206"/>
      <c r="AA13" s="206"/>
      <c r="AB13" s="206"/>
      <c r="AC13" s="206"/>
      <c r="AD13" s="206"/>
      <c r="AE13" s="206"/>
      <c r="AF13" s="206"/>
      <c r="AG13" s="206" t="s">
        <v>152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25">
        <v>2</v>
      </c>
      <c r="B14" s="226" t="s">
        <v>153</v>
      </c>
      <c r="C14" s="244" t="s">
        <v>154</v>
      </c>
      <c r="D14" s="227" t="s">
        <v>140</v>
      </c>
      <c r="E14" s="228">
        <v>9</v>
      </c>
      <c r="F14" s="229"/>
      <c r="G14" s="230">
        <f>ROUND(E14*F14,2)</f>
        <v>0</v>
      </c>
      <c r="H14" s="229"/>
      <c r="I14" s="230">
        <f>ROUND(E14*H14,2)</f>
        <v>0</v>
      </c>
      <c r="J14" s="229"/>
      <c r="K14" s="230">
        <f>ROUND(E14*J14,2)</f>
        <v>0</v>
      </c>
      <c r="L14" s="230">
        <v>15</v>
      </c>
      <c r="M14" s="230">
        <f>G14*(1+L14/100)</f>
        <v>0</v>
      </c>
      <c r="N14" s="230">
        <v>2.5000000000000001E-4</v>
      </c>
      <c r="O14" s="230">
        <f>ROUND(E14*N14,2)</f>
        <v>0</v>
      </c>
      <c r="P14" s="230">
        <v>2.5400000000000002E-3</v>
      </c>
      <c r="Q14" s="230">
        <f>ROUND(E14*P14,2)</f>
        <v>0.02</v>
      </c>
      <c r="R14" s="230" t="s">
        <v>141</v>
      </c>
      <c r="S14" s="230" t="s">
        <v>142</v>
      </c>
      <c r="T14" s="231" t="s">
        <v>155</v>
      </c>
      <c r="U14" s="215">
        <v>0.03</v>
      </c>
      <c r="V14" s="215">
        <f>ROUND(E14*U14,2)</f>
        <v>0.27</v>
      </c>
      <c r="W14" s="215"/>
      <c r="X14" s="215" t="s">
        <v>144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145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13"/>
      <c r="B15" s="214"/>
      <c r="C15" s="247" t="s">
        <v>156</v>
      </c>
      <c r="D15" s="216"/>
      <c r="E15" s="217">
        <v>9</v>
      </c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06"/>
      <c r="Z15" s="206"/>
      <c r="AA15" s="206"/>
      <c r="AB15" s="206"/>
      <c r="AC15" s="206"/>
      <c r="AD15" s="206"/>
      <c r="AE15" s="206"/>
      <c r="AF15" s="206"/>
      <c r="AG15" s="206" t="s">
        <v>152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25">
        <v>3</v>
      </c>
      <c r="B16" s="226" t="s">
        <v>157</v>
      </c>
      <c r="C16" s="244" t="s">
        <v>158</v>
      </c>
      <c r="D16" s="227" t="s">
        <v>140</v>
      </c>
      <c r="E16" s="228">
        <v>10.199999999999999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15</v>
      </c>
      <c r="M16" s="230">
        <f>G16*(1+L16/100)</f>
        <v>0</v>
      </c>
      <c r="N16" s="230">
        <v>2.5000000000000001E-4</v>
      </c>
      <c r="O16" s="230">
        <f>ROUND(E16*N16,2)</f>
        <v>0</v>
      </c>
      <c r="P16" s="230">
        <v>5.5300000000000002E-3</v>
      </c>
      <c r="Q16" s="230">
        <f>ROUND(E16*P16,2)</f>
        <v>0.06</v>
      </c>
      <c r="R16" s="230" t="s">
        <v>141</v>
      </c>
      <c r="S16" s="230" t="s">
        <v>142</v>
      </c>
      <c r="T16" s="231" t="s">
        <v>155</v>
      </c>
      <c r="U16" s="215">
        <v>4.8000000000000001E-2</v>
      </c>
      <c r="V16" s="215">
        <f>ROUND(E16*U16,2)</f>
        <v>0.49</v>
      </c>
      <c r="W16" s="215"/>
      <c r="X16" s="215" t="s">
        <v>144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145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13"/>
      <c r="B17" s="214"/>
      <c r="C17" s="247" t="s">
        <v>151</v>
      </c>
      <c r="D17" s="216"/>
      <c r="E17" s="217">
        <v>10.199999999999999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06"/>
      <c r="Z17" s="206"/>
      <c r="AA17" s="206"/>
      <c r="AB17" s="206"/>
      <c r="AC17" s="206"/>
      <c r="AD17" s="206"/>
      <c r="AE17" s="206"/>
      <c r="AF17" s="206"/>
      <c r="AG17" s="206" t="s">
        <v>152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25">
        <v>4</v>
      </c>
      <c r="B18" s="226" t="s">
        <v>159</v>
      </c>
      <c r="C18" s="244" t="s">
        <v>160</v>
      </c>
      <c r="D18" s="227" t="s">
        <v>140</v>
      </c>
      <c r="E18" s="228">
        <v>10.199999999999999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15</v>
      </c>
      <c r="M18" s="230">
        <f>G18*(1+L18/100)</f>
        <v>0</v>
      </c>
      <c r="N18" s="230">
        <v>7.3699999999999998E-3</v>
      </c>
      <c r="O18" s="230">
        <f>ROUND(E18*N18,2)</f>
        <v>0.08</v>
      </c>
      <c r="P18" s="230">
        <v>0</v>
      </c>
      <c r="Q18" s="230">
        <f>ROUND(E18*P18,2)</f>
        <v>0</v>
      </c>
      <c r="R18" s="230" t="s">
        <v>141</v>
      </c>
      <c r="S18" s="230" t="s">
        <v>142</v>
      </c>
      <c r="T18" s="231" t="s">
        <v>143</v>
      </c>
      <c r="U18" s="215">
        <v>0.47599999999999998</v>
      </c>
      <c r="V18" s="215">
        <f>ROUND(E18*U18,2)</f>
        <v>4.8600000000000003</v>
      </c>
      <c r="W18" s="215"/>
      <c r="X18" s="215" t="s">
        <v>144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145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13"/>
      <c r="B19" s="214"/>
      <c r="C19" s="247" t="s">
        <v>151</v>
      </c>
      <c r="D19" s="216"/>
      <c r="E19" s="217">
        <v>10.199999999999999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06"/>
      <c r="Z19" s="206"/>
      <c r="AA19" s="206"/>
      <c r="AB19" s="206"/>
      <c r="AC19" s="206"/>
      <c r="AD19" s="206"/>
      <c r="AE19" s="206"/>
      <c r="AF19" s="206"/>
      <c r="AG19" s="206" t="s">
        <v>152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4">
        <v>5</v>
      </c>
      <c r="B20" s="235" t="s">
        <v>161</v>
      </c>
      <c r="C20" s="248" t="s">
        <v>162</v>
      </c>
      <c r="D20" s="236" t="s">
        <v>163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15</v>
      </c>
      <c r="M20" s="239">
        <f>G20*(1+L20/100)</f>
        <v>0</v>
      </c>
      <c r="N20" s="239">
        <v>2.9499999999999999E-3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141</v>
      </c>
      <c r="S20" s="239" t="s">
        <v>142</v>
      </c>
      <c r="T20" s="240" t="s">
        <v>143</v>
      </c>
      <c r="U20" s="215">
        <v>1.6639999999999999</v>
      </c>
      <c r="V20" s="215">
        <f>ROUND(E20*U20,2)</f>
        <v>1.66</v>
      </c>
      <c r="W20" s="215"/>
      <c r="X20" s="215" t="s">
        <v>144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145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2.5" outlineLevel="1" x14ac:dyDescent="0.2">
      <c r="A21" s="225">
        <v>6</v>
      </c>
      <c r="B21" s="226" t="s">
        <v>164</v>
      </c>
      <c r="C21" s="244" t="s">
        <v>165</v>
      </c>
      <c r="D21" s="227" t="s">
        <v>163</v>
      </c>
      <c r="E21" s="228">
        <v>4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15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 t="s">
        <v>141</v>
      </c>
      <c r="S21" s="230" t="s">
        <v>142</v>
      </c>
      <c r="T21" s="231" t="s">
        <v>143</v>
      </c>
      <c r="U21" s="215">
        <v>6.4000000000000001E-2</v>
      </c>
      <c r="V21" s="215">
        <f>ROUND(E21*U21,2)</f>
        <v>0.26</v>
      </c>
      <c r="W21" s="215"/>
      <c r="X21" s="215" t="s">
        <v>144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145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13"/>
      <c r="B22" s="214"/>
      <c r="C22" s="249" t="s">
        <v>166</v>
      </c>
      <c r="D22" s="241"/>
      <c r="E22" s="241"/>
      <c r="F22" s="241"/>
      <c r="G22" s="241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06"/>
      <c r="Z22" s="206"/>
      <c r="AA22" s="206"/>
      <c r="AB22" s="206"/>
      <c r="AC22" s="206"/>
      <c r="AD22" s="206"/>
      <c r="AE22" s="206"/>
      <c r="AF22" s="206"/>
      <c r="AG22" s="206" t="s">
        <v>149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13"/>
      <c r="B23" s="214"/>
      <c r="C23" s="246" t="s">
        <v>167</v>
      </c>
      <c r="D23" s="233"/>
      <c r="E23" s="233"/>
      <c r="F23" s="233"/>
      <c r="G23" s="233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06"/>
      <c r="Z23" s="206"/>
      <c r="AA23" s="206"/>
      <c r="AB23" s="206"/>
      <c r="AC23" s="206"/>
      <c r="AD23" s="206"/>
      <c r="AE23" s="206"/>
      <c r="AF23" s="206"/>
      <c r="AG23" s="206" t="s">
        <v>149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13"/>
      <c r="B24" s="214"/>
      <c r="C24" s="246" t="s">
        <v>168</v>
      </c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06"/>
      <c r="Z24" s="206"/>
      <c r="AA24" s="206"/>
      <c r="AB24" s="206"/>
      <c r="AC24" s="206"/>
      <c r="AD24" s="206"/>
      <c r="AE24" s="206"/>
      <c r="AF24" s="206"/>
      <c r="AG24" s="206" t="s">
        <v>149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13"/>
      <c r="B25" s="214"/>
      <c r="C25" s="247" t="s">
        <v>169</v>
      </c>
      <c r="D25" s="216"/>
      <c r="E25" s="217">
        <v>4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06"/>
      <c r="Z25" s="206"/>
      <c r="AA25" s="206"/>
      <c r="AB25" s="206"/>
      <c r="AC25" s="206"/>
      <c r="AD25" s="206"/>
      <c r="AE25" s="206"/>
      <c r="AF25" s="206"/>
      <c r="AG25" s="206" t="s">
        <v>152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2.5" outlineLevel="1" x14ac:dyDescent="0.2">
      <c r="A26" s="225">
        <v>7</v>
      </c>
      <c r="B26" s="226" t="s">
        <v>170</v>
      </c>
      <c r="C26" s="244" t="s">
        <v>171</v>
      </c>
      <c r="D26" s="227" t="s">
        <v>140</v>
      </c>
      <c r="E26" s="228">
        <v>26.2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15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 t="s">
        <v>141</v>
      </c>
      <c r="S26" s="230" t="s">
        <v>142</v>
      </c>
      <c r="T26" s="231" t="s">
        <v>143</v>
      </c>
      <c r="U26" s="215">
        <v>6.2E-2</v>
      </c>
      <c r="V26" s="215">
        <f>ROUND(E26*U26,2)</f>
        <v>1.62</v>
      </c>
      <c r="W26" s="215"/>
      <c r="X26" s="215" t="s">
        <v>144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145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13"/>
      <c r="B27" s="214"/>
      <c r="C27" s="249" t="s">
        <v>172</v>
      </c>
      <c r="D27" s="241"/>
      <c r="E27" s="241"/>
      <c r="F27" s="241"/>
      <c r="G27" s="241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06"/>
      <c r="Z27" s="206"/>
      <c r="AA27" s="206"/>
      <c r="AB27" s="206"/>
      <c r="AC27" s="206"/>
      <c r="AD27" s="206"/>
      <c r="AE27" s="206"/>
      <c r="AF27" s="206"/>
      <c r="AG27" s="206" t="s">
        <v>149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13"/>
      <c r="B28" s="214"/>
      <c r="C28" s="247" t="s">
        <v>173</v>
      </c>
      <c r="D28" s="216"/>
      <c r="E28" s="217">
        <v>26.2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06"/>
      <c r="Z28" s="206"/>
      <c r="AA28" s="206"/>
      <c r="AB28" s="206"/>
      <c r="AC28" s="206"/>
      <c r="AD28" s="206"/>
      <c r="AE28" s="206"/>
      <c r="AF28" s="206"/>
      <c r="AG28" s="206" t="s">
        <v>152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2.5" outlineLevel="1" x14ac:dyDescent="0.2">
      <c r="A29" s="225">
        <v>8</v>
      </c>
      <c r="B29" s="226" t="s">
        <v>174</v>
      </c>
      <c r="C29" s="244" t="s">
        <v>175</v>
      </c>
      <c r="D29" s="227" t="s">
        <v>163</v>
      </c>
      <c r="E29" s="228">
        <v>4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15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 t="s">
        <v>141</v>
      </c>
      <c r="S29" s="230" t="s">
        <v>142</v>
      </c>
      <c r="T29" s="231" t="s">
        <v>143</v>
      </c>
      <c r="U29" s="215">
        <v>0.48199999999999998</v>
      </c>
      <c r="V29" s="215">
        <f>ROUND(E29*U29,2)</f>
        <v>1.93</v>
      </c>
      <c r="W29" s="215"/>
      <c r="X29" s="215" t="s">
        <v>144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145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13"/>
      <c r="B30" s="214"/>
      <c r="C30" s="249" t="s">
        <v>172</v>
      </c>
      <c r="D30" s="241"/>
      <c r="E30" s="241"/>
      <c r="F30" s="241"/>
      <c r="G30" s="241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06"/>
      <c r="Z30" s="206"/>
      <c r="AA30" s="206"/>
      <c r="AB30" s="206"/>
      <c r="AC30" s="206"/>
      <c r="AD30" s="206"/>
      <c r="AE30" s="206"/>
      <c r="AF30" s="206"/>
      <c r="AG30" s="206" t="s">
        <v>149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13"/>
      <c r="B31" s="214"/>
      <c r="C31" s="247" t="s">
        <v>169</v>
      </c>
      <c r="D31" s="216"/>
      <c r="E31" s="217">
        <v>4</v>
      </c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06"/>
      <c r="Z31" s="206"/>
      <c r="AA31" s="206"/>
      <c r="AB31" s="206"/>
      <c r="AC31" s="206"/>
      <c r="AD31" s="206"/>
      <c r="AE31" s="206"/>
      <c r="AF31" s="206"/>
      <c r="AG31" s="206" t="s">
        <v>152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2.5" outlineLevel="1" x14ac:dyDescent="0.2">
      <c r="A32" s="225">
        <v>9</v>
      </c>
      <c r="B32" s="226" t="s">
        <v>176</v>
      </c>
      <c r="C32" s="244" t="s">
        <v>177</v>
      </c>
      <c r="D32" s="227" t="s">
        <v>163</v>
      </c>
      <c r="E32" s="228">
        <v>3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15</v>
      </c>
      <c r="M32" s="230">
        <f>G32*(1+L32/100)</f>
        <v>0</v>
      </c>
      <c r="N32" s="230">
        <v>2.0000000000000001E-4</v>
      </c>
      <c r="O32" s="230">
        <f>ROUND(E32*N32,2)</f>
        <v>0</v>
      </c>
      <c r="P32" s="230">
        <v>0</v>
      </c>
      <c r="Q32" s="230">
        <f>ROUND(E32*P32,2)</f>
        <v>0</v>
      </c>
      <c r="R32" s="230" t="s">
        <v>141</v>
      </c>
      <c r="S32" s="230" t="s">
        <v>142</v>
      </c>
      <c r="T32" s="231" t="s">
        <v>143</v>
      </c>
      <c r="U32" s="215">
        <v>0.14499999999999999</v>
      </c>
      <c r="V32" s="215">
        <f>ROUND(E32*U32,2)</f>
        <v>0.44</v>
      </c>
      <c r="W32" s="215"/>
      <c r="X32" s="215" t="s">
        <v>144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145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13"/>
      <c r="B33" s="214"/>
      <c r="C33" s="249" t="s">
        <v>178</v>
      </c>
      <c r="D33" s="241"/>
      <c r="E33" s="241"/>
      <c r="F33" s="241"/>
      <c r="G33" s="241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06"/>
      <c r="Z33" s="206"/>
      <c r="AA33" s="206"/>
      <c r="AB33" s="206"/>
      <c r="AC33" s="206"/>
      <c r="AD33" s="206"/>
      <c r="AE33" s="206"/>
      <c r="AF33" s="206"/>
      <c r="AG33" s="206" t="s">
        <v>149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25">
        <v>10</v>
      </c>
      <c r="B34" s="226" t="s">
        <v>179</v>
      </c>
      <c r="C34" s="244" t="s">
        <v>180</v>
      </c>
      <c r="D34" s="227" t="s">
        <v>163</v>
      </c>
      <c r="E34" s="228">
        <v>3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30">
        <v>3.8000000000000002E-4</v>
      </c>
      <c r="O34" s="230">
        <f>ROUND(E34*N34,2)</f>
        <v>0</v>
      </c>
      <c r="P34" s="230">
        <v>0</v>
      </c>
      <c r="Q34" s="230">
        <f>ROUND(E34*P34,2)</f>
        <v>0</v>
      </c>
      <c r="R34" s="230" t="s">
        <v>141</v>
      </c>
      <c r="S34" s="230" t="s">
        <v>142</v>
      </c>
      <c r="T34" s="231" t="s">
        <v>143</v>
      </c>
      <c r="U34" s="215">
        <v>0.20599999999999999</v>
      </c>
      <c r="V34" s="215">
        <f>ROUND(E34*U34,2)</f>
        <v>0.62</v>
      </c>
      <c r="W34" s="215"/>
      <c r="X34" s="215" t="s">
        <v>144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145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13"/>
      <c r="B35" s="214"/>
      <c r="C35" s="247" t="s">
        <v>181</v>
      </c>
      <c r="D35" s="216"/>
      <c r="E35" s="217">
        <v>3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06"/>
      <c r="Z35" s="206"/>
      <c r="AA35" s="206"/>
      <c r="AB35" s="206"/>
      <c r="AC35" s="206"/>
      <c r="AD35" s="206"/>
      <c r="AE35" s="206"/>
      <c r="AF35" s="206"/>
      <c r="AG35" s="206" t="s">
        <v>152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25">
        <v>11</v>
      </c>
      <c r="B36" s="226" t="s">
        <v>182</v>
      </c>
      <c r="C36" s="244" t="s">
        <v>183</v>
      </c>
      <c r="D36" s="227" t="s">
        <v>163</v>
      </c>
      <c r="E36" s="228">
        <v>3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30">
        <v>8.8999999999999995E-4</v>
      </c>
      <c r="O36" s="230">
        <f>ROUND(E36*N36,2)</f>
        <v>0</v>
      </c>
      <c r="P36" s="230">
        <v>0</v>
      </c>
      <c r="Q36" s="230">
        <f>ROUND(E36*P36,2)</f>
        <v>0</v>
      </c>
      <c r="R36" s="230" t="s">
        <v>141</v>
      </c>
      <c r="S36" s="230" t="s">
        <v>142</v>
      </c>
      <c r="T36" s="231" t="s">
        <v>143</v>
      </c>
      <c r="U36" s="215">
        <v>0.26900000000000002</v>
      </c>
      <c r="V36" s="215">
        <f>ROUND(E36*U36,2)</f>
        <v>0.81</v>
      </c>
      <c r="W36" s="215"/>
      <c r="X36" s="215" t="s">
        <v>144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145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13"/>
      <c r="B37" s="214"/>
      <c r="C37" s="247" t="s">
        <v>181</v>
      </c>
      <c r="D37" s="216"/>
      <c r="E37" s="217">
        <v>3</v>
      </c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06"/>
      <c r="Z37" s="206"/>
      <c r="AA37" s="206"/>
      <c r="AB37" s="206"/>
      <c r="AC37" s="206"/>
      <c r="AD37" s="206"/>
      <c r="AE37" s="206"/>
      <c r="AF37" s="206"/>
      <c r="AG37" s="206" t="s">
        <v>152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2.5" outlineLevel="1" x14ac:dyDescent="0.2">
      <c r="A38" s="225">
        <v>12</v>
      </c>
      <c r="B38" s="226" t="s">
        <v>184</v>
      </c>
      <c r="C38" s="244" t="s">
        <v>185</v>
      </c>
      <c r="D38" s="227" t="s">
        <v>163</v>
      </c>
      <c r="E38" s="228">
        <v>3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15</v>
      </c>
      <c r="M38" s="230">
        <f>G38*(1+L38/100)</f>
        <v>0</v>
      </c>
      <c r="N38" s="230">
        <v>2.4000000000000001E-4</v>
      </c>
      <c r="O38" s="230">
        <f>ROUND(E38*N38,2)</f>
        <v>0</v>
      </c>
      <c r="P38" s="230">
        <v>0</v>
      </c>
      <c r="Q38" s="230">
        <f>ROUND(E38*P38,2)</f>
        <v>0</v>
      </c>
      <c r="R38" s="230" t="s">
        <v>141</v>
      </c>
      <c r="S38" s="230" t="s">
        <v>142</v>
      </c>
      <c r="T38" s="231" t="s">
        <v>143</v>
      </c>
      <c r="U38" s="215">
        <v>0.16600000000000001</v>
      </c>
      <c r="V38" s="215">
        <f>ROUND(E38*U38,2)</f>
        <v>0.5</v>
      </c>
      <c r="W38" s="215"/>
      <c r="X38" s="215" t="s">
        <v>144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145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13"/>
      <c r="B39" s="214"/>
      <c r="C39" s="249" t="s">
        <v>178</v>
      </c>
      <c r="D39" s="241"/>
      <c r="E39" s="241"/>
      <c r="F39" s="241"/>
      <c r="G39" s="241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06"/>
      <c r="Z39" s="206"/>
      <c r="AA39" s="206"/>
      <c r="AB39" s="206"/>
      <c r="AC39" s="206"/>
      <c r="AD39" s="206"/>
      <c r="AE39" s="206"/>
      <c r="AF39" s="206"/>
      <c r="AG39" s="206" t="s">
        <v>149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25">
        <v>13</v>
      </c>
      <c r="B40" s="226" t="s">
        <v>186</v>
      </c>
      <c r="C40" s="244" t="s">
        <v>187</v>
      </c>
      <c r="D40" s="227" t="s">
        <v>188</v>
      </c>
      <c r="E40" s="228">
        <v>1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15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189</v>
      </c>
      <c r="T40" s="231" t="s">
        <v>155</v>
      </c>
      <c r="U40" s="215">
        <v>0</v>
      </c>
      <c r="V40" s="215">
        <f>ROUND(E40*U40,2)</f>
        <v>0</v>
      </c>
      <c r="W40" s="215"/>
      <c r="X40" s="215" t="s">
        <v>144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145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13"/>
      <c r="B41" s="214"/>
      <c r="C41" s="249" t="s">
        <v>178</v>
      </c>
      <c r="D41" s="241"/>
      <c r="E41" s="241"/>
      <c r="F41" s="241"/>
      <c r="G41" s="241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06"/>
      <c r="Z41" s="206"/>
      <c r="AA41" s="206"/>
      <c r="AB41" s="206"/>
      <c r="AC41" s="206"/>
      <c r="AD41" s="206"/>
      <c r="AE41" s="206"/>
      <c r="AF41" s="206"/>
      <c r="AG41" s="206" t="s">
        <v>149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25">
        <v>14</v>
      </c>
      <c r="B42" s="226" t="s">
        <v>190</v>
      </c>
      <c r="C42" s="244" t="s">
        <v>191</v>
      </c>
      <c r="D42" s="227" t="s">
        <v>188</v>
      </c>
      <c r="E42" s="228">
        <v>1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189</v>
      </c>
      <c r="T42" s="231" t="s">
        <v>155</v>
      </c>
      <c r="U42" s="215">
        <v>0</v>
      </c>
      <c r="V42" s="215">
        <f>ROUND(E42*U42,2)</f>
        <v>0</v>
      </c>
      <c r="W42" s="215"/>
      <c r="X42" s="215" t="s">
        <v>144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145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13"/>
      <c r="B43" s="214"/>
      <c r="C43" s="249" t="s">
        <v>172</v>
      </c>
      <c r="D43" s="241"/>
      <c r="E43" s="241"/>
      <c r="F43" s="241"/>
      <c r="G43" s="241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06"/>
      <c r="Z43" s="206"/>
      <c r="AA43" s="206"/>
      <c r="AB43" s="206"/>
      <c r="AC43" s="206"/>
      <c r="AD43" s="206"/>
      <c r="AE43" s="206"/>
      <c r="AF43" s="206"/>
      <c r="AG43" s="206" t="s">
        <v>149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25">
        <v>15</v>
      </c>
      <c r="B44" s="226" t="s">
        <v>192</v>
      </c>
      <c r="C44" s="244" t="s">
        <v>193</v>
      </c>
      <c r="D44" s="227" t="s">
        <v>188</v>
      </c>
      <c r="E44" s="228">
        <v>1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15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189</v>
      </c>
      <c r="T44" s="231" t="s">
        <v>155</v>
      </c>
      <c r="U44" s="215">
        <v>0</v>
      </c>
      <c r="V44" s="215">
        <f>ROUND(E44*U44,2)</f>
        <v>0</v>
      </c>
      <c r="W44" s="215"/>
      <c r="X44" s="215" t="s">
        <v>144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145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13"/>
      <c r="B45" s="214"/>
      <c r="C45" s="249" t="s">
        <v>178</v>
      </c>
      <c r="D45" s="241"/>
      <c r="E45" s="241"/>
      <c r="F45" s="241"/>
      <c r="G45" s="241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06"/>
      <c r="Z45" s="206"/>
      <c r="AA45" s="206"/>
      <c r="AB45" s="206"/>
      <c r="AC45" s="206"/>
      <c r="AD45" s="206"/>
      <c r="AE45" s="206"/>
      <c r="AF45" s="206"/>
      <c r="AG45" s="206" t="s">
        <v>149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25">
        <v>16</v>
      </c>
      <c r="B46" s="226" t="s">
        <v>194</v>
      </c>
      <c r="C46" s="244" t="s">
        <v>195</v>
      </c>
      <c r="D46" s="227" t="s">
        <v>188</v>
      </c>
      <c r="E46" s="228">
        <v>1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15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189</v>
      </c>
      <c r="T46" s="231" t="s">
        <v>155</v>
      </c>
      <c r="U46" s="215">
        <v>0</v>
      </c>
      <c r="V46" s="215">
        <f>ROUND(E46*U46,2)</f>
        <v>0</v>
      </c>
      <c r="W46" s="215"/>
      <c r="X46" s="215" t="s">
        <v>144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145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13"/>
      <c r="B47" s="214"/>
      <c r="C47" s="249" t="s">
        <v>178</v>
      </c>
      <c r="D47" s="241"/>
      <c r="E47" s="241"/>
      <c r="F47" s="241"/>
      <c r="G47" s="241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06"/>
      <c r="Z47" s="206"/>
      <c r="AA47" s="206"/>
      <c r="AB47" s="206"/>
      <c r="AC47" s="206"/>
      <c r="AD47" s="206"/>
      <c r="AE47" s="206"/>
      <c r="AF47" s="206"/>
      <c r="AG47" s="206" t="s">
        <v>149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25">
        <v>17</v>
      </c>
      <c r="B48" s="226" t="s">
        <v>196</v>
      </c>
      <c r="C48" s="244" t="s">
        <v>197</v>
      </c>
      <c r="D48" s="227" t="s">
        <v>188</v>
      </c>
      <c r="E48" s="228">
        <v>1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15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189</v>
      </c>
      <c r="T48" s="231" t="s">
        <v>155</v>
      </c>
      <c r="U48" s="215">
        <v>0</v>
      </c>
      <c r="V48" s="215">
        <f>ROUND(E48*U48,2)</f>
        <v>0</v>
      </c>
      <c r="W48" s="215"/>
      <c r="X48" s="215" t="s">
        <v>144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145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13"/>
      <c r="B49" s="214"/>
      <c r="C49" s="249" t="s">
        <v>172</v>
      </c>
      <c r="D49" s="241"/>
      <c r="E49" s="241"/>
      <c r="F49" s="241"/>
      <c r="G49" s="241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06"/>
      <c r="Z49" s="206"/>
      <c r="AA49" s="206"/>
      <c r="AB49" s="206"/>
      <c r="AC49" s="206"/>
      <c r="AD49" s="206"/>
      <c r="AE49" s="206"/>
      <c r="AF49" s="206"/>
      <c r="AG49" s="206" t="s">
        <v>149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2.5" outlineLevel="1" x14ac:dyDescent="0.2">
      <c r="A50" s="225">
        <v>18</v>
      </c>
      <c r="B50" s="226" t="s">
        <v>198</v>
      </c>
      <c r="C50" s="244" t="s">
        <v>199</v>
      </c>
      <c r="D50" s="227" t="s">
        <v>163</v>
      </c>
      <c r="E50" s="228">
        <v>1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15</v>
      </c>
      <c r="M50" s="230">
        <f>G50*(1+L50/100)</f>
        <v>0</v>
      </c>
      <c r="N50" s="230">
        <v>5.0000000000000001E-3</v>
      </c>
      <c r="O50" s="230">
        <f>ROUND(E50*N50,2)</f>
        <v>0.01</v>
      </c>
      <c r="P50" s="230">
        <v>0</v>
      </c>
      <c r="Q50" s="230">
        <f>ROUND(E50*P50,2)</f>
        <v>0</v>
      </c>
      <c r="R50" s="230"/>
      <c r="S50" s="230" t="s">
        <v>189</v>
      </c>
      <c r="T50" s="231" t="s">
        <v>155</v>
      </c>
      <c r="U50" s="215">
        <v>0</v>
      </c>
      <c r="V50" s="215">
        <f>ROUND(E50*U50,2)</f>
        <v>0</v>
      </c>
      <c r="W50" s="215"/>
      <c r="X50" s="215" t="s">
        <v>144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145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13"/>
      <c r="B51" s="214"/>
      <c r="C51" s="249" t="s">
        <v>200</v>
      </c>
      <c r="D51" s="241"/>
      <c r="E51" s="241"/>
      <c r="F51" s="241"/>
      <c r="G51" s="241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06"/>
      <c r="Z51" s="206"/>
      <c r="AA51" s="206"/>
      <c r="AB51" s="206"/>
      <c r="AC51" s="206"/>
      <c r="AD51" s="206"/>
      <c r="AE51" s="206"/>
      <c r="AF51" s="206"/>
      <c r="AG51" s="206" t="s">
        <v>149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25">
        <v>19</v>
      </c>
      <c r="B52" s="226" t="s">
        <v>201</v>
      </c>
      <c r="C52" s="244" t="s">
        <v>202</v>
      </c>
      <c r="D52" s="227" t="s">
        <v>163</v>
      </c>
      <c r="E52" s="228">
        <v>3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15</v>
      </c>
      <c r="M52" s="230">
        <f>G52*(1+L52/100)</f>
        <v>0</v>
      </c>
      <c r="N52" s="230">
        <v>5.5999999999999995E-4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189</v>
      </c>
      <c r="T52" s="231" t="s">
        <v>143</v>
      </c>
      <c r="U52" s="215">
        <v>0.26900000000000002</v>
      </c>
      <c r="V52" s="215">
        <f>ROUND(E52*U52,2)</f>
        <v>0.81</v>
      </c>
      <c r="W52" s="215"/>
      <c r="X52" s="215" t="s">
        <v>144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145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13"/>
      <c r="B53" s="214"/>
      <c r="C53" s="247" t="s">
        <v>181</v>
      </c>
      <c r="D53" s="216"/>
      <c r="E53" s="217">
        <v>3</v>
      </c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06"/>
      <c r="Z53" s="206"/>
      <c r="AA53" s="206"/>
      <c r="AB53" s="206"/>
      <c r="AC53" s="206"/>
      <c r="AD53" s="206"/>
      <c r="AE53" s="206"/>
      <c r="AF53" s="206"/>
      <c r="AG53" s="206" t="s">
        <v>152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2.5" outlineLevel="1" x14ac:dyDescent="0.2">
      <c r="A54" s="225">
        <v>20</v>
      </c>
      <c r="B54" s="226" t="s">
        <v>203</v>
      </c>
      <c r="C54" s="244" t="s">
        <v>204</v>
      </c>
      <c r="D54" s="227" t="s">
        <v>163</v>
      </c>
      <c r="E54" s="228">
        <v>6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15</v>
      </c>
      <c r="M54" s="230">
        <f>G54*(1+L54/100)</f>
        <v>0</v>
      </c>
      <c r="N54" s="230">
        <v>1.4999999999999999E-4</v>
      </c>
      <c r="O54" s="230">
        <f>ROUND(E54*N54,2)</f>
        <v>0</v>
      </c>
      <c r="P54" s="230">
        <v>0</v>
      </c>
      <c r="Q54" s="230">
        <f>ROUND(E54*P54,2)</f>
        <v>0</v>
      </c>
      <c r="R54" s="230" t="s">
        <v>205</v>
      </c>
      <c r="S54" s="230" t="s">
        <v>142</v>
      </c>
      <c r="T54" s="231" t="s">
        <v>143</v>
      </c>
      <c r="U54" s="215">
        <v>0</v>
      </c>
      <c r="V54" s="215">
        <f>ROUND(E54*U54,2)</f>
        <v>0</v>
      </c>
      <c r="W54" s="215"/>
      <c r="X54" s="215" t="s">
        <v>206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207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13"/>
      <c r="B55" s="214"/>
      <c r="C55" s="247" t="s">
        <v>208</v>
      </c>
      <c r="D55" s="216"/>
      <c r="E55" s="217">
        <v>6</v>
      </c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06"/>
      <c r="Z55" s="206"/>
      <c r="AA55" s="206"/>
      <c r="AB55" s="206"/>
      <c r="AC55" s="206"/>
      <c r="AD55" s="206"/>
      <c r="AE55" s="206"/>
      <c r="AF55" s="206"/>
      <c r="AG55" s="206" t="s">
        <v>152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ht="22.5" outlineLevel="1" x14ac:dyDescent="0.2">
      <c r="A56" s="225">
        <v>21</v>
      </c>
      <c r="B56" s="226" t="s">
        <v>209</v>
      </c>
      <c r="C56" s="244" t="s">
        <v>210</v>
      </c>
      <c r="D56" s="227" t="s">
        <v>163</v>
      </c>
      <c r="E56" s="228">
        <v>12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15</v>
      </c>
      <c r="M56" s="230">
        <f>G56*(1+L56/100)</f>
        <v>0</v>
      </c>
      <c r="N56" s="230">
        <v>2.5999999999999998E-4</v>
      </c>
      <c r="O56" s="230">
        <f>ROUND(E56*N56,2)</f>
        <v>0</v>
      </c>
      <c r="P56" s="230">
        <v>0</v>
      </c>
      <c r="Q56" s="230">
        <f>ROUND(E56*P56,2)</f>
        <v>0</v>
      </c>
      <c r="R56" s="230" t="s">
        <v>205</v>
      </c>
      <c r="S56" s="230" t="s">
        <v>142</v>
      </c>
      <c r="T56" s="231" t="s">
        <v>143</v>
      </c>
      <c r="U56" s="215">
        <v>0</v>
      </c>
      <c r="V56" s="215">
        <f>ROUND(E56*U56,2)</f>
        <v>0</v>
      </c>
      <c r="W56" s="215"/>
      <c r="X56" s="215" t="s">
        <v>206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207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13"/>
      <c r="B57" s="214"/>
      <c r="C57" s="247" t="s">
        <v>211</v>
      </c>
      <c r="D57" s="216"/>
      <c r="E57" s="217">
        <v>12</v>
      </c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06"/>
      <c r="Z57" s="206"/>
      <c r="AA57" s="206"/>
      <c r="AB57" s="206"/>
      <c r="AC57" s="206"/>
      <c r="AD57" s="206"/>
      <c r="AE57" s="206"/>
      <c r="AF57" s="206"/>
      <c r="AG57" s="206" t="s">
        <v>152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2.5" outlineLevel="1" x14ac:dyDescent="0.2">
      <c r="A58" s="225">
        <v>22</v>
      </c>
      <c r="B58" s="226" t="s">
        <v>212</v>
      </c>
      <c r="C58" s="244" t="s">
        <v>213</v>
      </c>
      <c r="D58" s="227" t="s">
        <v>163</v>
      </c>
      <c r="E58" s="228">
        <v>3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15</v>
      </c>
      <c r="M58" s="230">
        <f>G58*(1+L58/100)</f>
        <v>0</v>
      </c>
      <c r="N58" s="230">
        <v>5.0000000000000001E-4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189</v>
      </c>
      <c r="T58" s="231" t="s">
        <v>155</v>
      </c>
      <c r="U58" s="215">
        <v>0</v>
      </c>
      <c r="V58" s="215">
        <f>ROUND(E58*U58,2)</f>
        <v>0</v>
      </c>
      <c r="W58" s="215"/>
      <c r="X58" s="215" t="s">
        <v>206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207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13"/>
      <c r="B59" s="214"/>
      <c r="C59" s="249" t="s">
        <v>214</v>
      </c>
      <c r="D59" s="241"/>
      <c r="E59" s="241"/>
      <c r="F59" s="241"/>
      <c r="G59" s="241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06"/>
      <c r="Z59" s="206"/>
      <c r="AA59" s="206"/>
      <c r="AB59" s="206"/>
      <c r="AC59" s="206"/>
      <c r="AD59" s="206"/>
      <c r="AE59" s="206"/>
      <c r="AF59" s="206"/>
      <c r="AG59" s="206" t="s">
        <v>149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25">
        <v>23</v>
      </c>
      <c r="B60" s="226" t="s">
        <v>215</v>
      </c>
      <c r="C60" s="244" t="s">
        <v>216</v>
      </c>
      <c r="D60" s="227" t="s">
        <v>217</v>
      </c>
      <c r="E60" s="228">
        <v>0.37298999999999999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15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 t="s">
        <v>141</v>
      </c>
      <c r="S60" s="230" t="s">
        <v>142</v>
      </c>
      <c r="T60" s="231" t="s">
        <v>143</v>
      </c>
      <c r="U60" s="215">
        <v>1.333</v>
      </c>
      <c r="V60" s="215">
        <f>ROUND(E60*U60,2)</f>
        <v>0.5</v>
      </c>
      <c r="W60" s="215"/>
      <c r="X60" s="215" t="s">
        <v>218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219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13"/>
      <c r="B61" s="214"/>
      <c r="C61" s="245" t="s">
        <v>220</v>
      </c>
      <c r="D61" s="232"/>
      <c r="E61" s="232"/>
      <c r="F61" s="232"/>
      <c r="G61" s="232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06"/>
      <c r="Z61" s="206"/>
      <c r="AA61" s="206"/>
      <c r="AB61" s="206"/>
      <c r="AC61" s="206"/>
      <c r="AD61" s="206"/>
      <c r="AE61" s="206"/>
      <c r="AF61" s="206"/>
      <c r="AG61" s="206" t="s">
        <v>147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13"/>
      <c r="B62" s="214"/>
      <c r="C62" s="247" t="s">
        <v>221</v>
      </c>
      <c r="D62" s="216"/>
      <c r="E62" s="217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06"/>
      <c r="Z62" s="206"/>
      <c r="AA62" s="206"/>
      <c r="AB62" s="206"/>
      <c r="AC62" s="206"/>
      <c r="AD62" s="206"/>
      <c r="AE62" s="206"/>
      <c r="AF62" s="206"/>
      <c r="AG62" s="206" t="s">
        <v>152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13"/>
      <c r="B63" s="214"/>
      <c r="C63" s="247" t="s">
        <v>222</v>
      </c>
      <c r="D63" s="216"/>
      <c r="E63" s="217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06"/>
      <c r="Z63" s="206"/>
      <c r="AA63" s="206"/>
      <c r="AB63" s="206"/>
      <c r="AC63" s="206"/>
      <c r="AD63" s="206"/>
      <c r="AE63" s="206"/>
      <c r="AF63" s="206"/>
      <c r="AG63" s="206" t="s">
        <v>152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13"/>
      <c r="B64" s="214"/>
      <c r="C64" s="247" t="s">
        <v>223</v>
      </c>
      <c r="D64" s="216"/>
      <c r="E64" s="217">
        <v>0.37298999999999999</v>
      </c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06"/>
      <c r="Z64" s="206"/>
      <c r="AA64" s="206"/>
      <c r="AB64" s="206"/>
      <c r="AC64" s="206"/>
      <c r="AD64" s="206"/>
      <c r="AE64" s="206"/>
      <c r="AF64" s="206"/>
      <c r="AG64" s="206" t="s">
        <v>152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33.75" outlineLevel="1" x14ac:dyDescent="0.2">
      <c r="A65" s="225">
        <v>24</v>
      </c>
      <c r="B65" s="226" t="s">
        <v>224</v>
      </c>
      <c r="C65" s="244" t="s">
        <v>225</v>
      </c>
      <c r="D65" s="227" t="s">
        <v>217</v>
      </c>
      <c r="E65" s="228">
        <v>0.37298999999999999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15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 t="s">
        <v>141</v>
      </c>
      <c r="S65" s="230" t="s">
        <v>142</v>
      </c>
      <c r="T65" s="231" t="s">
        <v>143</v>
      </c>
      <c r="U65" s="215">
        <v>1.2130000000000001</v>
      </c>
      <c r="V65" s="215">
        <f>ROUND(E65*U65,2)</f>
        <v>0.45</v>
      </c>
      <c r="W65" s="215"/>
      <c r="X65" s="215" t="s">
        <v>218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219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13"/>
      <c r="B66" s="214"/>
      <c r="C66" s="245" t="s">
        <v>220</v>
      </c>
      <c r="D66" s="232"/>
      <c r="E66" s="232"/>
      <c r="F66" s="232"/>
      <c r="G66" s="232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06"/>
      <c r="Z66" s="206"/>
      <c r="AA66" s="206"/>
      <c r="AB66" s="206"/>
      <c r="AC66" s="206"/>
      <c r="AD66" s="206"/>
      <c r="AE66" s="206"/>
      <c r="AF66" s="206"/>
      <c r="AG66" s="206" t="s">
        <v>147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13"/>
      <c r="B67" s="214"/>
      <c r="C67" s="247" t="s">
        <v>221</v>
      </c>
      <c r="D67" s="216"/>
      <c r="E67" s="217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06"/>
      <c r="Z67" s="206"/>
      <c r="AA67" s="206"/>
      <c r="AB67" s="206"/>
      <c r="AC67" s="206"/>
      <c r="AD67" s="206"/>
      <c r="AE67" s="206"/>
      <c r="AF67" s="206"/>
      <c r="AG67" s="206" t="s">
        <v>152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13"/>
      <c r="B68" s="214"/>
      <c r="C68" s="247" t="s">
        <v>222</v>
      </c>
      <c r="D68" s="216"/>
      <c r="E68" s="217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06"/>
      <c r="Z68" s="206"/>
      <c r="AA68" s="206"/>
      <c r="AB68" s="206"/>
      <c r="AC68" s="206"/>
      <c r="AD68" s="206"/>
      <c r="AE68" s="206"/>
      <c r="AF68" s="206"/>
      <c r="AG68" s="206" t="s">
        <v>152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13"/>
      <c r="B69" s="214"/>
      <c r="C69" s="247" t="s">
        <v>223</v>
      </c>
      <c r="D69" s="216"/>
      <c r="E69" s="217">
        <v>0.37298999999999999</v>
      </c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06"/>
      <c r="Z69" s="206"/>
      <c r="AA69" s="206"/>
      <c r="AB69" s="206"/>
      <c r="AC69" s="206"/>
      <c r="AD69" s="206"/>
      <c r="AE69" s="206"/>
      <c r="AF69" s="206"/>
      <c r="AG69" s="206" t="s">
        <v>152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x14ac:dyDescent="0.2">
      <c r="A70" s="219" t="s">
        <v>136</v>
      </c>
      <c r="B70" s="220" t="s">
        <v>85</v>
      </c>
      <c r="C70" s="243" t="s">
        <v>86</v>
      </c>
      <c r="D70" s="221"/>
      <c r="E70" s="222"/>
      <c r="F70" s="223"/>
      <c r="G70" s="223">
        <f>SUMIF(AG71:AG91,"&lt;&gt;NOR",G71:G91)</f>
        <v>0</v>
      </c>
      <c r="H70" s="223"/>
      <c r="I70" s="223">
        <f>SUM(I71:I91)</f>
        <v>0</v>
      </c>
      <c r="J70" s="223"/>
      <c r="K70" s="223">
        <f>SUM(K71:K91)</f>
        <v>0</v>
      </c>
      <c r="L70" s="223"/>
      <c r="M70" s="223">
        <f>SUM(M71:M91)</f>
        <v>0</v>
      </c>
      <c r="N70" s="223"/>
      <c r="O70" s="223">
        <f>SUM(O71:O91)</f>
        <v>0</v>
      </c>
      <c r="P70" s="223"/>
      <c r="Q70" s="223">
        <f>SUM(Q71:Q91)</f>
        <v>0</v>
      </c>
      <c r="R70" s="223"/>
      <c r="S70" s="223"/>
      <c r="T70" s="224"/>
      <c r="U70" s="218"/>
      <c r="V70" s="218">
        <f>SUM(V71:V91)</f>
        <v>3.7999999999999994</v>
      </c>
      <c r="W70" s="218"/>
      <c r="X70" s="218"/>
      <c r="AG70" t="s">
        <v>137</v>
      </c>
    </row>
    <row r="71" spans="1:60" ht="22.5" outlineLevel="1" x14ac:dyDescent="0.2">
      <c r="A71" s="225">
        <v>25</v>
      </c>
      <c r="B71" s="226" t="s">
        <v>226</v>
      </c>
      <c r="C71" s="244" t="s">
        <v>227</v>
      </c>
      <c r="D71" s="227" t="s">
        <v>163</v>
      </c>
      <c r="E71" s="228">
        <v>12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15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 t="s">
        <v>228</v>
      </c>
      <c r="S71" s="230" t="s">
        <v>142</v>
      </c>
      <c r="T71" s="231" t="s">
        <v>143</v>
      </c>
      <c r="U71" s="215">
        <v>0.124</v>
      </c>
      <c r="V71" s="215">
        <f>ROUND(E71*U71,2)</f>
        <v>1.49</v>
      </c>
      <c r="W71" s="215"/>
      <c r="X71" s="215" t="s">
        <v>144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145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13"/>
      <c r="B72" s="214"/>
      <c r="C72" s="247" t="s">
        <v>229</v>
      </c>
      <c r="D72" s="216"/>
      <c r="E72" s="217">
        <v>6</v>
      </c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06"/>
      <c r="Z72" s="206"/>
      <c r="AA72" s="206"/>
      <c r="AB72" s="206"/>
      <c r="AC72" s="206"/>
      <c r="AD72" s="206"/>
      <c r="AE72" s="206"/>
      <c r="AF72" s="206"/>
      <c r="AG72" s="206" t="s">
        <v>152</v>
      </c>
      <c r="AH72" s="206">
        <v>5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13"/>
      <c r="B73" s="214"/>
      <c r="C73" s="247" t="s">
        <v>230</v>
      </c>
      <c r="D73" s="216"/>
      <c r="E73" s="217">
        <v>6</v>
      </c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06"/>
      <c r="Z73" s="206"/>
      <c r="AA73" s="206"/>
      <c r="AB73" s="206"/>
      <c r="AC73" s="206"/>
      <c r="AD73" s="206"/>
      <c r="AE73" s="206"/>
      <c r="AF73" s="206"/>
      <c r="AG73" s="206" t="s">
        <v>152</v>
      </c>
      <c r="AH73" s="206">
        <v>5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25">
        <v>26</v>
      </c>
      <c r="B74" s="226" t="s">
        <v>231</v>
      </c>
      <c r="C74" s="244" t="s">
        <v>232</v>
      </c>
      <c r="D74" s="227" t="s">
        <v>163</v>
      </c>
      <c r="E74" s="228">
        <v>12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15</v>
      </c>
      <c r="M74" s="230">
        <f>G74*(1+L74/100)</f>
        <v>0</v>
      </c>
      <c r="N74" s="230">
        <v>1.1E-4</v>
      </c>
      <c r="O74" s="230">
        <f>ROUND(E74*N74,2)</f>
        <v>0</v>
      </c>
      <c r="P74" s="230">
        <v>0</v>
      </c>
      <c r="Q74" s="230">
        <f>ROUND(E74*P74,2)</f>
        <v>0</v>
      </c>
      <c r="R74" s="230" t="s">
        <v>228</v>
      </c>
      <c r="S74" s="230" t="s">
        <v>142</v>
      </c>
      <c r="T74" s="231" t="s">
        <v>143</v>
      </c>
      <c r="U74" s="215">
        <v>8.2000000000000003E-2</v>
      </c>
      <c r="V74" s="215">
        <f>ROUND(E74*U74,2)</f>
        <v>0.98</v>
      </c>
      <c r="W74" s="215"/>
      <c r="X74" s="215" t="s">
        <v>144</v>
      </c>
      <c r="Y74" s="206"/>
      <c r="Z74" s="206"/>
      <c r="AA74" s="206"/>
      <c r="AB74" s="206"/>
      <c r="AC74" s="206"/>
      <c r="AD74" s="206"/>
      <c r="AE74" s="206"/>
      <c r="AF74" s="206"/>
      <c r="AG74" s="206" t="s">
        <v>145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13"/>
      <c r="B75" s="214"/>
      <c r="C75" s="249" t="s">
        <v>178</v>
      </c>
      <c r="D75" s="241"/>
      <c r="E75" s="241"/>
      <c r="F75" s="241"/>
      <c r="G75" s="241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06"/>
      <c r="Z75" s="206"/>
      <c r="AA75" s="206"/>
      <c r="AB75" s="206"/>
      <c r="AC75" s="206"/>
      <c r="AD75" s="206"/>
      <c r="AE75" s="206"/>
      <c r="AF75" s="206"/>
      <c r="AG75" s="206" t="s">
        <v>149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13"/>
      <c r="B76" s="214"/>
      <c r="C76" s="247" t="s">
        <v>233</v>
      </c>
      <c r="D76" s="216"/>
      <c r="E76" s="217">
        <v>6</v>
      </c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06"/>
      <c r="Z76" s="206"/>
      <c r="AA76" s="206"/>
      <c r="AB76" s="206"/>
      <c r="AC76" s="206"/>
      <c r="AD76" s="206"/>
      <c r="AE76" s="206"/>
      <c r="AF76" s="206"/>
      <c r="AG76" s="206" t="s">
        <v>152</v>
      </c>
      <c r="AH76" s="206">
        <v>5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13"/>
      <c r="B77" s="214"/>
      <c r="C77" s="247" t="s">
        <v>234</v>
      </c>
      <c r="D77" s="216"/>
      <c r="E77" s="217">
        <v>6</v>
      </c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06"/>
      <c r="Z77" s="206"/>
      <c r="AA77" s="206"/>
      <c r="AB77" s="206"/>
      <c r="AC77" s="206"/>
      <c r="AD77" s="206"/>
      <c r="AE77" s="206"/>
      <c r="AF77" s="206"/>
      <c r="AG77" s="206" t="s">
        <v>152</v>
      </c>
      <c r="AH77" s="206">
        <v>5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2.5" outlineLevel="1" x14ac:dyDescent="0.2">
      <c r="A78" s="225">
        <v>27</v>
      </c>
      <c r="B78" s="226" t="s">
        <v>235</v>
      </c>
      <c r="C78" s="244" t="s">
        <v>236</v>
      </c>
      <c r="D78" s="227" t="s">
        <v>163</v>
      </c>
      <c r="E78" s="228">
        <v>6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15</v>
      </c>
      <c r="M78" s="230">
        <f>G78*(1+L78/100)</f>
        <v>0</v>
      </c>
      <c r="N78" s="230">
        <v>1.8000000000000001E-4</v>
      </c>
      <c r="O78" s="230">
        <f>ROUND(E78*N78,2)</f>
        <v>0</v>
      </c>
      <c r="P78" s="230">
        <v>0</v>
      </c>
      <c r="Q78" s="230">
        <f>ROUND(E78*P78,2)</f>
        <v>0</v>
      </c>
      <c r="R78" s="230" t="s">
        <v>228</v>
      </c>
      <c r="S78" s="230" t="s">
        <v>142</v>
      </c>
      <c r="T78" s="231" t="s">
        <v>143</v>
      </c>
      <c r="U78" s="215">
        <v>9.2999999999999999E-2</v>
      </c>
      <c r="V78" s="215">
        <f>ROUND(E78*U78,2)</f>
        <v>0.56000000000000005</v>
      </c>
      <c r="W78" s="215"/>
      <c r="X78" s="215" t="s">
        <v>144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145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13"/>
      <c r="B79" s="214"/>
      <c r="C79" s="247" t="s">
        <v>237</v>
      </c>
      <c r="D79" s="216"/>
      <c r="E79" s="217">
        <v>6</v>
      </c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06"/>
      <c r="Z79" s="206"/>
      <c r="AA79" s="206"/>
      <c r="AB79" s="206"/>
      <c r="AC79" s="206"/>
      <c r="AD79" s="206"/>
      <c r="AE79" s="206"/>
      <c r="AF79" s="206"/>
      <c r="AG79" s="206" t="s">
        <v>152</v>
      </c>
      <c r="AH79" s="206">
        <v>5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2.5" outlineLevel="1" x14ac:dyDescent="0.2">
      <c r="A80" s="225">
        <v>28</v>
      </c>
      <c r="B80" s="226" t="s">
        <v>238</v>
      </c>
      <c r="C80" s="244" t="s">
        <v>239</v>
      </c>
      <c r="D80" s="227" t="s">
        <v>163</v>
      </c>
      <c r="E80" s="228">
        <v>3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15</v>
      </c>
      <c r="M80" s="230">
        <f>G80*(1+L80/100)</f>
        <v>0</v>
      </c>
      <c r="N80" s="230">
        <v>5.1000000000000004E-4</v>
      </c>
      <c r="O80" s="230">
        <f>ROUND(E80*N80,2)</f>
        <v>0</v>
      </c>
      <c r="P80" s="230">
        <v>0</v>
      </c>
      <c r="Q80" s="230">
        <f>ROUND(E80*P80,2)</f>
        <v>0</v>
      </c>
      <c r="R80" s="230" t="s">
        <v>228</v>
      </c>
      <c r="S80" s="230" t="s">
        <v>142</v>
      </c>
      <c r="T80" s="231" t="s">
        <v>143</v>
      </c>
      <c r="U80" s="215">
        <v>0.251</v>
      </c>
      <c r="V80" s="215">
        <f>ROUND(E80*U80,2)</f>
        <v>0.75</v>
      </c>
      <c r="W80" s="215"/>
      <c r="X80" s="215" t="s">
        <v>144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145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13"/>
      <c r="B81" s="214"/>
      <c r="C81" s="249" t="s">
        <v>178</v>
      </c>
      <c r="D81" s="241"/>
      <c r="E81" s="241"/>
      <c r="F81" s="241"/>
      <c r="G81" s="241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06"/>
      <c r="Z81" s="206"/>
      <c r="AA81" s="206"/>
      <c r="AB81" s="206"/>
      <c r="AC81" s="206"/>
      <c r="AD81" s="206"/>
      <c r="AE81" s="206"/>
      <c r="AF81" s="206"/>
      <c r="AG81" s="206" t="s">
        <v>149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13"/>
      <c r="B82" s="214"/>
      <c r="C82" s="247" t="s">
        <v>240</v>
      </c>
      <c r="D82" s="216"/>
      <c r="E82" s="217">
        <v>3</v>
      </c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06"/>
      <c r="Z82" s="206"/>
      <c r="AA82" s="206"/>
      <c r="AB82" s="206"/>
      <c r="AC82" s="206"/>
      <c r="AD82" s="206"/>
      <c r="AE82" s="206"/>
      <c r="AF82" s="206"/>
      <c r="AG82" s="206" t="s">
        <v>152</v>
      </c>
      <c r="AH82" s="206">
        <v>5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34">
        <v>29</v>
      </c>
      <c r="B83" s="235" t="s">
        <v>241</v>
      </c>
      <c r="C83" s="248" t="s">
        <v>242</v>
      </c>
      <c r="D83" s="236" t="s">
        <v>163</v>
      </c>
      <c r="E83" s="237">
        <v>3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15</v>
      </c>
      <c r="M83" s="239">
        <f>G83*(1+L83/100)</f>
        <v>0</v>
      </c>
      <c r="N83" s="239">
        <v>5.0000000000000001E-4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189</v>
      </c>
      <c r="T83" s="240" t="s">
        <v>155</v>
      </c>
      <c r="U83" s="215">
        <v>0</v>
      </c>
      <c r="V83" s="215">
        <f>ROUND(E83*U83,2)</f>
        <v>0</v>
      </c>
      <c r="W83" s="215"/>
      <c r="X83" s="215" t="s">
        <v>144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145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25">
        <v>30</v>
      </c>
      <c r="B84" s="226" t="s">
        <v>243</v>
      </c>
      <c r="C84" s="244" t="s">
        <v>244</v>
      </c>
      <c r="D84" s="227" t="s">
        <v>217</v>
      </c>
      <c r="E84" s="228">
        <v>5.4299999999999999E-3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15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 t="s">
        <v>228</v>
      </c>
      <c r="S84" s="230" t="s">
        <v>142</v>
      </c>
      <c r="T84" s="231" t="s">
        <v>143</v>
      </c>
      <c r="U84" s="215">
        <v>2.5750000000000002</v>
      </c>
      <c r="V84" s="215">
        <f>ROUND(E84*U84,2)</f>
        <v>0.01</v>
      </c>
      <c r="W84" s="215"/>
      <c r="X84" s="215" t="s">
        <v>218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219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13"/>
      <c r="B85" s="214"/>
      <c r="C85" s="247" t="s">
        <v>221</v>
      </c>
      <c r="D85" s="216"/>
      <c r="E85" s="217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06"/>
      <c r="Z85" s="206"/>
      <c r="AA85" s="206"/>
      <c r="AB85" s="206"/>
      <c r="AC85" s="206"/>
      <c r="AD85" s="206"/>
      <c r="AE85" s="206"/>
      <c r="AF85" s="206"/>
      <c r="AG85" s="206" t="s">
        <v>152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13"/>
      <c r="B86" s="214"/>
      <c r="C86" s="247" t="s">
        <v>245</v>
      </c>
      <c r="D86" s="216"/>
      <c r="E86" s="217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06"/>
      <c r="Z86" s="206"/>
      <c r="AA86" s="206"/>
      <c r="AB86" s="206"/>
      <c r="AC86" s="206"/>
      <c r="AD86" s="206"/>
      <c r="AE86" s="206"/>
      <c r="AF86" s="206"/>
      <c r="AG86" s="206" t="s">
        <v>152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13"/>
      <c r="B87" s="214"/>
      <c r="C87" s="247" t="s">
        <v>246</v>
      </c>
      <c r="D87" s="216"/>
      <c r="E87" s="217">
        <v>5.4299999999999999E-3</v>
      </c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06"/>
      <c r="Z87" s="206"/>
      <c r="AA87" s="206"/>
      <c r="AB87" s="206"/>
      <c r="AC87" s="206"/>
      <c r="AD87" s="206"/>
      <c r="AE87" s="206"/>
      <c r="AF87" s="206"/>
      <c r="AG87" s="206" t="s">
        <v>152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33.75" outlineLevel="1" x14ac:dyDescent="0.2">
      <c r="A88" s="225">
        <v>31</v>
      </c>
      <c r="B88" s="226" t="s">
        <v>247</v>
      </c>
      <c r="C88" s="244" t="s">
        <v>248</v>
      </c>
      <c r="D88" s="227" t="s">
        <v>217</v>
      </c>
      <c r="E88" s="228">
        <v>5.4299999999999999E-3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15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 t="s">
        <v>228</v>
      </c>
      <c r="S88" s="230" t="s">
        <v>142</v>
      </c>
      <c r="T88" s="231" t="s">
        <v>143</v>
      </c>
      <c r="U88" s="215">
        <v>1.355</v>
      </c>
      <c r="V88" s="215">
        <f>ROUND(E88*U88,2)</f>
        <v>0.01</v>
      </c>
      <c r="W88" s="215"/>
      <c r="X88" s="215" t="s">
        <v>218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219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">
      <c r="A89" s="213"/>
      <c r="B89" s="214"/>
      <c r="C89" s="247" t="s">
        <v>221</v>
      </c>
      <c r="D89" s="216"/>
      <c r="E89" s="217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06"/>
      <c r="Z89" s="206"/>
      <c r="AA89" s="206"/>
      <c r="AB89" s="206"/>
      <c r="AC89" s="206"/>
      <c r="AD89" s="206"/>
      <c r="AE89" s="206"/>
      <c r="AF89" s="206"/>
      <c r="AG89" s="206" t="s">
        <v>152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13"/>
      <c r="B90" s="214"/>
      <c r="C90" s="247" t="s">
        <v>245</v>
      </c>
      <c r="D90" s="216"/>
      <c r="E90" s="217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06"/>
      <c r="Z90" s="206"/>
      <c r="AA90" s="206"/>
      <c r="AB90" s="206"/>
      <c r="AC90" s="206"/>
      <c r="AD90" s="206"/>
      <c r="AE90" s="206"/>
      <c r="AF90" s="206"/>
      <c r="AG90" s="206" t="s">
        <v>152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13"/>
      <c r="B91" s="214"/>
      <c r="C91" s="247" t="s">
        <v>246</v>
      </c>
      <c r="D91" s="216"/>
      <c r="E91" s="217">
        <v>5.4299999999999999E-3</v>
      </c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06"/>
      <c r="Z91" s="206"/>
      <c r="AA91" s="206"/>
      <c r="AB91" s="206"/>
      <c r="AC91" s="206"/>
      <c r="AD91" s="206"/>
      <c r="AE91" s="206"/>
      <c r="AF91" s="206"/>
      <c r="AG91" s="206" t="s">
        <v>152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x14ac:dyDescent="0.2">
      <c r="A92" s="219" t="s">
        <v>136</v>
      </c>
      <c r="B92" s="220" t="s">
        <v>89</v>
      </c>
      <c r="C92" s="243" t="s">
        <v>90</v>
      </c>
      <c r="D92" s="221"/>
      <c r="E92" s="222"/>
      <c r="F92" s="223"/>
      <c r="G92" s="223">
        <f>SUMIF(AG93:AG95,"&lt;&gt;NOR",G93:G95)</f>
        <v>0</v>
      </c>
      <c r="H92" s="223"/>
      <c r="I92" s="223">
        <f>SUM(I93:I95)</f>
        <v>0</v>
      </c>
      <c r="J92" s="223"/>
      <c r="K92" s="223">
        <f>SUM(K93:K95)</f>
        <v>0</v>
      </c>
      <c r="L92" s="223"/>
      <c r="M92" s="223">
        <f>SUM(M93:M95)</f>
        <v>0</v>
      </c>
      <c r="N92" s="223"/>
      <c r="O92" s="223">
        <f>SUM(O93:O95)</f>
        <v>0</v>
      </c>
      <c r="P92" s="223"/>
      <c r="Q92" s="223">
        <f>SUM(Q93:Q95)</f>
        <v>0</v>
      </c>
      <c r="R92" s="223"/>
      <c r="S92" s="223"/>
      <c r="T92" s="224"/>
      <c r="U92" s="218"/>
      <c r="V92" s="218">
        <f>SUM(V93:V95)</f>
        <v>2.33</v>
      </c>
      <c r="W92" s="218"/>
      <c r="X92" s="218"/>
      <c r="AG92" t="s">
        <v>137</v>
      </c>
    </row>
    <row r="93" spans="1:60" ht="22.5" outlineLevel="1" x14ac:dyDescent="0.2">
      <c r="A93" s="225">
        <v>32</v>
      </c>
      <c r="B93" s="226" t="s">
        <v>249</v>
      </c>
      <c r="C93" s="244" t="s">
        <v>250</v>
      </c>
      <c r="D93" s="227" t="s">
        <v>140</v>
      </c>
      <c r="E93" s="228">
        <v>26.2</v>
      </c>
      <c r="F93" s="229"/>
      <c r="G93" s="230">
        <f>ROUND(E93*F93,2)</f>
        <v>0</v>
      </c>
      <c r="H93" s="229"/>
      <c r="I93" s="230">
        <f>ROUND(E93*H93,2)</f>
        <v>0</v>
      </c>
      <c r="J93" s="229"/>
      <c r="K93" s="230">
        <f>ROUND(E93*J93,2)</f>
        <v>0</v>
      </c>
      <c r="L93" s="230">
        <v>15</v>
      </c>
      <c r="M93" s="230">
        <f>G93*(1+L93/100)</f>
        <v>0</v>
      </c>
      <c r="N93" s="230">
        <v>6.9999999999999994E-5</v>
      </c>
      <c r="O93" s="230">
        <f>ROUND(E93*N93,2)</f>
        <v>0</v>
      </c>
      <c r="P93" s="230">
        <v>0</v>
      </c>
      <c r="Q93" s="230">
        <f>ROUND(E93*P93,2)</f>
        <v>0</v>
      </c>
      <c r="R93" s="230" t="s">
        <v>251</v>
      </c>
      <c r="S93" s="230" t="s">
        <v>142</v>
      </c>
      <c r="T93" s="231" t="s">
        <v>143</v>
      </c>
      <c r="U93" s="215">
        <v>8.8999999999999996E-2</v>
      </c>
      <c r="V93" s="215">
        <f>ROUND(E93*U93,2)</f>
        <v>2.33</v>
      </c>
      <c r="W93" s="215"/>
      <c r="X93" s="215" t="s">
        <v>144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145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13"/>
      <c r="B94" s="214"/>
      <c r="C94" s="245" t="s">
        <v>252</v>
      </c>
      <c r="D94" s="232"/>
      <c r="E94" s="232"/>
      <c r="F94" s="232"/>
      <c r="G94" s="232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06"/>
      <c r="Z94" s="206"/>
      <c r="AA94" s="206"/>
      <c r="AB94" s="206"/>
      <c r="AC94" s="206"/>
      <c r="AD94" s="206"/>
      <c r="AE94" s="206"/>
      <c r="AF94" s="206"/>
      <c r="AG94" s="206" t="s">
        <v>147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13"/>
      <c r="B95" s="214"/>
      <c r="C95" s="247" t="s">
        <v>253</v>
      </c>
      <c r="D95" s="216"/>
      <c r="E95" s="217">
        <v>26.2</v>
      </c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06"/>
      <c r="Z95" s="206"/>
      <c r="AA95" s="206"/>
      <c r="AB95" s="206"/>
      <c r="AC95" s="206"/>
      <c r="AD95" s="206"/>
      <c r="AE95" s="206"/>
      <c r="AF95" s="206"/>
      <c r="AG95" s="206" t="s">
        <v>152</v>
      </c>
      <c r="AH95" s="206">
        <v>5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x14ac:dyDescent="0.2">
      <c r="A96" s="3"/>
      <c r="B96" s="4"/>
      <c r="C96" s="25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123</v>
      </c>
    </row>
    <row r="97" spans="1:33" x14ac:dyDescent="0.2">
      <c r="A97" s="209"/>
      <c r="B97" s="210" t="s">
        <v>29</v>
      </c>
      <c r="C97" s="251"/>
      <c r="D97" s="211"/>
      <c r="E97" s="212"/>
      <c r="F97" s="212"/>
      <c r="G97" s="242">
        <f>G8+G70+G92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254</v>
      </c>
    </row>
    <row r="98" spans="1:33" x14ac:dyDescent="0.2">
      <c r="C98" s="252"/>
      <c r="D98" s="10"/>
      <c r="AG98" t="s">
        <v>255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AJlDZWh06HpzVvLc7E5I84zoCRzxnigAo1b6wxnCBl9jSl7YIoaL/SQvHhHtMuLSu1JdNUPi1o89i/QXst5Tg==" saltValue="HTGNXBgHy/MN9eLIXL883w==" spinCount="100000" sheet="1"/>
  <mergeCells count="26">
    <mergeCell ref="C81:G81"/>
    <mergeCell ref="C94:G94"/>
    <mergeCell ref="C49:G49"/>
    <mergeCell ref="C51:G51"/>
    <mergeCell ref="C59:G59"/>
    <mergeCell ref="C61:G61"/>
    <mergeCell ref="C66:G66"/>
    <mergeCell ref="C75:G75"/>
    <mergeCell ref="C33:G33"/>
    <mergeCell ref="C39:G39"/>
    <mergeCell ref="C41:G41"/>
    <mergeCell ref="C43:G43"/>
    <mergeCell ref="C45:G45"/>
    <mergeCell ref="C47:G47"/>
    <mergeCell ref="C12:G12"/>
    <mergeCell ref="C22:G22"/>
    <mergeCell ref="C23:G23"/>
    <mergeCell ref="C24:G24"/>
    <mergeCell ref="C27:G27"/>
    <mergeCell ref="C30:G3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D746-AA34-4050-9A64-EFDFFCB3C4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1" customWidth="1"/>
    <col min="3" max="3" width="63.28515625" style="17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1" t="s">
        <v>110</v>
      </c>
      <c r="B1" s="191"/>
      <c r="C1" s="191"/>
      <c r="D1" s="191"/>
      <c r="E1" s="191"/>
      <c r="F1" s="191"/>
      <c r="G1" s="191"/>
      <c r="AG1" t="s">
        <v>111</v>
      </c>
    </row>
    <row r="2" spans="1:60" ht="24.95" customHeight="1" x14ac:dyDescent="0.2">
      <c r="A2" s="192" t="s">
        <v>7</v>
      </c>
      <c r="B2" s="49" t="s">
        <v>44</v>
      </c>
      <c r="C2" s="195" t="s">
        <v>45</v>
      </c>
      <c r="D2" s="193"/>
      <c r="E2" s="193"/>
      <c r="F2" s="193"/>
      <c r="G2" s="194"/>
      <c r="AG2" t="s">
        <v>112</v>
      </c>
    </row>
    <row r="3" spans="1:60" ht="24.95" customHeight="1" x14ac:dyDescent="0.2">
      <c r="A3" s="192" t="s">
        <v>8</v>
      </c>
      <c r="B3" s="49" t="s">
        <v>49</v>
      </c>
      <c r="C3" s="195" t="s">
        <v>50</v>
      </c>
      <c r="D3" s="193"/>
      <c r="E3" s="193"/>
      <c r="F3" s="193"/>
      <c r="G3" s="194"/>
      <c r="AC3" s="171" t="s">
        <v>112</v>
      </c>
      <c r="AG3" t="s">
        <v>113</v>
      </c>
    </row>
    <row r="4" spans="1:60" ht="24.95" customHeight="1" x14ac:dyDescent="0.2">
      <c r="A4" s="196" t="s">
        <v>9</v>
      </c>
      <c r="B4" s="197" t="s">
        <v>53</v>
      </c>
      <c r="C4" s="198" t="s">
        <v>54</v>
      </c>
      <c r="D4" s="199"/>
      <c r="E4" s="199"/>
      <c r="F4" s="199"/>
      <c r="G4" s="200"/>
      <c r="AG4" t="s">
        <v>114</v>
      </c>
    </row>
    <row r="5" spans="1:60" x14ac:dyDescent="0.2">
      <c r="D5" s="10"/>
    </row>
    <row r="6" spans="1:60" ht="38.25" x14ac:dyDescent="0.2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29</v>
      </c>
      <c r="H6" s="205" t="s">
        <v>30</v>
      </c>
      <c r="I6" s="205" t="s">
        <v>121</v>
      </c>
      <c r="J6" s="205" t="s">
        <v>31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">
      <c r="A8" s="219" t="s">
        <v>136</v>
      </c>
      <c r="B8" s="220" t="s">
        <v>63</v>
      </c>
      <c r="C8" s="243" t="s">
        <v>64</v>
      </c>
      <c r="D8" s="221"/>
      <c r="E8" s="222"/>
      <c r="F8" s="223"/>
      <c r="G8" s="223">
        <f>SUMIF(AG9:AG11,"&lt;&gt;NOR",G9:G11)</f>
        <v>0</v>
      </c>
      <c r="H8" s="223"/>
      <c r="I8" s="223">
        <f>SUM(I9:I11)</f>
        <v>0</v>
      </c>
      <c r="J8" s="223"/>
      <c r="K8" s="223">
        <f>SUM(K9:K11)</f>
        <v>0</v>
      </c>
      <c r="L8" s="223"/>
      <c r="M8" s="223">
        <f>SUM(M9:M11)</f>
        <v>0</v>
      </c>
      <c r="N8" s="223"/>
      <c r="O8" s="223">
        <f>SUM(O9:O11)</f>
        <v>0</v>
      </c>
      <c r="P8" s="223"/>
      <c r="Q8" s="223">
        <f>SUM(Q9:Q11)</f>
        <v>0</v>
      </c>
      <c r="R8" s="223"/>
      <c r="S8" s="223"/>
      <c r="T8" s="224"/>
      <c r="U8" s="218"/>
      <c r="V8" s="218">
        <f>SUM(V9:V11)</f>
        <v>0</v>
      </c>
      <c r="W8" s="218"/>
      <c r="X8" s="218"/>
      <c r="AG8" t="s">
        <v>137</v>
      </c>
    </row>
    <row r="9" spans="1:60" outlineLevel="1" x14ac:dyDescent="0.2">
      <c r="A9" s="225">
        <v>1</v>
      </c>
      <c r="B9" s="226" t="s">
        <v>256</v>
      </c>
      <c r="C9" s="244" t="s">
        <v>257</v>
      </c>
      <c r="D9" s="227" t="s">
        <v>258</v>
      </c>
      <c r="E9" s="228">
        <v>6.8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15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189</v>
      </c>
      <c r="T9" s="231" t="s">
        <v>155</v>
      </c>
      <c r="U9" s="215">
        <v>0</v>
      </c>
      <c r="V9" s="215">
        <f>ROUND(E9*U9,2)</f>
        <v>0</v>
      </c>
      <c r="W9" s="215"/>
      <c r="X9" s="215" t="s">
        <v>144</v>
      </c>
      <c r="Y9" s="206"/>
      <c r="Z9" s="206"/>
      <c r="AA9" s="206"/>
      <c r="AB9" s="206"/>
      <c r="AC9" s="206"/>
      <c r="AD9" s="206"/>
      <c r="AE9" s="206"/>
      <c r="AF9" s="206"/>
      <c r="AG9" s="206" t="s">
        <v>145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13"/>
      <c r="B10" s="214"/>
      <c r="C10" s="249" t="s">
        <v>259</v>
      </c>
      <c r="D10" s="241"/>
      <c r="E10" s="241"/>
      <c r="F10" s="241"/>
      <c r="G10" s="241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06"/>
      <c r="Z10" s="206"/>
      <c r="AA10" s="206"/>
      <c r="AB10" s="206"/>
      <c r="AC10" s="206"/>
      <c r="AD10" s="206"/>
      <c r="AE10" s="206"/>
      <c r="AF10" s="206"/>
      <c r="AG10" s="206" t="s">
        <v>149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13"/>
      <c r="B11" s="214"/>
      <c r="C11" s="247" t="s">
        <v>260</v>
      </c>
      <c r="D11" s="216"/>
      <c r="E11" s="217">
        <v>6.8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06"/>
      <c r="Z11" s="206"/>
      <c r="AA11" s="206"/>
      <c r="AB11" s="206"/>
      <c r="AC11" s="206"/>
      <c r="AD11" s="206"/>
      <c r="AE11" s="206"/>
      <c r="AF11" s="206"/>
      <c r="AG11" s="206" t="s">
        <v>152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">
      <c r="A12" s="219" t="s">
        <v>136</v>
      </c>
      <c r="B12" s="220" t="s">
        <v>65</v>
      </c>
      <c r="C12" s="243" t="s">
        <v>66</v>
      </c>
      <c r="D12" s="221"/>
      <c r="E12" s="222"/>
      <c r="F12" s="223"/>
      <c r="G12" s="223">
        <f>SUMIF(AG13:AG15,"&lt;&gt;NOR",G13:G15)</f>
        <v>0</v>
      </c>
      <c r="H12" s="223"/>
      <c r="I12" s="223">
        <f>SUM(I13:I15)</f>
        <v>0</v>
      </c>
      <c r="J12" s="223"/>
      <c r="K12" s="223">
        <f>SUM(K13:K15)</f>
        <v>0</v>
      </c>
      <c r="L12" s="223"/>
      <c r="M12" s="223">
        <f>SUM(M13:M15)</f>
        <v>0</v>
      </c>
      <c r="N12" s="223"/>
      <c r="O12" s="223">
        <f>SUM(O13:O15)</f>
        <v>0</v>
      </c>
      <c r="P12" s="223"/>
      <c r="Q12" s="223">
        <f>SUM(Q13:Q15)</f>
        <v>0</v>
      </c>
      <c r="R12" s="223"/>
      <c r="S12" s="223"/>
      <c r="T12" s="224"/>
      <c r="U12" s="218"/>
      <c r="V12" s="218">
        <f>SUM(V13:V15)</f>
        <v>16.97</v>
      </c>
      <c r="W12" s="218"/>
      <c r="X12" s="218"/>
      <c r="AG12" t="s">
        <v>137</v>
      </c>
    </row>
    <row r="13" spans="1:60" outlineLevel="1" x14ac:dyDescent="0.2">
      <c r="A13" s="225">
        <v>2</v>
      </c>
      <c r="B13" s="226" t="s">
        <v>261</v>
      </c>
      <c r="C13" s="244" t="s">
        <v>262</v>
      </c>
      <c r="D13" s="227" t="s">
        <v>258</v>
      </c>
      <c r="E13" s="228">
        <v>82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15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 t="s">
        <v>263</v>
      </c>
      <c r="S13" s="230" t="s">
        <v>142</v>
      </c>
      <c r="T13" s="231" t="s">
        <v>264</v>
      </c>
      <c r="U13" s="215">
        <v>0.20699999999999999</v>
      </c>
      <c r="V13" s="215">
        <f>ROUND(E13*U13,2)</f>
        <v>16.97</v>
      </c>
      <c r="W13" s="215"/>
      <c r="X13" s="215" t="s">
        <v>144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145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13"/>
      <c r="B14" s="214"/>
      <c r="C14" s="249" t="s">
        <v>265</v>
      </c>
      <c r="D14" s="241"/>
      <c r="E14" s="241"/>
      <c r="F14" s="241"/>
      <c r="G14" s="241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06"/>
      <c r="Z14" s="206"/>
      <c r="AA14" s="206"/>
      <c r="AB14" s="206"/>
      <c r="AC14" s="206"/>
      <c r="AD14" s="206"/>
      <c r="AE14" s="206"/>
      <c r="AF14" s="206"/>
      <c r="AG14" s="206" t="s">
        <v>149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13"/>
      <c r="B15" s="214"/>
      <c r="C15" s="247" t="s">
        <v>266</v>
      </c>
      <c r="D15" s="216"/>
      <c r="E15" s="217">
        <v>82</v>
      </c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06"/>
      <c r="Z15" s="206"/>
      <c r="AA15" s="206"/>
      <c r="AB15" s="206"/>
      <c r="AC15" s="206"/>
      <c r="AD15" s="206"/>
      <c r="AE15" s="206"/>
      <c r="AF15" s="206"/>
      <c r="AG15" s="206" t="s">
        <v>152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x14ac:dyDescent="0.2">
      <c r="A16" s="219" t="s">
        <v>136</v>
      </c>
      <c r="B16" s="220" t="s">
        <v>67</v>
      </c>
      <c r="C16" s="243" t="s">
        <v>68</v>
      </c>
      <c r="D16" s="221"/>
      <c r="E16" s="222"/>
      <c r="F16" s="223"/>
      <c r="G16" s="223">
        <f>SUMIF(AG17:AG20,"&lt;&gt;NOR",G17:G20)</f>
        <v>0</v>
      </c>
      <c r="H16" s="223"/>
      <c r="I16" s="223">
        <f>SUM(I17:I20)</f>
        <v>0</v>
      </c>
      <c r="J16" s="223"/>
      <c r="K16" s="223">
        <f>SUM(K17:K20)</f>
        <v>0</v>
      </c>
      <c r="L16" s="223"/>
      <c r="M16" s="223">
        <f>SUM(M17:M20)</f>
        <v>0</v>
      </c>
      <c r="N16" s="223"/>
      <c r="O16" s="223">
        <f>SUM(O17:O20)</f>
        <v>0</v>
      </c>
      <c r="P16" s="223"/>
      <c r="Q16" s="223">
        <f>SUM(Q17:Q20)</f>
        <v>15.9</v>
      </c>
      <c r="R16" s="223"/>
      <c r="S16" s="223"/>
      <c r="T16" s="224"/>
      <c r="U16" s="218"/>
      <c r="V16" s="218">
        <f>SUM(V17:V20)</f>
        <v>57.61</v>
      </c>
      <c r="W16" s="218"/>
      <c r="X16" s="218"/>
      <c r="AG16" t="s">
        <v>137</v>
      </c>
    </row>
    <row r="17" spans="1:60" outlineLevel="1" x14ac:dyDescent="0.2">
      <c r="A17" s="225">
        <v>3</v>
      </c>
      <c r="B17" s="226" t="s">
        <v>267</v>
      </c>
      <c r="C17" s="244" t="s">
        <v>268</v>
      </c>
      <c r="D17" s="227" t="s">
        <v>269</v>
      </c>
      <c r="E17" s="228">
        <v>7.95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15</v>
      </c>
      <c r="M17" s="230">
        <f>G17*(1+L17/100)</f>
        <v>0</v>
      </c>
      <c r="N17" s="230">
        <v>0</v>
      </c>
      <c r="O17" s="230">
        <f>ROUND(E17*N17,2)</f>
        <v>0</v>
      </c>
      <c r="P17" s="230">
        <v>2</v>
      </c>
      <c r="Q17" s="230">
        <f>ROUND(E17*P17,2)</f>
        <v>15.9</v>
      </c>
      <c r="R17" s="230" t="s">
        <v>270</v>
      </c>
      <c r="S17" s="230" t="s">
        <v>142</v>
      </c>
      <c r="T17" s="231" t="s">
        <v>155</v>
      </c>
      <c r="U17" s="215">
        <v>6.4359999999999999</v>
      </c>
      <c r="V17" s="215">
        <f>ROUND(E17*U17,2)</f>
        <v>51.17</v>
      </c>
      <c r="W17" s="215"/>
      <c r="X17" s="215" t="s">
        <v>144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145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13"/>
      <c r="B18" s="214"/>
      <c r="C18" s="245" t="s">
        <v>271</v>
      </c>
      <c r="D18" s="232"/>
      <c r="E18" s="232"/>
      <c r="F18" s="232"/>
      <c r="G18" s="232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06"/>
      <c r="Z18" s="206"/>
      <c r="AA18" s="206"/>
      <c r="AB18" s="206"/>
      <c r="AC18" s="206"/>
      <c r="AD18" s="206"/>
      <c r="AE18" s="206"/>
      <c r="AF18" s="206"/>
      <c r="AG18" s="206" t="s">
        <v>147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13"/>
      <c r="B19" s="214"/>
      <c r="C19" s="247" t="s">
        <v>272</v>
      </c>
      <c r="D19" s="216"/>
      <c r="E19" s="217">
        <v>7.95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06"/>
      <c r="Z19" s="206"/>
      <c r="AA19" s="206"/>
      <c r="AB19" s="206"/>
      <c r="AC19" s="206"/>
      <c r="AD19" s="206"/>
      <c r="AE19" s="206"/>
      <c r="AF19" s="206"/>
      <c r="AG19" s="206" t="s">
        <v>152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4">
        <v>4</v>
      </c>
      <c r="B20" s="235" t="s">
        <v>273</v>
      </c>
      <c r="C20" s="248" t="s">
        <v>274</v>
      </c>
      <c r="D20" s="236" t="s">
        <v>188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15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189</v>
      </c>
      <c r="T20" s="240" t="s">
        <v>155</v>
      </c>
      <c r="U20" s="215">
        <v>6.4359999999999999</v>
      </c>
      <c r="V20" s="215">
        <f>ROUND(E20*U20,2)</f>
        <v>6.44</v>
      </c>
      <c r="W20" s="215"/>
      <c r="X20" s="215" t="s">
        <v>144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145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">
      <c r="A21" s="219" t="s">
        <v>136</v>
      </c>
      <c r="B21" s="220" t="s">
        <v>69</v>
      </c>
      <c r="C21" s="243" t="s">
        <v>70</v>
      </c>
      <c r="D21" s="221"/>
      <c r="E21" s="222"/>
      <c r="F21" s="223"/>
      <c r="G21" s="223">
        <f>SUMIF(AG22:AG54,"&lt;&gt;NOR",G22:G54)</f>
        <v>0</v>
      </c>
      <c r="H21" s="223"/>
      <c r="I21" s="223">
        <f>SUM(I22:I54)</f>
        <v>0</v>
      </c>
      <c r="J21" s="223"/>
      <c r="K21" s="223">
        <f>SUM(K22:K54)</f>
        <v>0</v>
      </c>
      <c r="L21" s="223"/>
      <c r="M21" s="223">
        <f>SUM(M22:M54)</f>
        <v>0</v>
      </c>
      <c r="N21" s="223"/>
      <c r="O21" s="223">
        <f>SUM(O22:O54)</f>
        <v>0.13</v>
      </c>
      <c r="P21" s="223"/>
      <c r="Q21" s="223">
        <f>SUM(Q22:Q54)</f>
        <v>0</v>
      </c>
      <c r="R21" s="223"/>
      <c r="S21" s="223"/>
      <c r="T21" s="224"/>
      <c r="U21" s="218"/>
      <c r="V21" s="218">
        <f>SUM(V22:V54)</f>
        <v>0.45</v>
      </c>
      <c r="W21" s="218"/>
      <c r="X21" s="218"/>
      <c r="AG21" t="s">
        <v>137</v>
      </c>
    </row>
    <row r="22" spans="1:60" outlineLevel="1" x14ac:dyDescent="0.2">
      <c r="A22" s="225">
        <v>5</v>
      </c>
      <c r="B22" s="226" t="s">
        <v>275</v>
      </c>
      <c r="C22" s="244" t="s">
        <v>276</v>
      </c>
      <c r="D22" s="227" t="s">
        <v>140</v>
      </c>
      <c r="E22" s="228">
        <v>6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15</v>
      </c>
      <c r="M22" s="230">
        <f>G22*(1+L22/100)</f>
        <v>0</v>
      </c>
      <c r="N22" s="230">
        <v>1E-3</v>
      </c>
      <c r="O22" s="230">
        <f>ROUND(E22*N22,2)</f>
        <v>0.01</v>
      </c>
      <c r="P22" s="230">
        <v>0</v>
      </c>
      <c r="Q22" s="230">
        <f>ROUND(E22*P22,2)</f>
        <v>0</v>
      </c>
      <c r="R22" s="230"/>
      <c r="S22" s="230" t="s">
        <v>189</v>
      </c>
      <c r="T22" s="231" t="s">
        <v>155</v>
      </c>
      <c r="U22" s="215">
        <v>0</v>
      </c>
      <c r="V22" s="215">
        <f>ROUND(E22*U22,2)</f>
        <v>0</v>
      </c>
      <c r="W22" s="215"/>
      <c r="X22" s="215" t="s">
        <v>144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145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13"/>
      <c r="B23" s="214"/>
      <c r="C23" s="249" t="s">
        <v>277</v>
      </c>
      <c r="D23" s="241"/>
      <c r="E23" s="241"/>
      <c r="F23" s="241"/>
      <c r="G23" s="241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06"/>
      <c r="Z23" s="206"/>
      <c r="AA23" s="206"/>
      <c r="AB23" s="206"/>
      <c r="AC23" s="206"/>
      <c r="AD23" s="206"/>
      <c r="AE23" s="206"/>
      <c r="AF23" s="206"/>
      <c r="AG23" s="206" t="s">
        <v>149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13"/>
      <c r="B24" s="214"/>
      <c r="C24" s="247" t="s">
        <v>278</v>
      </c>
      <c r="D24" s="216"/>
      <c r="E24" s="217">
        <v>6</v>
      </c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06"/>
      <c r="Z24" s="206"/>
      <c r="AA24" s="206"/>
      <c r="AB24" s="206"/>
      <c r="AC24" s="206"/>
      <c r="AD24" s="206"/>
      <c r="AE24" s="206"/>
      <c r="AF24" s="206"/>
      <c r="AG24" s="206" t="s">
        <v>152</v>
      </c>
      <c r="AH24" s="206">
        <v>5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25">
        <v>6</v>
      </c>
      <c r="B25" s="226" t="s">
        <v>279</v>
      </c>
      <c r="C25" s="244" t="s">
        <v>280</v>
      </c>
      <c r="D25" s="227" t="s">
        <v>140</v>
      </c>
      <c r="E25" s="228">
        <v>22.5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15</v>
      </c>
      <c r="M25" s="230">
        <f>G25*(1+L25/100)</f>
        <v>0</v>
      </c>
      <c r="N25" s="230">
        <v>1E-3</v>
      </c>
      <c r="O25" s="230">
        <f>ROUND(E25*N25,2)</f>
        <v>0.02</v>
      </c>
      <c r="P25" s="230">
        <v>0</v>
      </c>
      <c r="Q25" s="230">
        <f>ROUND(E25*P25,2)</f>
        <v>0</v>
      </c>
      <c r="R25" s="230"/>
      <c r="S25" s="230" t="s">
        <v>189</v>
      </c>
      <c r="T25" s="231" t="s">
        <v>155</v>
      </c>
      <c r="U25" s="215">
        <v>0</v>
      </c>
      <c r="V25" s="215">
        <f>ROUND(E25*U25,2)</f>
        <v>0</v>
      </c>
      <c r="W25" s="215"/>
      <c r="X25" s="215" t="s">
        <v>144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145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13"/>
      <c r="B26" s="214"/>
      <c r="C26" s="249" t="s">
        <v>277</v>
      </c>
      <c r="D26" s="241"/>
      <c r="E26" s="241"/>
      <c r="F26" s="241"/>
      <c r="G26" s="241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06"/>
      <c r="Z26" s="206"/>
      <c r="AA26" s="206"/>
      <c r="AB26" s="206"/>
      <c r="AC26" s="206"/>
      <c r="AD26" s="206"/>
      <c r="AE26" s="206"/>
      <c r="AF26" s="206"/>
      <c r="AG26" s="206" t="s">
        <v>149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13"/>
      <c r="B27" s="214"/>
      <c r="C27" s="247" t="s">
        <v>281</v>
      </c>
      <c r="D27" s="216"/>
      <c r="E27" s="217">
        <v>22.5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06"/>
      <c r="Z27" s="206"/>
      <c r="AA27" s="206"/>
      <c r="AB27" s="206"/>
      <c r="AC27" s="206"/>
      <c r="AD27" s="206"/>
      <c r="AE27" s="206"/>
      <c r="AF27" s="206"/>
      <c r="AG27" s="206" t="s">
        <v>152</v>
      </c>
      <c r="AH27" s="206">
        <v>5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25">
        <v>7</v>
      </c>
      <c r="B28" s="226" t="s">
        <v>282</v>
      </c>
      <c r="C28" s="244" t="s">
        <v>283</v>
      </c>
      <c r="D28" s="227" t="s">
        <v>140</v>
      </c>
      <c r="E28" s="228">
        <v>23.5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15</v>
      </c>
      <c r="M28" s="230">
        <f>G28*(1+L28/100)</f>
        <v>0</v>
      </c>
      <c r="N28" s="230">
        <v>1E-3</v>
      </c>
      <c r="O28" s="230">
        <f>ROUND(E28*N28,2)</f>
        <v>0.02</v>
      </c>
      <c r="P28" s="230">
        <v>0</v>
      </c>
      <c r="Q28" s="230">
        <f>ROUND(E28*P28,2)</f>
        <v>0</v>
      </c>
      <c r="R28" s="230"/>
      <c r="S28" s="230" t="s">
        <v>189</v>
      </c>
      <c r="T28" s="231" t="s">
        <v>155</v>
      </c>
      <c r="U28" s="215">
        <v>0</v>
      </c>
      <c r="V28" s="215">
        <f>ROUND(E28*U28,2)</f>
        <v>0</v>
      </c>
      <c r="W28" s="215"/>
      <c r="X28" s="215" t="s">
        <v>144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145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13"/>
      <c r="B29" s="214"/>
      <c r="C29" s="249" t="s">
        <v>277</v>
      </c>
      <c r="D29" s="241"/>
      <c r="E29" s="241"/>
      <c r="F29" s="241"/>
      <c r="G29" s="241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06"/>
      <c r="Z29" s="206"/>
      <c r="AA29" s="206"/>
      <c r="AB29" s="206"/>
      <c r="AC29" s="206"/>
      <c r="AD29" s="206"/>
      <c r="AE29" s="206"/>
      <c r="AF29" s="206"/>
      <c r="AG29" s="206" t="s">
        <v>149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13"/>
      <c r="B30" s="214"/>
      <c r="C30" s="247" t="s">
        <v>284</v>
      </c>
      <c r="D30" s="216"/>
      <c r="E30" s="217">
        <v>23.5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06"/>
      <c r="Z30" s="206"/>
      <c r="AA30" s="206"/>
      <c r="AB30" s="206"/>
      <c r="AC30" s="206"/>
      <c r="AD30" s="206"/>
      <c r="AE30" s="206"/>
      <c r="AF30" s="206"/>
      <c r="AG30" s="206" t="s">
        <v>152</v>
      </c>
      <c r="AH30" s="206">
        <v>5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25">
        <v>8</v>
      </c>
      <c r="B31" s="226" t="s">
        <v>285</v>
      </c>
      <c r="C31" s="244" t="s">
        <v>286</v>
      </c>
      <c r="D31" s="227" t="s">
        <v>140</v>
      </c>
      <c r="E31" s="228">
        <v>13.8</v>
      </c>
      <c r="F31" s="229"/>
      <c r="G31" s="230">
        <f>ROUND(E31*F31,2)</f>
        <v>0</v>
      </c>
      <c r="H31" s="229"/>
      <c r="I31" s="230">
        <f>ROUND(E31*H31,2)</f>
        <v>0</v>
      </c>
      <c r="J31" s="229"/>
      <c r="K31" s="230">
        <f>ROUND(E31*J31,2)</f>
        <v>0</v>
      </c>
      <c r="L31" s="230">
        <v>15</v>
      </c>
      <c r="M31" s="230">
        <f>G31*(1+L31/100)</f>
        <v>0</v>
      </c>
      <c r="N31" s="230">
        <v>1E-3</v>
      </c>
      <c r="O31" s="230">
        <f>ROUND(E31*N31,2)</f>
        <v>0.01</v>
      </c>
      <c r="P31" s="230">
        <v>0</v>
      </c>
      <c r="Q31" s="230">
        <f>ROUND(E31*P31,2)</f>
        <v>0</v>
      </c>
      <c r="R31" s="230"/>
      <c r="S31" s="230" t="s">
        <v>189</v>
      </c>
      <c r="T31" s="231" t="s">
        <v>155</v>
      </c>
      <c r="U31" s="215">
        <v>0</v>
      </c>
      <c r="V31" s="215">
        <f>ROUND(E31*U31,2)</f>
        <v>0</v>
      </c>
      <c r="W31" s="215"/>
      <c r="X31" s="215" t="s">
        <v>144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145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13"/>
      <c r="B32" s="214"/>
      <c r="C32" s="249" t="s">
        <v>277</v>
      </c>
      <c r="D32" s="241"/>
      <c r="E32" s="241"/>
      <c r="F32" s="241"/>
      <c r="G32" s="241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06"/>
      <c r="Z32" s="206"/>
      <c r="AA32" s="206"/>
      <c r="AB32" s="206"/>
      <c r="AC32" s="206"/>
      <c r="AD32" s="206"/>
      <c r="AE32" s="206"/>
      <c r="AF32" s="206"/>
      <c r="AG32" s="206" t="s">
        <v>149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13"/>
      <c r="B33" s="214"/>
      <c r="C33" s="247" t="s">
        <v>287</v>
      </c>
      <c r="D33" s="216"/>
      <c r="E33" s="217">
        <v>13.8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06"/>
      <c r="Z33" s="206"/>
      <c r="AA33" s="206"/>
      <c r="AB33" s="206"/>
      <c r="AC33" s="206"/>
      <c r="AD33" s="206"/>
      <c r="AE33" s="206"/>
      <c r="AF33" s="206"/>
      <c r="AG33" s="206" t="s">
        <v>152</v>
      </c>
      <c r="AH33" s="206">
        <v>5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25">
        <v>9</v>
      </c>
      <c r="B34" s="226" t="s">
        <v>288</v>
      </c>
      <c r="C34" s="244" t="s">
        <v>289</v>
      </c>
      <c r="D34" s="227" t="s">
        <v>140</v>
      </c>
      <c r="E34" s="228">
        <v>34.5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30">
        <v>1E-3</v>
      </c>
      <c r="O34" s="230">
        <f>ROUND(E34*N34,2)</f>
        <v>0.03</v>
      </c>
      <c r="P34" s="230">
        <v>0</v>
      </c>
      <c r="Q34" s="230">
        <f>ROUND(E34*P34,2)</f>
        <v>0</v>
      </c>
      <c r="R34" s="230"/>
      <c r="S34" s="230" t="s">
        <v>189</v>
      </c>
      <c r="T34" s="231" t="s">
        <v>155</v>
      </c>
      <c r="U34" s="215">
        <v>0</v>
      </c>
      <c r="V34" s="215">
        <f>ROUND(E34*U34,2)</f>
        <v>0</v>
      </c>
      <c r="W34" s="215"/>
      <c r="X34" s="215" t="s">
        <v>144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145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13"/>
      <c r="B35" s="214"/>
      <c r="C35" s="249" t="s">
        <v>277</v>
      </c>
      <c r="D35" s="241"/>
      <c r="E35" s="241"/>
      <c r="F35" s="241"/>
      <c r="G35" s="241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06"/>
      <c r="Z35" s="206"/>
      <c r="AA35" s="206"/>
      <c r="AB35" s="206"/>
      <c r="AC35" s="206"/>
      <c r="AD35" s="206"/>
      <c r="AE35" s="206"/>
      <c r="AF35" s="206"/>
      <c r="AG35" s="206" t="s">
        <v>149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13"/>
      <c r="B36" s="214"/>
      <c r="C36" s="247" t="s">
        <v>290</v>
      </c>
      <c r="D36" s="216"/>
      <c r="E36" s="217">
        <v>34.5</v>
      </c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06"/>
      <c r="Z36" s="206"/>
      <c r="AA36" s="206"/>
      <c r="AB36" s="206"/>
      <c r="AC36" s="206"/>
      <c r="AD36" s="206"/>
      <c r="AE36" s="206"/>
      <c r="AF36" s="206"/>
      <c r="AG36" s="206" t="s">
        <v>152</v>
      </c>
      <c r="AH36" s="206">
        <v>5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25">
        <v>10</v>
      </c>
      <c r="B37" s="226" t="s">
        <v>291</v>
      </c>
      <c r="C37" s="244" t="s">
        <v>292</v>
      </c>
      <c r="D37" s="227" t="s">
        <v>163</v>
      </c>
      <c r="E37" s="228">
        <v>10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30">
        <v>2E-3</v>
      </c>
      <c r="O37" s="230">
        <f>ROUND(E37*N37,2)</f>
        <v>0.02</v>
      </c>
      <c r="P37" s="230">
        <v>0</v>
      </c>
      <c r="Q37" s="230">
        <f>ROUND(E37*P37,2)</f>
        <v>0</v>
      </c>
      <c r="R37" s="230"/>
      <c r="S37" s="230" t="s">
        <v>189</v>
      </c>
      <c r="T37" s="231" t="s">
        <v>155</v>
      </c>
      <c r="U37" s="215">
        <v>0</v>
      </c>
      <c r="V37" s="215">
        <f>ROUND(E37*U37,2)</f>
        <v>0</v>
      </c>
      <c r="W37" s="215"/>
      <c r="X37" s="215" t="s">
        <v>144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145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13"/>
      <c r="B38" s="214"/>
      <c r="C38" s="249" t="s">
        <v>293</v>
      </c>
      <c r="D38" s="241"/>
      <c r="E38" s="241"/>
      <c r="F38" s="241"/>
      <c r="G38" s="241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06"/>
      <c r="Z38" s="206"/>
      <c r="AA38" s="206"/>
      <c r="AB38" s="206"/>
      <c r="AC38" s="206"/>
      <c r="AD38" s="206"/>
      <c r="AE38" s="206"/>
      <c r="AF38" s="206"/>
      <c r="AG38" s="206" t="s">
        <v>149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25">
        <v>11</v>
      </c>
      <c r="B39" s="226" t="s">
        <v>294</v>
      </c>
      <c r="C39" s="244" t="s">
        <v>295</v>
      </c>
      <c r="D39" s="227" t="s">
        <v>163</v>
      </c>
      <c r="E39" s="228">
        <v>7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15</v>
      </c>
      <c r="M39" s="230">
        <f>G39*(1+L39/100)</f>
        <v>0</v>
      </c>
      <c r="N39" s="230">
        <v>2E-3</v>
      </c>
      <c r="O39" s="230">
        <f>ROUND(E39*N39,2)</f>
        <v>0.01</v>
      </c>
      <c r="P39" s="230">
        <v>0</v>
      </c>
      <c r="Q39" s="230">
        <f>ROUND(E39*P39,2)</f>
        <v>0</v>
      </c>
      <c r="R39" s="230"/>
      <c r="S39" s="230" t="s">
        <v>189</v>
      </c>
      <c r="T39" s="231" t="s">
        <v>155</v>
      </c>
      <c r="U39" s="215">
        <v>0</v>
      </c>
      <c r="V39" s="215">
        <f>ROUND(E39*U39,2)</f>
        <v>0</v>
      </c>
      <c r="W39" s="215"/>
      <c r="X39" s="215" t="s">
        <v>144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145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13"/>
      <c r="B40" s="214"/>
      <c r="C40" s="249" t="s">
        <v>293</v>
      </c>
      <c r="D40" s="241"/>
      <c r="E40" s="241"/>
      <c r="F40" s="241"/>
      <c r="G40" s="241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06"/>
      <c r="Z40" s="206"/>
      <c r="AA40" s="206"/>
      <c r="AB40" s="206"/>
      <c r="AC40" s="206"/>
      <c r="AD40" s="206"/>
      <c r="AE40" s="206"/>
      <c r="AF40" s="206"/>
      <c r="AG40" s="206" t="s">
        <v>149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2.5" outlineLevel="1" x14ac:dyDescent="0.2">
      <c r="A41" s="225">
        <v>12</v>
      </c>
      <c r="B41" s="226" t="s">
        <v>296</v>
      </c>
      <c r="C41" s="244" t="s">
        <v>297</v>
      </c>
      <c r="D41" s="227" t="s">
        <v>163</v>
      </c>
      <c r="E41" s="228">
        <v>1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15</v>
      </c>
      <c r="M41" s="230">
        <f>G41*(1+L41/100)</f>
        <v>0</v>
      </c>
      <c r="N41" s="230">
        <v>0.01</v>
      </c>
      <c r="O41" s="230">
        <f>ROUND(E41*N41,2)</f>
        <v>0.01</v>
      </c>
      <c r="P41" s="230">
        <v>0</v>
      </c>
      <c r="Q41" s="230">
        <f>ROUND(E41*P41,2)</f>
        <v>0</v>
      </c>
      <c r="R41" s="230"/>
      <c r="S41" s="230" t="s">
        <v>189</v>
      </c>
      <c r="T41" s="231" t="s">
        <v>155</v>
      </c>
      <c r="U41" s="215">
        <v>0</v>
      </c>
      <c r="V41" s="215">
        <f>ROUND(E41*U41,2)</f>
        <v>0</v>
      </c>
      <c r="W41" s="215"/>
      <c r="X41" s="215" t="s">
        <v>144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145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13"/>
      <c r="B42" s="214"/>
      <c r="C42" s="249" t="s">
        <v>293</v>
      </c>
      <c r="D42" s="241"/>
      <c r="E42" s="241"/>
      <c r="F42" s="241"/>
      <c r="G42" s="241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06"/>
      <c r="Z42" s="206"/>
      <c r="AA42" s="206"/>
      <c r="AB42" s="206"/>
      <c r="AC42" s="206"/>
      <c r="AD42" s="206"/>
      <c r="AE42" s="206"/>
      <c r="AF42" s="206"/>
      <c r="AG42" s="206" t="s">
        <v>149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25">
        <v>13</v>
      </c>
      <c r="B43" s="226" t="s">
        <v>298</v>
      </c>
      <c r="C43" s="244" t="s">
        <v>299</v>
      </c>
      <c r="D43" s="227" t="s">
        <v>258</v>
      </c>
      <c r="E43" s="228">
        <v>2.5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15</v>
      </c>
      <c r="M43" s="230">
        <f>G43*(1+L43/100)</f>
        <v>0</v>
      </c>
      <c r="N43" s="230">
        <v>1E-3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189</v>
      </c>
      <c r="T43" s="231" t="s">
        <v>155</v>
      </c>
      <c r="U43" s="215">
        <v>0</v>
      </c>
      <c r="V43" s="215">
        <f>ROUND(E43*U43,2)</f>
        <v>0</v>
      </c>
      <c r="W43" s="215"/>
      <c r="X43" s="215" t="s">
        <v>144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145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13"/>
      <c r="B44" s="214"/>
      <c r="C44" s="249" t="s">
        <v>293</v>
      </c>
      <c r="D44" s="241"/>
      <c r="E44" s="241"/>
      <c r="F44" s="241"/>
      <c r="G44" s="241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06"/>
      <c r="Z44" s="206"/>
      <c r="AA44" s="206"/>
      <c r="AB44" s="206"/>
      <c r="AC44" s="206"/>
      <c r="AD44" s="206"/>
      <c r="AE44" s="206"/>
      <c r="AF44" s="206"/>
      <c r="AG44" s="206" t="s">
        <v>149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25">
        <v>14</v>
      </c>
      <c r="B45" s="226" t="s">
        <v>300</v>
      </c>
      <c r="C45" s="244" t="s">
        <v>301</v>
      </c>
      <c r="D45" s="227" t="s">
        <v>217</v>
      </c>
      <c r="E45" s="228">
        <v>0.14680000000000001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 t="s">
        <v>302</v>
      </c>
      <c r="S45" s="230" t="s">
        <v>142</v>
      </c>
      <c r="T45" s="231" t="s">
        <v>143</v>
      </c>
      <c r="U45" s="215">
        <v>1.74</v>
      </c>
      <c r="V45" s="215">
        <f>ROUND(E45*U45,2)</f>
        <v>0.26</v>
      </c>
      <c r="W45" s="215"/>
      <c r="X45" s="215" t="s">
        <v>218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219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13"/>
      <c r="B46" s="214"/>
      <c r="C46" s="245" t="s">
        <v>303</v>
      </c>
      <c r="D46" s="232"/>
      <c r="E46" s="232"/>
      <c r="F46" s="232"/>
      <c r="G46" s="232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06"/>
      <c r="Z46" s="206"/>
      <c r="AA46" s="206"/>
      <c r="AB46" s="206"/>
      <c r="AC46" s="206"/>
      <c r="AD46" s="206"/>
      <c r="AE46" s="206"/>
      <c r="AF46" s="206"/>
      <c r="AG46" s="206" t="s">
        <v>147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13"/>
      <c r="B47" s="214"/>
      <c r="C47" s="247" t="s">
        <v>221</v>
      </c>
      <c r="D47" s="216"/>
      <c r="E47" s="217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06"/>
      <c r="Z47" s="206"/>
      <c r="AA47" s="206"/>
      <c r="AB47" s="206"/>
      <c r="AC47" s="206"/>
      <c r="AD47" s="206"/>
      <c r="AE47" s="206"/>
      <c r="AF47" s="206"/>
      <c r="AG47" s="206" t="s">
        <v>152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13"/>
      <c r="B48" s="214"/>
      <c r="C48" s="247" t="s">
        <v>304</v>
      </c>
      <c r="D48" s="216"/>
      <c r="E48" s="217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06"/>
      <c r="Z48" s="206"/>
      <c r="AA48" s="206"/>
      <c r="AB48" s="206"/>
      <c r="AC48" s="206"/>
      <c r="AD48" s="206"/>
      <c r="AE48" s="206"/>
      <c r="AF48" s="206"/>
      <c r="AG48" s="206" t="s">
        <v>152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13"/>
      <c r="B49" s="214"/>
      <c r="C49" s="247" t="s">
        <v>305</v>
      </c>
      <c r="D49" s="216"/>
      <c r="E49" s="217">
        <v>0.14680000000000001</v>
      </c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06"/>
      <c r="Z49" s="206"/>
      <c r="AA49" s="206"/>
      <c r="AB49" s="206"/>
      <c r="AC49" s="206"/>
      <c r="AD49" s="206"/>
      <c r="AE49" s="206"/>
      <c r="AF49" s="206"/>
      <c r="AG49" s="206" t="s">
        <v>152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2.5" outlineLevel="1" x14ac:dyDescent="0.2">
      <c r="A50" s="225">
        <v>15</v>
      </c>
      <c r="B50" s="226" t="s">
        <v>306</v>
      </c>
      <c r="C50" s="244" t="s">
        <v>307</v>
      </c>
      <c r="D50" s="227" t="s">
        <v>217</v>
      </c>
      <c r="E50" s="228">
        <v>0.14680000000000001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15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 t="s">
        <v>302</v>
      </c>
      <c r="S50" s="230" t="s">
        <v>142</v>
      </c>
      <c r="T50" s="231" t="s">
        <v>143</v>
      </c>
      <c r="U50" s="215">
        <v>1.282</v>
      </c>
      <c r="V50" s="215">
        <f>ROUND(E50*U50,2)</f>
        <v>0.19</v>
      </c>
      <c r="W50" s="215"/>
      <c r="X50" s="215" t="s">
        <v>218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219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13"/>
      <c r="B51" s="214"/>
      <c r="C51" s="245" t="s">
        <v>303</v>
      </c>
      <c r="D51" s="232"/>
      <c r="E51" s="232"/>
      <c r="F51" s="232"/>
      <c r="G51" s="232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06"/>
      <c r="Z51" s="206"/>
      <c r="AA51" s="206"/>
      <c r="AB51" s="206"/>
      <c r="AC51" s="206"/>
      <c r="AD51" s="206"/>
      <c r="AE51" s="206"/>
      <c r="AF51" s="206"/>
      <c r="AG51" s="206" t="s">
        <v>147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13"/>
      <c r="B52" s="214"/>
      <c r="C52" s="247" t="s">
        <v>221</v>
      </c>
      <c r="D52" s="216"/>
      <c r="E52" s="217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06"/>
      <c r="Z52" s="206"/>
      <c r="AA52" s="206"/>
      <c r="AB52" s="206"/>
      <c r="AC52" s="206"/>
      <c r="AD52" s="206"/>
      <c r="AE52" s="206"/>
      <c r="AF52" s="206"/>
      <c r="AG52" s="206" t="s">
        <v>152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13"/>
      <c r="B53" s="214"/>
      <c r="C53" s="247" t="s">
        <v>304</v>
      </c>
      <c r="D53" s="216"/>
      <c r="E53" s="217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06"/>
      <c r="Z53" s="206"/>
      <c r="AA53" s="206"/>
      <c r="AB53" s="206"/>
      <c r="AC53" s="206"/>
      <c r="AD53" s="206"/>
      <c r="AE53" s="206"/>
      <c r="AF53" s="206"/>
      <c r="AG53" s="206" t="s">
        <v>152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13"/>
      <c r="B54" s="214"/>
      <c r="C54" s="247" t="s">
        <v>305</v>
      </c>
      <c r="D54" s="216"/>
      <c r="E54" s="217">
        <v>0.14680000000000001</v>
      </c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06"/>
      <c r="Z54" s="206"/>
      <c r="AA54" s="206"/>
      <c r="AB54" s="206"/>
      <c r="AC54" s="206"/>
      <c r="AD54" s="206"/>
      <c r="AE54" s="206"/>
      <c r="AF54" s="206"/>
      <c r="AG54" s="206" t="s">
        <v>152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x14ac:dyDescent="0.2">
      <c r="A55" s="219" t="s">
        <v>136</v>
      </c>
      <c r="B55" s="220" t="s">
        <v>71</v>
      </c>
      <c r="C55" s="243" t="s">
        <v>72</v>
      </c>
      <c r="D55" s="221"/>
      <c r="E55" s="222"/>
      <c r="F55" s="223"/>
      <c r="G55" s="223">
        <f>SUMIF(AG56:AG78,"&lt;&gt;NOR",G56:G78)</f>
        <v>0</v>
      </c>
      <c r="H55" s="223"/>
      <c r="I55" s="223">
        <f>SUM(I56:I78)</f>
        <v>0</v>
      </c>
      <c r="J55" s="223"/>
      <c r="K55" s="223">
        <f>SUM(K56:K78)</f>
        <v>0</v>
      </c>
      <c r="L55" s="223"/>
      <c r="M55" s="223">
        <f>SUM(M56:M78)</f>
        <v>0</v>
      </c>
      <c r="N55" s="223"/>
      <c r="O55" s="223">
        <f>SUM(O56:O78)</f>
        <v>0.03</v>
      </c>
      <c r="P55" s="223"/>
      <c r="Q55" s="223">
        <f>SUM(Q56:Q78)</f>
        <v>0</v>
      </c>
      <c r="R55" s="223"/>
      <c r="S55" s="223"/>
      <c r="T55" s="224"/>
      <c r="U55" s="218"/>
      <c r="V55" s="218">
        <f>SUM(V56:V78)</f>
        <v>8.4199999999999982</v>
      </c>
      <c r="W55" s="218"/>
      <c r="X55" s="218"/>
      <c r="AG55" t="s">
        <v>137</v>
      </c>
    </row>
    <row r="56" spans="1:60" outlineLevel="1" x14ac:dyDescent="0.2">
      <c r="A56" s="225">
        <v>16</v>
      </c>
      <c r="B56" s="226" t="s">
        <v>308</v>
      </c>
      <c r="C56" s="244" t="s">
        <v>309</v>
      </c>
      <c r="D56" s="227" t="s">
        <v>140</v>
      </c>
      <c r="E56" s="228">
        <v>16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15</v>
      </c>
      <c r="M56" s="230">
        <f>G56*(1+L56/100)</f>
        <v>0</v>
      </c>
      <c r="N56" s="230">
        <v>3.8000000000000002E-4</v>
      </c>
      <c r="O56" s="230">
        <f>ROUND(E56*N56,2)</f>
        <v>0.01</v>
      </c>
      <c r="P56" s="230">
        <v>0</v>
      </c>
      <c r="Q56" s="230">
        <f>ROUND(E56*P56,2)</f>
        <v>0</v>
      </c>
      <c r="R56" s="230" t="s">
        <v>141</v>
      </c>
      <c r="S56" s="230" t="s">
        <v>142</v>
      </c>
      <c r="T56" s="231" t="s">
        <v>143</v>
      </c>
      <c r="U56" s="215">
        <v>0.32</v>
      </c>
      <c r="V56" s="215">
        <f>ROUND(E56*U56,2)</f>
        <v>5.12</v>
      </c>
      <c r="W56" s="215"/>
      <c r="X56" s="215" t="s">
        <v>144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145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13"/>
      <c r="B57" s="214"/>
      <c r="C57" s="245" t="s">
        <v>310</v>
      </c>
      <c r="D57" s="232"/>
      <c r="E57" s="232"/>
      <c r="F57" s="232"/>
      <c r="G57" s="232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06"/>
      <c r="Z57" s="206"/>
      <c r="AA57" s="206"/>
      <c r="AB57" s="206"/>
      <c r="AC57" s="206"/>
      <c r="AD57" s="206"/>
      <c r="AE57" s="206"/>
      <c r="AF57" s="206"/>
      <c r="AG57" s="206" t="s">
        <v>147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13"/>
      <c r="B58" s="214"/>
      <c r="C58" s="246" t="s">
        <v>293</v>
      </c>
      <c r="D58" s="233"/>
      <c r="E58" s="233"/>
      <c r="F58" s="233"/>
      <c r="G58" s="233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06"/>
      <c r="Z58" s="206"/>
      <c r="AA58" s="206"/>
      <c r="AB58" s="206"/>
      <c r="AC58" s="206"/>
      <c r="AD58" s="206"/>
      <c r="AE58" s="206"/>
      <c r="AF58" s="206"/>
      <c r="AG58" s="206" t="s">
        <v>149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13"/>
      <c r="B59" s="214"/>
      <c r="C59" s="247" t="s">
        <v>311</v>
      </c>
      <c r="D59" s="216"/>
      <c r="E59" s="217">
        <v>16</v>
      </c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06"/>
      <c r="Z59" s="206"/>
      <c r="AA59" s="206"/>
      <c r="AB59" s="206"/>
      <c r="AC59" s="206"/>
      <c r="AD59" s="206"/>
      <c r="AE59" s="206"/>
      <c r="AF59" s="206"/>
      <c r="AG59" s="206" t="s">
        <v>152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25">
        <v>17</v>
      </c>
      <c r="B60" s="226" t="s">
        <v>312</v>
      </c>
      <c r="C60" s="244" t="s">
        <v>313</v>
      </c>
      <c r="D60" s="227" t="s">
        <v>140</v>
      </c>
      <c r="E60" s="228">
        <v>9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15</v>
      </c>
      <c r="M60" s="230">
        <f>G60*(1+L60/100)</f>
        <v>0</v>
      </c>
      <c r="N60" s="230">
        <v>4.6999999999999999E-4</v>
      </c>
      <c r="O60" s="230">
        <f>ROUND(E60*N60,2)</f>
        <v>0</v>
      </c>
      <c r="P60" s="230">
        <v>0</v>
      </c>
      <c r="Q60" s="230">
        <f>ROUND(E60*P60,2)</f>
        <v>0</v>
      </c>
      <c r="R60" s="230" t="s">
        <v>141</v>
      </c>
      <c r="S60" s="230" t="s">
        <v>142</v>
      </c>
      <c r="T60" s="231" t="s">
        <v>143</v>
      </c>
      <c r="U60" s="215">
        <v>0.35899999999999999</v>
      </c>
      <c r="V60" s="215">
        <f>ROUND(E60*U60,2)</f>
        <v>3.23</v>
      </c>
      <c r="W60" s="215"/>
      <c r="X60" s="215" t="s">
        <v>144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145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13"/>
      <c r="B61" s="214"/>
      <c r="C61" s="245" t="s">
        <v>310</v>
      </c>
      <c r="D61" s="232"/>
      <c r="E61" s="232"/>
      <c r="F61" s="232"/>
      <c r="G61" s="232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06"/>
      <c r="Z61" s="206"/>
      <c r="AA61" s="206"/>
      <c r="AB61" s="206"/>
      <c r="AC61" s="206"/>
      <c r="AD61" s="206"/>
      <c r="AE61" s="206"/>
      <c r="AF61" s="206"/>
      <c r="AG61" s="206" t="s">
        <v>147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13"/>
      <c r="B62" s="214"/>
      <c r="C62" s="246" t="s">
        <v>314</v>
      </c>
      <c r="D62" s="233"/>
      <c r="E62" s="233"/>
      <c r="F62" s="233"/>
      <c r="G62" s="233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06"/>
      <c r="Z62" s="206"/>
      <c r="AA62" s="206"/>
      <c r="AB62" s="206"/>
      <c r="AC62" s="206"/>
      <c r="AD62" s="206"/>
      <c r="AE62" s="206"/>
      <c r="AF62" s="206"/>
      <c r="AG62" s="206" t="s">
        <v>149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13"/>
      <c r="B63" s="214"/>
      <c r="C63" s="246" t="s">
        <v>315</v>
      </c>
      <c r="D63" s="233"/>
      <c r="E63" s="233"/>
      <c r="F63" s="233"/>
      <c r="G63" s="233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06"/>
      <c r="Z63" s="206"/>
      <c r="AA63" s="206"/>
      <c r="AB63" s="206"/>
      <c r="AC63" s="206"/>
      <c r="AD63" s="206"/>
      <c r="AE63" s="206"/>
      <c r="AF63" s="206"/>
      <c r="AG63" s="206" t="s">
        <v>149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13"/>
      <c r="B64" s="214"/>
      <c r="C64" s="247" t="s">
        <v>316</v>
      </c>
      <c r="D64" s="216"/>
      <c r="E64" s="217">
        <v>9</v>
      </c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06"/>
      <c r="Z64" s="206"/>
      <c r="AA64" s="206"/>
      <c r="AB64" s="206"/>
      <c r="AC64" s="206"/>
      <c r="AD64" s="206"/>
      <c r="AE64" s="206"/>
      <c r="AF64" s="206"/>
      <c r="AG64" s="206" t="s">
        <v>152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25">
        <v>18</v>
      </c>
      <c r="B65" s="226" t="s">
        <v>317</v>
      </c>
      <c r="C65" s="244" t="s">
        <v>318</v>
      </c>
      <c r="D65" s="227" t="s">
        <v>163</v>
      </c>
      <c r="E65" s="228">
        <v>3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15</v>
      </c>
      <c r="M65" s="230">
        <f>G65*(1+L65/100)</f>
        <v>0</v>
      </c>
      <c r="N65" s="230">
        <v>5.0000000000000001E-4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189</v>
      </c>
      <c r="T65" s="231" t="s">
        <v>155</v>
      </c>
      <c r="U65" s="215">
        <v>0</v>
      </c>
      <c r="V65" s="215">
        <f>ROUND(E65*U65,2)</f>
        <v>0</v>
      </c>
      <c r="W65" s="215"/>
      <c r="X65" s="215" t="s">
        <v>144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145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13"/>
      <c r="B66" s="214"/>
      <c r="C66" s="249" t="s">
        <v>315</v>
      </c>
      <c r="D66" s="241"/>
      <c r="E66" s="241"/>
      <c r="F66" s="241"/>
      <c r="G66" s="241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06"/>
      <c r="Z66" s="206"/>
      <c r="AA66" s="206"/>
      <c r="AB66" s="206"/>
      <c r="AC66" s="206"/>
      <c r="AD66" s="206"/>
      <c r="AE66" s="206"/>
      <c r="AF66" s="206"/>
      <c r="AG66" s="206" t="s">
        <v>149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25">
        <v>19</v>
      </c>
      <c r="B67" s="226" t="s">
        <v>319</v>
      </c>
      <c r="C67" s="244" t="s">
        <v>320</v>
      </c>
      <c r="D67" s="227" t="s">
        <v>163</v>
      </c>
      <c r="E67" s="228">
        <v>3</v>
      </c>
      <c r="F67" s="229"/>
      <c r="G67" s="230">
        <f>ROUND(E67*F67,2)</f>
        <v>0</v>
      </c>
      <c r="H67" s="229"/>
      <c r="I67" s="230">
        <f>ROUND(E67*H67,2)</f>
        <v>0</v>
      </c>
      <c r="J67" s="229"/>
      <c r="K67" s="230">
        <f>ROUND(E67*J67,2)</f>
        <v>0</v>
      </c>
      <c r="L67" s="230">
        <v>15</v>
      </c>
      <c r="M67" s="230">
        <f>G67*(1+L67/100)</f>
        <v>0</v>
      </c>
      <c r="N67" s="230">
        <v>5.0000000000000001E-3</v>
      </c>
      <c r="O67" s="230">
        <f>ROUND(E67*N67,2)</f>
        <v>0.02</v>
      </c>
      <c r="P67" s="230">
        <v>0</v>
      </c>
      <c r="Q67" s="230">
        <f>ROUND(E67*P67,2)</f>
        <v>0</v>
      </c>
      <c r="R67" s="230"/>
      <c r="S67" s="230" t="s">
        <v>189</v>
      </c>
      <c r="T67" s="231" t="s">
        <v>155</v>
      </c>
      <c r="U67" s="215">
        <v>0</v>
      </c>
      <c r="V67" s="215">
        <f>ROUND(E67*U67,2)</f>
        <v>0</v>
      </c>
      <c r="W67" s="215"/>
      <c r="X67" s="215" t="s">
        <v>144</v>
      </c>
      <c r="Y67" s="206"/>
      <c r="Z67" s="206"/>
      <c r="AA67" s="206"/>
      <c r="AB67" s="206"/>
      <c r="AC67" s="206"/>
      <c r="AD67" s="206"/>
      <c r="AE67" s="206"/>
      <c r="AF67" s="206"/>
      <c r="AG67" s="206" t="s">
        <v>145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13"/>
      <c r="B68" s="214"/>
      <c r="C68" s="249" t="s">
        <v>315</v>
      </c>
      <c r="D68" s="241"/>
      <c r="E68" s="241"/>
      <c r="F68" s="241"/>
      <c r="G68" s="241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06"/>
      <c r="Z68" s="206"/>
      <c r="AA68" s="206"/>
      <c r="AB68" s="206"/>
      <c r="AC68" s="206"/>
      <c r="AD68" s="206"/>
      <c r="AE68" s="206"/>
      <c r="AF68" s="206"/>
      <c r="AG68" s="206" t="s">
        <v>149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25">
        <v>20</v>
      </c>
      <c r="B69" s="226" t="s">
        <v>321</v>
      </c>
      <c r="C69" s="244" t="s">
        <v>322</v>
      </c>
      <c r="D69" s="227" t="s">
        <v>217</v>
      </c>
      <c r="E69" s="228">
        <v>2.681E-2</v>
      </c>
      <c r="F69" s="229"/>
      <c r="G69" s="230">
        <f>ROUND(E69*F69,2)</f>
        <v>0</v>
      </c>
      <c r="H69" s="229"/>
      <c r="I69" s="230">
        <f>ROUND(E69*H69,2)</f>
        <v>0</v>
      </c>
      <c r="J69" s="229"/>
      <c r="K69" s="230">
        <f>ROUND(E69*J69,2)</f>
        <v>0</v>
      </c>
      <c r="L69" s="230">
        <v>15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 t="s">
        <v>141</v>
      </c>
      <c r="S69" s="230" t="s">
        <v>142</v>
      </c>
      <c r="T69" s="231" t="s">
        <v>143</v>
      </c>
      <c r="U69" s="215">
        <v>1.47</v>
      </c>
      <c r="V69" s="215">
        <f>ROUND(E69*U69,2)</f>
        <v>0.04</v>
      </c>
      <c r="W69" s="215"/>
      <c r="X69" s="215" t="s">
        <v>218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219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13"/>
      <c r="B70" s="214"/>
      <c r="C70" s="245" t="s">
        <v>323</v>
      </c>
      <c r="D70" s="232"/>
      <c r="E70" s="232"/>
      <c r="F70" s="232"/>
      <c r="G70" s="232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06"/>
      <c r="Z70" s="206"/>
      <c r="AA70" s="206"/>
      <c r="AB70" s="206"/>
      <c r="AC70" s="206"/>
      <c r="AD70" s="206"/>
      <c r="AE70" s="206"/>
      <c r="AF70" s="206"/>
      <c r="AG70" s="206" t="s">
        <v>147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13"/>
      <c r="B71" s="214"/>
      <c r="C71" s="247" t="s">
        <v>221</v>
      </c>
      <c r="D71" s="216"/>
      <c r="E71" s="217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06"/>
      <c r="Z71" s="206"/>
      <c r="AA71" s="206"/>
      <c r="AB71" s="206"/>
      <c r="AC71" s="206"/>
      <c r="AD71" s="206"/>
      <c r="AE71" s="206"/>
      <c r="AF71" s="206"/>
      <c r="AG71" s="206" t="s">
        <v>152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13"/>
      <c r="B72" s="214"/>
      <c r="C72" s="247" t="s">
        <v>324</v>
      </c>
      <c r="D72" s="216"/>
      <c r="E72" s="217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06"/>
      <c r="Z72" s="206"/>
      <c r="AA72" s="206"/>
      <c r="AB72" s="206"/>
      <c r="AC72" s="206"/>
      <c r="AD72" s="206"/>
      <c r="AE72" s="206"/>
      <c r="AF72" s="206"/>
      <c r="AG72" s="206" t="s">
        <v>152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13"/>
      <c r="B73" s="214"/>
      <c r="C73" s="247" t="s">
        <v>325</v>
      </c>
      <c r="D73" s="216"/>
      <c r="E73" s="217">
        <v>2.681E-2</v>
      </c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06"/>
      <c r="Z73" s="206"/>
      <c r="AA73" s="206"/>
      <c r="AB73" s="206"/>
      <c r="AC73" s="206"/>
      <c r="AD73" s="206"/>
      <c r="AE73" s="206"/>
      <c r="AF73" s="206"/>
      <c r="AG73" s="206" t="s">
        <v>152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ht="33.75" outlineLevel="1" x14ac:dyDescent="0.2">
      <c r="A74" s="225">
        <v>21</v>
      </c>
      <c r="B74" s="226" t="s">
        <v>326</v>
      </c>
      <c r="C74" s="244" t="s">
        <v>327</v>
      </c>
      <c r="D74" s="227" t="s">
        <v>217</v>
      </c>
      <c r="E74" s="228">
        <v>2.681E-2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15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 t="s">
        <v>141</v>
      </c>
      <c r="S74" s="230" t="s">
        <v>142</v>
      </c>
      <c r="T74" s="231" t="s">
        <v>143</v>
      </c>
      <c r="U74" s="215">
        <v>1.079</v>
      </c>
      <c r="V74" s="215">
        <f>ROUND(E74*U74,2)</f>
        <v>0.03</v>
      </c>
      <c r="W74" s="215"/>
      <c r="X74" s="215" t="s">
        <v>218</v>
      </c>
      <c r="Y74" s="206"/>
      <c r="Z74" s="206"/>
      <c r="AA74" s="206"/>
      <c r="AB74" s="206"/>
      <c r="AC74" s="206"/>
      <c r="AD74" s="206"/>
      <c r="AE74" s="206"/>
      <c r="AF74" s="206"/>
      <c r="AG74" s="206" t="s">
        <v>219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13"/>
      <c r="B75" s="214"/>
      <c r="C75" s="245" t="s">
        <v>323</v>
      </c>
      <c r="D75" s="232"/>
      <c r="E75" s="232"/>
      <c r="F75" s="232"/>
      <c r="G75" s="232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06"/>
      <c r="Z75" s="206"/>
      <c r="AA75" s="206"/>
      <c r="AB75" s="206"/>
      <c r="AC75" s="206"/>
      <c r="AD75" s="206"/>
      <c r="AE75" s="206"/>
      <c r="AF75" s="206"/>
      <c r="AG75" s="206" t="s">
        <v>147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13"/>
      <c r="B76" s="214"/>
      <c r="C76" s="247" t="s">
        <v>221</v>
      </c>
      <c r="D76" s="216"/>
      <c r="E76" s="217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06"/>
      <c r="Z76" s="206"/>
      <c r="AA76" s="206"/>
      <c r="AB76" s="206"/>
      <c r="AC76" s="206"/>
      <c r="AD76" s="206"/>
      <c r="AE76" s="206"/>
      <c r="AF76" s="206"/>
      <c r="AG76" s="206" t="s">
        <v>152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13"/>
      <c r="B77" s="214"/>
      <c r="C77" s="247" t="s">
        <v>324</v>
      </c>
      <c r="D77" s="216"/>
      <c r="E77" s="217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06"/>
      <c r="Z77" s="206"/>
      <c r="AA77" s="206"/>
      <c r="AB77" s="206"/>
      <c r="AC77" s="206"/>
      <c r="AD77" s="206"/>
      <c r="AE77" s="206"/>
      <c r="AF77" s="206"/>
      <c r="AG77" s="206" t="s">
        <v>152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13"/>
      <c r="B78" s="214"/>
      <c r="C78" s="247" t="s">
        <v>325</v>
      </c>
      <c r="D78" s="216"/>
      <c r="E78" s="217">
        <v>2.681E-2</v>
      </c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06"/>
      <c r="Z78" s="206"/>
      <c r="AA78" s="206"/>
      <c r="AB78" s="206"/>
      <c r="AC78" s="206"/>
      <c r="AD78" s="206"/>
      <c r="AE78" s="206"/>
      <c r="AF78" s="206"/>
      <c r="AG78" s="206" t="s">
        <v>152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x14ac:dyDescent="0.2">
      <c r="A79" s="219" t="s">
        <v>136</v>
      </c>
      <c r="B79" s="220" t="s">
        <v>73</v>
      </c>
      <c r="C79" s="243" t="s">
        <v>74</v>
      </c>
      <c r="D79" s="221"/>
      <c r="E79" s="222"/>
      <c r="F79" s="223"/>
      <c r="G79" s="223">
        <f>SUMIF(AG80:AG220,"&lt;&gt;NOR",G80:G220)</f>
        <v>0</v>
      </c>
      <c r="H79" s="223"/>
      <c r="I79" s="223">
        <f>SUM(I80:I220)</f>
        <v>0</v>
      </c>
      <c r="J79" s="223"/>
      <c r="K79" s="223">
        <f>SUM(K80:K220)</f>
        <v>0</v>
      </c>
      <c r="L79" s="223"/>
      <c r="M79" s="223">
        <f>SUM(M80:M220)</f>
        <v>0</v>
      </c>
      <c r="N79" s="223"/>
      <c r="O79" s="223">
        <f>SUM(O80:O220)</f>
        <v>0.44000000000000006</v>
      </c>
      <c r="P79" s="223"/>
      <c r="Q79" s="223">
        <f>SUM(Q80:Q220)</f>
        <v>0.03</v>
      </c>
      <c r="R79" s="223"/>
      <c r="S79" s="223"/>
      <c r="T79" s="224"/>
      <c r="U79" s="218"/>
      <c r="V79" s="218">
        <f>SUM(V80:V220)</f>
        <v>63.780000000000015</v>
      </c>
      <c r="W79" s="218"/>
      <c r="X79" s="218"/>
      <c r="AG79" t="s">
        <v>137</v>
      </c>
    </row>
    <row r="80" spans="1:60" ht="22.5" outlineLevel="1" x14ac:dyDescent="0.2">
      <c r="A80" s="225">
        <v>22</v>
      </c>
      <c r="B80" s="226" t="s">
        <v>328</v>
      </c>
      <c r="C80" s="244" t="s">
        <v>329</v>
      </c>
      <c r="D80" s="227" t="s">
        <v>140</v>
      </c>
      <c r="E80" s="228">
        <v>1.5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15</v>
      </c>
      <c r="M80" s="230">
        <f>G80*(1+L80/100)</f>
        <v>0</v>
      </c>
      <c r="N80" s="230">
        <v>1.387E-2</v>
      </c>
      <c r="O80" s="230">
        <f>ROUND(E80*N80,2)</f>
        <v>0.02</v>
      </c>
      <c r="P80" s="230">
        <v>0</v>
      </c>
      <c r="Q80" s="230">
        <f>ROUND(E80*P80,2)</f>
        <v>0</v>
      </c>
      <c r="R80" s="230" t="s">
        <v>141</v>
      </c>
      <c r="S80" s="230" t="s">
        <v>142</v>
      </c>
      <c r="T80" s="231" t="s">
        <v>143</v>
      </c>
      <c r="U80" s="215">
        <v>0.82899999999999996</v>
      </c>
      <c r="V80" s="215">
        <f>ROUND(E80*U80,2)</f>
        <v>1.24</v>
      </c>
      <c r="W80" s="215"/>
      <c r="X80" s="215" t="s">
        <v>144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145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13"/>
      <c r="B81" s="214"/>
      <c r="C81" s="249" t="s">
        <v>148</v>
      </c>
      <c r="D81" s="241"/>
      <c r="E81" s="241"/>
      <c r="F81" s="241"/>
      <c r="G81" s="241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06"/>
      <c r="Z81" s="206"/>
      <c r="AA81" s="206"/>
      <c r="AB81" s="206"/>
      <c r="AC81" s="206"/>
      <c r="AD81" s="206"/>
      <c r="AE81" s="206"/>
      <c r="AF81" s="206"/>
      <c r="AG81" s="206" t="s">
        <v>149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13"/>
      <c r="B82" s="214"/>
      <c r="C82" s="246" t="s">
        <v>293</v>
      </c>
      <c r="D82" s="233"/>
      <c r="E82" s="233"/>
      <c r="F82" s="233"/>
      <c r="G82" s="233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06"/>
      <c r="Z82" s="206"/>
      <c r="AA82" s="206"/>
      <c r="AB82" s="206"/>
      <c r="AC82" s="206"/>
      <c r="AD82" s="206"/>
      <c r="AE82" s="206"/>
      <c r="AF82" s="206"/>
      <c r="AG82" s="206" t="s">
        <v>149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13"/>
      <c r="B83" s="214"/>
      <c r="C83" s="247" t="s">
        <v>330</v>
      </c>
      <c r="D83" s="216"/>
      <c r="E83" s="217">
        <v>1.5</v>
      </c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06"/>
      <c r="Z83" s="206"/>
      <c r="AA83" s="206"/>
      <c r="AB83" s="206"/>
      <c r="AC83" s="206"/>
      <c r="AD83" s="206"/>
      <c r="AE83" s="206"/>
      <c r="AF83" s="206"/>
      <c r="AG83" s="206" t="s">
        <v>152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ht="22.5" outlineLevel="1" x14ac:dyDescent="0.2">
      <c r="A84" s="225">
        <v>23</v>
      </c>
      <c r="B84" s="226" t="s">
        <v>331</v>
      </c>
      <c r="C84" s="244" t="s">
        <v>332</v>
      </c>
      <c r="D84" s="227" t="s">
        <v>140</v>
      </c>
      <c r="E84" s="228">
        <v>3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15</v>
      </c>
      <c r="M84" s="230">
        <f>G84*(1+L84/100)</f>
        <v>0</v>
      </c>
      <c r="N84" s="230">
        <v>1.6080000000000001E-2</v>
      </c>
      <c r="O84" s="230">
        <f>ROUND(E84*N84,2)</f>
        <v>0.05</v>
      </c>
      <c r="P84" s="230">
        <v>0</v>
      </c>
      <c r="Q84" s="230">
        <f>ROUND(E84*P84,2)</f>
        <v>0</v>
      </c>
      <c r="R84" s="230" t="s">
        <v>141</v>
      </c>
      <c r="S84" s="230" t="s">
        <v>142</v>
      </c>
      <c r="T84" s="231" t="s">
        <v>143</v>
      </c>
      <c r="U84" s="215">
        <v>0.91800000000000004</v>
      </c>
      <c r="V84" s="215">
        <f>ROUND(E84*U84,2)</f>
        <v>2.75</v>
      </c>
      <c r="W84" s="215"/>
      <c r="X84" s="215" t="s">
        <v>144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145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13"/>
      <c r="B85" s="214"/>
      <c r="C85" s="249" t="s">
        <v>148</v>
      </c>
      <c r="D85" s="241"/>
      <c r="E85" s="241"/>
      <c r="F85" s="241"/>
      <c r="G85" s="241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06"/>
      <c r="Z85" s="206"/>
      <c r="AA85" s="206"/>
      <c r="AB85" s="206"/>
      <c r="AC85" s="206"/>
      <c r="AD85" s="206"/>
      <c r="AE85" s="206"/>
      <c r="AF85" s="206"/>
      <c r="AG85" s="206" t="s">
        <v>149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13"/>
      <c r="B86" s="214"/>
      <c r="C86" s="246" t="s">
        <v>293</v>
      </c>
      <c r="D86" s="233"/>
      <c r="E86" s="233"/>
      <c r="F86" s="233"/>
      <c r="G86" s="233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06"/>
      <c r="Z86" s="206"/>
      <c r="AA86" s="206"/>
      <c r="AB86" s="206"/>
      <c r="AC86" s="206"/>
      <c r="AD86" s="206"/>
      <c r="AE86" s="206"/>
      <c r="AF86" s="206"/>
      <c r="AG86" s="206" t="s">
        <v>149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13"/>
      <c r="B87" s="214"/>
      <c r="C87" s="247" t="s">
        <v>181</v>
      </c>
      <c r="D87" s="216"/>
      <c r="E87" s="217">
        <v>3</v>
      </c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06"/>
      <c r="Z87" s="206"/>
      <c r="AA87" s="206"/>
      <c r="AB87" s="206"/>
      <c r="AC87" s="206"/>
      <c r="AD87" s="206"/>
      <c r="AE87" s="206"/>
      <c r="AF87" s="206"/>
      <c r="AG87" s="206" t="s">
        <v>152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22.5" outlineLevel="1" x14ac:dyDescent="0.2">
      <c r="A88" s="225">
        <v>24</v>
      </c>
      <c r="B88" s="226" t="s">
        <v>333</v>
      </c>
      <c r="C88" s="244" t="s">
        <v>334</v>
      </c>
      <c r="D88" s="227" t="s">
        <v>140</v>
      </c>
      <c r="E88" s="228">
        <v>4.5999999999999996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15</v>
      </c>
      <c r="M88" s="230">
        <f>G88*(1+L88/100)</f>
        <v>0</v>
      </c>
      <c r="N88" s="230">
        <v>3.9899999999999996E-3</v>
      </c>
      <c r="O88" s="230">
        <f>ROUND(E88*N88,2)</f>
        <v>0.02</v>
      </c>
      <c r="P88" s="230">
        <v>0</v>
      </c>
      <c r="Q88" s="230">
        <f>ROUND(E88*P88,2)</f>
        <v>0</v>
      </c>
      <c r="R88" s="230" t="s">
        <v>141</v>
      </c>
      <c r="S88" s="230" t="s">
        <v>142</v>
      </c>
      <c r="T88" s="231" t="s">
        <v>143</v>
      </c>
      <c r="U88" s="215">
        <v>0.54290000000000005</v>
      </c>
      <c r="V88" s="215">
        <f>ROUND(E88*U88,2)</f>
        <v>2.5</v>
      </c>
      <c r="W88" s="215"/>
      <c r="X88" s="215" t="s">
        <v>144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145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">
      <c r="A89" s="213"/>
      <c r="B89" s="214"/>
      <c r="C89" s="245" t="s">
        <v>335</v>
      </c>
      <c r="D89" s="232"/>
      <c r="E89" s="232"/>
      <c r="F89" s="232"/>
      <c r="G89" s="232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06"/>
      <c r="Z89" s="206"/>
      <c r="AA89" s="206"/>
      <c r="AB89" s="206"/>
      <c r="AC89" s="206"/>
      <c r="AD89" s="206"/>
      <c r="AE89" s="206"/>
      <c r="AF89" s="206"/>
      <c r="AG89" s="206" t="s">
        <v>147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13"/>
      <c r="B90" s="214"/>
      <c r="C90" s="246" t="s">
        <v>315</v>
      </c>
      <c r="D90" s="233"/>
      <c r="E90" s="233"/>
      <c r="F90" s="233"/>
      <c r="G90" s="233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06"/>
      <c r="Z90" s="206"/>
      <c r="AA90" s="206"/>
      <c r="AB90" s="206"/>
      <c r="AC90" s="206"/>
      <c r="AD90" s="206"/>
      <c r="AE90" s="206"/>
      <c r="AF90" s="206"/>
      <c r="AG90" s="206" t="s">
        <v>149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13"/>
      <c r="B91" s="214"/>
      <c r="C91" s="247" t="s">
        <v>336</v>
      </c>
      <c r="D91" s="216"/>
      <c r="E91" s="217">
        <v>4.5999999999999996</v>
      </c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06"/>
      <c r="Z91" s="206"/>
      <c r="AA91" s="206"/>
      <c r="AB91" s="206"/>
      <c r="AC91" s="206"/>
      <c r="AD91" s="206"/>
      <c r="AE91" s="206"/>
      <c r="AF91" s="206"/>
      <c r="AG91" s="206" t="s">
        <v>152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2.5" outlineLevel="1" x14ac:dyDescent="0.2">
      <c r="A92" s="225">
        <v>25</v>
      </c>
      <c r="B92" s="226" t="s">
        <v>337</v>
      </c>
      <c r="C92" s="244" t="s">
        <v>338</v>
      </c>
      <c r="D92" s="227" t="s">
        <v>140</v>
      </c>
      <c r="E92" s="228">
        <v>3.5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15</v>
      </c>
      <c r="M92" s="230">
        <f>G92*(1+L92/100)</f>
        <v>0</v>
      </c>
      <c r="N92" s="230">
        <v>5.94E-3</v>
      </c>
      <c r="O92" s="230">
        <f>ROUND(E92*N92,2)</f>
        <v>0.02</v>
      </c>
      <c r="P92" s="230">
        <v>0</v>
      </c>
      <c r="Q92" s="230">
        <f>ROUND(E92*P92,2)</f>
        <v>0</v>
      </c>
      <c r="R92" s="230" t="s">
        <v>141</v>
      </c>
      <c r="S92" s="230" t="s">
        <v>142</v>
      </c>
      <c r="T92" s="231" t="s">
        <v>143</v>
      </c>
      <c r="U92" s="215">
        <v>0.92569999999999997</v>
      </c>
      <c r="V92" s="215">
        <f>ROUND(E92*U92,2)</f>
        <v>3.24</v>
      </c>
      <c r="W92" s="215"/>
      <c r="X92" s="215" t="s">
        <v>144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145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13"/>
      <c r="B93" s="214"/>
      <c r="C93" s="245" t="s">
        <v>335</v>
      </c>
      <c r="D93" s="232"/>
      <c r="E93" s="232"/>
      <c r="F93" s="232"/>
      <c r="G93" s="232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06"/>
      <c r="Z93" s="206"/>
      <c r="AA93" s="206"/>
      <c r="AB93" s="206"/>
      <c r="AC93" s="206"/>
      <c r="AD93" s="206"/>
      <c r="AE93" s="206"/>
      <c r="AF93" s="206"/>
      <c r="AG93" s="206" t="s">
        <v>147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13"/>
      <c r="B94" s="214"/>
      <c r="C94" s="246" t="s">
        <v>148</v>
      </c>
      <c r="D94" s="233"/>
      <c r="E94" s="233"/>
      <c r="F94" s="233"/>
      <c r="G94" s="233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06"/>
      <c r="Z94" s="206"/>
      <c r="AA94" s="206"/>
      <c r="AB94" s="206"/>
      <c r="AC94" s="206"/>
      <c r="AD94" s="206"/>
      <c r="AE94" s="206"/>
      <c r="AF94" s="206"/>
      <c r="AG94" s="206" t="s">
        <v>149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13"/>
      <c r="B95" s="214"/>
      <c r="C95" s="246" t="s">
        <v>150</v>
      </c>
      <c r="D95" s="233"/>
      <c r="E95" s="233"/>
      <c r="F95" s="233"/>
      <c r="G95" s="233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06"/>
      <c r="Z95" s="206"/>
      <c r="AA95" s="206"/>
      <c r="AB95" s="206"/>
      <c r="AC95" s="206"/>
      <c r="AD95" s="206"/>
      <c r="AE95" s="206"/>
      <c r="AF95" s="206"/>
      <c r="AG95" s="206" t="s">
        <v>149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13"/>
      <c r="B96" s="214"/>
      <c r="C96" s="246" t="s">
        <v>315</v>
      </c>
      <c r="D96" s="233"/>
      <c r="E96" s="233"/>
      <c r="F96" s="233"/>
      <c r="G96" s="233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06"/>
      <c r="Z96" s="206"/>
      <c r="AA96" s="206"/>
      <c r="AB96" s="206"/>
      <c r="AC96" s="206"/>
      <c r="AD96" s="206"/>
      <c r="AE96" s="206"/>
      <c r="AF96" s="206"/>
      <c r="AG96" s="206" t="s">
        <v>149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13"/>
      <c r="B97" s="214"/>
      <c r="C97" s="247" t="s">
        <v>339</v>
      </c>
      <c r="D97" s="216"/>
      <c r="E97" s="217">
        <v>3.5</v>
      </c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06"/>
      <c r="Z97" s="206"/>
      <c r="AA97" s="206"/>
      <c r="AB97" s="206"/>
      <c r="AC97" s="206"/>
      <c r="AD97" s="206"/>
      <c r="AE97" s="206"/>
      <c r="AF97" s="206"/>
      <c r="AG97" s="206" t="s">
        <v>152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2.5" outlineLevel="1" x14ac:dyDescent="0.2">
      <c r="A98" s="225">
        <v>26</v>
      </c>
      <c r="B98" s="226" t="s">
        <v>340</v>
      </c>
      <c r="C98" s="244" t="s">
        <v>341</v>
      </c>
      <c r="D98" s="227" t="s">
        <v>140</v>
      </c>
      <c r="E98" s="228">
        <v>2.2999999999999998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15</v>
      </c>
      <c r="M98" s="230">
        <f>G98*(1+L98/100)</f>
        <v>0</v>
      </c>
      <c r="N98" s="230">
        <v>6.5399999999999998E-3</v>
      </c>
      <c r="O98" s="230">
        <f>ROUND(E98*N98,2)</f>
        <v>0.02</v>
      </c>
      <c r="P98" s="230">
        <v>0</v>
      </c>
      <c r="Q98" s="230">
        <f>ROUND(E98*P98,2)</f>
        <v>0</v>
      </c>
      <c r="R98" s="230" t="s">
        <v>141</v>
      </c>
      <c r="S98" s="230" t="s">
        <v>142</v>
      </c>
      <c r="T98" s="231" t="s">
        <v>143</v>
      </c>
      <c r="U98" s="215">
        <v>1.0047999999999999</v>
      </c>
      <c r="V98" s="215">
        <f>ROUND(E98*U98,2)</f>
        <v>2.31</v>
      </c>
      <c r="W98" s="215"/>
      <c r="X98" s="215" t="s">
        <v>144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145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13"/>
      <c r="B99" s="214"/>
      <c r="C99" s="245" t="s">
        <v>335</v>
      </c>
      <c r="D99" s="232"/>
      <c r="E99" s="232"/>
      <c r="F99" s="232"/>
      <c r="G99" s="232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06"/>
      <c r="Z99" s="206"/>
      <c r="AA99" s="206"/>
      <c r="AB99" s="206"/>
      <c r="AC99" s="206"/>
      <c r="AD99" s="206"/>
      <c r="AE99" s="206"/>
      <c r="AF99" s="206"/>
      <c r="AG99" s="206" t="s">
        <v>147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13"/>
      <c r="B100" s="214"/>
      <c r="C100" s="246" t="s">
        <v>148</v>
      </c>
      <c r="D100" s="233"/>
      <c r="E100" s="233"/>
      <c r="F100" s="233"/>
      <c r="G100" s="233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149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13"/>
      <c r="B101" s="214"/>
      <c r="C101" s="246" t="s">
        <v>150</v>
      </c>
      <c r="D101" s="233"/>
      <c r="E101" s="233"/>
      <c r="F101" s="233"/>
      <c r="G101" s="233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149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13"/>
      <c r="B102" s="214"/>
      <c r="C102" s="246" t="s">
        <v>315</v>
      </c>
      <c r="D102" s="233"/>
      <c r="E102" s="233"/>
      <c r="F102" s="233"/>
      <c r="G102" s="233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149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13"/>
      <c r="B103" s="214"/>
      <c r="C103" s="247" t="s">
        <v>342</v>
      </c>
      <c r="D103" s="216"/>
      <c r="E103" s="217">
        <v>2.2999999999999998</v>
      </c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152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2.5" outlineLevel="1" x14ac:dyDescent="0.2">
      <c r="A104" s="225">
        <v>27</v>
      </c>
      <c r="B104" s="226" t="s">
        <v>343</v>
      </c>
      <c r="C104" s="244" t="s">
        <v>344</v>
      </c>
      <c r="D104" s="227" t="s">
        <v>140</v>
      </c>
      <c r="E104" s="228">
        <v>19.600000000000001</v>
      </c>
      <c r="F104" s="229"/>
      <c r="G104" s="230">
        <f>ROUND(E104*F104,2)</f>
        <v>0</v>
      </c>
      <c r="H104" s="229"/>
      <c r="I104" s="230">
        <f>ROUND(E104*H104,2)</f>
        <v>0</v>
      </c>
      <c r="J104" s="229"/>
      <c r="K104" s="230">
        <f>ROUND(E104*J104,2)</f>
        <v>0</v>
      </c>
      <c r="L104" s="230">
        <v>15</v>
      </c>
      <c r="M104" s="230">
        <f>G104*(1+L104/100)</f>
        <v>0</v>
      </c>
      <c r="N104" s="230">
        <v>5.7299999999999999E-3</v>
      </c>
      <c r="O104" s="230">
        <f>ROUND(E104*N104,2)</f>
        <v>0.11</v>
      </c>
      <c r="P104" s="230">
        <v>0</v>
      </c>
      <c r="Q104" s="230">
        <f>ROUND(E104*P104,2)</f>
        <v>0</v>
      </c>
      <c r="R104" s="230" t="s">
        <v>141</v>
      </c>
      <c r="S104" s="230" t="s">
        <v>142</v>
      </c>
      <c r="T104" s="231" t="s">
        <v>143</v>
      </c>
      <c r="U104" s="215">
        <v>0.75470000000000004</v>
      </c>
      <c r="V104" s="215">
        <f>ROUND(E104*U104,2)</f>
        <v>14.79</v>
      </c>
      <c r="W104" s="215"/>
      <c r="X104" s="215" t="s">
        <v>144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145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13"/>
      <c r="B105" s="214"/>
      <c r="C105" s="245" t="s">
        <v>335</v>
      </c>
      <c r="D105" s="232"/>
      <c r="E105" s="232"/>
      <c r="F105" s="232"/>
      <c r="G105" s="232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147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13"/>
      <c r="B106" s="214"/>
      <c r="C106" s="246" t="s">
        <v>148</v>
      </c>
      <c r="D106" s="233"/>
      <c r="E106" s="233"/>
      <c r="F106" s="233"/>
      <c r="G106" s="233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149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13"/>
      <c r="B107" s="214"/>
      <c r="C107" s="246" t="s">
        <v>150</v>
      </c>
      <c r="D107" s="233"/>
      <c r="E107" s="233"/>
      <c r="F107" s="233"/>
      <c r="G107" s="233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149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13"/>
      <c r="B108" s="214"/>
      <c r="C108" s="246" t="s">
        <v>345</v>
      </c>
      <c r="D108" s="233"/>
      <c r="E108" s="233"/>
      <c r="F108" s="233"/>
      <c r="G108" s="233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149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13"/>
      <c r="B109" s="214"/>
      <c r="C109" s="246" t="s">
        <v>315</v>
      </c>
      <c r="D109" s="233"/>
      <c r="E109" s="233"/>
      <c r="F109" s="233"/>
      <c r="G109" s="233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149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">
      <c r="A110" s="213"/>
      <c r="B110" s="214"/>
      <c r="C110" s="247" t="s">
        <v>346</v>
      </c>
      <c r="D110" s="216"/>
      <c r="E110" s="217">
        <v>19.600000000000001</v>
      </c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152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ht="22.5" outlineLevel="1" x14ac:dyDescent="0.2">
      <c r="A111" s="225">
        <v>28</v>
      </c>
      <c r="B111" s="226" t="s">
        <v>347</v>
      </c>
      <c r="C111" s="244" t="s">
        <v>348</v>
      </c>
      <c r="D111" s="227" t="s">
        <v>140</v>
      </c>
      <c r="E111" s="228">
        <v>21.2</v>
      </c>
      <c r="F111" s="229"/>
      <c r="G111" s="230">
        <f>ROUND(E111*F111,2)</f>
        <v>0</v>
      </c>
      <c r="H111" s="229"/>
      <c r="I111" s="230">
        <f>ROUND(E111*H111,2)</f>
        <v>0</v>
      </c>
      <c r="J111" s="229"/>
      <c r="K111" s="230">
        <f>ROUND(E111*J111,2)</f>
        <v>0</v>
      </c>
      <c r="L111" s="230">
        <v>15</v>
      </c>
      <c r="M111" s="230">
        <f>G111*(1+L111/100)</f>
        <v>0</v>
      </c>
      <c r="N111" s="230">
        <v>6.1000000000000004E-3</v>
      </c>
      <c r="O111" s="230">
        <f>ROUND(E111*N111,2)</f>
        <v>0.13</v>
      </c>
      <c r="P111" s="230">
        <v>0</v>
      </c>
      <c r="Q111" s="230">
        <f>ROUND(E111*P111,2)</f>
        <v>0</v>
      </c>
      <c r="R111" s="230" t="s">
        <v>141</v>
      </c>
      <c r="S111" s="230" t="s">
        <v>142</v>
      </c>
      <c r="T111" s="231" t="s">
        <v>143</v>
      </c>
      <c r="U111" s="215">
        <v>0.92569999999999997</v>
      </c>
      <c r="V111" s="215">
        <f>ROUND(E111*U111,2)</f>
        <v>19.62</v>
      </c>
      <c r="W111" s="215"/>
      <c r="X111" s="215" t="s">
        <v>144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145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13"/>
      <c r="B112" s="214"/>
      <c r="C112" s="245" t="s">
        <v>335</v>
      </c>
      <c r="D112" s="232"/>
      <c r="E112" s="232"/>
      <c r="F112" s="232"/>
      <c r="G112" s="232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147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13"/>
      <c r="B113" s="214"/>
      <c r="C113" s="246" t="s">
        <v>148</v>
      </c>
      <c r="D113" s="233"/>
      <c r="E113" s="233"/>
      <c r="F113" s="233"/>
      <c r="G113" s="233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149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13"/>
      <c r="B114" s="214"/>
      <c r="C114" s="246" t="s">
        <v>150</v>
      </c>
      <c r="D114" s="233"/>
      <c r="E114" s="233"/>
      <c r="F114" s="233"/>
      <c r="G114" s="233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149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13"/>
      <c r="B115" s="214"/>
      <c r="C115" s="246" t="s">
        <v>349</v>
      </c>
      <c r="D115" s="233"/>
      <c r="E115" s="233"/>
      <c r="F115" s="233"/>
      <c r="G115" s="233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149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13"/>
      <c r="B116" s="214"/>
      <c r="C116" s="246" t="s">
        <v>315</v>
      </c>
      <c r="D116" s="233"/>
      <c r="E116" s="233"/>
      <c r="F116" s="233"/>
      <c r="G116" s="233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149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13"/>
      <c r="B117" s="214"/>
      <c r="C117" s="247" t="s">
        <v>350</v>
      </c>
      <c r="D117" s="216"/>
      <c r="E117" s="217">
        <v>21.2</v>
      </c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152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2.5" outlineLevel="1" x14ac:dyDescent="0.2">
      <c r="A118" s="225">
        <v>29</v>
      </c>
      <c r="B118" s="226" t="s">
        <v>351</v>
      </c>
      <c r="C118" s="244" t="s">
        <v>352</v>
      </c>
      <c r="D118" s="227" t="s">
        <v>140</v>
      </c>
      <c r="E118" s="228">
        <v>4.5999999999999996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15</v>
      </c>
      <c r="M118" s="230">
        <f>G118*(1+L118/100)</f>
        <v>0</v>
      </c>
      <c r="N118" s="230">
        <v>4.0000000000000003E-5</v>
      </c>
      <c r="O118" s="230">
        <f>ROUND(E118*N118,2)</f>
        <v>0</v>
      </c>
      <c r="P118" s="230">
        <v>0</v>
      </c>
      <c r="Q118" s="230">
        <f>ROUND(E118*P118,2)</f>
        <v>0</v>
      </c>
      <c r="R118" s="230" t="s">
        <v>141</v>
      </c>
      <c r="S118" s="230" t="s">
        <v>142</v>
      </c>
      <c r="T118" s="231" t="s">
        <v>143</v>
      </c>
      <c r="U118" s="215">
        <v>0.129</v>
      </c>
      <c r="V118" s="215">
        <f>ROUND(E118*U118,2)</f>
        <v>0.59</v>
      </c>
      <c r="W118" s="215"/>
      <c r="X118" s="215" t="s">
        <v>144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145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">
      <c r="A119" s="213"/>
      <c r="B119" s="214"/>
      <c r="C119" s="249" t="s">
        <v>277</v>
      </c>
      <c r="D119" s="241"/>
      <c r="E119" s="241"/>
      <c r="F119" s="241"/>
      <c r="G119" s="241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149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13"/>
      <c r="B120" s="214"/>
      <c r="C120" s="246" t="s">
        <v>353</v>
      </c>
      <c r="D120" s="233"/>
      <c r="E120" s="233"/>
      <c r="F120" s="233"/>
      <c r="G120" s="233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149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13"/>
      <c r="B121" s="214"/>
      <c r="C121" s="247" t="s">
        <v>354</v>
      </c>
      <c r="D121" s="216"/>
      <c r="E121" s="217">
        <v>4.5999999999999996</v>
      </c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152</v>
      </c>
      <c r="AH121" s="206">
        <v>5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ht="22.5" outlineLevel="1" x14ac:dyDescent="0.2">
      <c r="A122" s="225">
        <v>30</v>
      </c>
      <c r="B122" s="226" t="s">
        <v>355</v>
      </c>
      <c r="C122" s="244" t="s">
        <v>356</v>
      </c>
      <c r="D122" s="227" t="s">
        <v>140</v>
      </c>
      <c r="E122" s="228">
        <v>3.5</v>
      </c>
      <c r="F122" s="229"/>
      <c r="G122" s="230">
        <f>ROUND(E122*F122,2)</f>
        <v>0</v>
      </c>
      <c r="H122" s="229"/>
      <c r="I122" s="230">
        <f>ROUND(E122*H122,2)</f>
        <v>0</v>
      </c>
      <c r="J122" s="229"/>
      <c r="K122" s="230">
        <f>ROUND(E122*J122,2)</f>
        <v>0</v>
      </c>
      <c r="L122" s="230">
        <v>15</v>
      </c>
      <c r="M122" s="230">
        <f>G122*(1+L122/100)</f>
        <v>0</v>
      </c>
      <c r="N122" s="230">
        <v>1.3999999999999999E-4</v>
      </c>
      <c r="O122" s="230">
        <f>ROUND(E122*N122,2)</f>
        <v>0</v>
      </c>
      <c r="P122" s="230">
        <v>0</v>
      </c>
      <c r="Q122" s="230">
        <f>ROUND(E122*P122,2)</f>
        <v>0</v>
      </c>
      <c r="R122" s="230" t="s">
        <v>141</v>
      </c>
      <c r="S122" s="230" t="s">
        <v>142</v>
      </c>
      <c r="T122" s="231" t="s">
        <v>143</v>
      </c>
      <c r="U122" s="215">
        <v>0.17</v>
      </c>
      <c r="V122" s="215">
        <f>ROUND(E122*U122,2)</f>
        <v>0.6</v>
      </c>
      <c r="W122" s="215"/>
      <c r="X122" s="215" t="s">
        <v>144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145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13"/>
      <c r="B123" s="214"/>
      <c r="C123" s="249" t="s">
        <v>357</v>
      </c>
      <c r="D123" s="241"/>
      <c r="E123" s="241"/>
      <c r="F123" s="241"/>
      <c r="G123" s="241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149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13"/>
      <c r="B124" s="214"/>
      <c r="C124" s="246" t="s">
        <v>353</v>
      </c>
      <c r="D124" s="233"/>
      <c r="E124" s="233"/>
      <c r="F124" s="233"/>
      <c r="G124" s="233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149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13"/>
      <c r="B125" s="214"/>
      <c r="C125" s="247" t="s">
        <v>358</v>
      </c>
      <c r="D125" s="216"/>
      <c r="E125" s="217">
        <v>3.5</v>
      </c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152</v>
      </c>
      <c r="AH125" s="206">
        <v>5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ht="22.5" outlineLevel="1" x14ac:dyDescent="0.2">
      <c r="A126" s="225">
        <v>31</v>
      </c>
      <c r="B126" s="226" t="s">
        <v>359</v>
      </c>
      <c r="C126" s="244" t="s">
        <v>360</v>
      </c>
      <c r="D126" s="227" t="s">
        <v>140</v>
      </c>
      <c r="E126" s="228">
        <v>2.2999999999999998</v>
      </c>
      <c r="F126" s="229"/>
      <c r="G126" s="230">
        <f>ROUND(E126*F126,2)</f>
        <v>0</v>
      </c>
      <c r="H126" s="229"/>
      <c r="I126" s="230">
        <f>ROUND(E126*H126,2)</f>
        <v>0</v>
      </c>
      <c r="J126" s="229"/>
      <c r="K126" s="230">
        <f>ROUND(E126*J126,2)</f>
        <v>0</v>
      </c>
      <c r="L126" s="230">
        <v>15</v>
      </c>
      <c r="M126" s="230">
        <f>G126*(1+L126/100)</f>
        <v>0</v>
      </c>
      <c r="N126" s="230">
        <v>1.9000000000000001E-4</v>
      </c>
      <c r="O126" s="230">
        <f>ROUND(E126*N126,2)</f>
        <v>0</v>
      </c>
      <c r="P126" s="230">
        <v>0</v>
      </c>
      <c r="Q126" s="230">
        <f>ROUND(E126*P126,2)</f>
        <v>0</v>
      </c>
      <c r="R126" s="230" t="s">
        <v>141</v>
      </c>
      <c r="S126" s="230" t="s">
        <v>142</v>
      </c>
      <c r="T126" s="231" t="s">
        <v>143</v>
      </c>
      <c r="U126" s="215">
        <v>0.2</v>
      </c>
      <c r="V126" s="215">
        <f>ROUND(E126*U126,2)</f>
        <v>0.46</v>
      </c>
      <c r="W126" s="215"/>
      <c r="X126" s="215" t="s">
        <v>144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145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13"/>
      <c r="B127" s="214"/>
      <c r="C127" s="249" t="s">
        <v>357</v>
      </c>
      <c r="D127" s="241"/>
      <c r="E127" s="241"/>
      <c r="F127" s="241"/>
      <c r="G127" s="241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149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13"/>
      <c r="B128" s="214"/>
      <c r="C128" s="246" t="s">
        <v>353</v>
      </c>
      <c r="D128" s="233"/>
      <c r="E128" s="233"/>
      <c r="F128" s="233"/>
      <c r="G128" s="233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149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13"/>
      <c r="B129" s="214"/>
      <c r="C129" s="247" t="s">
        <v>361</v>
      </c>
      <c r="D129" s="216"/>
      <c r="E129" s="217">
        <v>2.2999999999999998</v>
      </c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152</v>
      </c>
      <c r="AH129" s="206">
        <v>5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2.5" outlineLevel="1" x14ac:dyDescent="0.2">
      <c r="A130" s="225">
        <v>32</v>
      </c>
      <c r="B130" s="226" t="s">
        <v>362</v>
      </c>
      <c r="C130" s="244" t="s">
        <v>363</v>
      </c>
      <c r="D130" s="227" t="s">
        <v>140</v>
      </c>
      <c r="E130" s="228">
        <v>19.600000000000001</v>
      </c>
      <c r="F130" s="229"/>
      <c r="G130" s="230">
        <f>ROUND(E130*F130,2)</f>
        <v>0</v>
      </c>
      <c r="H130" s="229"/>
      <c r="I130" s="230">
        <f>ROUND(E130*H130,2)</f>
        <v>0</v>
      </c>
      <c r="J130" s="229"/>
      <c r="K130" s="230">
        <f>ROUND(E130*J130,2)</f>
        <v>0</v>
      </c>
      <c r="L130" s="230">
        <v>15</v>
      </c>
      <c r="M130" s="230">
        <f>G130*(1+L130/100)</f>
        <v>0</v>
      </c>
      <c r="N130" s="230">
        <v>1.2E-4</v>
      </c>
      <c r="O130" s="230">
        <f>ROUND(E130*N130,2)</f>
        <v>0</v>
      </c>
      <c r="P130" s="230">
        <v>0</v>
      </c>
      <c r="Q130" s="230">
        <f>ROUND(E130*P130,2)</f>
        <v>0</v>
      </c>
      <c r="R130" s="230" t="s">
        <v>141</v>
      </c>
      <c r="S130" s="230" t="s">
        <v>142</v>
      </c>
      <c r="T130" s="231" t="s">
        <v>143</v>
      </c>
      <c r="U130" s="215">
        <v>0.157</v>
      </c>
      <c r="V130" s="215">
        <f>ROUND(E130*U130,2)</f>
        <v>3.08</v>
      </c>
      <c r="W130" s="215"/>
      <c r="X130" s="215" t="s">
        <v>144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145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">
      <c r="A131" s="213"/>
      <c r="B131" s="214"/>
      <c r="C131" s="249" t="s">
        <v>357</v>
      </c>
      <c r="D131" s="241"/>
      <c r="E131" s="241"/>
      <c r="F131" s="241"/>
      <c r="G131" s="241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149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13"/>
      <c r="B132" s="214"/>
      <c r="C132" s="246" t="s">
        <v>364</v>
      </c>
      <c r="D132" s="233"/>
      <c r="E132" s="233"/>
      <c r="F132" s="233"/>
      <c r="G132" s="233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149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13"/>
      <c r="B133" s="214"/>
      <c r="C133" s="246" t="s">
        <v>353</v>
      </c>
      <c r="D133" s="233"/>
      <c r="E133" s="233"/>
      <c r="F133" s="233"/>
      <c r="G133" s="233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149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13"/>
      <c r="B134" s="214"/>
      <c r="C134" s="247" t="s">
        <v>365</v>
      </c>
      <c r="D134" s="216"/>
      <c r="E134" s="217">
        <v>19.600000000000001</v>
      </c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152</v>
      </c>
      <c r="AH134" s="206">
        <v>5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ht="22.5" outlineLevel="1" x14ac:dyDescent="0.2">
      <c r="A135" s="225">
        <v>33</v>
      </c>
      <c r="B135" s="226" t="s">
        <v>366</v>
      </c>
      <c r="C135" s="244" t="s">
        <v>367</v>
      </c>
      <c r="D135" s="227" t="s">
        <v>140</v>
      </c>
      <c r="E135" s="228">
        <v>21.2</v>
      </c>
      <c r="F135" s="229"/>
      <c r="G135" s="230">
        <f>ROUND(E135*F135,2)</f>
        <v>0</v>
      </c>
      <c r="H135" s="229"/>
      <c r="I135" s="230">
        <f>ROUND(E135*H135,2)</f>
        <v>0</v>
      </c>
      <c r="J135" s="229"/>
      <c r="K135" s="230">
        <f>ROUND(E135*J135,2)</f>
        <v>0</v>
      </c>
      <c r="L135" s="230">
        <v>15</v>
      </c>
      <c r="M135" s="230">
        <f>G135*(1+L135/100)</f>
        <v>0</v>
      </c>
      <c r="N135" s="230">
        <v>1.6000000000000001E-4</v>
      </c>
      <c r="O135" s="230">
        <f>ROUND(E135*N135,2)</f>
        <v>0</v>
      </c>
      <c r="P135" s="230">
        <v>0</v>
      </c>
      <c r="Q135" s="230">
        <f>ROUND(E135*P135,2)</f>
        <v>0</v>
      </c>
      <c r="R135" s="230" t="s">
        <v>141</v>
      </c>
      <c r="S135" s="230" t="s">
        <v>142</v>
      </c>
      <c r="T135" s="231" t="s">
        <v>143</v>
      </c>
      <c r="U135" s="215">
        <v>0.17</v>
      </c>
      <c r="V135" s="215">
        <f>ROUND(E135*U135,2)</f>
        <v>3.6</v>
      </c>
      <c r="W135" s="215"/>
      <c r="X135" s="215" t="s">
        <v>144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145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">
      <c r="A136" s="213"/>
      <c r="B136" s="214"/>
      <c r="C136" s="249" t="s">
        <v>357</v>
      </c>
      <c r="D136" s="241"/>
      <c r="E136" s="241"/>
      <c r="F136" s="241"/>
      <c r="G136" s="241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149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13"/>
      <c r="B137" s="214"/>
      <c r="C137" s="246" t="s">
        <v>353</v>
      </c>
      <c r="D137" s="233"/>
      <c r="E137" s="233"/>
      <c r="F137" s="233"/>
      <c r="G137" s="233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149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13"/>
      <c r="B138" s="214"/>
      <c r="C138" s="247" t="s">
        <v>368</v>
      </c>
      <c r="D138" s="216"/>
      <c r="E138" s="217">
        <v>21.2</v>
      </c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152</v>
      </c>
      <c r="AH138" s="206">
        <v>5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ht="22.5" outlineLevel="1" x14ac:dyDescent="0.2">
      <c r="A139" s="225">
        <v>34</v>
      </c>
      <c r="B139" s="226" t="s">
        <v>369</v>
      </c>
      <c r="C139" s="244" t="s">
        <v>370</v>
      </c>
      <c r="D139" s="227" t="s">
        <v>163</v>
      </c>
      <c r="E139" s="228">
        <v>3</v>
      </c>
      <c r="F139" s="229"/>
      <c r="G139" s="230">
        <f>ROUND(E139*F139,2)</f>
        <v>0</v>
      </c>
      <c r="H139" s="229"/>
      <c r="I139" s="230">
        <f>ROUND(E139*H139,2)</f>
        <v>0</v>
      </c>
      <c r="J139" s="229"/>
      <c r="K139" s="230">
        <f>ROUND(E139*J139,2)</f>
        <v>0</v>
      </c>
      <c r="L139" s="230">
        <v>15</v>
      </c>
      <c r="M139" s="230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0" t="s">
        <v>141</v>
      </c>
      <c r="S139" s="230" t="s">
        <v>142</v>
      </c>
      <c r="T139" s="231" t="s">
        <v>143</v>
      </c>
      <c r="U139" s="215">
        <v>8.3000000000000004E-2</v>
      </c>
      <c r="V139" s="215">
        <f>ROUND(E139*U139,2)</f>
        <v>0.25</v>
      </c>
      <c r="W139" s="215"/>
      <c r="X139" s="215" t="s">
        <v>144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145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13"/>
      <c r="B140" s="214"/>
      <c r="C140" s="249" t="s">
        <v>371</v>
      </c>
      <c r="D140" s="241"/>
      <c r="E140" s="241"/>
      <c r="F140" s="241"/>
      <c r="G140" s="241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149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">
      <c r="A141" s="213"/>
      <c r="B141" s="214"/>
      <c r="C141" s="247" t="s">
        <v>181</v>
      </c>
      <c r="D141" s="216"/>
      <c r="E141" s="217">
        <v>3</v>
      </c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152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25">
        <v>35</v>
      </c>
      <c r="B142" s="226" t="s">
        <v>372</v>
      </c>
      <c r="C142" s="244" t="s">
        <v>373</v>
      </c>
      <c r="D142" s="227" t="s">
        <v>163</v>
      </c>
      <c r="E142" s="228">
        <v>1</v>
      </c>
      <c r="F142" s="229"/>
      <c r="G142" s="230">
        <f>ROUND(E142*F142,2)</f>
        <v>0</v>
      </c>
      <c r="H142" s="229"/>
      <c r="I142" s="230">
        <f>ROUND(E142*H142,2)</f>
        <v>0</v>
      </c>
      <c r="J142" s="229"/>
      <c r="K142" s="230">
        <f>ROUND(E142*J142,2)</f>
        <v>0</v>
      </c>
      <c r="L142" s="230">
        <v>15</v>
      </c>
      <c r="M142" s="230">
        <f>G142*(1+L142/100)</f>
        <v>0</v>
      </c>
      <c r="N142" s="230">
        <v>1.6000000000000001E-4</v>
      </c>
      <c r="O142" s="230">
        <f>ROUND(E142*N142,2)</f>
        <v>0</v>
      </c>
      <c r="P142" s="230">
        <v>0</v>
      </c>
      <c r="Q142" s="230">
        <f>ROUND(E142*P142,2)</f>
        <v>0</v>
      </c>
      <c r="R142" s="230" t="s">
        <v>141</v>
      </c>
      <c r="S142" s="230" t="s">
        <v>142</v>
      </c>
      <c r="T142" s="231" t="s">
        <v>143</v>
      </c>
      <c r="U142" s="215">
        <v>0.16500000000000001</v>
      </c>
      <c r="V142" s="215">
        <f>ROUND(E142*U142,2)</f>
        <v>0.17</v>
      </c>
      <c r="W142" s="215"/>
      <c r="X142" s="215" t="s">
        <v>144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145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">
      <c r="A143" s="213"/>
      <c r="B143" s="214"/>
      <c r="C143" s="249" t="s">
        <v>371</v>
      </c>
      <c r="D143" s="241"/>
      <c r="E143" s="241"/>
      <c r="F143" s="241"/>
      <c r="G143" s="241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149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25">
        <v>36</v>
      </c>
      <c r="B144" s="226" t="s">
        <v>374</v>
      </c>
      <c r="C144" s="244" t="s">
        <v>375</v>
      </c>
      <c r="D144" s="227" t="s">
        <v>163</v>
      </c>
      <c r="E144" s="228">
        <v>1</v>
      </c>
      <c r="F144" s="229"/>
      <c r="G144" s="230">
        <f>ROUND(E144*F144,2)</f>
        <v>0</v>
      </c>
      <c r="H144" s="229"/>
      <c r="I144" s="230">
        <f>ROUND(E144*H144,2)</f>
        <v>0</v>
      </c>
      <c r="J144" s="229"/>
      <c r="K144" s="230">
        <f>ROUND(E144*J144,2)</f>
        <v>0</v>
      </c>
      <c r="L144" s="230">
        <v>15</v>
      </c>
      <c r="M144" s="230">
        <f>G144*(1+L144/100)</f>
        <v>0</v>
      </c>
      <c r="N144" s="230">
        <v>9.2000000000000003E-4</v>
      </c>
      <c r="O144" s="230">
        <f>ROUND(E144*N144,2)</f>
        <v>0</v>
      </c>
      <c r="P144" s="230">
        <v>0</v>
      </c>
      <c r="Q144" s="230">
        <f>ROUND(E144*P144,2)</f>
        <v>0</v>
      </c>
      <c r="R144" s="230" t="s">
        <v>141</v>
      </c>
      <c r="S144" s="230" t="s">
        <v>142</v>
      </c>
      <c r="T144" s="231" t="s">
        <v>143</v>
      </c>
      <c r="U144" s="215">
        <v>0.35099999999999998</v>
      </c>
      <c r="V144" s="215">
        <f>ROUND(E144*U144,2)</f>
        <v>0.35</v>
      </c>
      <c r="W144" s="215"/>
      <c r="X144" s="215" t="s">
        <v>144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145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13"/>
      <c r="B145" s="214"/>
      <c r="C145" s="249" t="s">
        <v>371</v>
      </c>
      <c r="D145" s="241"/>
      <c r="E145" s="241"/>
      <c r="F145" s="241"/>
      <c r="G145" s="241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149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">
      <c r="A146" s="225">
        <v>37</v>
      </c>
      <c r="B146" s="226" t="s">
        <v>376</v>
      </c>
      <c r="C146" s="244" t="s">
        <v>377</v>
      </c>
      <c r="D146" s="227" t="s">
        <v>163</v>
      </c>
      <c r="E146" s="228">
        <v>2</v>
      </c>
      <c r="F146" s="229"/>
      <c r="G146" s="230">
        <f>ROUND(E146*F146,2)</f>
        <v>0</v>
      </c>
      <c r="H146" s="229"/>
      <c r="I146" s="230">
        <f>ROUND(E146*H146,2)</f>
        <v>0</v>
      </c>
      <c r="J146" s="229"/>
      <c r="K146" s="230">
        <f>ROUND(E146*J146,2)</f>
        <v>0</v>
      </c>
      <c r="L146" s="230">
        <v>15</v>
      </c>
      <c r="M146" s="230">
        <f>G146*(1+L146/100)</f>
        <v>0</v>
      </c>
      <c r="N146" s="230">
        <v>1.3999999999999999E-4</v>
      </c>
      <c r="O146" s="230">
        <f>ROUND(E146*N146,2)</f>
        <v>0</v>
      </c>
      <c r="P146" s="230">
        <v>0</v>
      </c>
      <c r="Q146" s="230">
        <f>ROUND(E146*P146,2)</f>
        <v>0</v>
      </c>
      <c r="R146" s="230" t="s">
        <v>141</v>
      </c>
      <c r="S146" s="230" t="s">
        <v>142</v>
      </c>
      <c r="T146" s="231" t="s">
        <v>143</v>
      </c>
      <c r="U146" s="215">
        <v>0.16500000000000001</v>
      </c>
      <c r="V146" s="215">
        <f>ROUND(E146*U146,2)</f>
        <v>0.33</v>
      </c>
      <c r="W146" s="215"/>
      <c r="X146" s="215" t="s">
        <v>144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145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">
      <c r="A147" s="213"/>
      <c r="B147" s="214"/>
      <c r="C147" s="249" t="s">
        <v>371</v>
      </c>
      <c r="D147" s="241"/>
      <c r="E147" s="241"/>
      <c r="F147" s="241"/>
      <c r="G147" s="241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149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13"/>
      <c r="B148" s="214"/>
      <c r="C148" s="247" t="s">
        <v>378</v>
      </c>
      <c r="D148" s="216"/>
      <c r="E148" s="217">
        <v>2</v>
      </c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152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">
      <c r="A149" s="225">
        <v>38</v>
      </c>
      <c r="B149" s="226" t="s">
        <v>379</v>
      </c>
      <c r="C149" s="244" t="s">
        <v>380</v>
      </c>
      <c r="D149" s="227" t="s">
        <v>163</v>
      </c>
      <c r="E149" s="228">
        <v>1</v>
      </c>
      <c r="F149" s="229"/>
      <c r="G149" s="230">
        <f>ROUND(E149*F149,2)</f>
        <v>0</v>
      </c>
      <c r="H149" s="229"/>
      <c r="I149" s="230">
        <f>ROUND(E149*H149,2)</f>
        <v>0</v>
      </c>
      <c r="J149" s="229"/>
      <c r="K149" s="230">
        <f>ROUND(E149*J149,2)</f>
        <v>0</v>
      </c>
      <c r="L149" s="230">
        <v>15</v>
      </c>
      <c r="M149" s="230">
        <f>G149*(1+L149/100)</f>
        <v>0</v>
      </c>
      <c r="N149" s="230">
        <v>7.6999999999999996E-4</v>
      </c>
      <c r="O149" s="230">
        <f>ROUND(E149*N149,2)</f>
        <v>0</v>
      </c>
      <c r="P149" s="230">
        <v>0</v>
      </c>
      <c r="Q149" s="230">
        <f>ROUND(E149*P149,2)</f>
        <v>0</v>
      </c>
      <c r="R149" s="230" t="s">
        <v>141</v>
      </c>
      <c r="S149" s="230" t="s">
        <v>142</v>
      </c>
      <c r="T149" s="231" t="s">
        <v>143</v>
      </c>
      <c r="U149" s="215">
        <v>0.35099999999999998</v>
      </c>
      <c r="V149" s="215">
        <f>ROUND(E149*U149,2)</f>
        <v>0.35</v>
      </c>
      <c r="W149" s="215"/>
      <c r="X149" s="215" t="s">
        <v>144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145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">
      <c r="A150" s="213"/>
      <c r="B150" s="214"/>
      <c r="C150" s="249" t="s">
        <v>371</v>
      </c>
      <c r="D150" s="241"/>
      <c r="E150" s="241"/>
      <c r="F150" s="241"/>
      <c r="G150" s="241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149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25">
        <v>39</v>
      </c>
      <c r="B151" s="226" t="s">
        <v>381</v>
      </c>
      <c r="C151" s="244" t="s">
        <v>382</v>
      </c>
      <c r="D151" s="227" t="s">
        <v>163</v>
      </c>
      <c r="E151" s="228">
        <v>1</v>
      </c>
      <c r="F151" s="229"/>
      <c r="G151" s="230">
        <f>ROUND(E151*F151,2)</f>
        <v>0</v>
      </c>
      <c r="H151" s="229"/>
      <c r="I151" s="230">
        <f>ROUND(E151*H151,2)</f>
        <v>0</v>
      </c>
      <c r="J151" s="229"/>
      <c r="K151" s="230">
        <f>ROUND(E151*J151,2)</f>
        <v>0</v>
      </c>
      <c r="L151" s="230">
        <v>15</v>
      </c>
      <c r="M151" s="230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0" t="s">
        <v>141</v>
      </c>
      <c r="S151" s="230" t="s">
        <v>142</v>
      </c>
      <c r="T151" s="231" t="s">
        <v>143</v>
      </c>
      <c r="U151" s="215">
        <v>0.16500000000000001</v>
      </c>
      <c r="V151" s="215">
        <f>ROUND(E151*U151,2)</f>
        <v>0.17</v>
      </c>
      <c r="W151" s="215"/>
      <c r="X151" s="215" t="s">
        <v>144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145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">
      <c r="A152" s="213"/>
      <c r="B152" s="214"/>
      <c r="C152" s="249" t="s">
        <v>371</v>
      </c>
      <c r="D152" s="241"/>
      <c r="E152" s="241"/>
      <c r="F152" s="241"/>
      <c r="G152" s="241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149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">
      <c r="A153" s="225">
        <v>40</v>
      </c>
      <c r="B153" s="226" t="s">
        <v>383</v>
      </c>
      <c r="C153" s="244" t="s">
        <v>384</v>
      </c>
      <c r="D153" s="227" t="s">
        <v>163</v>
      </c>
      <c r="E153" s="228">
        <v>2</v>
      </c>
      <c r="F153" s="229"/>
      <c r="G153" s="230">
        <f>ROUND(E153*F153,2)</f>
        <v>0</v>
      </c>
      <c r="H153" s="229"/>
      <c r="I153" s="230">
        <f>ROUND(E153*H153,2)</f>
        <v>0</v>
      </c>
      <c r="J153" s="229"/>
      <c r="K153" s="230">
        <f>ROUND(E153*J153,2)</f>
        <v>0</v>
      </c>
      <c r="L153" s="230">
        <v>15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 t="s">
        <v>141</v>
      </c>
      <c r="S153" s="230" t="s">
        <v>142</v>
      </c>
      <c r="T153" s="231" t="s">
        <v>143</v>
      </c>
      <c r="U153" s="215">
        <v>0.35099999999999998</v>
      </c>
      <c r="V153" s="215">
        <f>ROUND(E153*U153,2)</f>
        <v>0.7</v>
      </c>
      <c r="W153" s="215"/>
      <c r="X153" s="215" t="s">
        <v>144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145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13"/>
      <c r="B154" s="214"/>
      <c r="C154" s="249" t="s">
        <v>371</v>
      </c>
      <c r="D154" s="241"/>
      <c r="E154" s="241"/>
      <c r="F154" s="241"/>
      <c r="G154" s="241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149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">
      <c r="A155" s="213"/>
      <c r="B155" s="214"/>
      <c r="C155" s="247" t="s">
        <v>378</v>
      </c>
      <c r="D155" s="216"/>
      <c r="E155" s="217">
        <v>2</v>
      </c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152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33.75" outlineLevel="1" x14ac:dyDescent="0.2">
      <c r="A156" s="234">
        <v>41</v>
      </c>
      <c r="B156" s="235" t="s">
        <v>385</v>
      </c>
      <c r="C156" s="248" t="s">
        <v>386</v>
      </c>
      <c r="D156" s="236" t="s">
        <v>163</v>
      </c>
      <c r="E156" s="237">
        <v>1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15</v>
      </c>
      <c r="M156" s="239">
        <f>G156*(1+L156/100)</f>
        <v>0</v>
      </c>
      <c r="N156" s="239">
        <v>2.15E-3</v>
      </c>
      <c r="O156" s="239">
        <f>ROUND(E156*N156,2)</f>
        <v>0</v>
      </c>
      <c r="P156" s="239">
        <v>0</v>
      </c>
      <c r="Q156" s="239">
        <f>ROUND(E156*P156,2)</f>
        <v>0</v>
      </c>
      <c r="R156" s="239" t="s">
        <v>141</v>
      </c>
      <c r="S156" s="239" t="s">
        <v>142</v>
      </c>
      <c r="T156" s="240" t="s">
        <v>143</v>
      </c>
      <c r="U156" s="215">
        <v>0.372</v>
      </c>
      <c r="V156" s="215">
        <f>ROUND(E156*U156,2)</f>
        <v>0.37</v>
      </c>
      <c r="W156" s="215"/>
      <c r="X156" s="215" t="s">
        <v>144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145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">
      <c r="A157" s="225">
        <v>42</v>
      </c>
      <c r="B157" s="226" t="s">
        <v>387</v>
      </c>
      <c r="C157" s="244" t="s">
        <v>388</v>
      </c>
      <c r="D157" s="227" t="s">
        <v>140</v>
      </c>
      <c r="E157" s="228">
        <v>25.7</v>
      </c>
      <c r="F157" s="229"/>
      <c r="G157" s="230">
        <f>ROUND(E157*F157,2)</f>
        <v>0</v>
      </c>
      <c r="H157" s="229"/>
      <c r="I157" s="230">
        <f>ROUND(E157*H157,2)</f>
        <v>0</v>
      </c>
      <c r="J157" s="229"/>
      <c r="K157" s="230">
        <f>ROUND(E157*J157,2)</f>
        <v>0</v>
      </c>
      <c r="L157" s="230">
        <v>15</v>
      </c>
      <c r="M157" s="230">
        <f>G157*(1+L157/100)</f>
        <v>0</v>
      </c>
      <c r="N157" s="230">
        <v>0</v>
      </c>
      <c r="O157" s="230">
        <f>ROUND(E157*N157,2)</f>
        <v>0</v>
      </c>
      <c r="P157" s="230">
        <v>0</v>
      </c>
      <c r="Q157" s="230">
        <f>ROUND(E157*P157,2)</f>
        <v>0</v>
      </c>
      <c r="R157" s="230" t="s">
        <v>141</v>
      </c>
      <c r="S157" s="230" t="s">
        <v>142</v>
      </c>
      <c r="T157" s="231" t="s">
        <v>143</v>
      </c>
      <c r="U157" s="215">
        <v>2.9000000000000001E-2</v>
      </c>
      <c r="V157" s="215">
        <f>ROUND(E157*U157,2)</f>
        <v>0.75</v>
      </c>
      <c r="W157" s="215"/>
      <c r="X157" s="215" t="s">
        <v>144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145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">
      <c r="A158" s="213"/>
      <c r="B158" s="214"/>
      <c r="C158" s="249" t="s">
        <v>389</v>
      </c>
      <c r="D158" s="241"/>
      <c r="E158" s="241"/>
      <c r="F158" s="241"/>
      <c r="G158" s="241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149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">
      <c r="A159" s="213"/>
      <c r="B159" s="214"/>
      <c r="C159" s="246" t="s">
        <v>390</v>
      </c>
      <c r="D159" s="233"/>
      <c r="E159" s="233"/>
      <c r="F159" s="233"/>
      <c r="G159" s="233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149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">
      <c r="A160" s="213"/>
      <c r="B160" s="214"/>
      <c r="C160" s="247" t="s">
        <v>365</v>
      </c>
      <c r="D160" s="216"/>
      <c r="E160" s="217">
        <v>19.600000000000001</v>
      </c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152</v>
      </c>
      <c r="AH160" s="206">
        <v>5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">
      <c r="A161" s="213"/>
      <c r="B161" s="214"/>
      <c r="C161" s="247" t="s">
        <v>354</v>
      </c>
      <c r="D161" s="216"/>
      <c r="E161" s="217">
        <v>4.5999999999999996</v>
      </c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152</v>
      </c>
      <c r="AH161" s="206">
        <v>5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">
      <c r="A162" s="213"/>
      <c r="B162" s="214"/>
      <c r="C162" s="247" t="s">
        <v>391</v>
      </c>
      <c r="D162" s="216"/>
      <c r="E162" s="217">
        <v>1.5</v>
      </c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152</v>
      </c>
      <c r="AH162" s="206">
        <v>5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">
      <c r="A163" s="225">
        <v>43</v>
      </c>
      <c r="B163" s="226" t="s">
        <v>392</v>
      </c>
      <c r="C163" s="244" t="s">
        <v>393</v>
      </c>
      <c r="D163" s="227" t="s">
        <v>140</v>
      </c>
      <c r="E163" s="228">
        <v>27.7</v>
      </c>
      <c r="F163" s="229"/>
      <c r="G163" s="230">
        <f>ROUND(E163*F163,2)</f>
        <v>0</v>
      </c>
      <c r="H163" s="229"/>
      <c r="I163" s="230">
        <f>ROUND(E163*H163,2)</f>
        <v>0</v>
      </c>
      <c r="J163" s="229"/>
      <c r="K163" s="230">
        <f>ROUND(E163*J163,2)</f>
        <v>0</v>
      </c>
      <c r="L163" s="230">
        <v>15</v>
      </c>
      <c r="M163" s="230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0" t="s">
        <v>141</v>
      </c>
      <c r="S163" s="230" t="s">
        <v>142</v>
      </c>
      <c r="T163" s="231" t="s">
        <v>143</v>
      </c>
      <c r="U163" s="215">
        <v>3.1E-2</v>
      </c>
      <c r="V163" s="215">
        <f>ROUND(E163*U163,2)</f>
        <v>0.86</v>
      </c>
      <c r="W163" s="215"/>
      <c r="X163" s="215" t="s">
        <v>144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145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">
      <c r="A164" s="213"/>
      <c r="B164" s="214"/>
      <c r="C164" s="249" t="s">
        <v>389</v>
      </c>
      <c r="D164" s="241"/>
      <c r="E164" s="241"/>
      <c r="F164" s="241"/>
      <c r="G164" s="241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149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">
      <c r="A165" s="213"/>
      <c r="B165" s="214"/>
      <c r="C165" s="246" t="s">
        <v>390</v>
      </c>
      <c r="D165" s="233"/>
      <c r="E165" s="233"/>
      <c r="F165" s="233"/>
      <c r="G165" s="233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149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">
      <c r="A166" s="213"/>
      <c r="B166" s="214"/>
      <c r="C166" s="247" t="s">
        <v>394</v>
      </c>
      <c r="D166" s="216"/>
      <c r="E166" s="217">
        <v>3</v>
      </c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152</v>
      </c>
      <c r="AH166" s="206">
        <v>5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">
      <c r="A167" s="213"/>
      <c r="B167" s="214"/>
      <c r="C167" s="247" t="s">
        <v>358</v>
      </c>
      <c r="D167" s="216"/>
      <c r="E167" s="217">
        <v>3.5</v>
      </c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152</v>
      </c>
      <c r="AH167" s="206">
        <v>5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">
      <c r="A168" s="213"/>
      <c r="B168" s="214"/>
      <c r="C168" s="247" t="s">
        <v>368</v>
      </c>
      <c r="D168" s="216"/>
      <c r="E168" s="217">
        <v>21.2</v>
      </c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152</v>
      </c>
      <c r="AH168" s="206">
        <v>5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">
      <c r="A169" s="225">
        <v>44</v>
      </c>
      <c r="B169" s="226" t="s">
        <v>395</v>
      </c>
      <c r="C169" s="244" t="s">
        <v>396</v>
      </c>
      <c r="D169" s="227" t="s">
        <v>140</v>
      </c>
      <c r="E169" s="228">
        <v>2.2999999999999998</v>
      </c>
      <c r="F169" s="229"/>
      <c r="G169" s="230">
        <f>ROUND(E169*F169,2)</f>
        <v>0</v>
      </c>
      <c r="H169" s="229"/>
      <c r="I169" s="230">
        <f>ROUND(E169*H169,2)</f>
        <v>0</v>
      </c>
      <c r="J169" s="229"/>
      <c r="K169" s="230">
        <f>ROUND(E169*J169,2)</f>
        <v>0</v>
      </c>
      <c r="L169" s="230">
        <v>15</v>
      </c>
      <c r="M169" s="230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0" t="s">
        <v>141</v>
      </c>
      <c r="S169" s="230" t="s">
        <v>142</v>
      </c>
      <c r="T169" s="231" t="s">
        <v>143</v>
      </c>
      <c r="U169" s="215">
        <v>4.2000000000000003E-2</v>
      </c>
      <c r="V169" s="215">
        <f>ROUND(E169*U169,2)</f>
        <v>0.1</v>
      </c>
      <c r="W169" s="215"/>
      <c r="X169" s="215" t="s">
        <v>144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145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">
      <c r="A170" s="213"/>
      <c r="B170" s="214"/>
      <c r="C170" s="249" t="s">
        <v>389</v>
      </c>
      <c r="D170" s="241"/>
      <c r="E170" s="241"/>
      <c r="F170" s="241"/>
      <c r="G170" s="241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149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">
      <c r="A171" s="213"/>
      <c r="B171" s="214"/>
      <c r="C171" s="246" t="s">
        <v>390</v>
      </c>
      <c r="D171" s="233"/>
      <c r="E171" s="233"/>
      <c r="F171" s="233"/>
      <c r="G171" s="233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149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">
      <c r="A172" s="213"/>
      <c r="B172" s="214"/>
      <c r="C172" s="247" t="s">
        <v>361</v>
      </c>
      <c r="D172" s="216"/>
      <c r="E172" s="217">
        <v>2.2999999999999998</v>
      </c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152</v>
      </c>
      <c r="AH172" s="206">
        <v>5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">
      <c r="A173" s="225">
        <v>45</v>
      </c>
      <c r="B173" s="226" t="s">
        <v>397</v>
      </c>
      <c r="C173" s="244" t="s">
        <v>398</v>
      </c>
      <c r="D173" s="227" t="s">
        <v>140</v>
      </c>
      <c r="E173" s="228">
        <v>55.7</v>
      </c>
      <c r="F173" s="229"/>
      <c r="G173" s="230">
        <f>ROUND(E173*F173,2)</f>
        <v>0</v>
      </c>
      <c r="H173" s="229"/>
      <c r="I173" s="230">
        <f>ROUND(E173*H173,2)</f>
        <v>0</v>
      </c>
      <c r="J173" s="229"/>
      <c r="K173" s="230">
        <f>ROUND(E173*J173,2)</f>
        <v>0</v>
      </c>
      <c r="L173" s="230">
        <v>15</v>
      </c>
      <c r="M173" s="230">
        <f>G173*(1+L173/100)</f>
        <v>0</v>
      </c>
      <c r="N173" s="230">
        <v>1.0000000000000001E-5</v>
      </c>
      <c r="O173" s="230">
        <f>ROUND(E173*N173,2)</f>
        <v>0</v>
      </c>
      <c r="P173" s="230">
        <v>0</v>
      </c>
      <c r="Q173" s="230">
        <f>ROUND(E173*P173,2)</f>
        <v>0</v>
      </c>
      <c r="R173" s="230" t="s">
        <v>141</v>
      </c>
      <c r="S173" s="230" t="s">
        <v>142</v>
      </c>
      <c r="T173" s="231" t="s">
        <v>143</v>
      </c>
      <c r="U173" s="215">
        <v>6.2E-2</v>
      </c>
      <c r="V173" s="215">
        <f>ROUND(E173*U173,2)</f>
        <v>3.45</v>
      </c>
      <c r="W173" s="215"/>
      <c r="X173" s="215" t="s">
        <v>144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145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">
      <c r="A174" s="213"/>
      <c r="B174" s="214"/>
      <c r="C174" s="249" t="s">
        <v>390</v>
      </c>
      <c r="D174" s="241"/>
      <c r="E174" s="241"/>
      <c r="F174" s="241"/>
      <c r="G174" s="241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149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">
      <c r="A175" s="213"/>
      <c r="B175" s="214"/>
      <c r="C175" s="247" t="s">
        <v>399</v>
      </c>
      <c r="D175" s="216"/>
      <c r="E175" s="217">
        <v>27.7</v>
      </c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152</v>
      </c>
      <c r="AH175" s="206">
        <v>5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">
      <c r="A176" s="213"/>
      <c r="B176" s="214"/>
      <c r="C176" s="247" t="s">
        <v>400</v>
      </c>
      <c r="D176" s="216"/>
      <c r="E176" s="217">
        <v>2.2999999999999998</v>
      </c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152</v>
      </c>
      <c r="AH176" s="206">
        <v>5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">
      <c r="A177" s="213"/>
      <c r="B177" s="214"/>
      <c r="C177" s="247" t="s">
        <v>401</v>
      </c>
      <c r="D177" s="216"/>
      <c r="E177" s="217">
        <v>25.7</v>
      </c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152</v>
      </c>
      <c r="AH177" s="206">
        <v>5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">
      <c r="A178" s="225">
        <v>46</v>
      </c>
      <c r="B178" s="226" t="s">
        <v>402</v>
      </c>
      <c r="C178" s="244" t="s">
        <v>403</v>
      </c>
      <c r="D178" s="227" t="s">
        <v>163</v>
      </c>
      <c r="E178" s="228">
        <v>2</v>
      </c>
      <c r="F178" s="229"/>
      <c r="G178" s="230">
        <f>ROUND(E178*F178,2)</f>
        <v>0</v>
      </c>
      <c r="H178" s="229"/>
      <c r="I178" s="230">
        <f>ROUND(E178*H178,2)</f>
        <v>0</v>
      </c>
      <c r="J178" s="229"/>
      <c r="K178" s="230">
        <f>ROUND(E178*J178,2)</f>
        <v>0</v>
      </c>
      <c r="L178" s="230">
        <v>15</v>
      </c>
      <c r="M178" s="230">
        <f>G178*(1+L178/100)</f>
        <v>0</v>
      </c>
      <c r="N178" s="230">
        <v>5.0000000000000001E-4</v>
      </c>
      <c r="O178" s="230">
        <f>ROUND(E178*N178,2)</f>
        <v>0</v>
      </c>
      <c r="P178" s="230">
        <v>0</v>
      </c>
      <c r="Q178" s="230">
        <f>ROUND(E178*P178,2)</f>
        <v>0</v>
      </c>
      <c r="R178" s="230"/>
      <c r="S178" s="230" t="s">
        <v>189</v>
      </c>
      <c r="T178" s="231" t="s">
        <v>155</v>
      </c>
      <c r="U178" s="215">
        <v>0</v>
      </c>
      <c r="V178" s="215">
        <f>ROUND(E178*U178,2)</f>
        <v>0</v>
      </c>
      <c r="W178" s="215"/>
      <c r="X178" s="215" t="s">
        <v>144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145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">
      <c r="A179" s="213"/>
      <c r="B179" s="214"/>
      <c r="C179" s="249" t="s">
        <v>315</v>
      </c>
      <c r="D179" s="241"/>
      <c r="E179" s="241"/>
      <c r="F179" s="241"/>
      <c r="G179" s="241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149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">
      <c r="A180" s="225">
        <v>47</v>
      </c>
      <c r="B180" s="226" t="s">
        <v>404</v>
      </c>
      <c r="C180" s="244" t="s">
        <v>405</v>
      </c>
      <c r="D180" s="227" t="s">
        <v>163</v>
      </c>
      <c r="E180" s="228">
        <v>2</v>
      </c>
      <c r="F180" s="229"/>
      <c r="G180" s="230">
        <f>ROUND(E180*F180,2)</f>
        <v>0</v>
      </c>
      <c r="H180" s="229"/>
      <c r="I180" s="230">
        <f>ROUND(E180*H180,2)</f>
        <v>0</v>
      </c>
      <c r="J180" s="229"/>
      <c r="K180" s="230">
        <f>ROUND(E180*J180,2)</f>
        <v>0</v>
      </c>
      <c r="L180" s="230">
        <v>15</v>
      </c>
      <c r="M180" s="230">
        <f>G180*(1+L180/100)</f>
        <v>0</v>
      </c>
      <c r="N180" s="230">
        <v>5.0000000000000001E-4</v>
      </c>
      <c r="O180" s="230">
        <f>ROUND(E180*N180,2)</f>
        <v>0</v>
      </c>
      <c r="P180" s="230">
        <v>0</v>
      </c>
      <c r="Q180" s="230">
        <f>ROUND(E180*P180,2)</f>
        <v>0</v>
      </c>
      <c r="R180" s="230"/>
      <c r="S180" s="230" t="s">
        <v>189</v>
      </c>
      <c r="T180" s="231" t="s">
        <v>155</v>
      </c>
      <c r="U180" s="215">
        <v>0</v>
      </c>
      <c r="V180" s="215">
        <f>ROUND(E180*U180,2)</f>
        <v>0</v>
      </c>
      <c r="W180" s="215"/>
      <c r="X180" s="215" t="s">
        <v>144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145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">
      <c r="A181" s="213"/>
      <c r="B181" s="214"/>
      <c r="C181" s="249" t="s">
        <v>315</v>
      </c>
      <c r="D181" s="241"/>
      <c r="E181" s="241"/>
      <c r="F181" s="241"/>
      <c r="G181" s="241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149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22.5" outlineLevel="1" x14ac:dyDescent="0.2">
      <c r="A182" s="225">
        <v>48</v>
      </c>
      <c r="B182" s="226" t="s">
        <v>406</v>
      </c>
      <c r="C182" s="244" t="s">
        <v>407</v>
      </c>
      <c r="D182" s="227" t="s">
        <v>163</v>
      </c>
      <c r="E182" s="228">
        <v>1</v>
      </c>
      <c r="F182" s="229"/>
      <c r="G182" s="230">
        <f>ROUND(E182*F182,2)</f>
        <v>0</v>
      </c>
      <c r="H182" s="229"/>
      <c r="I182" s="230">
        <f>ROUND(E182*H182,2)</f>
        <v>0</v>
      </c>
      <c r="J182" s="229"/>
      <c r="K182" s="230">
        <f>ROUND(E182*J182,2)</f>
        <v>0</v>
      </c>
      <c r="L182" s="230">
        <v>15</v>
      </c>
      <c r="M182" s="230">
        <f>G182*(1+L182/100)</f>
        <v>0</v>
      </c>
      <c r="N182" s="230">
        <v>5.0000000000000001E-3</v>
      </c>
      <c r="O182" s="230">
        <f>ROUND(E182*N182,2)</f>
        <v>0.01</v>
      </c>
      <c r="P182" s="230">
        <v>0</v>
      </c>
      <c r="Q182" s="230">
        <f>ROUND(E182*P182,2)</f>
        <v>0</v>
      </c>
      <c r="R182" s="230"/>
      <c r="S182" s="230" t="s">
        <v>189</v>
      </c>
      <c r="T182" s="231" t="s">
        <v>155</v>
      </c>
      <c r="U182" s="215">
        <v>0</v>
      </c>
      <c r="V182" s="215">
        <f>ROUND(E182*U182,2)</f>
        <v>0</v>
      </c>
      <c r="W182" s="215"/>
      <c r="X182" s="215" t="s">
        <v>144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145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">
      <c r="A183" s="213"/>
      <c r="B183" s="214"/>
      <c r="C183" s="249" t="s">
        <v>315</v>
      </c>
      <c r="D183" s="241"/>
      <c r="E183" s="241"/>
      <c r="F183" s="241"/>
      <c r="G183" s="241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149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2.5" outlineLevel="1" x14ac:dyDescent="0.2">
      <c r="A184" s="225">
        <v>49</v>
      </c>
      <c r="B184" s="226" t="s">
        <v>408</v>
      </c>
      <c r="C184" s="244" t="s">
        <v>409</v>
      </c>
      <c r="D184" s="227" t="s">
        <v>163</v>
      </c>
      <c r="E184" s="228">
        <v>1</v>
      </c>
      <c r="F184" s="229"/>
      <c r="G184" s="230">
        <f>ROUND(E184*F184,2)</f>
        <v>0</v>
      </c>
      <c r="H184" s="229"/>
      <c r="I184" s="230">
        <f>ROUND(E184*H184,2)</f>
        <v>0</v>
      </c>
      <c r="J184" s="229"/>
      <c r="K184" s="230">
        <f>ROUND(E184*J184,2)</f>
        <v>0</v>
      </c>
      <c r="L184" s="230">
        <v>15</v>
      </c>
      <c r="M184" s="230">
        <f>G184*(1+L184/100)</f>
        <v>0</v>
      </c>
      <c r="N184" s="230">
        <v>0.01</v>
      </c>
      <c r="O184" s="230">
        <f>ROUND(E184*N184,2)</f>
        <v>0.01</v>
      </c>
      <c r="P184" s="230">
        <v>0</v>
      </c>
      <c r="Q184" s="230">
        <f>ROUND(E184*P184,2)</f>
        <v>0</v>
      </c>
      <c r="R184" s="230"/>
      <c r="S184" s="230" t="s">
        <v>189</v>
      </c>
      <c r="T184" s="231" t="s">
        <v>155</v>
      </c>
      <c r="U184" s="215">
        <v>0</v>
      </c>
      <c r="V184" s="215">
        <f>ROUND(E184*U184,2)</f>
        <v>0</v>
      </c>
      <c r="W184" s="215"/>
      <c r="X184" s="215" t="s">
        <v>144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145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">
      <c r="A185" s="213"/>
      <c r="B185" s="214"/>
      <c r="C185" s="249" t="s">
        <v>315</v>
      </c>
      <c r="D185" s="241"/>
      <c r="E185" s="241"/>
      <c r="F185" s="241"/>
      <c r="G185" s="241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149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">
      <c r="A186" s="225">
        <v>50</v>
      </c>
      <c r="B186" s="226" t="s">
        <v>410</v>
      </c>
      <c r="C186" s="244" t="s">
        <v>411</v>
      </c>
      <c r="D186" s="227" t="s">
        <v>163</v>
      </c>
      <c r="E186" s="228">
        <v>1</v>
      </c>
      <c r="F186" s="229"/>
      <c r="G186" s="230">
        <f>ROUND(E186*F186,2)</f>
        <v>0</v>
      </c>
      <c r="H186" s="229"/>
      <c r="I186" s="230">
        <f>ROUND(E186*H186,2)</f>
        <v>0</v>
      </c>
      <c r="J186" s="229"/>
      <c r="K186" s="230">
        <f>ROUND(E186*J186,2)</f>
        <v>0</v>
      </c>
      <c r="L186" s="230">
        <v>15</v>
      </c>
      <c r="M186" s="230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0"/>
      <c r="S186" s="230" t="s">
        <v>189</v>
      </c>
      <c r="T186" s="231" t="s">
        <v>155</v>
      </c>
      <c r="U186" s="215">
        <v>0</v>
      </c>
      <c r="V186" s="215">
        <f>ROUND(E186*U186,2)</f>
        <v>0</v>
      </c>
      <c r="W186" s="215"/>
      <c r="X186" s="215" t="s">
        <v>144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145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">
      <c r="A187" s="213"/>
      <c r="B187" s="214"/>
      <c r="C187" s="249" t="s">
        <v>315</v>
      </c>
      <c r="D187" s="241"/>
      <c r="E187" s="241"/>
      <c r="F187" s="241"/>
      <c r="G187" s="241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149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22.5" outlineLevel="1" x14ac:dyDescent="0.2">
      <c r="A188" s="225">
        <v>51</v>
      </c>
      <c r="B188" s="226" t="s">
        <v>412</v>
      </c>
      <c r="C188" s="244" t="s">
        <v>413</v>
      </c>
      <c r="D188" s="227" t="s">
        <v>163</v>
      </c>
      <c r="E188" s="228">
        <v>1</v>
      </c>
      <c r="F188" s="229"/>
      <c r="G188" s="230">
        <f>ROUND(E188*F188,2)</f>
        <v>0</v>
      </c>
      <c r="H188" s="229"/>
      <c r="I188" s="230">
        <f>ROUND(E188*H188,2)</f>
        <v>0</v>
      </c>
      <c r="J188" s="229"/>
      <c r="K188" s="230">
        <f>ROUND(E188*J188,2)</f>
        <v>0</v>
      </c>
      <c r="L188" s="230">
        <v>15</v>
      </c>
      <c r="M188" s="230">
        <f>G188*(1+L188/100)</f>
        <v>0</v>
      </c>
      <c r="N188" s="230">
        <v>0</v>
      </c>
      <c r="O188" s="230">
        <f>ROUND(E188*N188,2)</f>
        <v>0</v>
      </c>
      <c r="P188" s="230">
        <v>0</v>
      </c>
      <c r="Q188" s="230">
        <f>ROUND(E188*P188,2)</f>
        <v>0</v>
      </c>
      <c r="R188" s="230"/>
      <c r="S188" s="230" t="s">
        <v>189</v>
      </c>
      <c r="T188" s="231" t="s">
        <v>155</v>
      </c>
      <c r="U188" s="215">
        <v>0</v>
      </c>
      <c r="V188" s="215">
        <f>ROUND(E188*U188,2)</f>
        <v>0</v>
      </c>
      <c r="W188" s="215"/>
      <c r="X188" s="215" t="s">
        <v>144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145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">
      <c r="A189" s="213"/>
      <c r="B189" s="214"/>
      <c r="C189" s="249" t="s">
        <v>315</v>
      </c>
      <c r="D189" s="241"/>
      <c r="E189" s="241"/>
      <c r="F189" s="241"/>
      <c r="G189" s="241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149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">
      <c r="A190" s="225">
        <v>52</v>
      </c>
      <c r="B190" s="226" t="s">
        <v>414</v>
      </c>
      <c r="C190" s="244" t="s">
        <v>415</v>
      </c>
      <c r="D190" s="227" t="s">
        <v>188</v>
      </c>
      <c r="E190" s="228">
        <v>1</v>
      </c>
      <c r="F190" s="229"/>
      <c r="G190" s="230">
        <f>ROUND(E190*F190,2)</f>
        <v>0</v>
      </c>
      <c r="H190" s="229"/>
      <c r="I190" s="230">
        <f>ROUND(E190*H190,2)</f>
        <v>0</v>
      </c>
      <c r="J190" s="229"/>
      <c r="K190" s="230">
        <f>ROUND(E190*J190,2)</f>
        <v>0</v>
      </c>
      <c r="L190" s="230">
        <v>15</v>
      </c>
      <c r="M190" s="230">
        <f>G190*(1+L190/100)</f>
        <v>0</v>
      </c>
      <c r="N190" s="230">
        <v>0</v>
      </c>
      <c r="O190" s="230">
        <f>ROUND(E190*N190,2)</f>
        <v>0</v>
      </c>
      <c r="P190" s="230">
        <v>0</v>
      </c>
      <c r="Q190" s="230">
        <f>ROUND(E190*P190,2)</f>
        <v>0</v>
      </c>
      <c r="R190" s="230"/>
      <c r="S190" s="230" t="s">
        <v>189</v>
      </c>
      <c r="T190" s="231" t="s">
        <v>155</v>
      </c>
      <c r="U190" s="215">
        <v>0</v>
      </c>
      <c r="V190" s="215">
        <f>ROUND(E190*U190,2)</f>
        <v>0</v>
      </c>
      <c r="W190" s="215"/>
      <c r="X190" s="215" t="s">
        <v>144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145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">
      <c r="A191" s="213"/>
      <c r="B191" s="214"/>
      <c r="C191" s="249" t="s">
        <v>315</v>
      </c>
      <c r="D191" s="241"/>
      <c r="E191" s="241"/>
      <c r="F191" s="241"/>
      <c r="G191" s="241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149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">
      <c r="A192" s="225">
        <v>53</v>
      </c>
      <c r="B192" s="226" t="s">
        <v>416</v>
      </c>
      <c r="C192" s="244" t="s">
        <v>417</v>
      </c>
      <c r="D192" s="227" t="s">
        <v>188</v>
      </c>
      <c r="E192" s="228">
        <v>1</v>
      </c>
      <c r="F192" s="229"/>
      <c r="G192" s="230">
        <f>ROUND(E192*F192,2)</f>
        <v>0</v>
      </c>
      <c r="H192" s="229"/>
      <c r="I192" s="230">
        <f>ROUND(E192*H192,2)</f>
        <v>0</v>
      </c>
      <c r="J192" s="229"/>
      <c r="K192" s="230">
        <f>ROUND(E192*J192,2)</f>
        <v>0</v>
      </c>
      <c r="L192" s="230">
        <v>15</v>
      </c>
      <c r="M192" s="230">
        <f>G192*(1+L192/100)</f>
        <v>0</v>
      </c>
      <c r="N192" s="230">
        <v>0</v>
      </c>
      <c r="O192" s="230">
        <f>ROUND(E192*N192,2)</f>
        <v>0</v>
      </c>
      <c r="P192" s="230">
        <v>0</v>
      </c>
      <c r="Q192" s="230">
        <f>ROUND(E192*P192,2)</f>
        <v>0</v>
      </c>
      <c r="R192" s="230"/>
      <c r="S192" s="230" t="s">
        <v>189</v>
      </c>
      <c r="T192" s="231" t="s">
        <v>155</v>
      </c>
      <c r="U192" s="215">
        <v>0</v>
      </c>
      <c r="V192" s="215">
        <f>ROUND(E192*U192,2)</f>
        <v>0</v>
      </c>
      <c r="W192" s="215"/>
      <c r="X192" s="215" t="s">
        <v>144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145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">
      <c r="A193" s="213"/>
      <c r="B193" s="214"/>
      <c r="C193" s="249" t="s">
        <v>315</v>
      </c>
      <c r="D193" s="241"/>
      <c r="E193" s="241"/>
      <c r="F193" s="241"/>
      <c r="G193" s="241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149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">
      <c r="A194" s="225">
        <v>54</v>
      </c>
      <c r="B194" s="226" t="s">
        <v>418</v>
      </c>
      <c r="C194" s="244" t="s">
        <v>419</v>
      </c>
      <c r="D194" s="227" t="s">
        <v>188</v>
      </c>
      <c r="E194" s="228">
        <v>1</v>
      </c>
      <c r="F194" s="229"/>
      <c r="G194" s="230">
        <f>ROUND(E194*F194,2)</f>
        <v>0</v>
      </c>
      <c r="H194" s="229"/>
      <c r="I194" s="230">
        <f>ROUND(E194*H194,2)</f>
        <v>0</v>
      </c>
      <c r="J194" s="229"/>
      <c r="K194" s="230">
        <f>ROUND(E194*J194,2)</f>
        <v>0</v>
      </c>
      <c r="L194" s="230">
        <v>15</v>
      </c>
      <c r="M194" s="230">
        <f>G194*(1+L194/100)</f>
        <v>0</v>
      </c>
      <c r="N194" s="230">
        <v>0</v>
      </c>
      <c r="O194" s="230">
        <f>ROUND(E194*N194,2)</f>
        <v>0</v>
      </c>
      <c r="P194" s="230">
        <v>0</v>
      </c>
      <c r="Q194" s="230">
        <f>ROUND(E194*P194,2)</f>
        <v>0</v>
      </c>
      <c r="R194" s="230"/>
      <c r="S194" s="230" t="s">
        <v>189</v>
      </c>
      <c r="T194" s="231" t="s">
        <v>155</v>
      </c>
      <c r="U194" s="215">
        <v>0</v>
      </c>
      <c r="V194" s="215">
        <f>ROUND(E194*U194,2)</f>
        <v>0</v>
      </c>
      <c r="W194" s="215"/>
      <c r="X194" s="215" t="s">
        <v>144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145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">
      <c r="A195" s="213"/>
      <c r="B195" s="214"/>
      <c r="C195" s="249" t="s">
        <v>315</v>
      </c>
      <c r="D195" s="241"/>
      <c r="E195" s="241"/>
      <c r="F195" s="241"/>
      <c r="G195" s="241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149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">
      <c r="A196" s="225">
        <v>55</v>
      </c>
      <c r="B196" s="226" t="s">
        <v>420</v>
      </c>
      <c r="C196" s="244" t="s">
        <v>421</v>
      </c>
      <c r="D196" s="227" t="s">
        <v>422</v>
      </c>
      <c r="E196" s="228">
        <v>4.5999999999999996</v>
      </c>
      <c r="F196" s="229"/>
      <c r="G196" s="230">
        <f>ROUND(E196*F196,2)</f>
        <v>0</v>
      </c>
      <c r="H196" s="229"/>
      <c r="I196" s="230">
        <f>ROUND(E196*H196,2)</f>
        <v>0</v>
      </c>
      <c r="J196" s="229"/>
      <c r="K196" s="230">
        <f>ROUND(E196*J196,2)</f>
        <v>0</v>
      </c>
      <c r="L196" s="230">
        <v>15</v>
      </c>
      <c r="M196" s="230">
        <f>G196*(1+L196/100)</f>
        <v>0</v>
      </c>
      <c r="N196" s="230">
        <v>5.0000000000000001E-4</v>
      </c>
      <c r="O196" s="230">
        <f>ROUND(E196*N196,2)</f>
        <v>0</v>
      </c>
      <c r="P196" s="230">
        <v>0</v>
      </c>
      <c r="Q196" s="230">
        <f>ROUND(E196*P196,2)</f>
        <v>0</v>
      </c>
      <c r="R196" s="230"/>
      <c r="S196" s="230" t="s">
        <v>189</v>
      </c>
      <c r="T196" s="231" t="s">
        <v>155</v>
      </c>
      <c r="U196" s="215">
        <v>0</v>
      </c>
      <c r="V196" s="215">
        <f>ROUND(E196*U196,2)</f>
        <v>0</v>
      </c>
      <c r="W196" s="215"/>
      <c r="X196" s="215" t="s">
        <v>144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145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">
      <c r="A197" s="213"/>
      <c r="B197" s="214"/>
      <c r="C197" s="249" t="s">
        <v>423</v>
      </c>
      <c r="D197" s="241"/>
      <c r="E197" s="241"/>
      <c r="F197" s="241"/>
      <c r="G197" s="241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149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">
      <c r="A198" s="213"/>
      <c r="B198" s="214"/>
      <c r="C198" s="247" t="s">
        <v>354</v>
      </c>
      <c r="D198" s="216"/>
      <c r="E198" s="217">
        <v>4.5999999999999996</v>
      </c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152</v>
      </c>
      <c r="AH198" s="206">
        <v>5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">
      <c r="A199" s="225">
        <v>56</v>
      </c>
      <c r="B199" s="226" t="s">
        <v>424</v>
      </c>
      <c r="C199" s="244" t="s">
        <v>425</v>
      </c>
      <c r="D199" s="227" t="s">
        <v>422</v>
      </c>
      <c r="E199" s="228">
        <v>19.600000000000001</v>
      </c>
      <c r="F199" s="229"/>
      <c r="G199" s="230">
        <f>ROUND(E199*F199,2)</f>
        <v>0</v>
      </c>
      <c r="H199" s="229"/>
      <c r="I199" s="230">
        <f>ROUND(E199*H199,2)</f>
        <v>0</v>
      </c>
      <c r="J199" s="229"/>
      <c r="K199" s="230">
        <f>ROUND(E199*J199,2)</f>
        <v>0</v>
      </c>
      <c r="L199" s="230">
        <v>15</v>
      </c>
      <c r="M199" s="230">
        <f>G199*(1+L199/100)</f>
        <v>0</v>
      </c>
      <c r="N199" s="230">
        <v>5.0000000000000001E-4</v>
      </c>
      <c r="O199" s="230">
        <f>ROUND(E199*N199,2)</f>
        <v>0.01</v>
      </c>
      <c r="P199" s="230">
        <v>0</v>
      </c>
      <c r="Q199" s="230">
        <f>ROUND(E199*P199,2)</f>
        <v>0</v>
      </c>
      <c r="R199" s="230"/>
      <c r="S199" s="230" t="s">
        <v>189</v>
      </c>
      <c r="T199" s="231" t="s">
        <v>155</v>
      </c>
      <c r="U199" s="215">
        <v>0</v>
      </c>
      <c r="V199" s="215">
        <f>ROUND(E199*U199,2)</f>
        <v>0</v>
      </c>
      <c r="W199" s="215"/>
      <c r="X199" s="215" t="s">
        <v>144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145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">
      <c r="A200" s="213"/>
      <c r="B200" s="214"/>
      <c r="C200" s="249" t="s">
        <v>423</v>
      </c>
      <c r="D200" s="241"/>
      <c r="E200" s="241"/>
      <c r="F200" s="241"/>
      <c r="G200" s="241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149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">
      <c r="A201" s="213"/>
      <c r="B201" s="214"/>
      <c r="C201" s="247" t="s">
        <v>365</v>
      </c>
      <c r="D201" s="216"/>
      <c r="E201" s="217">
        <v>19.600000000000001</v>
      </c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152</v>
      </c>
      <c r="AH201" s="206">
        <v>5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">
      <c r="A202" s="225">
        <v>57</v>
      </c>
      <c r="B202" s="226" t="s">
        <v>426</v>
      </c>
      <c r="C202" s="244" t="s">
        <v>427</v>
      </c>
      <c r="D202" s="227" t="s">
        <v>422</v>
      </c>
      <c r="E202" s="228">
        <v>24.7</v>
      </c>
      <c r="F202" s="229"/>
      <c r="G202" s="230">
        <f>ROUND(E202*F202,2)</f>
        <v>0</v>
      </c>
      <c r="H202" s="229"/>
      <c r="I202" s="230">
        <f>ROUND(E202*H202,2)</f>
        <v>0</v>
      </c>
      <c r="J202" s="229"/>
      <c r="K202" s="230">
        <f>ROUND(E202*J202,2)</f>
        <v>0</v>
      </c>
      <c r="L202" s="230">
        <v>15</v>
      </c>
      <c r="M202" s="230">
        <f>G202*(1+L202/100)</f>
        <v>0</v>
      </c>
      <c r="N202" s="230">
        <v>5.0000000000000001E-4</v>
      </c>
      <c r="O202" s="230">
        <f>ROUND(E202*N202,2)</f>
        <v>0.01</v>
      </c>
      <c r="P202" s="230">
        <v>0</v>
      </c>
      <c r="Q202" s="230">
        <f>ROUND(E202*P202,2)</f>
        <v>0</v>
      </c>
      <c r="R202" s="230"/>
      <c r="S202" s="230" t="s">
        <v>189</v>
      </c>
      <c r="T202" s="231" t="s">
        <v>155</v>
      </c>
      <c r="U202" s="215">
        <v>0</v>
      </c>
      <c r="V202" s="215">
        <f>ROUND(E202*U202,2)</f>
        <v>0</v>
      </c>
      <c r="W202" s="215"/>
      <c r="X202" s="215" t="s">
        <v>144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145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">
      <c r="A203" s="213"/>
      <c r="B203" s="214"/>
      <c r="C203" s="249" t="s">
        <v>423</v>
      </c>
      <c r="D203" s="241"/>
      <c r="E203" s="241"/>
      <c r="F203" s="241"/>
      <c r="G203" s="241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149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">
      <c r="A204" s="213"/>
      <c r="B204" s="214"/>
      <c r="C204" s="247" t="s">
        <v>368</v>
      </c>
      <c r="D204" s="216"/>
      <c r="E204" s="217">
        <v>21.2</v>
      </c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152</v>
      </c>
      <c r="AH204" s="206">
        <v>5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">
      <c r="A205" s="213"/>
      <c r="B205" s="214"/>
      <c r="C205" s="247" t="s">
        <v>358</v>
      </c>
      <c r="D205" s="216"/>
      <c r="E205" s="217">
        <v>3.5</v>
      </c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152</v>
      </c>
      <c r="AH205" s="206">
        <v>5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">
      <c r="A206" s="225">
        <v>58</v>
      </c>
      <c r="B206" s="226" t="s">
        <v>428</v>
      </c>
      <c r="C206" s="244" t="s">
        <v>429</v>
      </c>
      <c r="D206" s="227" t="s">
        <v>422</v>
      </c>
      <c r="E206" s="228">
        <v>2.2999999999999998</v>
      </c>
      <c r="F206" s="229"/>
      <c r="G206" s="230">
        <f>ROUND(E206*F206,2)</f>
        <v>0</v>
      </c>
      <c r="H206" s="229"/>
      <c r="I206" s="230">
        <f>ROUND(E206*H206,2)</f>
        <v>0</v>
      </c>
      <c r="J206" s="229"/>
      <c r="K206" s="230">
        <f>ROUND(E206*J206,2)</f>
        <v>0</v>
      </c>
      <c r="L206" s="230">
        <v>15</v>
      </c>
      <c r="M206" s="230">
        <f>G206*(1+L206/100)</f>
        <v>0</v>
      </c>
      <c r="N206" s="230">
        <v>5.0000000000000001E-4</v>
      </c>
      <c r="O206" s="230">
        <f>ROUND(E206*N206,2)</f>
        <v>0</v>
      </c>
      <c r="P206" s="230">
        <v>0</v>
      </c>
      <c r="Q206" s="230">
        <f>ROUND(E206*P206,2)</f>
        <v>0</v>
      </c>
      <c r="R206" s="230"/>
      <c r="S206" s="230" t="s">
        <v>189</v>
      </c>
      <c r="T206" s="231" t="s">
        <v>155</v>
      </c>
      <c r="U206" s="215">
        <v>0</v>
      </c>
      <c r="V206" s="215">
        <f>ROUND(E206*U206,2)</f>
        <v>0</v>
      </c>
      <c r="W206" s="215"/>
      <c r="X206" s="215" t="s">
        <v>144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145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">
      <c r="A207" s="213"/>
      <c r="B207" s="214"/>
      <c r="C207" s="249" t="s">
        <v>423</v>
      </c>
      <c r="D207" s="241"/>
      <c r="E207" s="241"/>
      <c r="F207" s="241"/>
      <c r="G207" s="241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149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">
      <c r="A208" s="213"/>
      <c r="B208" s="214"/>
      <c r="C208" s="247" t="s">
        <v>361</v>
      </c>
      <c r="D208" s="216"/>
      <c r="E208" s="217">
        <v>2.2999999999999998</v>
      </c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152</v>
      </c>
      <c r="AH208" s="206">
        <v>5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">
      <c r="A209" s="225">
        <v>59</v>
      </c>
      <c r="B209" s="226" t="s">
        <v>430</v>
      </c>
      <c r="C209" s="244" t="s">
        <v>431</v>
      </c>
      <c r="D209" s="227" t="s">
        <v>163</v>
      </c>
      <c r="E209" s="228">
        <v>1</v>
      </c>
      <c r="F209" s="229"/>
      <c r="G209" s="230">
        <f>ROUND(E209*F209,2)</f>
        <v>0</v>
      </c>
      <c r="H209" s="229"/>
      <c r="I209" s="230">
        <f>ROUND(E209*H209,2)</f>
        <v>0</v>
      </c>
      <c r="J209" s="229"/>
      <c r="K209" s="230">
        <f>ROUND(E209*J209,2)</f>
        <v>0</v>
      </c>
      <c r="L209" s="230">
        <v>15</v>
      </c>
      <c r="M209" s="230">
        <f>G209*(1+L209/100)</f>
        <v>0</v>
      </c>
      <c r="N209" s="230">
        <v>0.03</v>
      </c>
      <c r="O209" s="230">
        <f>ROUND(E209*N209,2)</f>
        <v>0.03</v>
      </c>
      <c r="P209" s="230">
        <v>0.03</v>
      </c>
      <c r="Q209" s="230">
        <f>ROUND(E209*P209,2)</f>
        <v>0.03</v>
      </c>
      <c r="R209" s="230"/>
      <c r="S209" s="230" t="s">
        <v>189</v>
      </c>
      <c r="T209" s="231" t="s">
        <v>155</v>
      </c>
      <c r="U209" s="215">
        <v>0</v>
      </c>
      <c r="V209" s="215">
        <f>ROUND(E209*U209,2)</f>
        <v>0</v>
      </c>
      <c r="W209" s="215"/>
      <c r="X209" s="215" t="s">
        <v>144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145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">
      <c r="A210" s="213"/>
      <c r="B210" s="214"/>
      <c r="C210" s="249" t="s">
        <v>432</v>
      </c>
      <c r="D210" s="241"/>
      <c r="E210" s="241"/>
      <c r="F210" s="241"/>
      <c r="G210" s="241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149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">
      <c r="A211" s="225">
        <v>60</v>
      </c>
      <c r="B211" s="226" t="s">
        <v>433</v>
      </c>
      <c r="C211" s="244" t="s">
        <v>434</v>
      </c>
      <c r="D211" s="227" t="s">
        <v>217</v>
      </c>
      <c r="E211" s="228">
        <v>0.44914999999999999</v>
      </c>
      <c r="F211" s="229"/>
      <c r="G211" s="230">
        <f>ROUND(E211*F211,2)</f>
        <v>0</v>
      </c>
      <c r="H211" s="229"/>
      <c r="I211" s="230">
        <f>ROUND(E211*H211,2)</f>
        <v>0</v>
      </c>
      <c r="J211" s="229"/>
      <c r="K211" s="230">
        <f>ROUND(E211*J211,2)</f>
        <v>0</v>
      </c>
      <c r="L211" s="230">
        <v>15</v>
      </c>
      <c r="M211" s="230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0" t="s">
        <v>141</v>
      </c>
      <c r="S211" s="230" t="s">
        <v>142</v>
      </c>
      <c r="T211" s="231" t="s">
        <v>143</v>
      </c>
      <c r="U211" s="215">
        <v>1.327</v>
      </c>
      <c r="V211" s="215">
        <f>ROUND(E211*U211,2)</f>
        <v>0.6</v>
      </c>
      <c r="W211" s="215"/>
      <c r="X211" s="215" t="s">
        <v>218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219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">
      <c r="A212" s="213"/>
      <c r="B212" s="214"/>
      <c r="C212" s="245" t="s">
        <v>220</v>
      </c>
      <c r="D212" s="232"/>
      <c r="E212" s="232"/>
      <c r="F212" s="232"/>
      <c r="G212" s="232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147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">
      <c r="A213" s="213"/>
      <c r="B213" s="214"/>
      <c r="C213" s="247" t="s">
        <v>221</v>
      </c>
      <c r="D213" s="216"/>
      <c r="E213" s="217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152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">
      <c r="A214" s="213"/>
      <c r="B214" s="214"/>
      <c r="C214" s="247" t="s">
        <v>435</v>
      </c>
      <c r="D214" s="216"/>
      <c r="E214" s="217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152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">
      <c r="A215" s="213"/>
      <c r="B215" s="214"/>
      <c r="C215" s="247" t="s">
        <v>436</v>
      </c>
      <c r="D215" s="216"/>
      <c r="E215" s="217">
        <v>0.44914999999999999</v>
      </c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152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33.75" outlineLevel="1" x14ac:dyDescent="0.2">
      <c r="A216" s="225">
        <v>61</v>
      </c>
      <c r="B216" s="226" t="s">
        <v>437</v>
      </c>
      <c r="C216" s="244" t="s">
        <v>438</v>
      </c>
      <c r="D216" s="227" t="s">
        <v>217</v>
      </c>
      <c r="E216" s="228">
        <v>0.44914999999999999</v>
      </c>
      <c r="F216" s="229"/>
      <c r="G216" s="230">
        <f>ROUND(E216*F216,2)</f>
        <v>0</v>
      </c>
      <c r="H216" s="229"/>
      <c r="I216" s="230">
        <f>ROUND(E216*H216,2)</f>
        <v>0</v>
      </c>
      <c r="J216" s="229"/>
      <c r="K216" s="230">
        <f>ROUND(E216*J216,2)</f>
        <v>0</v>
      </c>
      <c r="L216" s="230">
        <v>15</v>
      </c>
      <c r="M216" s="230">
        <f>G216*(1+L216/100)</f>
        <v>0</v>
      </c>
      <c r="N216" s="230">
        <v>0</v>
      </c>
      <c r="O216" s="230">
        <f>ROUND(E216*N216,2)</f>
        <v>0</v>
      </c>
      <c r="P216" s="230">
        <v>0</v>
      </c>
      <c r="Q216" s="230">
        <f>ROUND(E216*P216,2)</f>
        <v>0</v>
      </c>
      <c r="R216" s="230" t="s">
        <v>141</v>
      </c>
      <c r="S216" s="230" t="s">
        <v>142</v>
      </c>
      <c r="T216" s="231" t="s">
        <v>143</v>
      </c>
      <c r="U216" s="215">
        <v>1.2190000000000001</v>
      </c>
      <c r="V216" s="215">
        <f>ROUND(E216*U216,2)</f>
        <v>0.55000000000000004</v>
      </c>
      <c r="W216" s="215"/>
      <c r="X216" s="215" t="s">
        <v>218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219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">
      <c r="A217" s="213"/>
      <c r="B217" s="214"/>
      <c r="C217" s="245" t="s">
        <v>220</v>
      </c>
      <c r="D217" s="232"/>
      <c r="E217" s="232"/>
      <c r="F217" s="232"/>
      <c r="G217" s="232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147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">
      <c r="A218" s="213"/>
      <c r="B218" s="214"/>
      <c r="C218" s="247" t="s">
        <v>221</v>
      </c>
      <c r="D218" s="216"/>
      <c r="E218" s="217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152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">
      <c r="A219" s="213"/>
      <c r="B219" s="214"/>
      <c r="C219" s="247" t="s">
        <v>435</v>
      </c>
      <c r="D219" s="216"/>
      <c r="E219" s="217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152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">
      <c r="A220" s="213"/>
      <c r="B220" s="214"/>
      <c r="C220" s="247" t="s">
        <v>436</v>
      </c>
      <c r="D220" s="216"/>
      <c r="E220" s="217">
        <v>0.44914999999999999</v>
      </c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152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x14ac:dyDescent="0.2">
      <c r="A221" s="219" t="s">
        <v>136</v>
      </c>
      <c r="B221" s="220" t="s">
        <v>77</v>
      </c>
      <c r="C221" s="243" t="s">
        <v>78</v>
      </c>
      <c r="D221" s="221"/>
      <c r="E221" s="222"/>
      <c r="F221" s="223"/>
      <c r="G221" s="223">
        <f>SUMIF(AG222:AG241,"&lt;&gt;NOR",G222:G241)</f>
        <v>0</v>
      </c>
      <c r="H221" s="223"/>
      <c r="I221" s="223">
        <f>SUM(I222:I241)</f>
        <v>0</v>
      </c>
      <c r="J221" s="223"/>
      <c r="K221" s="223">
        <f>SUM(K222:K241)</f>
        <v>0</v>
      </c>
      <c r="L221" s="223"/>
      <c r="M221" s="223">
        <f>SUM(M222:M241)</f>
        <v>0</v>
      </c>
      <c r="N221" s="223"/>
      <c r="O221" s="223">
        <f>SUM(O222:O241)</f>
        <v>6.0000000000000005E-2</v>
      </c>
      <c r="P221" s="223"/>
      <c r="Q221" s="223">
        <f>SUM(Q222:Q241)</f>
        <v>0.01</v>
      </c>
      <c r="R221" s="223"/>
      <c r="S221" s="223"/>
      <c r="T221" s="224"/>
      <c r="U221" s="218"/>
      <c r="V221" s="218">
        <f>SUM(V222:V241)</f>
        <v>0.42</v>
      </c>
      <c r="W221" s="218"/>
      <c r="X221" s="218"/>
      <c r="AG221" t="s">
        <v>137</v>
      </c>
    </row>
    <row r="222" spans="1:60" outlineLevel="1" x14ac:dyDescent="0.2">
      <c r="A222" s="234">
        <v>62</v>
      </c>
      <c r="B222" s="235" t="s">
        <v>439</v>
      </c>
      <c r="C222" s="248" t="s">
        <v>440</v>
      </c>
      <c r="D222" s="236" t="s">
        <v>163</v>
      </c>
      <c r="E222" s="237">
        <v>1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15</v>
      </c>
      <c r="M222" s="239">
        <f>G222*(1+L222/100)</f>
        <v>0</v>
      </c>
      <c r="N222" s="239">
        <v>0.05</v>
      </c>
      <c r="O222" s="239">
        <f>ROUND(E222*N222,2)</f>
        <v>0.05</v>
      </c>
      <c r="P222" s="239">
        <v>0</v>
      </c>
      <c r="Q222" s="239">
        <f>ROUND(E222*P222,2)</f>
        <v>0</v>
      </c>
      <c r="R222" s="239"/>
      <c r="S222" s="239" t="s">
        <v>189</v>
      </c>
      <c r="T222" s="240" t="s">
        <v>155</v>
      </c>
      <c r="U222" s="215">
        <v>0</v>
      </c>
      <c r="V222" s="215">
        <f>ROUND(E222*U222,2)</f>
        <v>0</v>
      </c>
      <c r="W222" s="215"/>
      <c r="X222" s="215" t="s">
        <v>144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145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ht="22.5" outlineLevel="1" x14ac:dyDescent="0.2">
      <c r="A223" s="234">
        <v>63</v>
      </c>
      <c r="B223" s="235" t="s">
        <v>441</v>
      </c>
      <c r="C223" s="248" t="s">
        <v>442</v>
      </c>
      <c r="D223" s="236" t="s">
        <v>163</v>
      </c>
      <c r="E223" s="237">
        <v>1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15</v>
      </c>
      <c r="M223" s="239">
        <f>G223*(1+L223/100)</f>
        <v>0</v>
      </c>
      <c r="N223" s="239">
        <v>2E-3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189</v>
      </c>
      <c r="T223" s="240" t="s">
        <v>155</v>
      </c>
      <c r="U223" s="215">
        <v>0</v>
      </c>
      <c r="V223" s="215">
        <f>ROUND(E223*U223,2)</f>
        <v>0</v>
      </c>
      <c r="W223" s="215"/>
      <c r="X223" s="215" t="s">
        <v>144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145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">
      <c r="A224" s="234">
        <v>64</v>
      </c>
      <c r="B224" s="235" t="s">
        <v>443</v>
      </c>
      <c r="C224" s="248" t="s">
        <v>444</v>
      </c>
      <c r="D224" s="236" t="s">
        <v>422</v>
      </c>
      <c r="E224" s="237">
        <v>2.2000000000000002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15</v>
      </c>
      <c r="M224" s="239">
        <f>G224*(1+L224/100)</f>
        <v>0</v>
      </c>
      <c r="N224" s="239">
        <v>2E-3</v>
      </c>
      <c r="O224" s="239">
        <f>ROUND(E224*N224,2)</f>
        <v>0</v>
      </c>
      <c r="P224" s="239">
        <v>0</v>
      </c>
      <c r="Q224" s="239">
        <f>ROUND(E224*P224,2)</f>
        <v>0</v>
      </c>
      <c r="R224" s="239"/>
      <c r="S224" s="239" t="s">
        <v>189</v>
      </c>
      <c r="T224" s="240" t="s">
        <v>155</v>
      </c>
      <c r="U224" s="215">
        <v>0</v>
      </c>
      <c r="V224" s="215">
        <f>ROUND(E224*U224,2)</f>
        <v>0</v>
      </c>
      <c r="W224" s="215"/>
      <c r="X224" s="215" t="s">
        <v>144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145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">
      <c r="A225" s="234">
        <v>65</v>
      </c>
      <c r="B225" s="235" t="s">
        <v>445</v>
      </c>
      <c r="C225" s="248" t="s">
        <v>446</v>
      </c>
      <c r="D225" s="236" t="s">
        <v>188</v>
      </c>
      <c r="E225" s="237">
        <v>1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15</v>
      </c>
      <c r="M225" s="239">
        <f>G225*(1+L225/100)</f>
        <v>0</v>
      </c>
      <c r="N225" s="239">
        <v>0</v>
      </c>
      <c r="O225" s="239">
        <f>ROUND(E225*N225,2)</f>
        <v>0</v>
      </c>
      <c r="P225" s="239">
        <v>0</v>
      </c>
      <c r="Q225" s="239">
        <f>ROUND(E225*P225,2)</f>
        <v>0</v>
      </c>
      <c r="R225" s="239"/>
      <c r="S225" s="239" t="s">
        <v>189</v>
      </c>
      <c r="T225" s="240" t="s">
        <v>155</v>
      </c>
      <c r="U225" s="215">
        <v>0</v>
      </c>
      <c r="V225" s="215">
        <f>ROUND(E225*U225,2)</f>
        <v>0</v>
      </c>
      <c r="W225" s="215"/>
      <c r="X225" s="215" t="s">
        <v>144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145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">
      <c r="A226" s="234">
        <v>66</v>
      </c>
      <c r="B226" s="235" t="s">
        <v>447</v>
      </c>
      <c r="C226" s="248" t="s">
        <v>448</v>
      </c>
      <c r="D226" s="236" t="s">
        <v>188</v>
      </c>
      <c r="E226" s="237">
        <v>1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15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7.0000000000000001E-3</v>
      </c>
      <c r="Q226" s="239">
        <f>ROUND(E226*P226,2)</f>
        <v>0.01</v>
      </c>
      <c r="R226" s="239"/>
      <c r="S226" s="239" t="s">
        <v>189</v>
      </c>
      <c r="T226" s="240" t="s">
        <v>155</v>
      </c>
      <c r="U226" s="215">
        <v>0</v>
      </c>
      <c r="V226" s="215">
        <f>ROUND(E226*U226,2)</f>
        <v>0</v>
      </c>
      <c r="W226" s="215"/>
      <c r="X226" s="215" t="s">
        <v>144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145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">
      <c r="A227" s="234">
        <v>67</v>
      </c>
      <c r="B227" s="235" t="s">
        <v>449</v>
      </c>
      <c r="C227" s="248" t="s">
        <v>450</v>
      </c>
      <c r="D227" s="236" t="s">
        <v>188</v>
      </c>
      <c r="E227" s="237">
        <v>1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15</v>
      </c>
      <c r="M227" s="239">
        <f>G227*(1+L227/100)</f>
        <v>0</v>
      </c>
      <c r="N227" s="239">
        <v>0</v>
      </c>
      <c r="O227" s="239">
        <f>ROUND(E227*N227,2)</f>
        <v>0</v>
      </c>
      <c r="P227" s="239">
        <v>0</v>
      </c>
      <c r="Q227" s="239">
        <f>ROUND(E227*P227,2)</f>
        <v>0</v>
      </c>
      <c r="R227" s="239"/>
      <c r="S227" s="239" t="s">
        <v>189</v>
      </c>
      <c r="T227" s="240" t="s">
        <v>155</v>
      </c>
      <c r="U227" s="215">
        <v>0</v>
      </c>
      <c r="V227" s="215">
        <f>ROUND(E227*U227,2)</f>
        <v>0</v>
      </c>
      <c r="W227" s="215"/>
      <c r="X227" s="215" t="s">
        <v>144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145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">
      <c r="A228" s="225">
        <v>68</v>
      </c>
      <c r="B228" s="226" t="s">
        <v>451</v>
      </c>
      <c r="C228" s="244" t="s">
        <v>452</v>
      </c>
      <c r="D228" s="227" t="s">
        <v>163</v>
      </c>
      <c r="E228" s="228">
        <v>1</v>
      </c>
      <c r="F228" s="229"/>
      <c r="G228" s="230">
        <f>ROUND(E228*F228,2)</f>
        <v>0</v>
      </c>
      <c r="H228" s="229"/>
      <c r="I228" s="230">
        <f>ROUND(E228*H228,2)</f>
        <v>0</v>
      </c>
      <c r="J228" s="229"/>
      <c r="K228" s="230">
        <f>ROUND(E228*J228,2)</f>
        <v>0</v>
      </c>
      <c r="L228" s="230">
        <v>15</v>
      </c>
      <c r="M228" s="230">
        <f>G228*(1+L228/100)</f>
        <v>0</v>
      </c>
      <c r="N228" s="230">
        <v>5.0000000000000001E-3</v>
      </c>
      <c r="O228" s="230">
        <f>ROUND(E228*N228,2)</f>
        <v>0.01</v>
      </c>
      <c r="P228" s="230">
        <v>0</v>
      </c>
      <c r="Q228" s="230">
        <f>ROUND(E228*P228,2)</f>
        <v>0</v>
      </c>
      <c r="R228" s="230"/>
      <c r="S228" s="230" t="s">
        <v>189</v>
      </c>
      <c r="T228" s="231" t="s">
        <v>155</v>
      </c>
      <c r="U228" s="215">
        <v>0</v>
      </c>
      <c r="V228" s="215">
        <f>ROUND(E228*U228,2)</f>
        <v>0</v>
      </c>
      <c r="W228" s="215"/>
      <c r="X228" s="215" t="s">
        <v>206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207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">
      <c r="A229" s="213"/>
      <c r="B229" s="214"/>
      <c r="C229" s="249" t="s">
        <v>265</v>
      </c>
      <c r="D229" s="241"/>
      <c r="E229" s="241"/>
      <c r="F229" s="241"/>
      <c r="G229" s="241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149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">
      <c r="A230" s="225">
        <v>69</v>
      </c>
      <c r="B230" s="226" t="s">
        <v>453</v>
      </c>
      <c r="C230" s="244" t="s">
        <v>454</v>
      </c>
      <c r="D230" s="227" t="s">
        <v>163</v>
      </c>
      <c r="E230" s="228">
        <v>1</v>
      </c>
      <c r="F230" s="229"/>
      <c r="G230" s="230">
        <f>ROUND(E230*F230,2)</f>
        <v>0</v>
      </c>
      <c r="H230" s="229"/>
      <c r="I230" s="230">
        <f>ROUND(E230*H230,2)</f>
        <v>0</v>
      </c>
      <c r="J230" s="229"/>
      <c r="K230" s="230">
        <f>ROUND(E230*J230,2)</f>
        <v>0</v>
      </c>
      <c r="L230" s="230">
        <v>15</v>
      </c>
      <c r="M230" s="230">
        <f>G230*(1+L230/100)</f>
        <v>0</v>
      </c>
      <c r="N230" s="230">
        <v>5.0000000000000001E-4</v>
      </c>
      <c r="O230" s="230">
        <f>ROUND(E230*N230,2)</f>
        <v>0</v>
      </c>
      <c r="P230" s="230">
        <v>0</v>
      </c>
      <c r="Q230" s="230">
        <f>ROUND(E230*P230,2)</f>
        <v>0</v>
      </c>
      <c r="R230" s="230"/>
      <c r="S230" s="230" t="s">
        <v>189</v>
      </c>
      <c r="T230" s="231" t="s">
        <v>155</v>
      </c>
      <c r="U230" s="215">
        <v>0</v>
      </c>
      <c r="V230" s="215">
        <f>ROUND(E230*U230,2)</f>
        <v>0</v>
      </c>
      <c r="W230" s="215"/>
      <c r="X230" s="215" t="s">
        <v>206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207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">
      <c r="A231" s="213"/>
      <c r="B231" s="214"/>
      <c r="C231" s="249" t="s">
        <v>265</v>
      </c>
      <c r="D231" s="241"/>
      <c r="E231" s="241"/>
      <c r="F231" s="241"/>
      <c r="G231" s="241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149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">
      <c r="A232" s="225">
        <v>70</v>
      </c>
      <c r="B232" s="226" t="s">
        <v>455</v>
      </c>
      <c r="C232" s="244" t="s">
        <v>456</v>
      </c>
      <c r="D232" s="227" t="s">
        <v>217</v>
      </c>
      <c r="E232" s="228">
        <v>6.1899999999999997E-2</v>
      </c>
      <c r="F232" s="229"/>
      <c r="G232" s="230">
        <f>ROUND(E232*F232,2)</f>
        <v>0</v>
      </c>
      <c r="H232" s="229"/>
      <c r="I232" s="230">
        <f>ROUND(E232*H232,2)</f>
        <v>0</v>
      </c>
      <c r="J232" s="229"/>
      <c r="K232" s="230">
        <f>ROUND(E232*J232,2)</f>
        <v>0</v>
      </c>
      <c r="L232" s="230">
        <v>15</v>
      </c>
      <c r="M232" s="230">
        <f>G232*(1+L232/100)</f>
        <v>0</v>
      </c>
      <c r="N232" s="230">
        <v>0</v>
      </c>
      <c r="O232" s="230">
        <f>ROUND(E232*N232,2)</f>
        <v>0</v>
      </c>
      <c r="P232" s="230">
        <v>0</v>
      </c>
      <c r="Q232" s="230">
        <f>ROUND(E232*P232,2)</f>
        <v>0</v>
      </c>
      <c r="R232" s="230" t="s">
        <v>457</v>
      </c>
      <c r="S232" s="230" t="s">
        <v>142</v>
      </c>
      <c r="T232" s="231" t="s">
        <v>143</v>
      </c>
      <c r="U232" s="215">
        <v>5.0640000000000001</v>
      </c>
      <c r="V232" s="215">
        <f>ROUND(E232*U232,2)</f>
        <v>0.31</v>
      </c>
      <c r="W232" s="215"/>
      <c r="X232" s="215" t="s">
        <v>218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219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">
      <c r="A233" s="213"/>
      <c r="B233" s="214"/>
      <c r="C233" s="245" t="s">
        <v>220</v>
      </c>
      <c r="D233" s="232"/>
      <c r="E233" s="232"/>
      <c r="F233" s="232"/>
      <c r="G233" s="232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147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">
      <c r="A234" s="213"/>
      <c r="B234" s="214"/>
      <c r="C234" s="247" t="s">
        <v>221</v>
      </c>
      <c r="D234" s="216"/>
      <c r="E234" s="217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152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">
      <c r="A235" s="213"/>
      <c r="B235" s="214"/>
      <c r="C235" s="247" t="s">
        <v>458</v>
      </c>
      <c r="D235" s="216"/>
      <c r="E235" s="217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152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">
      <c r="A236" s="213"/>
      <c r="B236" s="214"/>
      <c r="C236" s="247" t="s">
        <v>459</v>
      </c>
      <c r="D236" s="216"/>
      <c r="E236" s="217">
        <v>6.1899999999999997E-2</v>
      </c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152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22.5" outlineLevel="1" x14ac:dyDescent="0.2">
      <c r="A237" s="225">
        <v>71</v>
      </c>
      <c r="B237" s="226" t="s">
        <v>460</v>
      </c>
      <c r="C237" s="244" t="s">
        <v>461</v>
      </c>
      <c r="D237" s="227" t="s">
        <v>217</v>
      </c>
      <c r="E237" s="228">
        <v>6.1899999999999997E-2</v>
      </c>
      <c r="F237" s="229"/>
      <c r="G237" s="230">
        <f>ROUND(E237*F237,2)</f>
        <v>0</v>
      </c>
      <c r="H237" s="229"/>
      <c r="I237" s="230">
        <f>ROUND(E237*H237,2)</f>
        <v>0</v>
      </c>
      <c r="J237" s="229"/>
      <c r="K237" s="230">
        <f>ROUND(E237*J237,2)</f>
        <v>0</v>
      </c>
      <c r="L237" s="230">
        <v>15</v>
      </c>
      <c r="M237" s="230">
        <f>G237*(1+L237/100)</f>
        <v>0</v>
      </c>
      <c r="N237" s="230">
        <v>0</v>
      </c>
      <c r="O237" s="230">
        <f>ROUND(E237*N237,2)</f>
        <v>0</v>
      </c>
      <c r="P237" s="230">
        <v>0</v>
      </c>
      <c r="Q237" s="230">
        <f>ROUND(E237*P237,2)</f>
        <v>0</v>
      </c>
      <c r="R237" s="230" t="s">
        <v>141</v>
      </c>
      <c r="S237" s="230" t="s">
        <v>142</v>
      </c>
      <c r="T237" s="231" t="s">
        <v>143</v>
      </c>
      <c r="U237" s="215">
        <v>1.8129999999999999</v>
      </c>
      <c r="V237" s="215">
        <f>ROUND(E237*U237,2)</f>
        <v>0.11</v>
      </c>
      <c r="W237" s="215"/>
      <c r="X237" s="215" t="s">
        <v>218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219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">
      <c r="A238" s="213"/>
      <c r="B238" s="214"/>
      <c r="C238" s="245" t="s">
        <v>220</v>
      </c>
      <c r="D238" s="232"/>
      <c r="E238" s="232"/>
      <c r="F238" s="232"/>
      <c r="G238" s="232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147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">
      <c r="A239" s="213"/>
      <c r="B239" s="214"/>
      <c r="C239" s="247" t="s">
        <v>221</v>
      </c>
      <c r="D239" s="216"/>
      <c r="E239" s="217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152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">
      <c r="A240" s="213"/>
      <c r="B240" s="214"/>
      <c r="C240" s="247" t="s">
        <v>458</v>
      </c>
      <c r="D240" s="216"/>
      <c r="E240" s="217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152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">
      <c r="A241" s="213"/>
      <c r="B241" s="214"/>
      <c r="C241" s="247" t="s">
        <v>459</v>
      </c>
      <c r="D241" s="216"/>
      <c r="E241" s="217">
        <v>6.1899999999999997E-2</v>
      </c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152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x14ac:dyDescent="0.2">
      <c r="A242" s="219" t="s">
        <v>136</v>
      </c>
      <c r="B242" s="220" t="s">
        <v>79</v>
      </c>
      <c r="C242" s="243" t="s">
        <v>80</v>
      </c>
      <c r="D242" s="221"/>
      <c r="E242" s="222"/>
      <c r="F242" s="223"/>
      <c r="G242" s="223">
        <f>SUMIF(AG243:AG332,"&lt;&gt;NOR",G243:G332)</f>
        <v>0</v>
      </c>
      <c r="H242" s="223"/>
      <c r="I242" s="223">
        <f>SUM(I243:I332)</f>
        <v>0</v>
      </c>
      <c r="J242" s="223"/>
      <c r="K242" s="223">
        <f>SUM(K243:K332)</f>
        <v>0</v>
      </c>
      <c r="L242" s="223"/>
      <c r="M242" s="223">
        <f>SUM(M243:M332)</f>
        <v>0</v>
      </c>
      <c r="N242" s="223"/>
      <c r="O242" s="223">
        <f>SUM(O243:O332)</f>
        <v>2.2899999999999991</v>
      </c>
      <c r="P242" s="223"/>
      <c r="Q242" s="223">
        <f>SUM(Q243:Q332)</f>
        <v>8.4300000000000015</v>
      </c>
      <c r="R242" s="223"/>
      <c r="S242" s="223"/>
      <c r="T242" s="224"/>
      <c r="U242" s="218"/>
      <c r="V242" s="218">
        <f>SUM(V243:V332)</f>
        <v>164.41</v>
      </c>
      <c r="W242" s="218"/>
      <c r="X242" s="218"/>
      <c r="AG242" t="s">
        <v>137</v>
      </c>
    </row>
    <row r="243" spans="1:60" outlineLevel="1" x14ac:dyDescent="0.2">
      <c r="A243" s="225">
        <v>72</v>
      </c>
      <c r="B243" s="226" t="s">
        <v>462</v>
      </c>
      <c r="C243" s="244" t="s">
        <v>463</v>
      </c>
      <c r="D243" s="227" t="s">
        <v>188</v>
      </c>
      <c r="E243" s="228">
        <v>1</v>
      </c>
      <c r="F243" s="229"/>
      <c r="G243" s="230">
        <f>ROUND(E243*F243,2)</f>
        <v>0</v>
      </c>
      <c r="H243" s="229"/>
      <c r="I243" s="230">
        <f>ROUND(E243*H243,2)</f>
        <v>0</v>
      </c>
      <c r="J243" s="229"/>
      <c r="K243" s="230">
        <f>ROUND(E243*J243,2)</f>
        <v>0</v>
      </c>
      <c r="L243" s="230">
        <v>15</v>
      </c>
      <c r="M243" s="230">
        <f>G243*(1+L243/100)</f>
        <v>0</v>
      </c>
      <c r="N243" s="230">
        <v>0</v>
      </c>
      <c r="O243" s="230">
        <f>ROUND(E243*N243,2)</f>
        <v>0</v>
      </c>
      <c r="P243" s="230">
        <v>0.623</v>
      </c>
      <c r="Q243" s="230">
        <f>ROUND(E243*P243,2)</f>
        <v>0.62</v>
      </c>
      <c r="R243" s="230" t="s">
        <v>141</v>
      </c>
      <c r="S243" s="230" t="s">
        <v>142</v>
      </c>
      <c r="T243" s="231" t="s">
        <v>143</v>
      </c>
      <c r="U243" s="215">
        <v>2.8119999999999998</v>
      </c>
      <c r="V243" s="215">
        <f>ROUND(E243*U243,2)</f>
        <v>2.81</v>
      </c>
      <c r="W243" s="215"/>
      <c r="X243" s="215" t="s">
        <v>144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145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">
      <c r="A244" s="213"/>
      <c r="B244" s="214"/>
      <c r="C244" s="249" t="s">
        <v>464</v>
      </c>
      <c r="D244" s="241"/>
      <c r="E244" s="241"/>
      <c r="F244" s="241"/>
      <c r="G244" s="241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149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">
      <c r="A245" s="213"/>
      <c r="B245" s="214"/>
      <c r="C245" s="246" t="s">
        <v>432</v>
      </c>
      <c r="D245" s="233"/>
      <c r="E245" s="233"/>
      <c r="F245" s="233"/>
      <c r="G245" s="233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149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ht="22.5" outlineLevel="1" x14ac:dyDescent="0.2">
      <c r="A246" s="225">
        <v>73</v>
      </c>
      <c r="B246" s="226" t="s">
        <v>465</v>
      </c>
      <c r="C246" s="244" t="s">
        <v>466</v>
      </c>
      <c r="D246" s="227" t="s">
        <v>163</v>
      </c>
      <c r="E246" s="228">
        <v>1</v>
      </c>
      <c r="F246" s="229"/>
      <c r="G246" s="230">
        <f>ROUND(E246*F246,2)</f>
        <v>0</v>
      </c>
      <c r="H246" s="229"/>
      <c r="I246" s="230">
        <f>ROUND(E246*H246,2)</f>
        <v>0</v>
      </c>
      <c r="J246" s="229"/>
      <c r="K246" s="230">
        <f>ROUND(E246*J246,2)</f>
        <v>0</v>
      </c>
      <c r="L246" s="230">
        <v>15</v>
      </c>
      <c r="M246" s="230">
        <f>G246*(1+L246/100)</f>
        <v>0</v>
      </c>
      <c r="N246" s="230">
        <v>4.2300000000000003E-3</v>
      </c>
      <c r="O246" s="230">
        <f>ROUND(E246*N246,2)</f>
        <v>0</v>
      </c>
      <c r="P246" s="230">
        <v>2.17</v>
      </c>
      <c r="Q246" s="230">
        <f>ROUND(E246*P246,2)</f>
        <v>2.17</v>
      </c>
      <c r="R246" s="230" t="s">
        <v>228</v>
      </c>
      <c r="S246" s="230" t="s">
        <v>142</v>
      </c>
      <c r="T246" s="231" t="s">
        <v>143</v>
      </c>
      <c r="U246" s="215">
        <v>17.119</v>
      </c>
      <c r="V246" s="215">
        <f>ROUND(E246*U246,2)</f>
        <v>17.12</v>
      </c>
      <c r="W246" s="215"/>
      <c r="X246" s="215" t="s">
        <v>144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145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">
      <c r="A247" s="213"/>
      <c r="B247" s="214"/>
      <c r="C247" s="249" t="s">
        <v>432</v>
      </c>
      <c r="D247" s="241"/>
      <c r="E247" s="241"/>
      <c r="F247" s="241"/>
      <c r="G247" s="241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149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ht="22.5" outlineLevel="1" x14ac:dyDescent="0.2">
      <c r="A248" s="225">
        <v>74</v>
      </c>
      <c r="B248" s="226" t="s">
        <v>467</v>
      </c>
      <c r="C248" s="244" t="s">
        <v>468</v>
      </c>
      <c r="D248" s="227" t="s">
        <v>163</v>
      </c>
      <c r="E248" s="228">
        <v>2</v>
      </c>
      <c r="F248" s="229"/>
      <c r="G248" s="230">
        <f>ROUND(E248*F248,2)</f>
        <v>0</v>
      </c>
      <c r="H248" s="229"/>
      <c r="I248" s="230">
        <f>ROUND(E248*H248,2)</f>
        <v>0</v>
      </c>
      <c r="J248" s="229"/>
      <c r="K248" s="230">
        <f>ROUND(E248*J248,2)</f>
        <v>0</v>
      </c>
      <c r="L248" s="230">
        <v>15</v>
      </c>
      <c r="M248" s="230">
        <f>G248*(1+L248/100)</f>
        <v>0</v>
      </c>
      <c r="N248" s="230">
        <v>6.0200000000000002E-3</v>
      </c>
      <c r="O248" s="230">
        <f>ROUND(E248*N248,2)</f>
        <v>0.01</v>
      </c>
      <c r="P248" s="230">
        <v>2.68</v>
      </c>
      <c r="Q248" s="230">
        <f>ROUND(E248*P248,2)</f>
        <v>5.36</v>
      </c>
      <c r="R248" s="230" t="s">
        <v>228</v>
      </c>
      <c r="S248" s="230" t="s">
        <v>142</v>
      </c>
      <c r="T248" s="231" t="s">
        <v>143</v>
      </c>
      <c r="U248" s="215">
        <v>22.815000000000001</v>
      </c>
      <c r="V248" s="215">
        <f>ROUND(E248*U248,2)</f>
        <v>45.63</v>
      </c>
      <c r="W248" s="215"/>
      <c r="X248" s="215" t="s">
        <v>144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145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">
      <c r="A249" s="213"/>
      <c r="B249" s="214"/>
      <c r="C249" s="249" t="s">
        <v>432</v>
      </c>
      <c r="D249" s="241"/>
      <c r="E249" s="241"/>
      <c r="F249" s="241"/>
      <c r="G249" s="241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149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ht="22.5" outlineLevel="1" x14ac:dyDescent="0.2">
      <c r="A250" s="225">
        <v>75</v>
      </c>
      <c r="B250" s="226" t="s">
        <v>469</v>
      </c>
      <c r="C250" s="244" t="s">
        <v>470</v>
      </c>
      <c r="D250" s="227" t="s">
        <v>163</v>
      </c>
      <c r="E250" s="228">
        <v>3</v>
      </c>
      <c r="F250" s="229"/>
      <c r="G250" s="230">
        <f>ROUND(E250*F250,2)</f>
        <v>0</v>
      </c>
      <c r="H250" s="229"/>
      <c r="I250" s="230">
        <f>ROUND(E250*H250,2)</f>
        <v>0</v>
      </c>
      <c r="J250" s="229"/>
      <c r="K250" s="230">
        <f>ROUND(E250*J250,2)</f>
        <v>0</v>
      </c>
      <c r="L250" s="230">
        <v>15</v>
      </c>
      <c r="M250" s="230">
        <f>G250*(1+L250/100)</f>
        <v>0</v>
      </c>
      <c r="N250" s="230">
        <v>9.1599999999999997E-3</v>
      </c>
      <c r="O250" s="230">
        <f>ROUND(E250*N250,2)</f>
        <v>0.03</v>
      </c>
      <c r="P250" s="230">
        <v>0</v>
      </c>
      <c r="Q250" s="230">
        <f>ROUND(E250*P250,2)</f>
        <v>0</v>
      </c>
      <c r="R250" s="230" t="s">
        <v>228</v>
      </c>
      <c r="S250" s="230" t="s">
        <v>142</v>
      </c>
      <c r="T250" s="231" t="s">
        <v>143</v>
      </c>
      <c r="U250" s="215">
        <v>13.52</v>
      </c>
      <c r="V250" s="215">
        <f>ROUND(E250*U250,2)</f>
        <v>40.56</v>
      </c>
      <c r="W250" s="215"/>
      <c r="X250" s="215" t="s">
        <v>144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145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">
      <c r="A251" s="213"/>
      <c r="B251" s="214"/>
      <c r="C251" s="249" t="s">
        <v>432</v>
      </c>
      <c r="D251" s="241"/>
      <c r="E251" s="241"/>
      <c r="F251" s="241"/>
      <c r="G251" s="241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149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ht="22.5" outlineLevel="1" x14ac:dyDescent="0.2">
      <c r="A252" s="225">
        <v>76</v>
      </c>
      <c r="B252" s="226" t="s">
        <v>471</v>
      </c>
      <c r="C252" s="244" t="s">
        <v>472</v>
      </c>
      <c r="D252" s="227" t="s">
        <v>188</v>
      </c>
      <c r="E252" s="228">
        <v>2</v>
      </c>
      <c r="F252" s="229"/>
      <c r="G252" s="230">
        <f>ROUND(E252*F252,2)</f>
        <v>0</v>
      </c>
      <c r="H252" s="229"/>
      <c r="I252" s="230">
        <f>ROUND(E252*H252,2)</f>
        <v>0</v>
      </c>
      <c r="J252" s="229"/>
      <c r="K252" s="230">
        <f>ROUND(E252*J252,2)</f>
        <v>0</v>
      </c>
      <c r="L252" s="230">
        <v>15</v>
      </c>
      <c r="M252" s="230">
        <f>G252*(1+L252/100)</f>
        <v>0</v>
      </c>
      <c r="N252" s="230">
        <v>6.2E-4</v>
      </c>
      <c r="O252" s="230">
        <f>ROUND(E252*N252,2)</f>
        <v>0</v>
      </c>
      <c r="P252" s="230">
        <v>0</v>
      </c>
      <c r="Q252" s="230">
        <f>ROUND(E252*P252,2)</f>
        <v>0</v>
      </c>
      <c r="R252" s="230" t="s">
        <v>228</v>
      </c>
      <c r="S252" s="230" t="s">
        <v>142</v>
      </c>
      <c r="T252" s="231" t="s">
        <v>143</v>
      </c>
      <c r="U252" s="215">
        <v>10.5261</v>
      </c>
      <c r="V252" s="215">
        <f>ROUND(E252*U252,2)</f>
        <v>21.05</v>
      </c>
      <c r="W252" s="215"/>
      <c r="X252" s="215" t="s">
        <v>144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145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">
      <c r="A253" s="213"/>
      <c r="B253" s="214"/>
      <c r="C253" s="249" t="s">
        <v>473</v>
      </c>
      <c r="D253" s="241"/>
      <c r="E253" s="241"/>
      <c r="F253" s="241"/>
      <c r="G253" s="241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149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">
      <c r="A254" s="213"/>
      <c r="B254" s="214"/>
      <c r="C254" s="247" t="s">
        <v>474</v>
      </c>
      <c r="D254" s="216"/>
      <c r="E254" s="217">
        <v>2</v>
      </c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152</v>
      </c>
      <c r="AH254" s="206">
        <v>5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">
      <c r="A255" s="225">
        <v>77</v>
      </c>
      <c r="B255" s="226" t="s">
        <v>475</v>
      </c>
      <c r="C255" s="244" t="s">
        <v>476</v>
      </c>
      <c r="D255" s="227" t="s">
        <v>163</v>
      </c>
      <c r="E255" s="228">
        <v>3</v>
      </c>
      <c r="F255" s="229"/>
      <c r="G255" s="230">
        <f>ROUND(E255*F255,2)</f>
        <v>0</v>
      </c>
      <c r="H255" s="229"/>
      <c r="I255" s="230">
        <f>ROUND(E255*H255,2)</f>
        <v>0</v>
      </c>
      <c r="J255" s="229"/>
      <c r="K255" s="230">
        <f>ROUND(E255*J255,2)</f>
        <v>0</v>
      </c>
      <c r="L255" s="230">
        <v>15</v>
      </c>
      <c r="M255" s="230">
        <f>G255*(1+L255/100)</f>
        <v>0</v>
      </c>
      <c r="N255" s="230">
        <v>2.5999999999999998E-4</v>
      </c>
      <c r="O255" s="230">
        <f>ROUND(E255*N255,2)</f>
        <v>0</v>
      </c>
      <c r="P255" s="230">
        <v>7.4999999999999997E-2</v>
      </c>
      <c r="Q255" s="230">
        <f>ROUND(E255*P255,2)</f>
        <v>0.23</v>
      </c>
      <c r="R255" s="230" t="s">
        <v>228</v>
      </c>
      <c r="S255" s="230" t="s">
        <v>142</v>
      </c>
      <c r="T255" s="231" t="s">
        <v>143</v>
      </c>
      <c r="U255" s="215">
        <v>2.2570000000000001</v>
      </c>
      <c r="V255" s="215">
        <f>ROUND(E255*U255,2)</f>
        <v>6.77</v>
      </c>
      <c r="W255" s="215"/>
      <c r="X255" s="215" t="s">
        <v>144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145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">
      <c r="A256" s="213"/>
      <c r="B256" s="214"/>
      <c r="C256" s="249" t="s">
        <v>432</v>
      </c>
      <c r="D256" s="241"/>
      <c r="E256" s="241"/>
      <c r="F256" s="241"/>
      <c r="G256" s="241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149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">
      <c r="A257" s="225">
        <v>78</v>
      </c>
      <c r="B257" s="226" t="s">
        <v>477</v>
      </c>
      <c r="C257" s="244" t="s">
        <v>478</v>
      </c>
      <c r="D257" s="227" t="s">
        <v>217</v>
      </c>
      <c r="E257" s="228">
        <v>0.27660000000000001</v>
      </c>
      <c r="F257" s="229"/>
      <c r="G257" s="230">
        <f>ROUND(E257*F257,2)</f>
        <v>0</v>
      </c>
      <c r="H257" s="229"/>
      <c r="I257" s="230">
        <f>ROUND(E257*H257,2)</f>
        <v>0</v>
      </c>
      <c r="J257" s="229"/>
      <c r="K257" s="230">
        <f>ROUND(E257*J257,2)</f>
        <v>0</v>
      </c>
      <c r="L257" s="230">
        <v>15</v>
      </c>
      <c r="M257" s="230">
        <f>G257*(1+L257/100)</f>
        <v>0</v>
      </c>
      <c r="N257" s="230">
        <v>0</v>
      </c>
      <c r="O257" s="230">
        <f>ROUND(E257*N257,2)</f>
        <v>0</v>
      </c>
      <c r="P257" s="230">
        <v>0</v>
      </c>
      <c r="Q257" s="230">
        <f>ROUND(E257*P257,2)</f>
        <v>0</v>
      </c>
      <c r="R257" s="230" t="s">
        <v>228</v>
      </c>
      <c r="S257" s="230" t="s">
        <v>142</v>
      </c>
      <c r="T257" s="231" t="s">
        <v>155</v>
      </c>
      <c r="U257" s="215">
        <v>12.207000000000001</v>
      </c>
      <c r="V257" s="215">
        <f>ROUND(E257*U257,2)</f>
        <v>3.38</v>
      </c>
      <c r="W257" s="215"/>
      <c r="X257" s="215" t="s">
        <v>144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145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">
      <c r="A258" s="213"/>
      <c r="B258" s="214"/>
      <c r="C258" s="245" t="s">
        <v>220</v>
      </c>
      <c r="D258" s="232"/>
      <c r="E258" s="232"/>
      <c r="F258" s="232"/>
      <c r="G258" s="232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147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">
      <c r="A259" s="213"/>
      <c r="B259" s="214"/>
      <c r="C259" s="247" t="s">
        <v>479</v>
      </c>
      <c r="D259" s="216"/>
      <c r="E259" s="217">
        <v>6.0000000000000001E-3</v>
      </c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152</v>
      </c>
      <c r="AH259" s="206">
        <v>6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">
      <c r="A260" s="213"/>
      <c r="B260" s="214"/>
      <c r="C260" s="247" t="s">
        <v>480</v>
      </c>
      <c r="D260" s="216"/>
      <c r="E260" s="217">
        <v>6.0000000000000001E-3</v>
      </c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152</v>
      </c>
      <c r="AH260" s="206">
        <v>6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">
      <c r="A261" s="213"/>
      <c r="B261" s="214"/>
      <c r="C261" s="247" t="s">
        <v>481</v>
      </c>
      <c r="D261" s="216"/>
      <c r="E261" s="217">
        <v>6.0000000000000001E-3</v>
      </c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152</v>
      </c>
      <c r="AH261" s="206">
        <v>6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">
      <c r="A262" s="213"/>
      <c r="B262" s="214"/>
      <c r="C262" s="247" t="s">
        <v>482</v>
      </c>
      <c r="D262" s="216"/>
      <c r="E262" s="217">
        <v>0.06</v>
      </c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152</v>
      </c>
      <c r="AH262" s="206">
        <v>6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">
      <c r="A263" s="213"/>
      <c r="B263" s="214"/>
      <c r="C263" s="247" t="s">
        <v>483</v>
      </c>
      <c r="D263" s="216"/>
      <c r="E263" s="217">
        <v>1.2E-2</v>
      </c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152</v>
      </c>
      <c r="AH263" s="206">
        <v>6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">
      <c r="A264" s="213"/>
      <c r="B264" s="214"/>
      <c r="C264" s="247" t="s">
        <v>484</v>
      </c>
      <c r="D264" s="216"/>
      <c r="E264" s="217">
        <v>1.6E-2</v>
      </c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152</v>
      </c>
      <c r="AH264" s="206">
        <v>6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">
      <c r="A265" s="213"/>
      <c r="B265" s="214"/>
      <c r="C265" s="247" t="s">
        <v>485</v>
      </c>
      <c r="D265" s="216"/>
      <c r="E265" s="217">
        <v>0.12</v>
      </c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152</v>
      </c>
      <c r="AH265" s="206">
        <v>6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">
      <c r="A266" s="213"/>
      <c r="B266" s="214"/>
      <c r="C266" s="247" t="s">
        <v>486</v>
      </c>
      <c r="D266" s="216"/>
      <c r="E266" s="217">
        <v>5.9999999999999995E-4</v>
      </c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152</v>
      </c>
      <c r="AH266" s="206">
        <v>6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">
      <c r="A267" s="213"/>
      <c r="B267" s="214"/>
      <c r="C267" s="247" t="s">
        <v>487</v>
      </c>
      <c r="D267" s="216"/>
      <c r="E267" s="217">
        <v>0.03</v>
      </c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152</v>
      </c>
      <c r="AH267" s="206">
        <v>6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">
      <c r="A268" s="213"/>
      <c r="B268" s="214"/>
      <c r="C268" s="247" t="s">
        <v>488</v>
      </c>
      <c r="D268" s="216"/>
      <c r="E268" s="217">
        <v>0.02</v>
      </c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152</v>
      </c>
      <c r="AH268" s="206">
        <v>6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22.5" outlineLevel="1" x14ac:dyDescent="0.2">
      <c r="A269" s="225">
        <v>79</v>
      </c>
      <c r="B269" s="226" t="s">
        <v>489</v>
      </c>
      <c r="C269" s="244" t="s">
        <v>490</v>
      </c>
      <c r="D269" s="227" t="s">
        <v>163</v>
      </c>
      <c r="E269" s="228">
        <v>1</v>
      </c>
      <c r="F269" s="229"/>
      <c r="G269" s="230">
        <f>ROUND(E269*F269,2)</f>
        <v>0</v>
      </c>
      <c r="H269" s="229"/>
      <c r="I269" s="230">
        <f>ROUND(E269*H269,2)</f>
        <v>0</v>
      </c>
      <c r="J269" s="229"/>
      <c r="K269" s="230">
        <f>ROUND(E269*J269,2)</f>
        <v>0</v>
      </c>
      <c r="L269" s="230">
        <v>15</v>
      </c>
      <c r="M269" s="230">
        <f>G269*(1+L269/100)</f>
        <v>0</v>
      </c>
      <c r="N269" s="230">
        <v>0.32200000000000001</v>
      </c>
      <c r="O269" s="230">
        <f>ROUND(E269*N269,2)</f>
        <v>0.32</v>
      </c>
      <c r="P269" s="230">
        <v>0</v>
      </c>
      <c r="Q269" s="230">
        <f>ROUND(E269*P269,2)</f>
        <v>0</v>
      </c>
      <c r="R269" s="230"/>
      <c r="S269" s="230" t="s">
        <v>189</v>
      </c>
      <c r="T269" s="231" t="s">
        <v>155</v>
      </c>
      <c r="U269" s="215">
        <v>0</v>
      </c>
      <c r="V269" s="215">
        <f>ROUND(E269*U269,2)</f>
        <v>0</v>
      </c>
      <c r="W269" s="215"/>
      <c r="X269" s="215" t="s">
        <v>144</v>
      </c>
      <c r="Y269" s="206"/>
      <c r="Z269" s="206"/>
      <c r="AA269" s="206"/>
      <c r="AB269" s="206"/>
      <c r="AC269" s="206"/>
      <c r="AD269" s="206"/>
      <c r="AE269" s="206"/>
      <c r="AF269" s="206"/>
      <c r="AG269" s="206" t="s">
        <v>145</v>
      </c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">
      <c r="A270" s="213"/>
      <c r="B270" s="214"/>
      <c r="C270" s="249" t="s">
        <v>473</v>
      </c>
      <c r="D270" s="241"/>
      <c r="E270" s="241"/>
      <c r="F270" s="241"/>
      <c r="G270" s="241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149</v>
      </c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">
      <c r="A271" s="213"/>
      <c r="B271" s="214"/>
      <c r="C271" s="246" t="s">
        <v>491</v>
      </c>
      <c r="D271" s="233"/>
      <c r="E271" s="233"/>
      <c r="F271" s="233"/>
      <c r="G271" s="233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149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53" t="str">
        <f>C271</f>
        <v>Včetně regulačního přístroje MASTER, hlídače minimálního tlaku a kaskádového modulu pro daný typ kotle.</v>
      </c>
      <c r="BB271" s="206"/>
      <c r="BC271" s="206"/>
      <c r="BD271" s="206"/>
      <c r="BE271" s="206"/>
      <c r="BF271" s="206"/>
      <c r="BG271" s="206"/>
      <c r="BH271" s="206"/>
    </row>
    <row r="272" spans="1:60" ht="22.5" outlineLevel="1" x14ac:dyDescent="0.2">
      <c r="A272" s="225">
        <v>80</v>
      </c>
      <c r="B272" s="226" t="s">
        <v>489</v>
      </c>
      <c r="C272" s="244" t="s">
        <v>490</v>
      </c>
      <c r="D272" s="227" t="s">
        <v>163</v>
      </c>
      <c r="E272" s="228">
        <v>2</v>
      </c>
      <c r="F272" s="229"/>
      <c r="G272" s="230">
        <f>ROUND(E272*F272,2)</f>
        <v>0</v>
      </c>
      <c r="H272" s="229"/>
      <c r="I272" s="230">
        <f>ROUND(E272*H272,2)</f>
        <v>0</v>
      </c>
      <c r="J272" s="229"/>
      <c r="K272" s="230">
        <f>ROUND(E272*J272,2)</f>
        <v>0</v>
      </c>
      <c r="L272" s="230">
        <v>15</v>
      </c>
      <c r="M272" s="230">
        <f>G272*(1+L272/100)</f>
        <v>0</v>
      </c>
      <c r="N272" s="230">
        <v>0.32200000000000001</v>
      </c>
      <c r="O272" s="230">
        <f>ROUND(E272*N272,2)</f>
        <v>0.64</v>
      </c>
      <c r="P272" s="230">
        <v>0</v>
      </c>
      <c r="Q272" s="230">
        <f>ROUND(E272*P272,2)</f>
        <v>0</v>
      </c>
      <c r="R272" s="230"/>
      <c r="S272" s="230" t="s">
        <v>189</v>
      </c>
      <c r="T272" s="231" t="s">
        <v>155</v>
      </c>
      <c r="U272" s="215">
        <v>0</v>
      </c>
      <c r="V272" s="215">
        <f>ROUND(E272*U272,2)</f>
        <v>0</v>
      </c>
      <c r="W272" s="215"/>
      <c r="X272" s="215" t="s">
        <v>144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145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">
      <c r="A273" s="213"/>
      <c r="B273" s="214"/>
      <c r="C273" s="249" t="s">
        <v>473</v>
      </c>
      <c r="D273" s="241"/>
      <c r="E273" s="241"/>
      <c r="F273" s="241"/>
      <c r="G273" s="241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149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">
      <c r="A274" s="213"/>
      <c r="B274" s="214"/>
      <c r="C274" s="246" t="s">
        <v>492</v>
      </c>
      <c r="D274" s="233"/>
      <c r="E274" s="233"/>
      <c r="F274" s="233"/>
      <c r="G274" s="233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149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">
      <c r="A275" s="225">
        <v>81</v>
      </c>
      <c r="B275" s="226" t="s">
        <v>493</v>
      </c>
      <c r="C275" s="244" t="s">
        <v>494</v>
      </c>
      <c r="D275" s="227" t="s">
        <v>163</v>
      </c>
      <c r="E275" s="228">
        <v>3</v>
      </c>
      <c r="F275" s="229"/>
      <c r="G275" s="230">
        <f>ROUND(E275*F275,2)</f>
        <v>0</v>
      </c>
      <c r="H275" s="229"/>
      <c r="I275" s="230">
        <f>ROUND(E275*H275,2)</f>
        <v>0</v>
      </c>
      <c r="J275" s="229"/>
      <c r="K275" s="230">
        <f>ROUND(E275*J275,2)</f>
        <v>0</v>
      </c>
      <c r="L275" s="230">
        <v>15</v>
      </c>
      <c r="M275" s="230">
        <f>G275*(1+L275/100)</f>
        <v>0</v>
      </c>
      <c r="N275" s="230">
        <v>0.1</v>
      </c>
      <c r="O275" s="230">
        <f>ROUND(E275*N275,2)</f>
        <v>0.3</v>
      </c>
      <c r="P275" s="230">
        <v>0</v>
      </c>
      <c r="Q275" s="230">
        <f>ROUND(E275*P275,2)</f>
        <v>0</v>
      </c>
      <c r="R275" s="230"/>
      <c r="S275" s="230" t="s">
        <v>189</v>
      </c>
      <c r="T275" s="231" t="s">
        <v>155</v>
      </c>
      <c r="U275" s="215">
        <v>0</v>
      </c>
      <c r="V275" s="215">
        <f>ROUND(E275*U275,2)</f>
        <v>0</v>
      </c>
      <c r="W275" s="215"/>
      <c r="X275" s="215" t="s">
        <v>144</v>
      </c>
      <c r="Y275" s="206"/>
      <c r="Z275" s="206"/>
      <c r="AA275" s="206"/>
      <c r="AB275" s="206"/>
      <c r="AC275" s="206"/>
      <c r="AD275" s="206"/>
      <c r="AE275" s="206"/>
      <c r="AF275" s="206"/>
      <c r="AG275" s="206" t="s">
        <v>145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">
      <c r="A276" s="213"/>
      <c r="B276" s="214"/>
      <c r="C276" s="249" t="s">
        <v>473</v>
      </c>
      <c r="D276" s="241"/>
      <c r="E276" s="241"/>
      <c r="F276" s="241"/>
      <c r="G276" s="241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149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">
      <c r="A277" s="213"/>
      <c r="B277" s="214"/>
      <c r="C277" s="246" t="s">
        <v>495</v>
      </c>
      <c r="D277" s="233"/>
      <c r="E277" s="233"/>
      <c r="F277" s="233"/>
      <c r="G277" s="233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149</v>
      </c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ht="22.5" outlineLevel="1" x14ac:dyDescent="0.2">
      <c r="A278" s="225">
        <v>82</v>
      </c>
      <c r="B278" s="226" t="s">
        <v>496</v>
      </c>
      <c r="C278" s="244" t="s">
        <v>497</v>
      </c>
      <c r="D278" s="227" t="s">
        <v>163</v>
      </c>
      <c r="E278" s="228">
        <v>1</v>
      </c>
      <c r="F278" s="229"/>
      <c r="G278" s="230">
        <f>ROUND(E278*F278,2)</f>
        <v>0</v>
      </c>
      <c r="H278" s="229"/>
      <c r="I278" s="230">
        <f>ROUND(E278*H278,2)</f>
        <v>0</v>
      </c>
      <c r="J278" s="229"/>
      <c r="K278" s="230">
        <f>ROUND(E278*J278,2)</f>
        <v>0</v>
      </c>
      <c r="L278" s="230">
        <v>15</v>
      </c>
      <c r="M278" s="230">
        <f>G278*(1+L278/100)</f>
        <v>0</v>
      </c>
      <c r="N278" s="230">
        <v>0.4</v>
      </c>
      <c r="O278" s="230">
        <f>ROUND(E278*N278,2)</f>
        <v>0.4</v>
      </c>
      <c r="P278" s="230">
        <v>0</v>
      </c>
      <c r="Q278" s="230">
        <f>ROUND(E278*P278,2)</f>
        <v>0</v>
      </c>
      <c r="R278" s="230"/>
      <c r="S278" s="230" t="s">
        <v>189</v>
      </c>
      <c r="T278" s="231" t="s">
        <v>155</v>
      </c>
      <c r="U278" s="215">
        <v>0</v>
      </c>
      <c r="V278" s="215">
        <f>ROUND(E278*U278,2)</f>
        <v>0</v>
      </c>
      <c r="W278" s="215"/>
      <c r="X278" s="215" t="s">
        <v>144</v>
      </c>
      <c r="Y278" s="206"/>
      <c r="Z278" s="206"/>
      <c r="AA278" s="206"/>
      <c r="AB278" s="206"/>
      <c r="AC278" s="206"/>
      <c r="AD278" s="206"/>
      <c r="AE278" s="206"/>
      <c r="AF278" s="206"/>
      <c r="AG278" s="206" t="s">
        <v>145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">
      <c r="A279" s="213"/>
      <c r="B279" s="214"/>
      <c r="C279" s="249" t="s">
        <v>473</v>
      </c>
      <c r="D279" s="241"/>
      <c r="E279" s="241"/>
      <c r="F279" s="241"/>
      <c r="G279" s="241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149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">
      <c r="A280" s="225">
        <v>83</v>
      </c>
      <c r="B280" s="226" t="s">
        <v>498</v>
      </c>
      <c r="C280" s="244" t="s">
        <v>499</v>
      </c>
      <c r="D280" s="227" t="s">
        <v>188</v>
      </c>
      <c r="E280" s="228">
        <v>1</v>
      </c>
      <c r="F280" s="229"/>
      <c r="G280" s="230">
        <f>ROUND(E280*F280,2)</f>
        <v>0</v>
      </c>
      <c r="H280" s="229"/>
      <c r="I280" s="230">
        <f>ROUND(E280*H280,2)</f>
        <v>0</v>
      </c>
      <c r="J280" s="229"/>
      <c r="K280" s="230">
        <f>ROUND(E280*J280,2)</f>
        <v>0</v>
      </c>
      <c r="L280" s="230">
        <v>15</v>
      </c>
      <c r="M280" s="230">
        <f>G280*(1+L280/100)</f>
        <v>0</v>
      </c>
      <c r="N280" s="230">
        <v>0</v>
      </c>
      <c r="O280" s="230">
        <f>ROUND(E280*N280,2)</f>
        <v>0</v>
      </c>
      <c r="P280" s="230">
        <v>0</v>
      </c>
      <c r="Q280" s="230">
        <f>ROUND(E280*P280,2)</f>
        <v>0</v>
      </c>
      <c r="R280" s="230"/>
      <c r="S280" s="230" t="s">
        <v>189</v>
      </c>
      <c r="T280" s="231" t="s">
        <v>155</v>
      </c>
      <c r="U280" s="215">
        <v>0</v>
      </c>
      <c r="V280" s="215">
        <f>ROUND(E280*U280,2)</f>
        <v>0</v>
      </c>
      <c r="W280" s="215"/>
      <c r="X280" s="215" t="s">
        <v>144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145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">
      <c r="A281" s="213"/>
      <c r="B281" s="214"/>
      <c r="C281" s="249" t="s">
        <v>500</v>
      </c>
      <c r="D281" s="241"/>
      <c r="E281" s="241"/>
      <c r="F281" s="241"/>
      <c r="G281" s="241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149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">
      <c r="A282" s="225">
        <v>84</v>
      </c>
      <c r="B282" s="226" t="s">
        <v>501</v>
      </c>
      <c r="C282" s="244" t="s">
        <v>502</v>
      </c>
      <c r="D282" s="227" t="s">
        <v>163</v>
      </c>
      <c r="E282" s="228">
        <v>1</v>
      </c>
      <c r="F282" s="229"/>
      <c r="G282" s="230">
        <f>ROUND(E282*F282,2)</f>
        <v>0</v>
      </c>
      <c r="H282" s="229"/>
      <c r="I282" s="230">
        <f>ROUND(E282*H282,2)</f>
        <v>0</v>
      </c>
      <c r="J282" s="229"/>
      <c r="K282" s="230">
        <f>ROUND(E282*J282,2)</f>
        <v>0</v>
      </c>
      <c r="L282" s="230">
        <v>15</v>
      </c>
      <c r="M282" s="230">
        <f>G282*(1+L282/100)</f>
        <v>0</v>
      </c>
      <c r="N282" s="230">
        <v>0.2</v>
      </c>
      <c r="O282" s="230">
        <f>ROUND(E282*N282,2)</f>
        <v>0.2</v>
      </c>
      <c r="P282" s="230">
        <v>0</v>
      </c>
      <c r="Q282" s="230">
        <f>ROUND(E282*P282,2)</f>
        <v>0</v>
      </c>
      <c r="R282" s="230"/>
      <c r="S282" s="230" t="s">
        <v>189</v>
      </c>
      <c r="T282" s="231" t="s">
        <v>155</v>
      </c>
      <c r="U282" s="215">
        <v>0</v>
      </c>
      <c r="V282" s="215">
        <f>ROUND(E282*U282,2)</f>
        <v>0</v>
      </c>
      <c r="W282" s="215"/>
      <c r="X282" s="215" t="s">
        <v>144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145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">
      <c r="A283" s="213"/>
      <c r="B283" s="214"/>
      <c r="C283" s="249" t="s">
        <v>503</v>
      </c>
      <c r="D283" s="241"/>
      <c r="E283" s="241"/>
      <c r="F283" s="241"/>
      <c r="G283" s="241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149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">
      <c r="A284" s="225">
        <v>85</v>
      </c>
      <c r="B284" s="226" t="s">
        <v>504</v>
      </c>
      <c r="C284" s="244" t="s">
        <v>505</v>
      </c>
      <c r="D284" s="227" t="s">
        <v>163</v>
      </c>
      <c r="E284" s="228">
        <v>1</v>
      </c>
      <c r="F284" s="229"/>
      <c r="G284" s="230">
        <f>ROUND(E284*F284,2)</f>
        <v>0</v>
      </c>
      <c r="H284" s="229"/>
      <c r="I284" s="230">
        <f>ROUND(E284*H284,2)</f>
        <v>0</v>
      </c>
      <c r="J284" s="229"/>
      <c r="K284" s="230">
        <f>ROUND(E284*J284,2)</f>
        <v>0</v>
      </c>
      <c r="L284" s="230">
        <v>15</v>
      </c>
      <c r="M284" s="230">
        <f>G284*(1+L284/100)</f>
        <v>0</v>
      </c>
      <c r="N284" s="230">
        <v>0.2</v>
      </c>
      <c r="O284" s="230">
        <f>ROUND(E284*N284,2)</f>
        <v>0.2</v>
      </c>
      <c r="P284" s="230">
        <v>0</v>
      </c>
      <c r="Q284" s="230">
        <f>ROUND(E284*P284,2)</f>
        <v>0</v>
      </c>
      <c r="R284" s="230"/>
      <c r="S284" s="230" t="s">
        <v>189</v>
      </c>
      <c r="T284" s="231" t="s">
        <v>155</v>
      </c>
      <c r="U284" s="215">
        <v>0</v>
      </c>
      <c r="V284" s="215">
        <f>ROUND(E284*U284,2)</f>
        <v>0</v>
      </c>
      <c r="W284" s="215"/>
      <c r="X284" s="215" t="s">
        <v>144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145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">
      <c r="A285" s="213"/>
      <c r="B285" s="214"/>
      <c r="C285" s="249" t="s">
        <v>506</v>
      </c>
      <c r="D285" s="241"/>
      <c r="E285" s="241"/>
      <c r="F285" s="241"/>
      <c r="G285" s="241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149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">
      <c r="A286" s="225">
        <v>86</v>
      </c>
      <c r="B286" s="226" t="s">
        <v>507</v>
      </c>
      <c r="C286" s="244" t="s">
        <v>508</v>
      </c>
      <c r="D286" s="227" t="s">
        <v>163</v>
      </c>
      <c r="E286" s="228">
        <v>3</v>
      </c>
      <c r="F286" s="229"/>
      <c r="G286" s="230">
        <f>ROUND(E286*F286,2)</f>
        <v>0</v>
      </c>
      <c r="H286" s="229"/>
      <c r="I286" s="230">
        <f>ROUND(E286*H286,2)</f>
        <v>0</v>
      </c>
      <c r="J286" s="229"/>
      <c r="K286" s="230">
        <f>ROUND(E286*J286,2)</f>
        <v>0</v>
      </c>
      <c r="L286" s="230">
        <v>15</v>
      </c>
      <c r="M286" s="230">
        <f>G286*(1+L286/100)</f>
        <v>0</v>
      </c>
      <c r="N286" s="230">
        <v>1E-4</v>
      </c>
      <c r="O286" s="230">
        <f>ROUND(E286*N286,2)</f>
        <v>0</v>
      </c>
      <c r="P286" s="230">
        <v>0</v>
      </c>
      <c r="Q286" s="230">
        <f>ROUND(E286*P286,2)</f>
        <v>0</v>
      </c>
      <c r="R286" s="230"/>
      <c r="S286" s="230" t="s">
        <v>189</v>
      </c>
      <c r="T286" s="231" t="s">
        <v>155</v>
      </c>
      <c r="U286" s="215">
        <v>0</v>
      </c>
      <c r="V286" s="215">
        <f>ROUND(E286*U286,2)</f>
        <v>0</v>
      </c>
      <c r="W286" s="215"/>
      <c r="X286" s="215" t="s">
        <v>144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145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">
      <c r="A287" s="213"/>
      <c r="B287" s="214"/>
      <c r="C287" s="249" t="s">
        <v>506</v>
      </c>
      <c r="D287" s="241"/>
      <c r="E287" s="241"/>
      <c r="F287" s="241"/>
      <c r="G287" s="241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149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">
      <c r="A288" s="225">
        <v>87</v>
      </c>
      <c r="B288" s="226" t="s">
        <v>509</v>
      </c>
      <c r="C288" s="244" t="s">
        <v>510</v>
      </c>
      <c r="D288" s="227" t="s">
        <v>163</v>
      </c>
      <c r="E288" s="228">
        <v>12</v>
      </c>
      <c r="F288" s="229"/>
      <c r="G288" s="230">
        <f>ROUND(E288*F288,2)</f>
        <v>0</v>
      </c>
      <c r="H288" s="229"/>
      <c r="I288" s="230">
        <f>ROUND(E288*H288,2)</f>
        <v>0</v>
      </c>
      <c r="J288" s="229"/>
      <c r="K288" s="230">
        <f>ROUND(E288*J288,2)</f>
        <v>0</v>
      </c>
      <c r="L288" s="230">
        <v>15</v>
      </c>
      <c r="M288" s="230">
        <f>G288*(1+L288/100)</f>
        <v>0</v>
      </c>
      <c r="N288" s="230">
        <v>5.0000000000000001E-3</v>
      </c>
      <c r="O288" s="230">
        <f>ROUND(E288*N288,2)</f>
        <v>0.06</v>
      </c>
      <c r="P288" s="230">
        <v>0</v>
      </c>
      <c r="Q288" s="230">
        <f>ROUND(E288*P288,2)</f>
        <v>0</v>
      </c>
      <c r="R288" s="230"/>
      <c r="S288" s="230" t="s">
        <v>189</v>
      </c>
      <c r="T288" s="231" t="s">
        <v>155</v>
      </c>
      <c r="U288" s="215">
        <v>0</v>
      </c>
      <c r="V288" s="215">
        <f>ROUND(E288*U288,2)</f>
        <v>0</v>
      </c>
      <c r="W288" s="215"/>
      <c r="X288" s="215" t="s">
        <v>144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145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">
      <c r="A289" s="213"/>
      <c r="B289" s="214"/>
      <c r="C289" s="249" t="s">
        <v>506</v>
      </c>
      <c r="D289" s="241"/>
      <c r="E289" s="241"/>
      <c r="F289" s="241"/>
      <c r="G289" s="241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149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">
      <c r="A290" s="225">
        <v>88</v>
      </c>
      <c r="B290" s="226" t="s">
        <v>511</v>
      </c>
      <c r="C290" s="244" t="s">
        <v>512</v>
      </c>
      <c r="D290" s="227" t="s">
        <v>163</v>
      </c>
      <c r="E290" s="228">
        <v>8</v>
      </c>
      <c r="F290" s="229"/>
      <c r="G290" s="230">
        <f>ROUND(E290*F290,2)</f>
        <v>0</v>
      </c>
      <c r="H290" s="229"/>
      <c r="I290" s="230">
        <f>ROUND(E290*H290,2)</f>
        <v>0</v>
      </c>
      <c r="J290" s="229"/>
      <c r="K290" s="230">
        <f>ROUND(E290*J290,2)</f>
        <v>0</v>
      </c>
      <c r="L290" s="230">
        <v>15</v>
      </c>
      <c r="M290" s="230">
        <f>G290*(1+L290/100)</f>
        <v>0</v>
      </c>
      <c r="N290" s="230">
        <v>1E-3</v>
      </c>
      <c r="O290" s="230">
        <f>ROUND(E290*N290,2)</f>
        <v>0.01</v>
      </c>
      <c r="P290" s="230">
        <v>0</v>
      </c>
      <c r="Q290" s="230">
        <f>ROUND(E290*P290,2)</f>
        <v>0</v>
      </c>
      <c r="R290" s="230"/>
      <c r="S290" s="230" t="s">
        <v>189</v>
      </c>
      <c r="T290" s="231" t="s">
        <v>155</v>
      </c>
      <c r="U290" s="215">
        <v>0</v>
      </c>
      <c r="V290" s="215">
        <f>ROUND(E290*U290,2)</f>
        <v>0</v>
      </c>
      <c r="W290" s="215"/>
      <c r="X290" s="215" t="s">
        <v>144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145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">
      <c r="A291" s="213"/>
      <c r="B291" s="214"/>
      <c r="C291" s="249" t="s">
        <v>506</v>
      </c>
      <c r="D291" s="241"/>
      <c r="E291" s="241"/>
      <c r="F291" s="241"/>
      <c r="G291" s="241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149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ht="22.5" outlineLevel="1" x14ac:dyDescent="0.2">
      <c r="A292" s="225">
        <v>89</v>
      </c>
      <c r="B292" s="226" t="s">
        <v>513</v>
      </c>
      <c r="C292" s="244" t="s">
        <v>514</v>
      </c>
      <c r="D292" s="227" t="s">
        <v>163</v>
      </c>
      <c r="E292" s="228">
        <v>3</v>
      </c>
      <c r="F292" s="229"/>
      <c r="G292" s="230">
        <f>ROUND(E292*F292,2)</f>
        <v>0</v>
      </c>
      <c r="H292" s="229"/>
      <c r="I292" s="230">
        <f>ROUND(E292*H292,2)</f>
        <v>0</v>
      </c>
      <c r="J292" s="229"/>
      <c r="K292" s="230">
        <f>ROUND(E292*J292,2)</f>
        <v>0</v>
      </c>
      <c r="L292" s="230">
        <v>15</v>
      </c>
      <c r="M292" s="230">
        <f>G292*(1+L292/100)</f>
        <v>0</v>
      </c>
      <c r="N292" s="230">
        <v>2E-3</v>
      </c>
      <c r="O292" s="230">
        <f>ROUND(E292*N292,2)</f>
        <v>0.01</v>
      </c>
      <c r="P292" s="230">
        <v>0</v>
      </c>
      <c r="Q292" s="230">
        <f>ROUND(E292*P292,2)</f>
        <v>0</v>
      </c>
      <c r="R292" s="230"/>
      <c r="S292" s="230" t="s">
        <v>189</v>
      </c>
      <c r="T292" s="231" t="s">
        <v>155</v>
      </c>
      <c r="U292" s="215">
        <v>0</v>
      </c>
      <c r="V292" s="215">
        <f>ROUND(E292*U292,2)</f>
        <v>0</v>
      </c>
      <c r="W292" s="215"/>
      <c r="X292" s="215" t="s">
        <v>144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145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">
      <c r="A293" s="213"/>
      <c r="B293" s="214"/>
      <c r="C293" s="249" t="s">
        <v>506</v>
      </c>
      <c r="D293" s="241"/>
      <c r="E293" s="241"/>
      <c r="F293" s="241"/>
      <c r="G293" s="241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149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">
      <c r="A294" s="225">
        <v>90</v>
      </c>
      <c r="B294" s="226" t="s">
        <v>515</v>
      </c>
      <c r="C294" s="244" t="s">
        <v>516</v>
      </c>
      <c r="D294" s="227" t="s">
        <v>163</v>
      </c>
      <c r="E294" s="228">
        <v>30</v>
      </c>
      <c r="F294" s="229"/>
      <c r="G294" s="230">
        <f>ROUND(E294*F294,2)</f>
        <v>0</v>
      </c>
      <c r="H294" s="229"/>
      <c r="I294" s="230">
        <f>ROUND(E294*H294,2)</f>
        <v>0</v>
      </c>
      <c r="J294" s="229"/>
      <c r="K294" s="230">
        <f>ROUND(E294*J294,2)</f>
        <v>0</v>
      </c>
      <c r="L294" s="230">
        <v>15</v>
      </c>
      <c r="M294" s="230">
        <f>G294*(1+L294/100)</f>
        <v>0</v>
      </c>
      <c r="N294" s="230">
        <v>1E-3</v>
      </c>
      <c r="O294" s="230">
        <f>ROUND(E294*N294,2)</f>
        <v>0.03</v>
      </c>
      <c r="P294" s="230">
        <v>0</v>
      </c>
      <c r="Q294" s="230">
        <f>ROUND(E294*P294,2)</f>
        <v>0</v>
      </c>
      <c r="R294" s="230"/>
      <c r="S294" s="230" t="s">
        <v>189</v>
      </c>
      <c r="T294" s="231" t="s">
        <v>155</v>
      </c>
      <c r="U294" s="215">
        <v>0</v>
      </c>
      <c r="V294" s="215">
        <f>ROUND(E294*U294,2)</f>
        <v>0</v>
      </c>
      <c r="W294" s="215"/>
      <c r="X294" s="215" t="s">
        <v>144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145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">
      <c r="A295" s="213"/>
      <c r="B295" s="214"/>
      <c r="C295" s="249" t="s">
        <v>506</v>
      </c>
      <c r="D295" s="241"/>
      <c r="E295" s="241"/>
      <c r="F295" s="241"/>
      <c r="G295" s="241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149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">
      <c r="A296" s="225">
        <v>91</v>
      </c>
      <c r="B296" s="226" t="s">
        <v>517</v>
      </c>
      <c r="C296" s="244" t="s">
        <v>518</v>
      </c>
      <c r="D296" s="227" t="s">
        <v>163</v>
      </c>
      <c r="E296" s="228">
        <v>3</v>
      </c>
      <c r="F296" s="229"/>
      <c r="G296" s="230">
        <f>ROUND(E296*F296,2)</f>
        <v>0</v>
      </c>
      <c r="H296" s="229"/>
      <c r="I296" s="230">
        <f>ROUND(E296*H296,2)</f>
        <v>0</v>
      </c>
      <c r="J296" s="229"/>
      <c r="K296" s="230">
        <f>ROUND(E296*J296,2)</f>
        <v>0</v>
      </c>
      <c r="L296" s="230">
        <v>15</v>
      </c>
      <c r="M296" s="230">
        <f>G296*(1+L296/100)</f>
        <v>0</v>
      </c>
      <c r="N296" s="230">
        <v>1E-3</v>
      </c>
      <c r="O296" s="230">
        <f>ROUND(E296*N296,2)</f>
        <v>0</v>
      </c>
      <c r="P296" s="230">
        <v>0</v>
      </c>
      <c r="Q296" s="230">
        <f>ROUND(E296*P296,2)</f>
        <v>0</v>
      </c>
      <c r="R296" s="230"/>
      <c r="S296" s="230" t="s">
        <v>189</v>
      </c>
      <c r="T296" s="231" t="s">
        <v>155</v>
      </c>
      <c r="U296" s="215">
        <v>0</v>
      </c>
      <c r="V296" s="215">
        <f>ROUND(E296*U296,2)</f>
        <v>0</v>
      </c>
      <c r="W296" s="215"/>
      <c r="X296" s="215" t="s">
        <v>144</v>
      </c>
      <c r="Y296" s="206"/>
      <c r="Z296" s="206"/>
      <c r="AA296" s="206"/>
      <c r="AB296" s="206"/>
      <c r="AC296" s="206"/>
      <c r="AD296" s="206"/>
      <c r="AE296" s="206"/>
      <c r="AF296" s="206"/>
      <c r="AG296" s="206" t="s">
        <v>145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">
      <c r="A297" s="213"/>
      <c r="B297" s="214"/>
      <c r="C297" s="249" t="s">
        <v>506</v>
      </c>
      <c r="D297" s="241"/>
      <c r="E297" s="241"/>
      <c r="F297" s="241"/>
      <c r="G297" s="241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149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">
      <c r="A298" s="225">
        <v>92</v>
      </c>
      <c r="B298" s="226" t="s">
        <v>519</v>
      </c>
      <c r="C298" s="244" t="s">
        <v>520</v>
      </c>
      <c r="D298" s="227" t="s">
        <v>163</v>
      </c>
      <c r="E298" s="228">
        <v>3</v>
      </c>
      <c r="F298" s="229"/>
      <c r="G298" s="230">
        <f>ROUND(E298*F298,2)</f>
        <v>0</v>
      </c>
      <c r="H298" s="229"/>
      <c r="I298" s="230">
        <f>ROUND(E298*H298,2)</f>
        <v>0</v>
      </c>
      <c r="J298" s="229"/>
      <c r="K298" s="230">
        <f>ROUND(E298*J298,2)</f>
        <v>0</v>
      </c>
      <c r="L298" s="230">
        <v>15</v>
      </c>
      <c r="M298" s="230">
        <f>G298*(1+L298/100)</f>
        <v>0</v>
      </c>
      <c r="N298" s="230">
        <v>1E-3</v>
      </c>
      <c r="O298" s="230">
        <f>ROUND(E298*N298,2)</f>
        <v>0</v>
      </c>
      <c r="P298" s="230">
        <v>0</v>
      </c>
      <c r="Q298" s="230">
        <f>ROUND(E298*P298,2)</f>
        <v>0</v>
      </c>
      <c r="R298" s="230"/>
      <c r="S298" s="230" t="s">
        <v>189</v>
      </c>
      <c r="T298" s="231" t="s">
        <v>155</v>
      </c>
      <c r="U298" s="215">
        <v>0</v>
      </c>
      <c r="V298" s="215">
        <f>ROUND(E298*U298,2)</f>
        <v>0</v>
      </c>
      <c r="W298" s="215"/>
      <c r="X298" s="215" t="s">
        <v>144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145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">
      <c r="A299" s="213"/>
      <c r="B299" s="214"/>
      <c r="C299" s="249" t="s">
        <v>506</v>
      </c>
      <c r="D299" s="241"/>
      <c r="E299" s="241"/>
      <c r="F299" s="241"/>
      <c r="G299" s="241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149</v>
      </c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">
      <c r="A300" s="225">
        <v>93</v>
      </c>
      <c r="B300" s="226" t="s">
        <v>521</v>
      </c>
      <c r="C300" s="244" t="s">
        <v>522</v>
      </c>
      <c r="D300" s="227" t="s">
        <v>163</v>
      </c>
      <c r="E300" s="228">
        <v>3</v>
      </c>
      <c r="F300" s="229"/>
      <c r="G300" s="230">
        <f>ROUND(E300*F300,2)</f>
        <v>0</v>
      </c>
      <c r="H300" s="229"/>
      <c r="I300" s="230">
        <f>ROUND(E300*H300,2)</f>
        <v>0</v>
      </c>
      <c r="J300" s="229"/>
      <c r="K300" s="230">
        <f>ROUND(E300*J300,2)</f>
        <v>0</v>
      </c>
      <c r="L300" s="230">
        <v>15</v>
      </c>
      <c r="M300" s="230">
        <f>G300*(1+L300/100)</f>
        <v>0</v>
      </c>
      <c r="N300" s="230">
        <v>1E-3</v>
      </c>
      <c r="O300" s="230">
        <f>ROUND(E300*N300,2)</f>
        <v>0</v>
      </c>
      <c r="P300" s="230">
        <v>0</v>
      </c>
      <c r="Q300" s="230">
        <f>ROUND(E300*P300,2)</f>
        <v>0</v>
      </c>
      <c r="R300" s="230"/>
      <c r="S300" s="230" t="s">
        <v>189</v>
      </c>
      <c r="T300" s="231" t="s">
        <v>155</v>
      </c>
      <c r="U300" s="215">
        <v>0</v>
      </c>
      <c r="V300" s="215">
        <f>ROUND(E300*U300,2)</f>
        <v>0</v>
      </c>
      <c r="W300" s="215"/>
      <c r="X300" s="215" t="s">
        <v>144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145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">
      <c r="A301" s="213"/>
      <c r="B301" s="214"/>
      <c r="C301" s="249" t="s">
        <v>506</v>
      </c>
      <c r="D301" s="241"/>
      <c r="E301" s="241"/>
      <c r="F301" s="241"/>
      <c r="G301" s="241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149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">
      <c r="A302" s="213"/>
      <c r="B302" s="214"/>
      <c r="C302" s="246" t="s">
        <v>523</v>
      </c>
      <c r="D302" s="233"/>
      <c r="E302" s="233"/>
      <c r="F302" s="233"/>
      <c r="G302" s="233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149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">
      <c r="A303" s="225">
        <v>94</v>
      </c>
      <c r="B303" s="226" t="s">
        <v>524</v>
      </c>
      <c r="C303" s="244" t="s">
        <v>525</v>
      </c>
      <c r="D303" s="227" t="s">
        <v>163</v>
      </c>
      <c r="E303" s="228">
        <v>3</v>
      </c>
      <c r="F303" s="229"/>
      <c r="G303" s="230">
        <f>ROUND(E303*F303,2)</f>
        <v>0</v>
      </c>
      <c r="H303" s="229"/>
      <c r="I303" s="230">
        <f>ROUND(E303*H303,2)</f>
        <v>0</v>
      </c>
      <c r="J303" s="229"/>
      <c r="K303" s="230">
        <f>ROUND(E303*J303,2)</f>
        <v>0</v>
      </c>
      <c r="L303" s="230">
        <v>15</v>
      </c>
      <c r="M303" s="230">
        <f>G303*(1+L303/100)</f>
        <v>0</v>
      </c>
      <c r="N303" s="230">
        <v>1E-3</v>
      </c>
      <c r="O303" s="230">
        <f>ROUND(E303*N303,2)</f>
        <v>0</v>
      </c>
      <c r="P303" s="230">
        <v>0</v>
      </c>
      <c r="Q303" s="230">
        <f>ROUND(E303*P303,2)</f>
        <v>0</v>
      </c>
      <c r="R303" s="230"/>
      <c r="S303" s="230" t="s">
        <v>189</v>
      </c>
      <c r="T303" s="231" t="s">
        <v>155</v>
      </c>
      <c r="U303" s="215">
        <v>0</v>
      </c>
      <c r="V303" s="215">
        <f>ROUND(E303*U303,2)</f>
        <v>0</v>
      </c>
      <c r="W303" s="215"/>
      <c r="X303" s="215" t="s">
        <v>144</v>
      </c>
      <c r="Y303" s="206"/>
      <c r="Z303" s="206"/>
      <c r="AA303" s="206"/>
      <c r="AB303" s="206"/>
      <c r="AC303" s="206"/>
      <c r="AD303" s="206"/>
      <c r="AE303" s="206"/>
      <c r="AF303" s="206"/>
      <c r="AG303" s="206" t="s">
        <v>145</v>
      </c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">
      <c r="A304" s="213"/>
      <c r="B304" s="214"/>
      <c r="C304" s="249" t="s">
        <v>506</v>
      </c>
      <c r="D304" s="241"/>
      <c r="E304" s="241"/>
      <c r="F304" s="241"/>
      <c r="G304" s="241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149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">
      <c r="A305" s="213"/>
      <c r="B305" s="214"/>
      <c r="C305" s="246" t="s">
        <v>523</v>
      </c>
      <c r="D305" s="233"/>
      <c r="E305" s="233"/>
      <c r="F305" s="233"/>
      <c r="G305" s="233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149</v>
      </c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">
      <c r="A306" s="234">
        <v>95</v>
      </c>
      <c r="B306" s="235" t="s">
        <v>526</v>
      </c>
      <c r="C306" s="248" t="s">
        <v>527</v>
      </c>
      <c r="D306" s="236" t="s">
        <v>188</v>
      </c>
      <c r="E306" s="237">
        <v>3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15</v>
      </c>
      <c r="M306" s="239">
        <f>G306*(1+L306/100)</f>
        <v>0</v>
      </c>
      <c r="N306" s="239">
        <v>5.0000000000000001E-3</v>
      </c>
      <c r="O306" s="239">
        <f>ROUND(E306*N306,2)</f>
        <v>0.02</v>
      </c>
      <c r="P306" s="239">
        <v>0</v>
      </c>
      <c r="Q306" s="239">
        <f>ROUND(E306*P306,2)</f>
        <v>0</v>
      </c>
      <c r="R306" s="239"/>
      <c r="S306" s="239" t="s">
        <v>189</v>
      </c>
      <c r="T306" s="240" t="s">
        <v>155</v>
      </c>
      <c r="U306" s="215">
        <v>0</v>
      </c>
      <c r="V306" s="215">
        <f>ROUND(E306*U306,2)</f>
        <v>0</v>
      </c>
      <c r="W306" s="215"/>
      <c r="X306" s="215" t="s">
        <v>144</v>
      </c>
      <c r="Y306" s="206"/>
      <c r="Z306" s="206"/>
      <c r="AA306" s="206"/>
      <c r="AB306" s="206"/>
      <c r="AC306" s="206"/>
      <c r="AD306" s="206"/>
      <c r="AE306" s="206"/>
      <c r="AF306" s="206"/>
      <c r="AG306" s="206" t="s">
        <v>145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">
      <c r="A307" s="225">
        <v>96</v>
      </c>
      <c r="B307" s="226" t="s">
        <v>528</v>
      </c>
      <c r="C307" s="244" t="s">
        <v>529</v>
      </c>
      <c r="D307" s="227" t="s">
        <v>188</v>
      </c>
      <c r="E307" s="228">
        <v>1</v>
      </c>
      <c r="F307" s="229"/>
      <c r="G307" s="230">
        <f>ROUND(E307*F307,2)</f>
        <v>0</v>
      </c>
      <c r="H307" s="229"/>
      <c r="I307" s="230">
        <f>ROUND(E307*H307,2)</f>
        <v>0</v>
      </c>
      <c r="J307" s="229"/>
      <c r="K307" s="230">
        <f>ROUND(E307*J307,2)</f>
        <v>0</v>
      </c>
      <c r="L307" s="230">
        <v>15</v>
      </c>
      <c r="M307" s="230">
        <f>G307*(1+L307/100)</f>
        <v>0</v>
      </c>
      <c r="N307" s="230">
        <v>0.01</v>
      </c>
      <c r="O307" s="230">
        <f>ROUND(E307*N307,2)</f>
        <v>0.01</v>
      </c>
      <c r="P307" s="230">
        <v>0</v>
      </c>
      <c r="Q307" s="230">
        <f>ROUND(E307*P307,2)</f>
        <v>0</v>
      </c>
      <c r="R307" s="230"/>
      <c r="S307" s="230" t="s">
        <v>189</v>
      </c>
      <c r="T307" s="231" t="s">
        <v>155</v>
      </c>
      <c r="U307" s="215">
        <v>0</v>
      </c>
      <c r="V307" s="215">
        <f>ROUND(E307*U307,2)</f>
        <v>0</v>
      </c>
      <c r="W307" s="215"/>
      <c r="X307" s="215" t="s">
        <v>144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145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">
      <c r="A308" s="213"/>
      <c r="B308" s="214"/>
      <c r="C308" s="249" t="s">
        <v>530</v>
      </c>
      <c r="D308" s="241"/>
      <c r="E308" s="241"/>
      <c r="F308" s="241"/>
      <c r="G308" s="241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149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ht="22.5" outlineLevel="1" x14ac:dyDescent="0.2">
      <c r="A309" s="225">
        <v>97</v>
      </c>
      <c r="B309" s="226" t="s">
        <v>531</v>
      </c>
      <c r="C309" s="244" t="s">
        <v>532</v>
      </c>
      <c r="D309" s="227" t="s">
        <v>163</v>
      </c>
      <c r="E309" s="228">
        <v>1</v>
      </c>
      <c r="F309" s="229"/>
      <c r="G309" s="230">
        <f>ROUND(E309*F309,2)</f>
        <v>0</v>
      </c>
      <c r="H309" s="229"/>
      <c r="I309" s="230">
        <f>ROUND(E309*H309,2)</f>
        <v>0</v>
      </c>
      <c r="J309" s="229"/>
      <c r="K309" s="230">
        <f>ROUND(E309*J309,2)</f>
        <v>0</v>
      </c>
      <c r="L309" s="230">
        <v>15</v>
      </c>
      <c r="M309" s="230">
        <f>G309*(1+L309/100)</f>
        <v>0</v>
      </c>
      <c r="N309" s="230">
        <v>0</v>
      </c>
      <c r="O309" s="230">
        <f>ROUND(E309*N309,2)</f>
        <v>0</v>
      </c>
      <c r="P309" s="230">
        <v>0.05</v>
      </c>
      <c r="Q309" s="230">
        <f>ROUND(E309*P309,2)</f>
        <v>0.05</v>
      </c>
      <c r="R309" s="230"/>
      <c r="S309" s="230" t="s">
        <v>189</v>
      </c>
      <c r="T309" s="231" t="s">
        <v>155</v>
      </c>
      <c r="U309" s="215">
        <v>0</v>
      </c>
      <c r="V309" s="215">
        <f>ROUND(E309*U309,2)</f>
        <v>0</v>
      </c>
      <c r="W309" s="215"/>
      <c r="X309" s="215" t="s">
        <v>144</v>
      </c>
      <c r="Y309" s="206"/>
      <c r="Z309" s="206"/>
      <c r="AA309" s="206"/>
      <c r="AB309" s="206"/>
      <c r="AC309" s="206"/>
      <c r="AD309" s="206"/>
      <c r="AE309" s="206"/>
      <c r="AF309" s="206"/>
      <c r="AG309" s="206" t="s">
        <v>145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">
      <c r="A310" s="213"/>
      <c r="B310" s="214"/>
      <c r="C310" s="249" t="s">
        <v>432</v>
      </c>
      <c r="D310" s="241"/>
      <c r="E310" s="241"/>
      <c r="F310" s="241"/>
      <c r="G310" s="241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149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">
      <c r="A311" s="225">
        <v>98</v>
      </c>
      <c r="B311" s="226" t="s">
        <v>533</v>
      </c>
      <c r="C311" s="244" t="s">
        <v>534</v>
      </c>
      <c r="D311" s="227" t="s">
        <v>163</v>
      </c>
      <c r="E311" s="228">
        <v>1</v>
      </c>
      <c r="F311" s="229"/>
      <c r="G311" s="230">
        <f>ROUND(E311*F311,2)</f>
        <v>0</v>
      </c>
      <c r="H311" s="229"/>
      <c r="I311" s="230">
        <f>ROUND(E311*H311,2)</f>
        <v>0</v>
      </c>
      <c r="J311" s="229"/>
      <c r="K311" s="230">
        <f>ROUND(E311*J311,2)</f>
        <v>0</v>
      </c>
      <c r="L311" s="230">
        <v>15</v>
      </c>
      <c r="M311" s="230">
        <f>G311*(1+L311/100)</f>
        <v>0</v>
      </c>
      <c r="N311" s="230">
        <v>0.05</v>
      </c>
      <c r="O311" s="230">
        <f>ROUND(E311*N311,2)</f>
        <v>0.05</v>
      </c>
      <c r="P311" s="230">
        <v>0</v>
      </c>
      <c r="Q311" s="230">
        <f>ROUND(E311*P311,2)</f>
        <v>0</v>
      </c>
      <c r="R311" s="230"/>
      <c r="S311" s="230" t="s">
        <v>189</v>
      </c>
      <c r="T311" s="231" t="s">
        <v>155</v>
      </c>
      <c r="U311" s="215">
        <v>0</v>
      </c>
      <c r="V311" s="215">
        <f>ROUND(E311*U311,2)</f>
        <v>0</v>
      </c>
      <c r="W311" s="215"/>
      <c r="X311" s="215" t="s">
        <v>144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145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">
      <c r="A312" s="213"/>
      <c r="B312" s="214"/>
      <c r="C312" s="249" t="s">
        <v>535</v>
      </c>
      <c r="D312" s="241"/>
      <c r="E312" s="241"/>
      <c r="F312" s="241"/>
      <c r="G312" s="241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149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">
      <c r="A313" s="225">
        <v>99</v>
      </c>
      <c r="B313" s="226" t="s">
        <v>536</v>
      </c>
      <c r="C313" s="244" t="s">
        <v>537</v>
      </c>
      <c r="D313" s="227" t="s">
        <v>163</v>
      </c>
      <c r="E313" s="228">
        <v>1</v>
      </c>
      <c r="F313" s="229"/>
      <c r="G313" s="230">
        <f>ROUND(E313*F313,2)</f>
        <v>0</v>
      </c>
      <c r="H313" s="229"/>
      <c r="I313" s="230">
        <f>ROUND(E313*H313,2)</f>
        <v>0</v>
      </c>
      <c r="J313" s="229"/>
      <c r="K313" s="230">
        <f>ROUND(E313*J313,2)</f>
        <v>0</v>
      </c>
      <c r="L313" s="230">
        <v>15</v>
      </c>
      <c r="M313" s="230">
        <f>G313*(1+L313/100)</f>
        <v>0</v>
      </c>
      <c r="N313" s="230">
        <v>0</v>
      </c>
      <c r="O313" s="230">
        <f>ROUND(E313*N313,2)</f>
        <v>0</v>
      </c>
      <c r="P313" s="230">
        <v>0</v>
      </c>
      <c r="Q313" s="230">
        <f>ROUND(E313*P313,2)</f>
        <v>0</v>
      </c>
      <c r="R313" s="230"/>
      <c r="S313" s="230" t="s">
        <v>189</v>
      </c>
      <c r="T313" s="231" t="s">
        <v>155</v>
      </c>
      <c r="U313" s="215">
        <v>0</v>
      </c>
      <c r="V313" s="215">
        <f>ROUND(E313*U313,2)</f>
        <v>0</v>
      </c>
      <c r="W313" s="215"/>
      <c r="X313" s="215" t="s">
        <v>144</v>
      </c>
      <c r="Y313" s="206"/>
      <c r="Z313" s="206"/>
      <c r="AA313" s="206"/>
      <c r="AB313" s="206"/>
      <c r="AC313" s="206"/>
      <c r="AD313" s="206"/>
      <c r="AE313" s="206"/>
      <c r="AF313" s="206"/>
      <c r="AG313" s="206" t="s">
        <v>145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">
      <c r="A314" s="213"/>
      <c r="B314" s="214"/>
      <c r="C314" s="249" t="s">
        <v>538</v>
      </c>
      <c r="D314" s="241"/>
      <c r="E314" s="241"/>
      <c r="F314" s="241"/>
      <c r="G314" s="241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149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">
      <c r="A315" s="225">
        <v>100</v>
      </c>
      <c r="B315" s="226" t="s">
        <v>539</v>
      </c>
      <c r="C315" s="244" t="s">
        <v>540</v>
      </c>
      <c r="D315" s="227" t="s">
        <v>163</v>
      </c>
      <c r="E315" s="228">
        <v>1</v>
      </c>
      <c r="F315" s="229"/>
      <c r="G315" s="230">
        <f>ROUND(E315*F315,2)</f>
        <v>0</v>
      </c>
      <c r="H315" s="229"/>
      <c r="I315" s="230">
        <f>ROUND(E315*H315,2)</f>
        <v>0</v>
      </c>
      <c r="J315" s="229"/>
      <c r="K315" s="230">
        <f>ROUND(E315*J315,2)</f>
        <v>0</v>
      </c>
      <c r="L315" s="230">
        <v>15</v>
      </c>
      <c r="M315" s="230">
        <f>G315*(1+L315/100)</f>
        <v>0</v>
      </c>
      <c r="N315" s="230">
        <v>0</v>
      </c>
      <c r="O315" s="230">
        <f>ROUND(E315*N315,2)</f>
        <v>0</v>
      </c>
      <c r="P315" s="230">
        <v>0</v>
      </c>
      <c r="Q315" s="230">
        <f>ROUND(E315*P315,2)</f>
        <v>0</v>
      </c>
      <c r="R315" s="230"/>
      <c r="S315" s="230" t="s">
        <v>189</v>
      </c>
      <c r="T315" s="231" t="s">
        <v>155</v>
      </c>
      <c r="U315" s="215">
        <v>0</v>
      </c>
      <c r="V315" s="215">
        <f>ROUND(E315*U315,2)</f>
        <v>0</v>
      </c>
      <c r="W315" s="215"/>
      <c r="X315" s="215" t="s">
        <v>144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145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">
      <c r="A316" s="213"/>
      <c r="B316" s="214"/>
      <c r="C316" s="249" t="s">
        <v>535</v>
      </c>
      <c r="D316" s="241"/>
      <c r="E316" s="241"/>
      <c r="F316" s="241"/>
      <c r="G316" s="241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149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">
      <c r="A317" s="225">
        <v>101</v>
      </c>
      <c r="B317" s="226" t="s">
        <v>541</v>
      </c>
      <c r="C317" s="244" t="s">
        <v>542</v>
      </c>
      <c r="D317" s="227" t="s">
        <v>163</v>
      </c>
      <c r="E317" s="228">
        <v>1</v>
      </c>
      <c r="F317" s="229"/>
      <c r="G317" s="230">
        <f>ROUND(E317*F317,2)</f>
        <v>0</v>
      </c>
      <c r="H317" s="229"/>
      <c r="I317" s="230">
        <f>ROUND(E317*H317,2)</f>
        <v>0</v>
      </c>
      <c r="J317" s="229"/>
      <c r="K317" s="230">
        <f>ROUND(E317*J317,2)</f>
        <v>0</v>
      </c>
      <c r="L317" s="230">
        <v>15</v>
      </c>
      <c r="M317" s="230">
        <f>G317*(1+L317/100)</f>
        <v>0</v>
      </c>
      <c r="N317" s="230">
        <v>0</v>
      </c>
      <c r="O317" s="230">
        <f>ROUND(E317*N317,2)</f>
        <v>0</v>
      </c>
      <c r="P317" s="230">
        <v>0</v>
      </c>
      <c r="Q317" s="230">
        <f>ROUND(E317*P317,2)</f>
        <v>0</v>
      </c>
      <c r="R317" s="230"/>
      <c r="S317" s="230" t="s">
        <v>189</v>
      </c>
      <c r="T317" s="231" t="s">
        <v>155</v>
      </c>
      <c r="U317" s="215">
        <v>0</v>
      </c>
      <c r="V317" s="215">
        <f>ROUND(E317*U317,2)</f>
        <v>0</v>
      </c>
      <c r="W317" s="215"/>
      <c r="X317" s="215" t="s">
        <v>144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145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">
      <c r="A318" s="213"/>
      <c r="B318" s="214"/>
      <c r="C318" s="249" t="s">
        <v>535</v>
      </c>
      <c r="D318" s="241"/>
      <c r="E318" s="241"/>
      <c r="F318" s="241"/>
      <c r="G318" s="241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149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">
      <c r="A319" s="225">
        <v>102</v>
      </c>
      <c r="B319" s="226" t="s">
        <v>543</v>
      </c>
      <c r="C319" s="244" t="s">
        <v>544</v>
      </c>
      <c r="D319" s="227" t="s">
        <v>163</v>
      </c>
      <c r="E319" s="228">
        <v>1</v>
      </c>
      <c r="F319" s="229"/>
      <c r="G319" s="230">
        <f>ROUND(E319*F319,2)</f>
        <v>0</v>
      </c>
      <c r="H319" s="229"/>
      <c r="I319" s="230">
        <f>ROUND(E319*H319,2)</f>
        <v>0</v>
      </c>
      <c r="J319" s="229"/>
      <c r="K319" s="230">
        <f>ROUND(E319*J319,2)</f>
        <v>0</v>
      </c>
      <c r="L319" s="230">
        <v>15</v>
      </c>
      <c r="M319" s="230">
        <f>G319*(1+L319/100)</f>
        <v>0</v>
      </c>
      <c r="N319" s="230">
        <v>0</v>
      </c>
      <c r="O319" s="230">
        <f>ROUND(E319*N319,2)</f>
        <v>0</v>
      </c>
      <c r="P319" s="230">
        <v>0</v>
      </c>
      <c r="Q319" s="230">
        <f>ROUND(E319*P319,2)</f>
        <v>0</v>
      </c>
      <c r="R319" s="230"/>
      <c r="S319" s="230" t="s">
        <v>189</v>
      </c>
      <c r="T319" s="231" t="s">
        <v>155</v>
      </c>
      <c r="U319" s="215">
        <v>0</v>
      </c>
      <c r="V319" s="215">
        <f>ROUND(E319*U319,2)</f>
        <v>0</v>
      </c>
      <c r="W319" s="215"/>
      <c r="X319" s="215" t="s">
        <v>144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145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">
      <c r="A320" s="213"/>
      <c r="B320" s="214"/>
      <c r="C320" s="249" t="s">
        <v>535</v>
      </c>
      <c r="D320" s="241"/>
      <c r="E320" s="241"/>
      <c r="F320" s="241"/>
      <c r="G320" s="241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149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">
      <c r="A321" s="225">
        <v>103</v>
      </c>
      <c r="B321" s="226" t="s">
        <v>545</v>
      </c>
      <c r="C321" s="244" t="s">
        <v>546</v>
      </c>
      <c r="D321" s="227" t="s">
        <v>188</v>
      </c>
      <c r="E321" s="228">
        <v>1</v>
      </c>
      <c r="F321" s="229"/>
      <c r="G321" s="230">
        <f>ROUND(E321*F321,2)</f>
        <v>0</v>
      </c>
      <c r="H321" s="229"/>
      <c r="I321" s="230">
        <f>ROUND(E321*H321,2)</f>
        <v>0</v>
      </c>
      <c r="J321" s="229"/>
      <c r="K321" s="230">
        <f>ROUND(E321*J321,2)</f>
        <v>0</v>
      </c>
      <c r="L321" s="230">
        <v>15</v>
      </c>
      <c r="M321" s="230">
        <f>G321*(1+L321/100)</f>
        <v>0</v>
      </c>
      <c r="N321" s="230">
        <v>0</v>
      </c>
      <c r="O321" s="230">
        <f>ROUND(E321*N321,2)</f>
        <v>0</v>
      </c>
      <c r="P321" s="230">
        <v>0</v>
      </c>
      <c r="Q321" s="230">
        <f>ROUND(E321*P321,2)</f>
        <v>0</v>
      </c>
      <c r="R321" s="230"/>
      <c r="S321" s="230" t="s">
        <v>189</v>
      </c>
      <c r="T321" s="231" t="s">
        <v>155</v>
      </c>
      <c r="U321" s="215">
        <v>0</v>
      </c>
      <c r="V321" s="215">
        <f>ROUND(E321*U321,2)</f>
        <v>0</v>
      </c>
      <c r="W321" s="215"/>
      <c r="X321" s="215" t="s">
        <v>144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145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">
      <c r="A322" s="213"/>
      <c r="B322" s="214"/>
      <c r="C322" s="249" t="s">
        <v>535</v>
      </c>
      <c r="D322" s="241"/>
      <c r="E322" s="241"/>
      <c r="F322" s="241"/>
      <c r="G322" s="241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149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">
      <c r="A323" s="225">
        <v>104</v>
      </c>
      <c r="B323" s="226" t="s">
        <v>547</v>
      </c>
      <c r="C323" s="244" t="s">
        <v>548</v>
      </c>
      <c r="D323" s="227" t="s">
        <v>217</v>
      </c>
      <c r="E323" s="228">
        <v>2.30307</v>
      </c>
      <c r="F323" s="229"/>
      <c r="G323" s="230">
        <f>ROUND(E323*F323,2)</f>
        <v>0</v>
      </c>
      <c r="H323" s="229"/>
      <c r="I323" s="230">
        <f>ROUND(E323*H323,2)</f>
        <v>0</v>
      </c>
      <c r="J323" s="229"/>
      <c r="K323" s="230">
        <f>ROUND(E323*J323,2)</f>
        <v>0</v>
      </c>
      <c r="L323" s="230">
        <v>15</v>
      </c>
      <c r="M323" s="230">
        <f>G323*(1+L323/100)</f>
        <v>0</v>
      </c>
      <c r="N323" s="230">
        <v>0</v>
      </c>
      <c r="O323" s="230">
        <f>ROUND(E323*N323,2)</f>
        <v>0</v>
      </c>
      <c r="P323" s="230">
        <v>0</v>
      </c>
      <c r="Q323" s="230">
        <f>ROUND(E323*P323,2)</f>
        <v>0</v>
      </c>
      <c r="R323" s="230" t="s">
        <v>228</v>
      </c>
      <c r="S323" s="230" t="s">
        <v>142</v>
      </c>
      <c r="T323" s="231" t="s">
        <v>143</v>
      </c>
      <c r="U323" s="215">
        <v>10.582000000000001</v>
      </c>
      <c r="V323" s="215">
        <f>ROUND(E323*U323,2)</f>
        <v>24.37</v>
      </c>
      <c r="W323" s="215"/>
      <c r="X323" s="215" t="s">
        <v>218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219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">
      <c r="A324" s="213"/>
      <c r="B324" s="214"/>
      <c r="C324" s="245" t="s">
        <v>220</v>
      </c>
      <c r="D324" s="232"/>
      <c r="E324" s="232"/>
      <c r="F324" s="232"/>
      <c r="G324" s="232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147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">
      <c r="A325" s="213"/>
      <c r="B325" s="214"/>
      <c r="C325" s="247" t="s">
        <v>221</v>
      </c>
      <c r="D325" s="216"/>
      <c r="E325" s="217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152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">
      <c r="A326" s="213"/>
      <c r="B326" s="214"/>
      <c r="C326" s="247" t="s">
        <v>549</v>
      </c>
      <c r="D326" s="216"/>
      <c r="E326" s="217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152</v>
      </c>
      <c r="AH326" s="206">
        <v>0</v>
      </c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">
      <c r="A327" s="213"/>
      <c r="B327" s="214"/>
      <c r="C327" s="247" t="s">
        <v>550</v>
      </c>
      <c r="D327" s="216"/>
      <c r="E327" s="217">
        <v>2.30307</v>
      </c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152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33.75" outlineLevel="1" x14ac:dyDescent="0.2">
      <c r="A328" s="225">
        <v>105</v>
      </c>
      <c r="B328" s="226" t="s">
        <v>551</v>
      </c>
      <c r="C328" s="244" t="s">
        <v>552</v>
      </c>
      <c r="D328" s="227" t="s">
        <v>217</v>
      </c>
      <c r="E328" s="228">
        <v>2.30307</v>
      </c>
      <c r="F328" s="229"/>
      <c r="G328" s="230">
        <f>ROUND(E328*F328,2)</f>
        <v>0</v>
      </c>
      <c r="H328" s="229"/>
      <c r="I328" s="230">
        <f>ROUND(E328*H328,2)</f>
        <v>0</v>
      </c>
      <c r="J328" s="229"/>
      <c r="K328" s="230">
        <f>ROUND(E328*J328,2)</f>
        <v>0</v>
      </c>
      <c r="L328" s="230">
        <v>15</v>
      </c>
      <c r="M328" s="230">
        <f>G328*(1+L328/100)</f>
        <v>0</v>
      </c>
      <c r="N328" s="230">
        <v>0</v>
      </c>
      <c r="O328" s="230">
        <f>ROUND(E328*N328,2)</f>
        <v>0</v>
      </c>
      <c r="P328" s="230">
        <v>0</v>
      </c>
      <c r="Q328" s="230">
        <f>ROUND(E328*P328,2)</f>
        <v>0</v>
      </c>
      <c r="R328" s="230" t="s">
        <v>228</v>
      </c>
      <c r="S328" s="230" t="s">
        <v>142</v>
      </c>
      <c r="T328" s="231" t="s">
        <v>143</v>
      </c>
      <c r="U328" s="215">
        <v>1.1830000000000001</v>
      </c>
      <c r="V328" s="215">
        <f>ROUND(E328*U328,2)</f>
        <v>2.72</v>
      </c>
      <c r="W328" s="215"/>
      <c r="X328" s="215" t="s">
        <v>218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219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">
      <c r="A329" s="213"/>
      <c r="B329" s="214"/>
      <c r="C329" s="245" t="s">
        <v>220</v>
      </c>
      <c r="D329" s="232"/>
      <c r="E329" s="232"/>
      <c r="F329" s="232"/>
      <c r="G329" s="232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147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">
      <c r="A330" s="213"/>
      <c r="B330" s="214"/>
      <c r="C330" s="247" t="s">
        <v>221</v>
      </c>
      <c r="D330" s="216"/>
      <c r="E330" s="217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152</v>
      </c>
      <c r="AH330" s="206">
        <v>0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">
      <c r="A331" s="213"/>
      <c r="B331" s="214"/>
      <c r="C331" s="247" t="s">
        <v>549</v>
      </c>
      <c r="D331" s="216"/>
      <c r="E331" s="217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152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">
      <c r="A332" s="213"/>
      <c r="B332" s="214"/>
      <c r="C332" s="247" t="s">
        <v>550</v>
      </c>
      <c r="D332" s="216"/>
      <c r="E332" s="217">
        <v>2.30307</v>
      </c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152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x14ac:dyDescent="0.2">
      <c r="A333" s="219" t="s">
        <v>136</v>
      </c>
      <c r="B333" s="220" t="s">
        <v>81</v>
      </c>
      <c r="C333" s="243" t="s">
        <v>82</v>
      </c>
      <c r="D333" s="221"/>
      <c r="E333" s="222"/>
      <c r="F333" s="223"/>
      <c r="G333" s="223">
        <f>SUMIF(AG334:AG382,"&lt;&gt;NOR",G334:G382)</f>
        <v>0</v>
      </c>
      <c r="H333" s="223"/>
      <c r="I333" s="223">
        <f>SUM(I334:I382)</f>
        <v>0</v>
      </c>
      <c r="J333" s="223"/>
      <c r="K333" s="223">
        <f>SUM(K334:K382)</f>
        <v>0</v>
      </c>
      <c r="L333" s="223"/>
      <c r="M333" s="223">
        <f>SUM(M334:M382)</f>
        <v>0</v>
      </c>
      <c r="N333" s="223"/>
      <c r="O333" s="223">
        <f>SUM(O334:O382)</f>
        <v>0.50000000000000011</v>
      </c>
      <c r="P333" s="223"/>
      <c r="Q333" s="223">
        <f>SUM(Q334:Q382)</f>
        <v>0.88000000000000012</v>
      </c>
      <c r="R333" s="223"/>
      <c r="S333" s="223"/>
      <c r="T333" s="224"/>
      <c r="U333" s="218"/>
      <c r="V333" s="218">
        <f>SUM(V334:V382)</f>
        <v>36.03</v>
      </c>
      <c r="W333" s="218"/>
      <c r="X333" s="218"/>
      <c r="AG333" t="s">
        <v>137</v>
      </c>
    </row>
    <row r="334" spans="1:60" ht="22.5" outlineLevel="1" x14ac:dyDescent="0.2">
      <c r="A334" s="225">
        <v>106</v>
      </c>
      <c r="B334" s="226" t="s">
        <v>553</v>
      </c>
      <c r="C334" s="244" t="s">
        <v>554</v>
      </c>
      <c r="D334" s="227" t="s">
        <v>163</v>
      </c>
      <c r="E334" s="228">
        <v>2</v>
      </c>
      <c r="F334" s="229"/>
      <c r="G334" s="230">
        <f>ROUND(E334*F334,2)</f>
        <v>0</v>
      </c>
      <c r="H334" s="229"/>
      <c r="I334" s="230">
        <f>ROUND(E334*H334,2)</f>
        <v>0</v>
      </c>
      <c r="J334" s="229"/>
      <c r="K334" s="230">
        <f>ROUND(E334*J334,2)</f>
        <v>0</v>
      </c>
      <c r="L334" s="230">
        <v>15</v>
      </c>
      <c r="M334" s="230">
        <f>G334*(1+L334/100)</f>
        <v>0</v>
      </c>
      <c r="N334" s="230">
        <v>8.2769999999999996E-2</v>
      </c>
      <c r="O334" s="230">
        <f>ROUND(E334*N334,2)</f>
        <v>0.17</v>
      </c>
      <c r="P334" s="230">
        <v>0</v>
      </c>
      <c r="Q334" s="230">
        <f>ROUND(E334*P334,2)</f>
        <v>0</v>
      </c>
      <c r="R334" s="230" t="s">
        <v>228</v>
      </c>
      <c r="S334" s="230" t="s">
        <v>142</v>
      </c>
      <c r="T334" s="231" t="s">
        <v>143</v>
      </c>
      <c r="U334" s="215">
        <v>3.8180000000000001</v>
      </c>
      <c r="V334" s="215">
        <f>ROUND(E334*U334,2)</f>
        <v>7.64</v>
      </c>
      <c r="W334" s="215"/>
      <c r="X334" s="215" t="s">
        <v>144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145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">
      <c r="A335" s="213"/>
      <c r="B335" s="214"/>
      <c r="C335" s="249" t="s">
        <v>555</v>
      </c>
      <c r="D335" s="241"/>
      <c r="E335" s="241"/>
      <c r="F335" s="241"/>
      <c r="G335" s="241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149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">
      <c r="A336" s="213"/>
      <c r="B336" s="214"/>
      <c r="C336" s="246" t="s">
        <v>315</v>
      </c>
      <c r="D336" s="233"/>
      <c r="E336" s="233"/>
      <c r="F336" s="233"/>
      <c r="G336" s="233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149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ht="22.5" outlineLevel="1" x14ac:dyDescent="0.2">
      <c r="A337" s="225">
        <v>107</v>
      </c>
      <c r="B337" s="226" t="s">
        <v>556</v>
      </c>
      <c r="C337" s="244" t="s">
        <v>557</v>
      </c>
      <c r="D337" s="227" t="s">
        <v>163</v>
      </c>
      <c r="E337" s="228">
        <v>2</v>
      </c>
      <c r="F337" s="229"/>
      <c r="G337" s="230">
        <f>ROUND(E337*F337,2)</f>
        <v>0</v>
      </c>
      <c r="H337" s="229"/>
      <c r="I337" s="230">
        <f>ROUND(E337*H337,2)</f>
        <v>0</v>
      </c>
      <c r="J337" s="229"/>
      <c r="K337" s="230">
        <f>ROUND(E337*J337,2)</f>
        <v>0</v>
      </c>
      <c r="L337" s="230">
        <v>15</v>
      </c>
      <c r="M337" s="230">
        <f>G337*(1+L337/100)</f>
        <v>0</v>
      </c>
      <c r="N337" s="230">
        <v>1.58E-3</v>
      </c>
      <c r="O337" s="230">
        <f>ROUND(E337*N337,2)</f>
        <v>0</v>
      </c>
      <c r="P337" s="230">
        <v>0</v>
      </c>
      <c r="Q337" s="230">
        <f>ROUND(E337*P337,2)</f>
        <v>0</v>
      </c>
      <c r="R337" s="230" t="s">
        <v>228</v>
      </c>
      <c r="S337" s="230" t="s">
        <v>142</v>
      </c>
      <c r="T337" s="231" t="s">
        <v>143</v>
      </c>
      <c r="U337" s="215">
        <v>0.53</v>
      </c>
      <c r="V337" s="215">
        <f>ROUND(E337*U337,2)</f>
        <v>1.06</v>
      </c>
      <c r="W337" s="215"/>
      <c r="X337" s="215" t="s">
        <v>144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145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">
      <c r="A338" s="213"/>
      <c r="B338" s="214"/>
      <c r="C338" s="249" t="s">
        <v>315</v>
      </c>
      <c r="D338" s="241"/>
      <c r="E338" s="241"/>
      <c r="F338" s="241"/>
      <c r="G338" s="241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149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">
      <c r="A339" s="213"/>
      <c r="B339" s="214"/>
      <c r="C339" s="247" t="s">
        <v>378</v>
      </c>
      <c r="D339" s="216"/>
      <c r="E339" s="217">
        <v>2</v>
      </c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152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ht="22.5" outlineLevel="1" x14ac:dyDescent="0.2">
      <c r="A340" s="225">
        <v>108</v>
      </c>
      <c r="B340" s="226" t="s">
        <v>558</v>
      </c>
      <c r="C340" s="244" t="s">
        <v>559</v>
      </c>
      <c r="D340" s="227" t="s">
        <v>163</v>
      </c>
      <c r="E340" s="228">
        <v>2</v>
      </c>
      <c r="F340" s="229"/>
      <c r="G340" s="230">
        <f>ROUND(E340*F340,2)</f>
        <v>0</v>
      </c>
      <c r="H340" s="229"/>
      <c r="I340" s="230">
        <f>ROUND(E340*H340,2)</f>
        <v>0</v>
      </c>
      <c r="J340" s="229"/>
      <c r="K340" s="230">
        <f>ROUND(E340*J340,2)</f>
        <v>0</v>
      </c>
      <c r="L340" s="230">
        <v>15</v>
      </c>
      <c r="M340" s="230">
        <f>G340*(1+L340/100)</f>
        <v>0</v>
      </c>
      <c r="N340" s="230">
        <v>2.3500000000000001E-3</v>
      </c>
      <c r="O340" s="230">
        <f>ROUND(E340*N340,2)</f>
        <v>0</v>
      </c>
      <c r="P340" s="230">
        <v>0</v>
      </c>
      <c r="Q340" s="230">
        <f>ROUND(E340*P340,2)</f>
        <v>0</v>
      </c>
      <c r="R340" s="230" t="s">
        <v>228</v>
      </c>
      <c r="S340" s="230" t="s">
        <v>142</v>
      </c>
      <c r="T340" s="231" t="s">
        <v>143</v>
      </c>
      <c r="U340" s="215">
        <v>0.61399999999999999</v>
      </c>
      <c r="V340" s="215">
        <f>ROUND(E340*U340,2)</f>
        <v>1.23</v>
      </c>
      <c r="W340" s="215"/>
      <c r="X340" s="215" t="s">
        <v>144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145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">
      <c r="A341" s="213"/>
      <c r="B341" s="214"/>
      <c r="C341" s="249" t="s">
        <v>315</v>
      </c>
      <c r="D341" s="241"/>
      <c r="E341" s="241"/>
      <c r="F341" s="241"/>
      <c r="G341" s="241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149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">
      <c r="A342" s="213"/>
      <c r="B342" s="214"/>
      <c r="C342" s="247" t="s">
        <v>378</v>
      </c>
      <c r="D342" s="216"/>
      <c r="E342" s="217">
        <v>2</v>
      </c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152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">
      <c r="A343" s="234">
        <v>109</v>
      </c>
      <c r="B343" s="235" t="s">
        <v>560</v>
      </c>
      <c r="C343" s="248" t="s">
        <v>561</v>
      </c>
      <c r="D343" s="236" t="s">
        <v>188</v>
      </c>
      <c r="E343" s="237">
        <v>26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15</v>
      </c>
      <c r="M343" s="239">
        <f>G343*(1+L343/100)</f>
        <v>0</v>
      </c>
      <c r="N343" s="239">
        <v>1.1299999999999999E-3</v>
      </c>
      <c r="O343" s="239">
        <f>ROUND(E343*N343,2)</f>
        <v>0.03</v>
      </c>
      <c r="P343" s="239">
        <v>0</v>
      </c>
      <c r="Q343" s="239">
        <f>ROUND(E343*P343,2)</f>
        <v>0</v>
      </c>
      <c r="R343" s="239" t="s">
        <v>228</v>
      </c>
      <c r="S343" s="239" t="s">
        <v>142</v>
      </c>
      <c r="T343" s="240" t="s">
        <v>143</v>
      </c>
      <c r="U343" s="215">
        <v>0.114</v>
      </c>
      <c r="V343" s="215">
        <f>ROUND(E343*U343,2)</f>
        <v>2.96</v>
      </c>
      <c r="W343" s="215"/>
      <c r="X343" s="215" t="s">
        <v>144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145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ht="22.5" outlineLevel="1" x14ac:dyDescent="0.2">
      <c r="A344" s="225">
        <v>110</v>
      </c>
      <c r="B344" s="226" t="s">
        <v>562</v>
      </c>
      <c r="C344" s="244" t="s">
        <v>563</v>
      </c>
      <c r="D344" s="227" t="s">
        <v>163</v>
      </c>
      <c r="E344" s="228">
        <v>1</v>
      </c>
      <c r="F344" s="229"/>
      <c r="G344" s="230">
        <f>ROUND(E344*F344,2)</f>
        <v>0</v>
      </c>
      <c r="H344" s="229"/>
      <c r="I344" s="230">
        <f>ROUND(E344*H344,2)</f>
        <v>0</v>
      </c>
      <c r="J344" s="229"/>
      <c r="K344" s="230">
        <f>ROUND(E344*J344,2)</f>
        <v>0</v>
      </c>
      <c r="L344" s="230">
        <v>15</v>
      </c>
      <c r="M344" s="230">
        <f>G344*(1+L344/100)</f>
        <v>0</v>
      </c>
      <c r="N344" s="230">
        <v>0</v>
      </c>
      <c r="O344" s="230">
        <f>ROUND(E344*N344,2)</f>
        <v>0</v>
      </c>
      <c r="P344" s="230">
        <v>0</v>
      </c>
      <c r="Q344" s="230">
        <f>ROUND(E344*P344,2)</f>
        <v>0</v>
      </c>
      <c r="R344" s="230" t="s">
        <v>228</v>
      </c>
      <c r="S344" s="230" t="s">
        <v>142</v>
      </c>
      <c r="T344" s="231" t="s">
        <v>143</v>
      </c>
      <c r="U344" s="215">
        <v>0.75</v>
      </c>
      <c r="V344" s="215">
        <f>ROUND(E344*U344,2)</f>
        <v>0.75</v>
      </c>
      <c r="W344" s="215"/>
      <c r="X344" s="215" t="s">
        <v>144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145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">
      <c r="A345" s="213"/>
      <c r="B345" s="214"/>
      <c r="C345" s="249" t="s">
        <v>564</v>
      </c>
      <c r="D345" s="241"/>
      <c r="E345" s="241"/>
      <c r="F345" s="241"/>
      <c r="G345" s="241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149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">
      <c r="A346" s="213"/>
      <c r="B346" s="214"/>
      <c r="C346" s="246" t="s">
        <v>565</v>
      </c>
      <c r="D346" s="233"/>
      <c r="E346" s="233"/>
      <c r="F346" s="233"/>
      <c r="G346" s="233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149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ht="22.5" outlineLevel="1" x14ac:dyDescent="0.2">
      <c r="A347" s="225">
        <v>111</v>
      </c>
      <c r="B347" s="226" t="s">
        <v>566</v>
      </c>
      <c r="C347" s="244" t="s">
        <v>567</v>
      </c>
      <c r="D347" s="227" t="s">
        <v>163</v>
      </c>
      <c r="E347" s="228">
        <v>1</v>
      </c>
      <c r="F347" s="229"/>
      <c r="G347" s="230">
        <f>ROUND(E347*F347,2)</f>
        <v>0</v>
      </c>
      <c r="H347" s="229"/>
      <c r="I347" s="230">
        <f>ROUND(E347*H347,2)</f>
        <v>0</v>
      </c>
      <c r="J347" s="229"/>
      <c r="K347" s="230">
        <f>ROUND(E347*J347,2)</f>
        <v>0</v>
      </c>
      <c r="L347" s="230">
        <v>15</v>
      </c>
      <c r="M347" s="230">
        <f>G347*(1+L347/100)</f>
        <v>0</v>
      </c>
      <c r="N347" s="230">
        <v>1.536E-2</v>
      </c>
      <c r="O347" s="230">
        <f>ROUND(E347*N347,2)</f>
        <v>0.02</v>
      </c>
      <c r="P347" s="230">
        <v>0</v>
      </c>
      <c r="Q347" s="230">
        <f>ROUND(E347*P347,2)</f>
        <v>0</v>
      </c>
      <c r="R347" s="230" t="s">
        <v>228</v>
      </c>
      <c r="S347" s="230" t="s">
        <v>142</v>
      </c>
      <c r="T347" s="231" t="s">
        <v>143</v>
      </c>
      <c r="U347" s="215">
        <v>7.25</v>
      </c>
      <c r="V347" s="215">
        <f>ROUND(E347*U347,2)</f>
        <v>7.25</v>
      </c>
      <c r="W347" s="215"/>
      <c r="X347" s="215" t="s">
        <v>144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145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">
      <c r="A348" s="213"/>
      <c r="B348" s="214"/>
      <c r="C348" s="249" t="s">
        <v>568</v>
      </c>
      <c r="D348" s="241"/>
      <c r="E348" s="241"/>
      <c r="F348" s="241"/>
      <c r="G348" s="241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149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">
      <c r="A349" s="213"/>
      <c r="B349" s="214"/>
      <c r="C349" s="246" t="s">
        <v>565</v>
      </c>
      <c r="D349" s="233"/>
      <c r="E349" s="233"/>
      <c r="F349" s="233"/>
      <c r="G349" s="233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149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">
      <c r="A350" s="225">
        <v>112</v>
      </c>
      <c r="B350" s="226" t="s">
        <v>569</v>
      </c>
      <c r="C350" s="244" t="s">
        <v>570</v>
      </c>
      <c r="D350" s="227" t="s">
        <v>163</v>
      </c>
      <c r="E350" s="228">
        <v>2</v>
      </c>
      <c r="F350" s="229"/>
      <c r="G350" s="230">
        <f>ROUND(E350*F350,2)</f>
        <v>0</v>
      </c>
      <c r="H350" s="229"/>
      <c r="I350" s="230">
        <f>ROUND(E350*H350,2)</f>
        <v>0</v>
      </c>
      <c r="J350" s="229"/>
      <c r="K350" s="230">
        <f>ROUND(E350*J350,2)</f>
        <v>0</v>
      </c>
      <c r="L350" s="230">
        <v>15</v>
      </c>
      <c r="M350" s="230">
        <f>G350*(1+L350/100)</f>
        <v>0</v>
      </c>
      <c r="N350" s="230">
        <v>6.9999999999999994E-5</v>
      </c>
      <c r="O350" s="230">
        <f>ROUND(E350*N350,2)</f>
        <v>0</v>
      </c>
      <c r="P350" s="230">
        <v>4.4999999999999997E-3</v>
      </c>
      <c r="Q350" s="230">
        <f>ROUND(E350*P350,2)</f>
        <v>0.01</v>
      </c>
      <c r="R350" s="230" t="s">
        <v>228</v>
      </c>
      <c r="S350" s="230" t="s">
        <v>142</v>
      </c>
      <c r="T350" s="231" t="s">
        <v>143</v>
      </c>
      <c r="U350" s="215">
        <v>0.42</v>
      </c>
      <c r="V350" s="215">
        <f>ROUND(E350*U350,2)</f>
        <v>0.84</v>
      </c>
      <c r="W350" s="215"/>
      <c r="X350" s="215" t="s">
        <v>144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145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">
      <c r="A351" s="213"/>
      <c r="B351" s="214"/>
      <c r="C351" s="249" t="s">
        <v>571</v>
      </c>
      <c r="D351" s="241"/>
      <c r="E351" s="241"/>
      <c r="F351" s="241"/>
      <c r="G351" s="241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149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">
      <c r="A352" s="225">
        <v>113</v>
      </c>
      <c r="B352" s="226" t="s">
        <v>572</v>
      </c>
      <c r="C352" s="244" t="s">
        <v>573</v>
      </c>
      <c r="D352" s="227" t="s">
        <v>163</v>
      </c>
      <c r="E352" s="228">
        <v>2</v>
      </c>
      <c r="F352" s="229"/>
      <c r="G352" s="230">
        <f>ROUND(E352*F352,2)</f>
        <v>0</v>
      </c>
      <c r="H352" s="229"/>
      <c r="I352" s="230">
        <f>ROUND(E352*H352,2)</f>
        <v>0</v>
      </c>
      <c r="J352" s="229"/>
      <c r="K352" s="230">
        <f>ROUND(E352*J352,2)</f>
        <v>0</v>
      </c>
      <c r="L352" s="230">
        <v>15</v>
      </c>
      <c r="M352" s="230">
        <f>G352*(1+L352/100)</f>
        <v>0</v>
      </c>
      <c r="N352" s="230">
        <v>6.9999999999999994E-5</v>
      </c>
      <c r="O352" s="230">
        <f>ROUND(E352*N352,2)</f>
        <v>0</v>
      </c>
      <c r="P352" s="230">
        <v>2.4E-2</v>
      </c>
      <c r="Q352" s="230">
        <f>ROUND(E352*P352,2)</f>
        <v>0.05</v>
      </c>
      <c r="R352" s="230" t="s">
        <v>228</v>
      </c>
      <c r="S352" s="230" t="s">
        <v>142</v>
      </c>
      <c r="T352" s="231" t="s">
        <v>143</v>
      </c>
      <c r="U352" s="215">
        <v>0.54</v>
      </c>
      <c r="V352" s="215">
        <f>ROUND(E352*U352,2)</f>
        <v>1.08</v>
      </c>
      <c r="W352" s="215"/>
      <c r="X352" s="215" t="s">
        <v>144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145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">
      <c r="A353" s="213"/>
      <c r="B353" s="214"/>
      <c r="C353" s="249" t="s">
        <v>571</v>
      </c>
      <c r="D353" s="241"/>
      <c r="E353" s="241"/>
      <c r="F353" s="241"/>
      <c r="G353" s="241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149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ht="22.5" outlineLevel="1" x14ac:dyDescent="0.2">
      <c r="A354" s="225">
        <v>114</v>
      </c>
      <c r="B354" s="226" t="s">
        <v>574</v>
      </c>
      <c r="C354" s="244" t="s">
        <v>575</v>
      </c>
      <c r="D354" s="227" t="s">
        <v>163</v>
      </c>
      <c r="E354" s="228">
        <v>1</v>
      </c>
      <c r="F354" s="229"/>
      <c r="G354" s="230">
        <f>ROUND(E354*F354,2)</f>
        <v>0</v>
      </c>
      <c r="H354" s="229"/>
      <c r="I354" s="230">
        <f>ROUND(E354*H354,2)</f>
        <v>0</v>
      </c>
      <c r="J354" s="229"/>
      <c r="K354" s="230">
        <f>ROUND(E354*J354,2)</f>
        <v>0</v>
      </c>
      <c r="L354" s="230">
        <v>15</v>
      </c>
      <c r="M354" s="230">
        <f>G354*(1+L354/100)</f>
        <v>0</v>
      </c>
      <c r="N354" s="230">
        <v>0.2</v>
      </c>
      <c r="O354" s="230">
        <f>ROUND(E354*N354,2)</f>
        <v>0.2</v>
      </c>
      <c r="P354" s="230">
        <v>0</v>
      </c>
      <c r="Q354" s="230">
        <f>ROUND(E354*P354,2)</f>
        <v>0</v>
      </c>
      <c r="R354" s="230"/>
      <c r="S354" s="230" t="s">
        <v>189</v>
      </c>
      <c r="T354" s="231" t="s">
        <v>155</v>
      </c>
      <c r="U354" s="215">
        <v>0</v>
      </c>
      <c r="V354" s="215">
        <f>ROUND(E354*U354,2)</f>
        <v>0</v>
      </c>
      <c r="W354" s="215"/>
      <c r="X354" s="215" t="s">
        <v>144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145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">
      <c r="A355" s="213"/>
      <c r="B355" s="214"/>
      <c r="C355" s="249" t="s">
        <v>576</v>
      </c>
      <c r="D355" s="241"/>
      <c r="E355" s="241"/>
      <c r="F355" s="241"/>
      <c r="G355" s="241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149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">
      <c r="A356" s="213"/>
      <c r="B356" s="214"/>
      <c r="C356" s="246" t="s">
        <v>577</v>
      </c>
      <c r="D356" s="233"/>
      <c r="E356" s="233"/>
      <c r="F356" s="233"/>
      <c r="G356" s="233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149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">
      <c r="A357" s="213"/>
      <c r="B357" s="214"/>
      <c r="C357" s="246" t="s">
        <v>473</v>
      </c>
      <c r="D357" s="233"/>
      <c r="E357" s="233"/>
      <c r="F357" s="233"/>
      <c r="G357" s="233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149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">
      <c r="A358" s="225">
        <v>115</v>
      </c>
      <c r="B358" s="226" t="s">
        <v>578</v>
      </c>
      <c r="C358" s="244" t="s">
        <v>579</v>
      </c>
      <c r="D358" s="227" t="s">
        <v>163</v>
      </c>
      <c r="E358" s="228">
        <v>1</v>
      </c>
      <c r="F358" s="229"/>
      <c r="G358" s="230">
        <f>ROUND(E358*F358,2)</f>
        <v>0</v>
      </c>
      <c r="H358" s="229"/>
      <c r="I358" s="230">
        <f>ROUND(E358*H358,2)</f>
        <v>0</v>
      </c>
      <c r="J358" s="229"/>
      <c r="K358" s="230">
        <f>ROUND(E358*J358,2)</f>
        <v>0</v>
      </c>
      <c r="L358" s="230">
        <v>15</v>
      </c>
      <c r="M358" s="230">
        <f>G358*(1+L358/100)</f>
        <v>0</v>
      </c>
      <c r="N358" s="230">
        <v>0</v>
      </c>
      <c r="O358" s="230">
        <f>ROUND(E358*N358,2)</f>
        <v>0</v>
      </c>
      <c r="P358" s="230">
        <v>0.51195999999999997</v>
      </c>
      <c r="Q358" s="230">
        <f>ROUND(E358*P358,2)</f>
        <v>0.51</v>
      </c>
      <c r="R358" s="230"/>
      <c r="S358" s="230" t="s">
        <v>189</v>
      </c>
      <c r="T358" s="231" t="s">
        <v>143</v>
      </c>
      <c r="U358" s="215">
        <v>2.4780000000000002</v>
      </c>
      <c r="V358" s="215">
        <f>ROUND(E358*U358,2)</f>
        <v>2.48</v>
      </c>
      <c r="W358" s="215"/>
      <c r="X358" s="215" t="s">
        <v>144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145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">
      <c r="A359" s="213"/>
      <c r="B359" s="214"/>
      <c r="C359" s="249" t="s">
        <v>432</v>
      </c>
      <c r="D359" s="241"/>
      <c r="E359" s="241"/>
      <c r="F359" s="241"/>
      <c r="G359" s="241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149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">
      <c r="A360" s="225">
        <v>116</v>
      </c>
      <c r="B360" s="226" t="s">
        <v>580</v>
      </c>
      <c r="C360" s="244" t="s">
        <v>581</v>
      </c>
      <c r="D360" s="227" t="s">
        <v>163</v>
      </c>
      <c r="E360" s="228">
        <v>1</v>
      </c>
      <c r="F360" s="229"/>
      <c r="G360" s="230">
        <f>ROUND(E360*F360,2)</f>
        <v>0</v>
      </c>
      <c r="H360" s="229"/>
      <c r="I360" s="230">
        <f>ROUND(E360*H360,2)</f>
        <v>0</v>
      </c>
      <c r="J360" s="229"/>
      <c r="K360" s="230">
        <f>ROUND(E360*J360,2)</f>
        <v>0</v>
      </c>
      <c r="L360" s="230">
        <v>15</v>
      </c>
      <c r="M360" s="230">
        <f>G360*(1+L360/100)</f>
        <v>0</v>
      </c>
      <c r="N360" s="230">
        <v>0</v>
      </c>
      <c r="O360" s="230">
        <f>ROUND(E360*N360,2)</f>
        <v>0</v>
      </c>
      <c r="P360" s="230">
        <v>0.308</v>
      </c>
      <c r="Q360" s="230">
        <f>ROUND(E360*P360,2)</f>
        <v>0.31</v>
      </c>
      <c r="R360" s="230"/>
      <c r="S360" s="230" t="s">
        <v>189</v>
      </c>
      <c r="T360" s="231" t="s">
        <v>143</v>
      </c>
      <c r="U360" s="215">
        <v>8.5440000000000005</v>
      </c>
      <c r="V360" s="215">
        <f>ROUND(E360*U360,2)</f>
        <v>8.5399999999999991</v>
      </c>
      <c r="W360" s="215"/>
      <c r="X360" s="215" t="s">
        <v>144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145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">
      <c r="A361" s="213"/>
      <c r="B361" s="214"/>
      <c r="C361" s="249" t="s">
        <v>432</v>
      </c>
      <c r="D361" s="241"/>
      <c r="E361" s="241"/>
      <c r="F361" s="241"/>
      <c r="G361" s="241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149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ht="22.5" outlineLevel="1" x14ac:dyDescent="0.2">
      <c r="A362" s="225">
        <v>117</v>
      </c>
      <c r="B362" s="226" t="s">
        <v>582</v>
      </c>
      <c r="C362" s="244" t="s">
        <v>583</v>
      </c>
      <c r="D362" s="227" t="s">
        <v>163</v>
      </c>
      <c r="E362" s="228">
        <v>1</v>
      </c>
      <c r="F362" s="229"/>
      <c r="G362" s="230">
        <f>ROUND(E362*F362,2)</f>
        <v>0</v>
      </c>
      <c r="H362" s="229"/>
      <c r="I362" s="230">
        <f>ROUND(E362*H362,2)</f>
        <v>0</v>
      </c>
      <c r="J362" s="229"/>
      <c r="K362" s="230">
        <f>ROUND(E362*J362,2)</f>
        <v>0</v>
      </c>
      <c r="L362" s="230">
        <v>15</v>
      </c>
      <c r="M362" s="230">
        <f>G362*(1+L362/100)</f>
        <v>0</v>
      </c>
      <c r="N362" s="230">
        <v>5.7000000000000002E-3</v>
      </c>
      <c r="O362" s="230">
        <f>ROUND(E362*N362,2)</f>
        <v>0.01</v>
      </c>
      <c r="P362" s="230">
        <v>0</v>
      </c>
      <c r="Q362" s="230">
        <f>ROUND(E362*P362,2)</f>
        <v>0</v>
      </c>
      <c r="R362" s="230"/>
      <c r="S362" s="230" t="s">
        <v>189</v>
      </c>
      <c r="T362" s="231" t="s">
        <v>155</v>
      </c>
      <c r="U362" s="215">
        <v>0</v>
      </c>
      <c r="V362" s="215">
        <f>ROUND(E362*U362,2)</f>
        <v>0</v>
      </c>
      <c r="W362" s="215"/>
      <c r="X362" s="215" t="s">
        <v>144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145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">
      <c r="A363" s="213"/>
      <c r="B363" s="214"/>
      <c r="C363" s="249" t="s">
        <v>584</v>
      </c>
      <c r="D363" s="241"/>
      <c r="E363" s="241"/>
      <c r="F363" s="241"/>
      <c r="G363" s="241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149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">
      <c r="A364" s="213"/>
      <c r="B364" s="214"/>
      <c r="C364" s="246" t="s">
        <v>585</v>
      </c>
      <c r="D364" s="233"/>
      <c r="E364" s="233"/>
      <c r="F364" s="233"/>
      <c r="G364" s="233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149</v>
      </c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ht="22.5" outlineLevel="1" x14ac:dyDescent="0.2">
      <c r="A365" s="225">
        <v>118</v>
      </c>
      <c r="B365" s="226" t="s">
        <v>586</v>
      </c>
      <c r="C365" s="244" t="s">
        <v>587</v>
      </c>
      <c r="D365" s="227" t="s">
        <v>163</v>
      </c>
      <c r="E365" s="228">
        <v>1</v>
      </c>
      <c r="F365" s="229"/>
      <c r="G365" s="230">
        <f>ROUND(E365*F365,2)</f>
        <v>0</v>
      </c>
      <c r="H365" s="229"/>
      <c r="I365" s="230">
        <f>ROUND(E365*H365,2)</f>
        <v>0</v>
      </c>
      <c r="J365" s="229"/>
      <c r="K365" s="230">
        <f>ROUND(E365*J365,2)</f>
        <v>0</v>
      </c>
      <c r="L365" s="230">
        <v>15</v>
      </c>
      <c r="M365" s="230">
        <f>G365*(1+L365/100)</f>
        <v>0</v>
      </c>
      <c r="N365" s="230">
        <v>5.0000000000000001E-3</v>
      </c>
      <c r="O365" s="230">
        <f>ROUND(E365*N365,2)</f>
        <v>0.01</v>
      </c>
      <c r="P365" s="230">
        <v>0</v>
      </c>
      <c r="Q365" s="230">
        <f>ROUND(E365*P365,2)</f>
        <v>0</v>
      </c>
      <c r="R365" s="230"/>
      <c r="S365" s="230" t="s">
        <v>189</v>
      </c>
      <c r="T365" s="231" t="s">
        <v>155</v>
      </c>
      <c r="U365" s="215">
        <v>0</v>
      </c>
      <c r="V365" s="215">
        <f>ROUND(E365*U365,2)</f>
        <v>0</v>
      </c>
      <c r="W365" s="215"/>
      <c r="X365" s="215" t="s">
        <v>144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145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">
      <c r="A366" s="213"/>
      <c r="B366" s="214"/>
      <c r="C366" s="249" t="s">
        <v>588</v>
      </c>
      <c r="D366" s="241"/>
      <c r="E366" s="241"/>
      <c r="F366" s="241"/>
      <c r="G366" s="241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149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ht="22.5" outlineLevel="1" x14ac:dyDescent="0.2">
      <c r="A367" s="225">
        <v>119</v>
      </c>
      <c r="B367" s="226" t="s">
        <v>589</v>
      </c>
      <c r="C367" s="244" t="s">
        <v>590</v>
      </c>
      <c r="D367" s="227" t="s">
        <v>163</v>
      </c>
      <c r="E367" s="228">
        <v>1</v>
      </c>
      <c r="F367" s="229"/>
      <c r="G367" s="230">
        <f>ROUND(E367*F367,2)</f>
        <v>0</v>
      </c>
      <c r="H367" s="229"/>
      <c r="I367" s="230">
        <f>ROUND(E367*H367,2)</f>
        <v>0</v>
      </c>
      <c r="J367" s="229"/>
      <c r="K367" s="230">
        <f>ROUND(E367*J367,2)</f>
        <v>0</v>
      </c>
      <c r="L367" s="230">
        <v>15</v>
      </c>
      <c r="M367" s="230">
        <f>G367*(1+L367/100)</f>
        <v>0</v>
      </c>
      <c r="N367" s="230">
        <v>0.03</v>
      </c>
      <c r="O367" s="230">
        <f>ROUND(E367*N367,2)</f>
        <v>0.03</v>
      </c>
      <c r="P367" s="230">
        <v>0</v>
      </c>
      <c r="Q367" s="230">
        <f>ROUND(E367*P367,2)</f>
        <v>0</v>
      </c>
      <c r="R367" s="230"/>
      <c r="S367" s="230" t="s">
        <v>189</v>
      </c>
      <c r="T367" s="231" t="s">
        <v>155</v>
      </c>
      <c r="U367" s="215">
        <v>0</v>
      </c>
      <c r="V367" s="215">
        <f>ROUND(E367*U367,2)</f>
        <v>0</v>
      </c>
      <c r="W367" s="215"/>
      <c r="X367" s="215" t="s">
        <v>144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145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">
      <c r="A368" s="213"/>
      <c r="B368" s="214"/>
      <c r="C368" s="249" t="s">
        <v>473</v>
      </c>
      <c r="D368" s="241"/>
      <c r="E368" s="241"/>
      <c r="F368" s="241"/>
      <c r="G368" s="241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149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ht="22.5" outlineLevel="1" x14ac:dyDescent="0.2">
      <c r="A369" s="225">
        <v>120</v>
      </c>
      <c r="B369" s="226" t="s">
        <v>591</v>
      </c>
      <c r="C369" s="244" t="s">
        <v>592</v>
      </c>
      <c r="D369" s="227" t="s">
        <v>163</v>
      </c>
      <c r="E369" s="228">
        <v>1</v>
      </c>
      <c r="F369" s="229"/>
      <c r="G369" s="230">
        <f>ROUND(E369*F369,2)</f>
        <v>0</v>
      </c>
      <c r="H369" s="229"/>
      <c r="I369" s="230">
        <f>ROUND(E369*H369,2)</f>
        <v>0</v>
      </c>
      <c r="J369" s="229"/>
      <c r="K369" s="230">
        <f>ROUND(E369*J369,2)</f>
        <v>0</v>
      </c>
      <c r="L369" s="230">
        <v>15</v>
      </c>
      <c r="M369" s="230">
        <f>G369*(1+L369/100)</f>
        <v>0</v>
      </c>
      <c r="N369" s="230">
        <v>5.0000000000000001E-3</v>
      </c>
      <c r="O369" s="230">
        <f>ROUND(E369*N369,2)</f>
        <v>0.01</v>
      </c>
      <c r="P369" s="230">
        <v>0</v>
      </c>
      <c r="Q369" s="230">
        <f>ROUND(E369*P369,2)</f>
        <v>0</v>
      </c>
      <c r="R369" s="230"/>
      <c r="S369" s="230" t="s">
        <v>189</v>
      </c>
      <c r="T369" s="231" t="s">
        <v>155</v>
      </c>
      <c r="U369" s="215">
        <v>0</v>
      </c>
      <c r="V369" s="215">
        <f>ROUND(E369*U369,2)</f>
        <v>0</v>
      </c>
      <c r="W369" s="215"/>
      <c r="X369" s="215" t="s">
        <v>144</v>
      </c>
      <c r="Y369" s="206"/>
      <c r="Z369" s="206"/>
      <c r="AA369" s="206"/>
      <c r="AB369" s="206"/>
      <c r="AC369" s="206"/>
      <c r="AD369" s="206"/>
      <c r="AE369" s="206"/>
      <c r="AF369" s="206"/>
      <c r="AG369" s="206" t="s">
        <v>145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">
      <c r="A370" s="213"/>
      <c r="B370" s="214"/>
      <c r="C370" s="249" t="s">
        <v>588</v>
      </c>
      <c r="D370" s="241"/>
      <c r="E370" s="241"/>
      <c r="F370" s="241"/>
      <c r="G370" s="241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149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">
      <c r="A371" s="225">
        <v>121</v>
      </c>
      <c r="B371" s="226" t="s">
        <v>593</v>
      </c>
      <c r="C371" s="244" t="s">
        <v>594</v>
      </c>
      <c r="D371" s="227" t="s">
        <v>163</v>
      </c>
      <c r="E371" s="228">
        <v>1</v>
      </c>
      <c r="F371" s="229"/>
      <c r="G371" s="230">
        <f>ROUND(E371*F371,2)</f>
        <v>0</v>
      </c>
      <c r="H371" s="229"/>
      <c r="I371" s="230">
        <f>ROUND(E371*H371,2)</f>
        <v>0</v>
      </c>
      <c r="J371" s="229"/>
      <c r="K371" s="230">
        <f>ROUND(E371*J371,2)</f>
        <v>0</v>
      </c>
      <c r="L371" s="230">
        <v>15</v>
      </c>
      <c r="M371" s="230">
        <f>G371*(1+L371/100)</f>
        <v>0</v>
      </c>
      <c r="N371" s="230">
        <v>1E-4</v>
      </c>
      <c r="O371" s="230">
        <f>ROUND(E371*N371,2)</f>
        <v>0</v>
      </c>
      <c r="P371" s="230">
        <v>0</v>
      </c>
      <c r="Q371" s="230">
        <f>ROUND(E371*P371,2)</f>
        <v>0</v>
      </c>
      <c r="R371" s="230"/>
      <c r="S371" s="230" t="s">
        <v>189</v>
      </c>
      <c r="T371" s="231" t="s">
        <v>155</v>
      </c>
      <c r="U371" s="215">
        <v>0</v>
      </c>
      <c r="V371" s="215">
        <f>ROUND(E371*U371,2)</f>
        <v>0</v>
      </c>
      <c r="W371" s="215"/>
      <c r="X371" s="215" t="s">
        <v>144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145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">
      <c r="A372" s="213"/>
      <c r="B372" s="214"/>
      <c r="C372" s="249" t="s">
        <v>595</v>
      </c>
      <c r="D372" s="241"/>
      <c r="E372" s="241"/>
      <c r="F372" s="241"/>
      <c r="G372" s="241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149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">
      <c r="A373" s="225">
        <v>122</v>
      </c>
      <c r="B373" s="226" t="s">
        <v>596</v>
      </c>
      <c r="C373" s="244" t="s">
        <v>597</v>
      </c>
      <c r="D373" s="227" t="s">
        <v>163</v>
      </c>
      <c r="E373" s="228">
        <v>1</v>
      </c>
      <c r="F373" s="229"/>
      <c r="G373" s="230">
        <f>ROUND(E373*F373,2)</f>
        <v>0</v>
      </c>
      <c r="H373" s="229"/>
      <c r="I373" s="230">
        <f>ROUND(E373*H373,2)</f>
        <v>0</v>
      </c>
      <c r="J373" s="229"/>
      <c r="K373" s="230">
        <f>ROUND(E373*J373,2)</f>
        <v>0</v>
      </c>
      <c r="L373" s="230">
        <v>15</v>
      </c>
      <c r="M373" s="230">
        <f>G373*(1+L373/100)</f>
        <v>0</v>
      </c>
      <c r="N373" s="230">
        <v>0.02</v>
      </c>
      <c r="O373" s="230">
        <f>ROUND(E373*N373,2)</f>
        <v>0.02</v>
      </c>
      <c r="P373" s="230">
        <v>0</v>
      </c>
      <c r="Q373" s="230">
        <f>ROUND(E373*P373,2)</f>
        <v>0</v>
      </c>
      <c r="R373" s="230"/>
      <c r="S373" s="230" t="s">
        <v>189</v>
      </c>
      <c r="T373" s="231" t="s">
        <v>155</v>
      </c>
      <c r="U373" s="215">
        <v>0</v>
      </c>
      <c r="V373" s="215">
        <f>ROUND(E373*U373,2)</f>
        <v>0</v>
      </c>
      <c r="W373" s="215"/>
      <c r="X373" s="215" t="s">
        <v>144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145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">
      <c r="A374" s="213"/>
      <c r="B374" s="214"/>
      <c r="C374" s="249" t="s">
        <v>473</v>
      </c>
      <c r="D374" s="241"/>
      <c r="E374" s="241"/>
      <c r="F374" s="241"/>
      <c r="G374" s="241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149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">
      <c r="A375" s="225">
        <v>123</v>
      </c>
      <c r="B375" s="226" t="s">
        <v>598</v>
      </c>
      <c r="C375" s="244" t="s">
        <v>599</v>
      </c>
      <c r="D375" s="227" t="s">
        <v>217</v>
      </c>
      <c r="E375" s="228">
        <v>0.48421999999999998</v>
      </c>
      <c r="F375" s="229"/>
      <c r="G375" s="230">
        <f>ROUND(E375*F375,2)</f>
        <v>0</v>
      </c>
      <c r="H375" s="229"/>
      <c r="I375" s="230">
        <f>ROUND(E375*H375,2)</f>
        <v>0</v>
      </c>
      <c r="J375" s="229"/>
      <c r="K375" s="230">
        <f>ROUND(E375*J375,2)</f>
        <v>0</v>
      </c>
      <c r="L375" s="230">
        <v>15</v>
      </c>
      <c r="M375" s="230">
        <f>G375*(1+L375/100)</f>
        <v>0</v>
      </c>
      <c r="N375" s="230">
        <v>0</v>
      </c>
      <c r="O375" s="230">
        <f>ROUND(E375*N375,2)</f>
        <v>0</v>
      </c>
      <c r="P375" s="230">
        <v>0</v>
      </c>
      <c r="Q375" s="230">
        <f>ROUND(E375*P375,2)</f>
        <v>0</v>
      </c>
      <c r="R375" s="230" t="s">
        <v>228</v>
      </c>
      <c r="S375" s="230" t="s">
        <v>142</v>
      </c>
      <c r="T375" s="231" t="s">
        <v>143</v>
      </c>
      <c r="U375" s="215">
        <v>4.0430000000000001</v>
      </c>
      <c r="V375" s="215">
        <f>ROUND(E375*U375,2)</f>
        <v>1.96</v>
      </c>
      <c r="W375" s="215"/>
      <c r="X375" s="215" t="s">
        <v>218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219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">
      <c r="A376" s="213"/>
      <c r="B376" s="214"/>
      <c r="C376" s="247" t="s">
        <v>221</v>
      </c>
      <c r="D376" s="216"/>
      <c r="E376" s="217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152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">
      <c r="A377" s="213"/>
      <c r="B377" s="214"/>
      <c r="C377" s="247" t="s">
        <v>600</v>
      </c>
      <c r="D377" s="216"/>
      <c r="E377" s="217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152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">
      <c r="A378" s="213"/>
      <c r="B378" s="214"/>
      <c r="C378" s="247" t="s">
        <v>601</v>
      </c>
      <c r="D378" s="216"/>
      <c r="E378" s="217">
        <v>0.48421999999999998</v>
      </c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152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33.75" outlineLevel="1" x14ac:dyDescent="0.2">
      <c r="A379" s="225">
        <v>124</v>
      </c>
      <c r="B379" s="226" t="s">
        <v>602</v>
      </c>
      <c r="C379" s="244" t="s">
        <v>603</v>
      </c>
      <c r="D379" s="227" t="s">
        <v>217</v>
      </c>
      <c r="E379" s="228">
        <v>0.48421999999999998</v>
      </c>
      <c r="F379" s="229"/>
      <c r="G379" s="230">
        <f>ROUND(E379*F379,2)</f>
        <v>0</v>
      </c>
      <c r="H379" s="229"/>
      <c r="I379" s="230">
        <f>ROUND(E379*H379,2)</f>
        <v>0</v>
      </c>
      <c r="J379" s="229"/>
      <c r="K379" s="230">
        <f>ROUND(E379*J379,2)</f>
        <v>0</v>
      </c>
      <c r="L379" s="230">
        <v>15</v>
      </c>
      <c r="M379" s="230">
        <f>G379*(1+L379/100)</f>
        <v>0</v>
      </c>
      <c r="N379" s="230">
        <v>0</v>
      </c>
      <c r="O379" s="230">
        <f>ROUND(E379*N379,2)</f>
        <v>0</v>
      </c>
      <c r="P379" s="230">
        <v>0</v>
      </c>
      <c r="Q379" s="230">
        <f>ROUND(E379*P379,2)</f>
        <v>0</v>
      </c>
      <c r="R379" s="230" t="s">
        <v>228</v>
      </c>
      <c r="S379" s="230" t="s">
        <v>142</v>
      </c>
      <c r="T379" s="231" t="s">
        <v>143</v>
      </c>
      <c r="U379" s="215">
        <v>0.48899999999999999</v>
      </c>
      <c r="V379" s="215">
        <f>ROUND(E379*U379,2)</f>
        <v>0.24</v>
      </c>
      <c r="W379" s="215"/>
      <c r="X379" s="215" t="s">
        <v>218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219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">
      <c r="A380" s="213"/>
      <c r="B380" s="214"/>
      <c r="C380" s="247" t="s">
        <v>221</v>
      </c>
      <c r="D380" s="216"/>
      <c r="E380" s="217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152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">
      <c r="A381" s="213"/>
      <c r="B381" s="214"/>
      <c r="C381" s="247" t="s">
        <v>600</v>
      </c>
      <c r="D381" s="216"/>
      <c r="E381" s="217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152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">
      <c r="A382" s="213"/>
      <c r="B382" s="214"/>
      <c r="C382" s="247" t="s">
        <v>601</v>
      </c>
      <c r="D382" s="216"/>
      <c r="E382" s="217">
        <v>0.48421999999999998</v>
      </c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152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x14ac:dyDescent="0.2">
      <c r="A383" s="219" t="s">
        <v>136</v>
      </c>
      <c r="B383" s="220" t="s">
        <v>83</v>
      </c>
      <c r="C383" s="243" t="s">
        <v>84</v>
      </c>
      <c r="D383" s="221"/>
      <c r="E383" s="222"/>
      <c r="F383" s="223"/>
      <c r="G383" s="223">
        <f>SUMIF(AG384:AG439,"&lt;&gt;NOR",G384:G439)</f>
        <v>0</v>
      </c>
      <c r="H383" s="223"/>
      <c r="I383" s="223">
        <f>SUM(I384:I439)</f>
        <v>0</v>
      </c>
      <c r="J383" s="223"/>
      <c r="K383" s="223">
        <f>SUM(K384:K439)</f>
        <v>0</v>
      </c>
      <c r="L383" s="223"/>
      <c r="M383" s="223">
        <f>SUM(M384:M439)</f>
        <v>0</v>
      </c>
      <c r="N383" s="223"/>
      <c r="O383" s="223">
        <f>SUM(O384:O439)</f>
        <v>1.08</v>
      </c>
      <c r="P383" s="223"/>
      <c r="Q383" s="223">
        <f>SUM(Q384:Q439)</f>
        <v>2.35</v>
      </c>
      <c r="R383" s="223"/>
      <c r="S383" s="223"/>
      <c r="T383" s="224"/>
      <c r="U383" s="218"/>
      <c r="V383" s="218">
        <f>SUM(V384:V439)</f>
        <v>103.64999999999999</v>
      </c>
      <c r="W383" s="218"/>
      <c r="X383" s="218"/>
      <c r="AG383" t="s">
        <v>137</v>
      </c>
    </row>
    <row r="384" spans="1:60" outlineLevel="1" x14ac:dyDescent="0.2">
      <c r="A384" s="225">
        <v>125</v>
      </c>
      <c r="B384" s="226" t="s">
        <v>604</v>
      </c>
      <c r="C384" s="244" t="s">
        <v>605</v>
      </c>
      <c r="D384" s="227" t="s">
        <v>140</v>
      </c>
      <c r="E384" s="228">
        <v>6</v>
      </c>
      <c r="F384" s="229"/>
      <c r="G384" s="230">
        <f>ROUND(E384*F384,2)</f>
        <v>0</v>
      </c>
      <c r="H384" s="229"/>
      <c r="I384" s="230">
        <f>ROUND(E384*H384,2)</f>
        <v>0</v>
      </c>
      <c r="J384" s="229"/>
      <c r="K384" s="230">
        <f>ROUND(E384*J384,2)</f>
        <v>0</v>
      </c>
      <c r="L384" s="230">
        <v>15</v>
      </c>
      <c r="M384" s="230">
        <f>G384*(1+L384/100)</f>
        <v>0</v>
      </c>
      <c r="N384" s="230">
        <v>6.5399999999999998E-3</v>
      </c>
      <c r="O384" s="230">
        <f>ROUND(E384*N384,2)</f>
        <v>0.04</v>
      </c>
      <c r="P384" s="230">
        <v>0</v>
      </c>
      <c r="Q384" s="230">
        <f>ROUND(E384*P384,2)</f>
        <v>0</v>
      </c>
      <c r="R384" s="230" t="s">
        <v>228</v>
      </c>
      <c r="S384" s="230" t="s">
        <v>142</v>
      </c>
      <c r="T384" s="231" t="s">
        <v>143</v>
      </c>
      <c r="U384" s="215">
        <v>0.36799999999999999</v>
      </c>
      <c r="V384" s="215">
        <f>ROUND(E384*U384,2)</f>
        <v>2.21</v>
      </c>
      <c r="W384" s="215"/>
      <c r="X384" s="215" t="s">
        <v>144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145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">
      <c r="A385" s="213"/>
      <c r="B385" s="214"/>
      <c r="C385" s="249" t="s">
        <v>148</v>
      </c>
      <c r="D385" s="241"/>
      <c r="E385" s="241"/>
      <c r="F385" s="241"/>
      <c r="G385" s="241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149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">
      <c r="A386" s="213"/>
      <c r="B386" s="214"/>
      <c r="C386" s="247" t="s">
        <v>208</v>
      </c>
      <c r="D386" s="216"/>
      <c r="E386" s="217">
        <v>6</v>
      </c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152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">
      <c r="A387" s="225">
        <v>126</v>
      </c>
      <c r="B387" s="226" t="s">
        <v>606</v>
      </c>
      <c r="C387" s="244" t="s">
        <v>607</v>
      </c>
      <c r="D387" s="227" t="s">
        <v>140</v>
      </c>
      <c r="E387" s="228">
        <v>22.5</v>
      </c>
      <c r="F387" s="229"/>
      <c r="G387" s="230">
        <f>ROUND(E387*F387,2)</f>
        <v>0</v>
      </c>
      <c r="H387" s="229"/>
      <c r="I387" s="230">
        <f>ROUND(E387*H387,2)</f>
        <v>0</v>
      </c>
      <c r="J387" s="229"/>
      <c r="K387" s="230">
        <f>ROUND(E387*J387,2)</f>
        <v>0</v>
      </c>
      <c r="L387" s="230">
        <v>15</v>
      </c>
      <c r="M387" s="230">
        <f>G387*(1+L387/100)</f>
        <v>0</v>
      </c>
      <c r="N387" s="230">
        <v>7.4000000000000003E-3</v>
      </c>
      <c r="O387" s="230">
        <f>ROUND(E387*N387,2)</f>
        <v>0.17</v>
      </c>
      <c r="P387" s="230">
        <v>0</v>
      </c>
      <c r="Q387" s="230">
        <f>ROUND(E387*P387,2)</f>
        <v>0</v>
      </c>
      <c r="R387" s="230" t="s">
        <v>228</v>
      </c>
      <c r="S387" s="230" t="s">
        <v>142</v>
      </c>
      <c r="T387" s="231" t="s">
        <v>143</v>
      </c>
      <c r="U387" s="215">
        <v>0.42099999999999999</v>
      </c>
      <c r="V387" s="215">
        <f>ROUND(E387*U387,2)</f>
        <v>9.4700000000000006</v>
      </c>
      <c r="W387" s="215"/>
      <c r="X387" s="215" t="s">
        <v>144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145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">
      <c r="A388" s="213"/>
      <c r="B388" s="214"/>
      <c r="C388" s="249" t="s">
        <v>473</v>
      </c>
      <c r="D388" s="241"/>
      <c r="E388" s="241"/>
      <c r="F388" s="241"/>
      <c r="G388" s="241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149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">
      <c r="A389" s="213"/>
      <c r="B389" s="214"/>
      <c r="C389" s="247" t="s">
        <v>608</v>
      </c>
      <c r="D389" s="216"/>
      <c r="E389" s="217">
        <v>22.5</v>
      </c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152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">
      <c r="A390" s="225">
        <v>127</v>
      </c>
      <c r="B390" s="226" t="s">
        <v>609</v>
      </c>
      <c r="C390" s="244" t="s">
        <v>610</v>
      </c>
      <c r="D390" s="227" t="s">
        <v>140</v>
      </c>
      <c r="E390" s="228">
        <v>23.5</v>
      </c>
      <c r="F390" s="229"/>
      <c r="G390" s="230">
        <f>ROUND(E390*F390,2)</f>
        <v>0</v>
      </c>
      <c r="H390" s="229"/>
      <c r="I390" s="230">
        <f>ROUND(E390*H390,2)</f>
        <v>0</v>
      </c>
      <c r="J390" s="229"/>
      <c r="K390" s="230">
        <f>ROUND(E390*J390,2)</f>
        <v>0</v>
      </c>
      <c r="L390" s="230">
        <v>15</v>
      </c>
      <c r="M390" s="230">
        <f>G390*(1+L390/100)</f>
        <v>0</v>
      </c>
      <c r="N390" s="230">
        <v>1.0240000000000001E-2</v>
      </c>
      <c r="O390" s="230">
        <f>ROUND(E390*N390,2)</f>
        <v>0.24</v>
      </c>
      <c r="P390" s="230">
        <v>0</v>
      </c>
      <c r="Q390" s="230">
        <f>ROUND(E390*P390,2)</f>
        <v>0</v>
      </c>
      <c r="R390" s="230" t="s">
        <v>228</v>
      </c>
      <c r="S390" s="230" t="s">
        <v>142</v>
      </c>
      <c r="T390" s="231" t="s">
        <v>143</v>
      </c>
      <c r="U390" s="215">
        <v>0.52600000000000002</v>
      </c>
      <c r="V390" s="215">
        <f>ROUND(E390*U390,2)</f>
        <v>12.36</v>
      </c>
      <c r="W390" s="215"/>
      <c r="X390" s="215" t="s">
        <v>144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145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">
      <c r="A391" s="213"/>
      <c r="B391" s="214"/>
      <c r="C391" s="249" t="s">
        <v>584</v>
      </c>
      <c r="D391" s="241"/>
      <c r="E391" s="241"/>
      <c r="F391" s="241"/>
      <c r="G391" s="241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149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">
      <c r="A392" s="213"/>
      <c r="B392" s="214"/>
      <c r="C392" s="247" t="s">
        <v>611</v>
      </c>
      <c r="D392" s="216"/>
      <c r="E392" s="217">
        <v>23.5</v>
      </c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152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">
      <c r="A393" s="225">
        <v>128</v>
      </c>
      <c r="B393" s="226" t="s">
        <v>612</v>
      </c>
      <c r="C393" s="244" t="s">
        <v>613</v>
      </c>
      <c r="D393" s="227" t="s">
        <v>140</v>
      </c>
      <c r="E393" s="228">
        <v>35</v>
      </c>
      <c r="F393" s="229"/>
      <c r="G393" s="230">
        <f>ROUND(E393*F393,2)</f>
        <v>0</v>
      </c>
      <c r="H393" s="229"/>
      <c r="I393" s="230">
        <f>ROUND(E393*H393,2)</f>
        <v>0</v>
      </c>
      <c r="J393" s="229"/>
      <c r="K393" s="230">
        <f>ROUND(E393*J393,2)</f>
        <v>0</v>
      </c>
      <c r="L393" s="230">
        <v>15</v>
      </c>
      <c r="M393" s="230">
        <f>G393*(1+L393/100)</f>
        <v>0</v>
      </c>
      <c r="N393" s="230">
        <v>5.0000000000000002E-5</v>
      </c>
      <c r="O393" s="230">
        <f>ROUND(E393*N393,2)</f>
        <v>0</v>
      </c>
      <c r="P393" s="230">
        <v>5.3200000000000001E-3</v>
      </c>
      <c r="Q393" s="230">
        <f>ROUND(E393*P393,2)</f>
        <v>0.19</v>
      </c>
      <c r="R393" s="230" t="s">
        <v>228</v>
      </c>
      <c r="S393" s="230" t="s">
        <v>142</v>
      </c>
      <c r="T393" s="231" t="s">
        <v>143</v>
      </c>
      <c r="U393" s="215">
        <v>0.10299999999999999</v>
      </c>
      <c r="V393" s="215">
        <f>ROUND(E393*U393,2)</f>
        <v>3.61</v>
      </c>
      <c r="W393" s="215"/>
      <c r="X393" s="215" t="s">
        <v>144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145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">
      <c r="A394" s="213"/>
      <c r="B394" s="214"/>
      <c r="C394" s="249" t="s">
        <v>614</v>
      </c>
      <c r="D394" s="241"/>
      <c r="E394" s="241"/>
      <c r="F394" s="241"/>
      <c r="G394" s="241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149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">
      <c r="A395" s="213"/>
      <c r="B395" s="214"/>
      <c r="C395" s="247" t="s">
        <v>615</v>
      </c>
      <c r="D395" s="216"/>
      <c r="E395" s="217">
        <v>35</v>
      </c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152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ht="22.5" outlineLevel="1" x14ac:dyDescent="0.2">
      <c r="A396" s="225">
        <v>129</v>
      </c>
      <c r="B396" s="226" t="s">
        <v>616</v>
      </c>
      <c r="C396" s="244" t="s">
        <v>617</v>
      </c>
      <c r="D396" s="227" t="s">
        <v>140</v>
      </c>
      <c r="E396" s="228">
        <v>13.8</v>
      </c>
      <c r="F396" s="229"/>
      <c r="G396" s="230">
        <f>ROUND(E396*F396,2)</f>
        <v>0</v>
      </c>
      <c r="H396" s="229"/>
      <c r="I396" s="230">
        <f>ROUND(E396*H396,2)</f>
        <v>0</v>
      </c>
      <c r="J396" s="229"/>
      <c r="K396" s="230">
        <f>ROUND(E396*J396,2)</f>
        <v>0</v>
      </c>
      <c r="L396" s="230">
        <v>15</v>
      </c>
      <c r="M396" s="230">
        <f>G396*(1+L396/100)</f>
        <v>0</v>
      </c>
      <c r="N396" s="230">
        <v>8.4899999999999993E-3</v>
      </c>
      <c r="O396" s="230">
        <f>ROUND(E396*N396,2)</f>
        <v>0.12</v>
      </c>
      <c r="P396" s="230">
        <v>0</v>
      </c>
      <c r="Q396" s="230">
        <f>ROUND(E396*P396,2)</f>
        <v>0</v>
      </c>
      <c r="R396" s="230" t="s">
        <v>228</v>
      </c>
      <c r="S396" s="230" t="s">
        <v>142</v>
      </c>
      <c r="T396" s="231" t="s">
        <v>143</v>
      </c>
      <c r="U396" s="215">
        <v>0.54300000000000004</v>
      </c>
      <c r="V396" s="215">
        <f>ROUND(E396*U396,2)</f>
        <v>7.49</v>
      </c>
      <c r="W396" s="215"/>
      <c r="X396" s="215" t="s">
        <v>144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145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">
      <c r="A397" s="213"/>
      <c r="B397" s="214"/>
      <c r="C397" s="249" t="s">
        <v>148</v>
      </c>
      <c r="D397" s="241"/>
      <c r="E397" s="241"/>
      <c r="F397" s="241"/>
      <c r="G397" s="241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149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">
      <c r="A398" s="213"/>
      <c r="B398" s="214"/>
      <c r="C398" s="247" t="s">
        <v>618</v>
      </c>
      <c r="D398" s="216"/>
      <c r="E398" s="217">
        <v>13.8</v>
      </c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152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ht="22.5" outlineLevel="1" x14ac:dyDescent="0.2">
      <c r="A399" s="225">
        <v>130</v>
      </c>
      <c r="B399" s="226" t="s">
        <v>619</v>
      </c>
      <c r="C399" s="244" t="s">
        <v>620</v>
      </c>
      <c r="D399" s="227" t="s">
        <v>140</v>
      </c>
      <c r="E399" s="228">
        <v>34.5</v>
      </c>
      <c r="F399" s="229"/>
      <c r="G399" s="230">
        <f>ROUND(E399*F399,2)</f>
        <v>0</v>
      </c>
      <c r="H399" s="229"/>
      <c r="I399" s="230">
        <f>ROUND(E399*H399,2)</f>
        <v>0</v>
      </c>
      <c r="J399" s="229"/>
      <c r="K399" s="230">
        <f>ROUND(E399*J399,2)</f>
        <v>0</v>
      </c>
      <c r="L399" s="230">
        <v>15</v>
      </c>
      <c r="M399" s="230">
        <f>G399*(1+L399/100)</f>
        <v>0</v>
      </c>
      <c r="N399" s="230">
        <v>1.3390000000000001E-2</v>
      </c>
      <c r="O399" s="230">
        <f>ROUND(E399*N399,2)</f>
        <v>0.46</v>
      </c>
      <c r="P399" s="230">
        <v>0</v>
      </c>
      <c r="Q399" s="230">
        <f>ROUND(E399*P399,2)</f>
        <v>0</v>
      </c>
      <c r="R399" s="230" t="s">
        <v>228</v>
      </c>
      <c r="S399" s="230" t="s">
        <v>142</v>
      </c>
      <c r="T399" s="231" t="s">
        <v>143</v>
      </c>
      <c r="U399" s="215">
        <v>0.68300000000000005</v>
      </c>
      <c r="V399" s="215">
        <f>ROUND(E399*U399,2)</f>
        <v>23.56</v>
      </c>
      <c r="W399" s="215"/>
      <c r="X399" s="215" t="s">
        <v>144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145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">
      <c r="A400" s="213"/>
      <c r="B400" s="214"/>
      <c r="C400" s="249" t="s">
        <v>148</v>
      </c>
      <c r="D400" s="241"/>
      <c r="E400" s="241"/>
      <c r="F400" s="241"/>
      <c r="G400" s="241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149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">
      <c r="A401" s="213"/>
      <c r="B401" s="214"/>
      <c r="C401" s="247" t="s">
        <v>621</v>
      </c>
      <c r="D401" s="216"/>
      <c r="E401" s="217">
        <v>34.5</v>
      </c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06"/>
      <c r="Z401" s="206"/>
      <c r="AA401" s="206"/>
      <c r="AB401" s="206"/>
      <c r="AC401" s="206"/>
      <c r="AD401" s="206"/>
      <c r="AE401" s="206"/>
      <c r="AF401" s="206"/>
      <c r="AG401" s="206" t="s">
        <v>152</v>
      </c>
      <c r="AH401" s="206">
        <v>0</v>
      </c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">
      <c r="A402" s="225">
        <v>131</v>
      </c>
      <c r="B402" s="226" t="s">
        <v>622</v>
      </c>
      <c r="C402" s="244" t="s">
        <v>623</v>
      </c>
      <c r="D402" s="227" t="s">
        <v>140</v>
      </c>
      <c r="E402" s="228">
        <v>30</v>
      </c>
      <c r="F402" s="229"/>
      <c r="G402" s="230">
        <f>ROUND(E402*F402,2)</f>
        <v>0</v>
      </c>
      <c r="H402" s="229"/>
      <c r="I402" s="230">
        <f>ROUND(E402*H402,2)</f>
        <v>0</v>
      </c>
      <c r="J402" s="229"/>
      <c r="K402" s="230">
        <f>ROUND(E402*J402,2)</f>
        <v>0</v>
      </c>
      <c r="L402" s="230">
        <v>15</v>
      </c>
      <c r="M402" s="230">
        <f>G402*(1+L402/100)</f>
        <v>0</v>
      </c>
      <c r="N402" s="230">
        <v>1E-4</v>
      </c>
      <c r="O402" s="230">
        <f>ROUND(E402*N402,2)</f>
        <v>0</v>
      </c>
      <c r="P402" s="230">
        <v>1.384E-2</v>
      </c>
      <c r="Q402" s="230">
        <f>ROUND(E402*P402,2)</f>
        <v>0.42</v>
      </c>
      <c r="R402" s="230" t="s">
        <v>228</v>
      </c>
      <c r="S402" s="230" t="s">
        <v>142</v>
      </c>
      <c r="T402" s="231" t="s">
        <v>143</v>
      </c>
      <c r="U402" s="215">
        <v>0.19800000000000001</v>
      </c>
      <c r="V402" s="215">
        <f>ROUND(E402*U402,2)</f>
        <v>5.94</v>
      </c>
      <c r="W402" s="215"/>
      <c r="X402" s="215" t="s">
        <v>144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145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">
      <c r="A403" s="213"/>
      <c r="B403" s="214"/>
      <c r="C403" s="249" t="s">
        <v>614</v>
      </c>
      <c r="D403" s="241"/>
      <c r="E403" s="241"/>
      <c r="F403" s="241"/>
      <c r="G403" s="241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149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">
      <c r="A404" s="213"/>
      <c r="B404" s="214"/>
      <c r="C404" s="247" t="s">
        <v>624</v>
      </c>
      <c r="D404" s="216"/>
      <c r="E404" s="217">
        <v>30</v>
      </c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152</v>
      </c>
      <c r="AH404" s="206">
        <v>0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">
      <c r="A405" s="225">
        <v>132</v>
      </c>
      <c r="B405" s="226" t="s">
        <v>625</v>
      </c>
      <c r="C405" s="244" t="s">
        <v>626</v>
      </c>
      <c r="D405" s="227" t="s">
        <v>140</v>
      </c>
      <c r="E405" s="228">
        <v>73.7</v>
      </c>
      <c r="F405" s="229"/>
      <c r="G405" s="230">
        <f>ROUND(E405*F405,2)</f>
        <v>0</v>
      </c>
      <c r="H405" s="229"/>
      <c r="I405" s="230">
        <f>ROUND(E405*H405,2)</f>
        <v>0</v>
      </c>
      <c r="J405" s="229"/>
      <c r="K405" s="230">
        <f>ROUND(E405*J405,2)</f>
        <v>0</v>
      </c>
      <c r="L405" s="230">
        <v>15</v>
      </c>
      <c r="M405" s="230">
        <f>G405*(1+L405/100)</f>
        <v>0</v>
      </c>
      <c r="N405" s="230">
        <v>1.2999999999999999E-4</v>
      </c>
      <c r="O405" s="230">
        <f>ROUND(E405*N405,2)</f>
        <v>0.01</v>
      </c>
      <c r="P405" s="230">
        <v>2.359E-2</v>
      </c>
      <c r="Q405" s="230">
        <f>ROUND(E405*P405,2)</f>
        <v>1.74</v>
      </c>
      <c r="R405" s="230" t="s">
        <v>228</v>
      </c>
      <c r="S405" s="230" t="s">
        <v>142</v>
      </c>
      <c r="T405" s="231" t="s">
        <v>143</v>
      </c>
      <c r="U405" s="215">
        <v>0.20799999999999999</v>
      </c>
      <c r="V405" s="215">
        <f>ROUND(E405*U405,2)</f>
        <v>15.33</v>
      </c>
      <c r="W405" s="215"/>
      <c r="X405" s="215" t="s">
        <v>144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145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">
      <c r="A406" s="213"/>
      <c r="B406" s="214"/>
      <c r="C406" s="249" t="s">
        <v>614</v>
      </c>
      <c r="D406" s="241"/>
      <c r="E406" s="241"/>
      <c r="F406" s="241"/>
      <c r="G406" s="241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149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">
      <c r="A407" s="213"/>
      <c r="B407" s="214"/>
      <c r="C407" s="247" t="s">
        <v>627</v>
      </c>
      <c r="D407" s="216"/>
      <c r="E407" s="217">
        <v>73.7</v>
      </c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152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ht="22.5" outlineLevel="1" x14ac:dyDescent="0.2">
      <c r="A408" s="225">
        <v>133</v>
      </c>
      <c r="B408" s="226" t="s">
        <v>628</v>
      </c>
      <c r="C408" s="244" t="s">
        <v>629</v>
      </c>
      <c r="D408" s="227" t="s">
        <v>140</v>
      </c>
      <c r="E408" s="228">
        <v>52</v>
      </c>
      <c r="F408" s="229"/>
      <c r="G408" s="230">
        <f>ROUND(E408*F408,2)</f>
        <v>0</v>
      </c>
      <c r="H408" s="229"/>
      <c r="I408" s="230">
        <f>ROUND(E408*H408,2)</f>
        <v>0</v>
      </c>
      <c r="J408" s="229"/>
      <c r="K408" s="230">
        <f>ROUND(E408*J408,2)</f>
        <v>0</v>
      </c>
      <c r="L408" s="230">
        <v>15</v>
      </c>
      <c r="M408" s="230">
        <f>G408*(1+L408/100)</f>
        <v>0</v>
      </c>
      <c r="N408" s="230">
        <v>0</v>
      </c>
      <c r="O408" s="230">
        <f>ROUND(E408*N408,2)</f>
        <v>0</v>
      </c>
      <c r="P408" s="230">
        <v>0</v>
      </c>
      <c r="Q408" s="230">
        <f>ROUND(E408*P408,2)</f>
        <v>0</v>
      </c>
      <c r="R408" s="230" t="s">
        <v>228</v>
      </c>
      <c r="S408" s="230" t="s">
        <v>142</v>
      </c>
      <c r="T408" s="231" t="s">
        <v>143</v>
      </c>
      <c r="U408" s="215">
        <v>3.2000000000000001E-2</v>
      </c>
      <c r="V408" s="215">
        <f>ROUND(E408*U408,2)</f>
        <v>1.66</v>
      </c>
      <c r="W408" s="215"/>
      <c r="X408" s="215" t="s">
        <v>144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145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">
      <c r="A409" s="213"/>
      <c r="B409" s="214"/>
      <c r="C409" s="247" t="s">
        <v>278</v>
      </c>
      <c r="D409" s="216"/>
      <c r="E409" s="217">
        <v>6</v>
      </c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152</v>
      </c>
      <c r="AH409" s="206">
        <v>5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">
      <c r="A410" s="213"/>
      <c r="B410" s="214"/>
      <c r="C410" s="247" t="s">
        <v>284</v>
      </c>
      <c r="D410" s="216"/>
      <c r="E410" s="217">
        <v>23.5</v>
      </c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152</v>
      </c>
      <c r="AH410" s="206">
        <v>5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">
      <c r="A411" s="213"/>
      <c r="B411" s="214"/>
      <c r="C411" s="247" t="s">
        <v>281</v>
      </c>
      <c r="D411" s="216"/>
      <c r="E411" s="217">
        <v>22.5</v>
      </c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152</v>
      </c>
      <c r="AH411" s="206">
        <v>5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">
      <c r="A412" s="225">
        <v>134</v>
      </c>
      <c r="B412" s="226" t="s">
        <v>630</v>
      </c>
      <c r="C412" s="244" t="s">
        <v>631</v>
      </c>
      <c r="D412" s="227" t="s">
        <v>140</v>
      </c>
      <c r="E412" s="228">
        <v>48.3</v>
      </c>
      <c r="F412" s="229"/>
      <c r="G412" s="230">
        <f>ROUND(E412*F412,2)</f>
        <v>0</v>
      </c>
      <c r="H412" s="229"/>
      <c r="I412" s="230">
        <f>ROUND(E412*H412,2)</f>
        <v>0</v>
      </c>
      <c r="J412" s="229"/>
      <c r="K412" s="230">
        <f>ROUND(E412*J412,2)</f>
        <v>0</v>
      </c>
      <c r="L412" s="230">
        <v>15</v>
      </c>
      <c r="M412" s="230">
        <f>G412*(1+L412/100)</f>
        <v>0</v>
      </c>
      <c r="N412" s="230">
        <v>0</v>
      </c>
      <c r="O412" s="230">
        <f>ROUND(E412*N412,2)</f>
        <v>0</v>
      </c>
      <c r="P412" s="230">
        <v>0</v>
      </c>
      <c r="Q412" s="230">
        <f>ROUND(E412*P412,2)</f>
        <v>0</v>
      </c>
      <c r="R412" s="230" t="s">
        <v>228</v>
      </c>
      <c r="S412" s="230" t="s">
        <v>142</v>
      </c>
      <c r="T412" s="231" t="s">
        <v>143</v>
      </c>
      <c r="U412" s="215">
        <v>4.2000000000000003E-2</v>
      </c>
      <c r="V412" s="215">
        <f>ROUND(E412*U412,2)</f>
        <v>2.0299999999999998</v>
      </c>
      <c r="W412" s="215"/>
      <c r="X412" s="215" t="s">
        <v>144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145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">
      <c r="A413" s="213"/>
      <c r="B413" s="214"/>
      <c r="C413" s="249" t="s">
        <v>632</v>
      </c>
      <c r="D413" s="241"/>
      <c r="E413" s="241"/>
      <c r="F413" s="241"/>
      <c r="G413" s="241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149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">
      <c r="A414" s="213"/>
      <c r="B414" s="214"/>
      <c r="C414" s="247" t="s">
        <v>290</v>
      </c>
      <c r="D414" s="216"/>
      <c r="E414" s="217">
        <v>34.5</v>
      </c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152</v>
      </c>
      <c r="AH414" s="206">
        <v>5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">
      <c r="A415" s="213"/>
      <c r="B415" s="214"/>
      <c r="C415" s="247" t="s">
        <v>287</v>
      </c>
      <c r="D415" s="216"/>
      <c r="E415" s="217">
        <v>13.8</v>
      </c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152</v>
      </c>
      <c r="AH415" s="206">
        <v>5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">
      <c r="A416" s="234">
        <v>135</v>
      </c>
      <c r="B416" s="235" t="s">
        <v>633</v>
      </c>
      <c r="C416" s="248" t="s">
        <v>634</v>
      </c>
      <c r="D416" s="236" t="s">
        <v>163</v>
      </c>
      <c r="E416" s="237">
        <v>3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15</v>
      </c>
      <c r="M416" s="239">
        <f>G416*(1+L416/100)</f>
        <v>0</v>
      </c>
      <c r="N416" s="239">
        <v>1.7799999999999999E-3</v>
      </c>
      <c r="O416" s="239">
        <f>ROUND(E416*N416,2)</f>
        <v>0.01</v>
      </c>
      <c r="P416" s="239">
        <v>0</v>
      </c>
      <c r="Q416" s="239">
        <f>ROUND(E416*P416,2)</f>
        <v>0</v>
      </c>
      <c r="R416" s="239"/>
      <c r="S416" s="239" t="s">
        <v>189</v>
      </c>
      <c r="T416" s="240" t="s">
        <v>143</v>
      </c>
      <c r="U416" s="215">
        <v>1.004</v>
      </c>
      <c r="V416" s="215">
        <f>ROUND(E416*U416,2)</f>
        <v>3.01</v>
      </c>
      <c r="W416" s="215"/>
      <c r="X416" s="215" t="s">
        <v>144</v>
      </c>
      <c r="Y416" s="206"/>
      <c r="Z416" s="206"/>
      <c r="AA416" s="206"/>
      <c r="AB416" s="206"/>
      <c r="AC416" s="206"/>
      <c r="AD416" s="206"/>
      <c r="AE416" s="206"/>
      <c r="AF416" s="206"/>
      <c r="AG416" s="206" t="s">
        <v>145</v>
      </c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">
      <c r="A417" s="234">
        <v>136</v>
      </c>
      <c r="B417" s="235" t="s">
        <v>635</v>
      </c>
      <c r="C417" s="248" t="s">
        <v>636</v>
      </c>
      <c r="D417" s="236" t="s">
        <v>163</v>
      </c>
      <c r="E417" s="237">
        <v>2</v>
      </c>
      <c r="F417" s="238"/>
      <c r="G417" s="239">
        <f>ROUND(E417*F417,2)</f>
        <v>0</v>
      </c>
      <c r="H417" s="238"/>
      <c r="I417" s="239">
        <f>ROUND(E417*H417,2)</f>
        <v>0</v>
      </c>
      <c r="J417" s="238"/>
      <c r="K417" s="239">
        <f>ROUND(E417*J417,2)</f>
        <v>0</v>
      </c>
      <c r="L417" s="239">
        <v>15</v>
      </c>
      <c r="M417" s="239">
        <f>G417*(1+L417/100)</f>
        <v>0</v>
      </c>
      <c r="N417" s="239">
        <v>1.89E-3</v>
      </c>
      <c r="O417" s="239">
        <f>ROUND(E417*N417,2)</f>
        <v>0</v>
      </c>
      <c r="P417" s="239">
        <v>0</v>
      </c>
      <c r="Q417" s="239">
        <f>ROUND(E417*P417,2)</f>
        <v>0</v>
      </c>
      <c r="R417" s="239"/>
      <c r="S417" s="239" t="s">
        <v>189</v>
      </c>
      <c r="T417" s="240" t="s">
        <v>143</v>
      </c>
      <c r="U417" s="215">
        <v>1.0660000000000001</v>
      </c>
      <c r="V417" s="215">
        <f>ROUND(E417*U417,2)</f>
        <v>2.13</v>
      </c>
      <c r="W417" s="215"/>
      <c r="X417" s="215" t="s">
        <v>144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145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">
      <c r="A418" s="234">
        <v>137</v>
      </c>
      <c r="B418" s="235" t="s">
        <v>637</v>
      </c>
      <c r="C418" s="248" t="s">
        <v>638</v>
      </c>
      <c r="D418" s="236" t="s">
        <v>163</v>
      </c>
      <c r="E418" s="237">
        <v>2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15</v>
      </c>
      <c r="M418" s="239">
        <f>G418*(1+L418/100)</f>
        <v>0</v>
      </c>
      <c r="N418" s="239">
        <v>1.89E-3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189</v>
      </c>
      <c r="T418" s="240" t="s">
        <v>155</v>
      </c>
      <c r="U418" s="215">
        <v>1.0660000000000001</v>
      </c>
      <c r="V418" s="215">
        <f>ROUND(E418*U418,2)</f>
        <v>2.13</v>
      </c>
      <c r="W418" s="215"/>
      <c r="X418" s="215" t="s">
        <v>144</v>
      </c>
      <c r="Y418" s="206"/>
      <c r="Z418" s="206"/>
      <c r="AA418" s="206"/>
      <c r="AB418" s="206"/>
      <c r="AC418" s="206"/>
      <c r="AD418" s="206"/>
      <c r="AE418" s="206"/>
      <c r="AF418" s="206"/>
      <c r="AG418" s="206" t="s">
        <v>145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">
      <c r="A419" s="234">
        <v>138</v>
      </c>
      <c r="B419" s="235" t="s">
        <v>639</v>
      </c>
      <c r="C419" s="248" t="s">
        <v>640</v>
      </c>
      <c r="D419" s="236" t="s">
        <v>163</v>
      </c>
      <c r="E419" s="237">
        <v>2</v>
      </c>
      <c r="F419" s="238"/>
      <c r="G419" s="239">
        <f>ROUND(E419*F419,2)</f>
        <v>0</v>
      </c>
      <c r="H419" s="238"/>
      <c r="I419" s="239">
        <f>ROUND(E419*H419,2)</f>
        <v>0</v>
      </c>
      <c r="J419" s="238"/>
      <c r="K419" s="239">
        <f>ROUND(E419*J419,2)</f>
        <v>0</v>
      </c>
      <c r="L419" s="239">
        <v>15</v>
      </c>
      <c r="M419" s="239">
        <f>G419*(1+L419/100)</f>
        <v>0</v>
      </c>
      <c r="N419" s="239">
        <v>5.9699999999999996E-3</v>
      </c>
      <c r="O419" s="239">
        <f>ROUND(E419*N419,2)</f>
        <v>0.01</v>
      </c>
      <c r="P419" s="239">
        <v>0</v>
      </c>
      <c r="Q419" s="239">
        <f>ROUND(E419*P419,2)</f>
        <v>0</v>
      </c>
      <c r="R419" s="239"/>
      <c r="S419" s="239" t="s">
        <v>189</v>
      </c>
      <c r="T419" s="240" t="s">
        <v>143</v>
      </c>
      <c r="U419" s="215">
        <v>3.9740000000000002</v>
      </c>
      <c r="V419" s="215">
        <f>ROUND(E419*U419,2)</f>
        <v>7.95</v>
      </c>
      <c r="W419" s="215"/>
      <c r="X419" s="215" t="s">
        <v>144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145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">
      <c r="A420" s="234">
        <v>139</v>
      </c>
      <c r="B420" s="235" t="s">
        <v>641</v>
      </c>
      <c r="C420" s="248" t="s">
        <v>642</v>
      </c>
      <c r="D420" s="236" t="s">
        <v>163</v>
      </c>
      <c r="E420" s="237">
        <v>6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15</v>
      </c>
      <c r="M420" s="239">
        <f>G420*(1+L420/100)</f>
        <v>0</v>
      </c>
      <c r="N420" s="239">
        <v>5.0000000000000001E-4</v>
      </c>
      <c r="O420" s="239">
        <f>ROUND(E420*N420,2)</f>
        <v>0</v>
      </c>
      <c r="P420" s="239">
        <v>0</v>
      </c>
      <c r="Q420" s="239">
        <f>ROUND(E420*P420,2)</f>
        <v>0</v>
      </c>
      <c r="R420" s="239"/>
      <c r="S420" s="239" t="s">
        <v>189</v>
      </c>
      <c r="T420" s="240" t="s">
        <v>155</v>
      </c>
      <c r="U420" s="215">
        <v>0</v>
      </c>
      <c r="V420" s="215">
        <f>ROUND(E420*U420,2)</f>
        <v>0</v>
      </c>
      <c r="W420" s="215"/>
      <c r="X420" s="215" t="s">
        <v>206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207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">
      <c r="A421" s="234">
        <v>140</v>
      </c>
      <c r="B421" s="235" t="s">
        <v>643</v>
      </c>
      <c r="C421" s="248" t="s">
        <v>644</v>
      </c>
      <c r="D421" s="236" t="s">
        <v>163</v>
      </c>
      <c r="E421" s="237">
        <v>11</v>
      </c>
      <c r="F421" s="238"/>
      <c r="G421" s="239">
        <f>ROUND(E421*F421,2)</f>
        <v>0</v>
      </c>
      <c r="H421" s="238"/>
      <c r="I421" s="239">
        <f>ROUND(E421*H421,2)</f>
        <v>0</v>
      </c>
      <c r="J421" s="238"/>
      <c r="K421" s="239">
        <f>ROUND(E421*J421,2)</f>
        <v>0</v>
      </c>
      <c r="L421" s="239">
        <v>15</v>
      </c>
      <c r="M421" s="239">
        <f>G421*(1+L421/100)</f>
        <v>0</v>
      </c>
      <c r="N421" s="239">
        <v>5.0000000000000001E-4</v>
      </c>
      <c r="O421" s="239">
        <f>ROUND(E421*N421,2)</f>
        <v>0.01</v>
      </c>
      <c r="P421" s="239">
        <v>0</v>
      </c>
      <c r="Q421" s="239">
        <f>ROUND(E421*P421,2)</f>
        <v>0</v>
      </c>
      <c r="R421" s="239"/>
      <c r="S421" s="239" t="s">
        <v>189</v>
      </c>
      <c r="T421" s="240" t="s">
        <v>155</v>
      </c>
      <c r="U421" s="215">
        <v>0</v>
      </c>
      <c r="V421" s="215">
        <f>ROUND(E421*U421,2)</f>
        <v>0</v>
      </c>
      <c r="W421" s="215"/>
      <c r="X421" s="215" t="s">
        <v>206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207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">
      <c r="A422" s="234">
        <v>141</v>
      </c>
      <c r="B422" s="235" t="s">
        <v>645</v>
      </c>
      <c r="C422" s="248" t="s">
        <v>646</v>
      </c>
      <c r="D422" s="236" t="s">
        <v>163</v>
      </c>
      <c r="E422" s="237">
        <v>2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15</v>
      </c>
      <c r="M422" s="239">
        <f>G422*(1+L422/100)</f>
        <v>0</v>
      </c>
      <c r="N422" s="239">
        <v>5.0000000000000001E-4</v>
      </c>
      <c r="O422" s="239">
        <f>ROUND(E422*N422,2)</f>
        <v>0</v>
      </c>
      <c r="P422" s="239">
        <v>0</v>
      </c>
      <c r="Q422" s="239">
        <f>ROUND(E422*P422,2)</f>
        <v>0</v>
      </c>
      <c r="R422" s="239"/>
      <c r="S422" s="239" t="s">
        <v>189</v>
      </c>
      <c r="T422" s="240" t="s">
        <v>155</v>
      </c>
      <c r="U422" s="215">
        <v>0</v>
      </c>
      <c r="V422" s="215">
        <f>ROUND(E422*U422,2)</f>
        <v>0</v>
      </c>
      <c r="W422" s="215"/>
      <c r="X422" s="215" t="s">
        <v>206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207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">
      <c r="A423" s="234">
        <v>142</v>
      </c>
      <c r="B423" s="235" t="s">
        <v>647</v>
      </c>
      <c r="C423" s="248" t="s">
        <v>648</v>
      </c>
      <c r="D423" s="236" t="s">
        <v>163</v>
      </c>
      <c r="E423" s="237">
        <v>14</v>
      </c>
      <c r="F423" s="238"/>
      <c r="G423" s="239">
        <f>ROUND(E423*F423,2)</f>
        <v>0</v>
      </c>
      <c r="H423" s="238"/>
      <c r="I423" s="239">
        <f>ROUND(E423*H423,2)</f>
        <v>0</v>
      </c>
      <c r="J423" s="238"/>
      <c r="K423" s="239">
        <f>ROUND(E423*J423,2)</f>
        <v>0</v>
      </c>
      <c r="L423" s="239">
        <v>15</v>
      </c>
      <c r="M423" s="239">
        <f>G423*(1+L423/100)</f>
        <v>0</v>
      </c>
      <c r="N423" s="239">
        <v>5.0000000000000001E-4</v>
      </c>
      <c r="O423" s="239">
        <f>ROUND(E423*N423,2)</f>
        <v>0.01</v>
      </c>
      <c r="P423" s="239">
        <v>0</v>
      </c>
      <c r="Q423" s="239">
        <f>ROUND(E423*P423,2)</f>
        <v>0</v>
      </c>
      <c r="R423" s="239"/>
      <c r="S423" s="239" t="s">
        <v>189</v>
      </c>
      <c r="T423" s="240" t="s">
        <v>155</v>
      </c>
      <c r="U423" s="215">
        <v>0</v>
      </c>
      <c r="V423" s="215">
        <f>ROUND(E423*U423,2)</f>
        <v>0</v>
      </c>
      <c r="W423" s="215"/>
      <c r="X423" s="215" t="s">
        <v>206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207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">
      <c r="A424" s="234">
        <v>143</v>
      </c>
      <c r="B424" s="235" t="s">
        <v>649</v>
      </c>
      <c r="C424" s="248" t="s">
        <v>650</v>
      </c>
      <c r="D424" s="236" t="s">
        <v>163</v>
      </c>
      <c r="E424" s="237">
        <v>8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15</v>
      </c>
      <c r="M424" s="239">
        <f>G424*(1+L424/100)</f>
        <v>0</v>
      </c>
      <c r="N424" s="239">
        <v>5.0000000000000001E-4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189</v>
      </c>
      <c r="T424" s="240" t="s">
        <v>155</v>
      </c>
      <c r="U424" s="215">
        <v>0</v>
      </c>
      <c r="V424" s="215">
        <f>ROUND(E424*U424,2)</f>
        <v>0</v>
      </c>
      <c r="W424" s="215"/>
      <c r="X424" s="215" t="s">
        <v>206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207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">
      <c r="A425" s="234">
        <v>144</v>
      </c>
      <c r="B425" s="235" t="s">
        <v>651</v>
      </c>
      <c r="C425" s="248" t="s">
        <v>652</v>
      </c>
      <c r="D425" s="236" t="s">
        <v>163</v>
      </c>
      <c r="E425" s="237">
        <v>4</v>
      </c>
      <c r="F425" s="238"/>
      <c r="G425" s="239">
        <f>ROUND(E425*F425,2)</f>
        <v>0</v>
      </c>
      <c r="H425" s="238"/>
      <c r="I425" s="239">
        <f>ROUND(E425*H425,2)</f>
        <v>0</v>
      </c>
      <c r="J425" s="238"/>
      <c r="K425" s="239">
        <f>ROUND(E425*J425,2)</f>
        <v>0</v>
      </c>
      <c r="L425" s="239">
        <v>15</v>
      </c>
      <c r="M425" s="239">
        <f>G425*(1+L425/100)</f>
        <v>0</v>
      </c>
      <c r="N425" s="239">
        <v>5.0000000000000001E-4</v>
      </c>
      <c r="O425" s="239">
        <f>ROUND(E425*N425,2)</f>
        <v>0</v>
      </c>
      <c r="P425" s="239">
        <v>0</v>
      </c>
      <c r="Q425" s="239">
        <f>ROUND(E425*P425,2)</f>
        <v>0</v>
      </c>
      <c r="R425" s="239"/>
      <c r="S425" s="239" t="s">
        <v>189</v>
      </c>
      <c r="T425" s="240" t="s">
        <v>155</v>
      </c>
      <c r="U425" s="215">
        <v>0</v>
      </c>
      <c r="V425" s="215">
        <f>ROUND(E425*U425,2)</f>
        <v>0</v>
      </c>
      <c r="W425" s="215"/>
      <c r="X425" s="215" t="s">
        <v>206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207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">
      <c r="A426" s="234">
        <v>145</v>
      </c>
      <c r="B426" s="235" t="s">
        <v>653</v>
      </c>
      <c r="C426" s="248" t="s">
        <v>654</v>
      </c>
      <c r="D426" s="236" t="s">
        <v>163</v>
      </c>
      <c r="E426" s="237">
        <v>4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15</v>
      </c>
      <c r="M426" s="239">
        <f>G426*(1+L426/100)</f>
        <v>0</v>
      </c>
      <c r="N426" s="239">
        <v>5.0000000000000001E-4</v>
      </c>
      <c r="O426" s="239">
        <f>ROUND(E426*N426,2)</f>
        <v>0</v>
      </c>
      <c r="P426" s="239">
        <v>0</v>
      </c>
      <c r="Q426" s="239">
        <f>ROUND(E426*P426,2)</f>
        <v>0</v>
      </c>
      <c r="R426" s="239"/>
      <c r="S426" s="239" t="s">
        <v>189</v>
      </c>
      <c r="T426" s="240" t="s">
        <v>155</v>
      </c>
      <c r="U426" s="215">
        <v>0</v>
      </c>
      <c r="V426" s="215">
        <f>ROUND(E426*U426,2)</f>
        <v>0</v>
      </c>
      <c r="W426" s="215"/>
      <c r="X426" s="215" t="s">
        <v>206</v>
      </c>
      <c r="Y426" s="206"/>
      <c r="Z426" s="206"/>
      <c r="AA426" s="206"/>
      <c r="AB426" s="206"/>
      <c r="AC426" s="206"/>
      <c r="AD426" s="206"/>
      <c r="AE426" s="206"/>
      <c r="AF426" s="206"/>
      <c r="AG426" s="206" t="s">
        <v>207</v>
      </c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">
      <c r="A427" s="234">
        <v>146</v>
      </c>
      <c r="B427" s="235" t="s">
        <v>655</v>
      </c>
      <c r="C427" s="248" t="s">
        <v>656</v>
      </c>
      <c r="D427" s="236" t="s">
        <v>163</v>
      </c>
      <c r="E427" s="237">
        <v>2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15</v>
      </c>
      <c r="M427" s="239">
        <f>G427*(1+L427/100)</f>
        <v>0</v>
      </c>
      <c r="N427" s="239">
        <v>0</v>
      </c>
      <c r="O427" s="239">
        <f>ROUND(E427*N427,2)</f>
        <v>0</v>
      </c>
      <c r="P427" s="239">
        <v>0</v>
      </c>
      <c r="Q427" s="239">
        <f>ROUND(E427*P427,2)</f>
        <v>0</v>
      </c>
      <c r="R427" s="239"/>
      <c r="S427" s="239" t="s">
        <v>189</v>
      </c>
      <c r="T427" s="240" t="s">
        <v>155</v>
      </c>
      <c r="U427" s="215">
        <v>0</v>
      </c>
      <c r="V427" s="215">
        <f>ROUND(E427*U427,2)</f>
        <v>0</v>
      </c>
      <c r="W427" s="215"/>
      <c r="X427" s="215" t="s">
        <v>206</v>
      </c>
      <c r="Y427" s="206"/>
      <c r="Z427" s="206"/>
      <c r="AA427" s="206"/>
      <c r="AB427" s="206"/>
      <c r="AC427" s="206"/>
      <c r="AD427" s="206"/>
      <c r="AE427" s="206"/>
      <c r="AF427" s="206"/>
      <c r="AG427" s="206" t="s">
        <v>207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">
      <c r="A428" s="234">
        <v>147</v>
      </c>
      <c r="B428" s="235" t="s">
        <v>657</v>
      </c>
      <c r="C428" s="248" t="s">
        <v>658</v>
      </c>
      <c r="D428" s="236" t="s">
        <v>163</v>
      </c>
      <c r="E428" s="237">
        <v>2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15</v>
      </c>
      <c r="M428" s="239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39"/>
      <c r="S428" s="239" t="s">
        <v>189</v>
      </c>
      <c r="T428" s="240" t="s">
        <v>155</v>
      </c>
      <c r="U428" s="215">
        <v>0</v>
      </c>
      <c r="V428" s="215">
        <f>ROUND(E428*U428,2)</f>
        <v>0</v>
      </c>
      <c r="W428" s="215"/>
      <c r="X428" s="215" t="s">
        <v>206</v>
      </c>
      <c r="Y428" s="206"/>
      <c r="Z428" s="206"/>
      <c r="AA428" s="206"/>
      <c r="AB428" s="206"/>
      <c r="AC428" s="206"/>
      <c r="AD428" s="206"/>
      <c r="AE428" s="206"/>
      <c r="AF428" s="206"/>
      <c r="AG428" s="206" t="s">
        <v>207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">
      <c r="A429" s="234">
        <v>148</v>
      </c>
      <c r="B429" s="235" t="s">
        <v>659</v>
      </c>
      <c r="C429" s="248" t="s">
        <v>660</v>
      </c>
      <c r="D429" s="236" t="s">
        <v>163</v>
      </c>
      <c r="E429" s="237">
        <v>2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15</v>
      </c>
      <c r="M429" s="239">
        <f>G429*(1+L429/100)</f>
        <v>0</v>
      </c>
      <c r="N429" s="239">
        <v>0</v>
      </c>
      <c r="O429" s="239">
        <f>ROUND(E429*N429,2)</f>
        <v>0</v>
      </c>
      <c r="P429" s="239">
        <v>0</v>
      </c>
      <c r="Q429" s="239">
        <f>ROUND(E429*P429,2)</f>
        <v>0</v>
      </c>
      <c r="R429" s="239"/>
      <c r="S429" s="239" t="s">
        <v>189</v>
      </c>
      <c r="T429" s="240" t="s">
        <v>155</v>
      </c>
      <c r="U429" s="215">
        <v>0</v>
      </c>
      <c r="V429" s="215">
        <f>ROUND(E429*U429,2)</f>
        <v>0</v>
      </c>
      <c r="W429" s="215"/>
      <c r="X429" s="215" t="s">
        <v>206</v>
      </c>
      <c r="Y429" s="206"/>
      <c r="Z429" s="206"/>
      <c r="AA429" s="206"/>
      <c r="AB429" s="206"/>
      <c r="AC429" s="206"/>
      <c r="AD429" s="206"/>
      <c r="AE429" s="206"/>
      <c r="AF429" s="206"/>
      <c r="AG429" s="206" t="s">
        <v>207</v>
      </c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">
      <c r="A430" s="225">
        <v>149</v>
      </c>
      <c r="B430" s="226" t="s">
        <v>661</v>
      </c>
      <c r="C430" s="244" t="s">
        <v>662</v>
      </c>
      <c r="D430" s="227" t="s">
        <v>188</v>
      </c>
      <c r="E430" s="228">
        <v>1</v>
      </c>
      <c r="F430" s="229"/>
      <c r="G430" s="230">
        <f>ROUND(E430*F430,2)</f>
        <v>0</v>
      </c>
      <c r="H430" s="229"/>
      <c r="I430" s="230">
        <f>ROUND(E430*H430,2)</f>
        <v>0</v>
      </c>
      <c r="J430" s="229"/>
      <c r="K430" s="230">
        <f>ROUND(E430*J430,2)</f>
        <v>0</v>
      </c>
      <c r="L430" s="230">
        <v>15</v>
      </c>
      <c r="M430" s="230">
        <f>G430*(1+L430/100)</f>
        <v>0</v>
      </c>
      <c r="N430" s="230">
        <v>5.0000000000000001E-4</v>
      </c>
      <c r="O430" s="230">
        <f>ROUND(E430*N430,2)</f>
        <v>0</v>
      </c>
      <c r="P430" s="230">
        <v>0</v>
      </c>
      <c r="Q430" s="230">
        <f>ROUND(E430*P430,2)</f>
        <v>0</v>
      </c>
      <c r="R430" s="230"/>
      <c r="S430" s="230" t="s">
        <v>189</v>
      </c>
      <c r="T430" s="231" t="s">
        <v>155</v>
      </c>
      <c r="U430" s="215">
        <v>0</v>
      </c>
      <c r="V430" s="215">
        <f>ROUND(E430*U430,2)</f>
        <v>0</v>
      </c>
      <c r="W430" s="215"/>
      <c r="X430" s="215" t="s">
        <v>206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207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">
      <c r="A431" s="213"/>
      <c r="B431" s="214"/>
      <c r="C431" s="249" t="s">
        <v>632</v>
      </c>
      <c r="D431" s="241"/>
      <c r="E431" s="241"/>
      <c r="F431" s="241"/>
      <c r="G431" s="241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06"/>
      <c r="Z431" s="206"/>
      <c r="AA431" s="206"/>
      <c r="AB431" s="206"/>
      <c r="AC431" s="206"/>
      <c r="AD431" s="206"/>
      <c r="AE431" s="206"/>
      <c r="AF431" s="206"/>
      <c r="AG431" s="206" t="s">
        <v>149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">
      <c r="A432" s="225">
        <v>150</v>
      </c>
      <c r="B432" s="226" t="s">
        <v>663</v>
      </c>
      <c r="C432" s="244" t="s">
        <v>664</v>
      </c>
      <c r="D432" s="227" t="s">
        <v>217</v>
      </c>
      <c r="E432" s="228">
        <v>1.0896699999999999</v>
      </c>
      <c r="F432" s="229"/>
      <c r="G432" s="230">
        <f>ROUND(E432*F432,2)</f>
        <v>0</v>
      </c>
      <c r="H432" s="229"/>
      <c r="I432" s="230">
        <f>ROUND(E432*H432,2)</f>
        <v>0</v>
      </c>
      <c r="J432" s="229"/>
      <c r="K432" s="230">
        <f>ROUND(E432*J432,2)</f>
        <v>0</v>
      </c>
      <c r="L432" s="230">
        <v>15</v>
      </c>
      <c r="M432" s="230">
        <f>G432*(1+L432/100)</f>
        <v>0</v>
      </c>
      <c r="N432" s="230">
        <v>0</v>
      </c>
      <c r="O432" s="230">
        <f>ROUND(E432*N432,2)</f>
        <v>0</v>
      </c>
      <c r="P432" s="230">
        <v>0</v>
      </c>
      <c r="Q432" s="230">
        <f>ROUND(E432*P432,2)</f>
        <v>0</v>
      </c>
      <c r="R432" s="230" t="s">
        <v>228</v>
      </c>
      <c r="S432" s="230" t="s">
        <v>142</v>
      </c>
      <c r="T432" s="231" t="s">
        <v>143</v>
      </c>
      <c r="U432" s="215">
        <v>3.5630000000000002</v>
      </c>
      <c r="V432" s="215">
        <f>ROUND(E432*U432,2)</f>
        <v>3.88</v>
      </c>
      <c r="W432" s="215"/>
      <c r="X432" s="215" t="s">
        <v>218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219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">
      <c r="A433" s="213"/>
      <c r="B433" s="214"/>
      <c r="C433" s="247" t="s">
        <v>221</v>
      </c>
      <c r="D433" s="216"/>
      <c r="E433" s="217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06"/>
      <c r="Z433" s="206"/>
      <c r="AA433" s="206"/>
      <c r="AB433" s="206"/>
      <c r="AC433" s="206"/>
      <c r="AD433" s="206"/>
      <c r="AE433" s="206"/>
      <c r="AF433" s="206"/>
      <c r="AG433" s="206" t="s">
        <v>152</v>
      </c>
      <c r="AH433" s="206">
        <v>0</v>
      </c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ht="22.5" outlineLevel="1" x14ac:dyDescent="0.2">
      <c r="A434" s="213"/>
      <c r="B434" s="214"/>
      <c r="C434" s="247" t="s">
        <v>665</v>
      </c>
      <c r="D434" s="216"/>
      <c r="E434" s="217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06"/>
      <c r="Z434" s="206"/>
      <c r="AA434" s="206"/>
      <c r="AB434" s="206"/>
      <c r="AC434" s="206"/>
      <c r="AD434" s="206"/>
      <c r="AE434" s="206"/>
      <c r="AF434" s="206"/>
      <c r="AG434" s="206" t="s">
        <v>152</v>
      </c>
      <c r="AH434" s="206">
        <v>0</v>
      </c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">
      <c r="A435" s="213"/>
      <c r="B435" s="214"/>
      <c r="C435" s="247" t="s">
        <v>666</v>
      </c>
      <c r="D435" s="216"/>
      <c r="E435" s="217">
        <v>1.0896699999999999</v>
      </c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06"/>
      <c r="Z435" s="206"/>
      <c r="AA435" s="206"/>
      <c r="AB435" s="206"/>
      <c r="AC435" s="206"/>
      <c r="AD435" s="206"/>
      <c r="AE435" s="206"/>
      <c r="AF435" s="206"/>
      <c r="AG435" s="206" t="s">
        <v>152</v>
      </c>
      <c r="AH435" s="206">
        <v>0</v>
      </c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ht="33.75" outlineLevel="1" x14ac:dyDescent="0.2">
      <c r="A436" s="225">
        <v>151</v>
      </c>
      <c r="B436" s="226" t="s">
        <v>667</v>
      </c>
      <c r="C436" s="244" t="s">
        <v>668</v>
      </c>
      <c r="D436" s="227" t="s">
        <v>217</v>
      </c>
      <c r="E436" s="228">
        <v>1.0896699999999999</v>
      </c>
      <c r="F436" s="229"/>
      <c r="G436" s="230">
        <f>ROUND(E436*F436,2)</f>
        <v>0</v>
      </c>
      <c r="H436" s="229"/>
      <c r="I436" s="230">
        <f>ROUND(E436*H436,2)</f>
        <v>0</v>
      </c>
      <c r="J436" s="229"/>
      <c r="K436" s="230">
        <f>ROUND(E436*J436,2)</f>
        <v>0</v>
      </c>
      <c r="L436" s="230">
        <v>15</v>
      </c>
      <c r="M436" s="230">
        <f>G436*(1+L436/100)</f>
        <v>0</v>
      </c>
      <c r="N436" s="230">
        <v>0</v>
      </c>
      <c r="O436" s="230">
        <f>ROUND(E436*N436,2)</f>
        <v>0</v>
      </c>
      <c r="P436" s="230">
        <v>0</v>
      </c>
      <c r="Q436" s="230">
        <f>ROUND(E436*P436,2)</f>
        <v>0</v>
      </c>
      <c r="R436" s="230" t="s">
        <v>228</v>
      </c>
      <c r="S436" s="230" t="s">
        <v>142</v>
      </c>
      <c r="T436" s="231" t="s">
        <v>143</v>
      </c>
      <c r="U436" s="215">
        <v>0.81599999999999995</v>
      </c>
      <c r="V436" s="215">
        <f>ROUND(E436*U436,2)</f>
        <v>0.89</v>
      </c>
      <c r="W436" s="215"/>
      <c r="X436" s="215" t="s">
        <v>218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219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">
      <c r="A437" s="213"/>
      <c r="B437" s="214"/>
      <c r="C437" s="247" t="s">
        <v>221</v>
      </c>
      <c r="D437" s="216"/>
      <c r="E437" s="217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06"/>
      <c r="Z437" s="206"/>
      <c r="AA437" s="206"/>
      <c r="AB437" s="206"/>
      <c r="AC437" s="206"/>
      <c r="AD437" s="206"/>
      <c r="AE437" s="206"/>
      <c r="AF437" s="206"/>
      <c r="AG437" s="206" t="s">
        <v>152</v>
      </c>
      <c r="AH437" s="206">
        <v>0</v>
      </c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ht="22.5" outlineLevel="1" x14ac:dyDescent="0.2">
      <c r="A438" s="213"/>
      <c r="B438" s="214"/>
      <c r="C438" s="247" t="s">
        <v>665</v>
      </c>
      <c r="D438" s="216"/>
      <c r="E438" s="217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06"/>
      <c r="Z438" s="206"/>
      <c r="AA438" s="206"/>
      <c r="AB438" s="206"/>
      <c r="AC438" s="206"/>
      <c r="AD438" s="206"/>
      <c r="AE438" s="206"/>
      <c r="AF438" s="206"/>
      <c r="AG438" s="206" t="s">
        <v>152</v>
      </c>
      <c r="AH438" s="206">
        <v>0</v>
      </c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">
      <c r="A439" s="213"/>
      <c r="B439" s="214"/>
      <c r="C439" s="247" t="s">
        <v>666</v>
      </c>
      <c r="D439" s="216"/>
      <c r="E439" s="217">
        <v>1.0896699999999999</v>
      </c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06"/>
      <c r="Z439" s="206"/>
      <c r="AA439" s="206"/>
      <c r="AB439" s="206"/>
      <c r="AC439" s="206"/>
      <c r="AD439" s="206"/>
      <c r="AE439" s="206"/>
      <c r="AF439" s="206"/>
      <c r="AG439" s="206" t="s">
        <v>152</v>
      </c>
      <c r="AH439" s="206">
        <v>0</v>
      </c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x14ac:dyDescent="0.2">
      <c r="A440" s="219" t="s">
        <v>136</v>
      </c>
      <c r="B440" s="220" t="s">
        <v>85</v>
      </c>
      <c r="C440" s="243" t="s">
        <v>86</v>
      </c>
      <c r="D440" s="221"/>
      <c r="E440" s="222"/>
      <c r="F440" s="223"/>
      <c r="G440" s="223">
        <f>SUMIF(AG441:AG538,"&lt;&gt;NOR",G441:G538)</f>
        <v>0</v>
      </c>
      <c r="H440" s="223"/>
      <c r="I440" s="223">
        <f>SUM(I441:I538)</f>
        <v>0</v>
      </c>
      <c r="J440" s="223"/>
      <c r="K440" s="223">
        <f>SUM(K441:K538)</f>
        <v>0</v>
      </c>
      <c r="L440" s="223"/>
      <c r="M440" s="223">
        <f>SUM(M441:M538)</f>
        <v>0</v>
      </c>
      <c r="N440" s="223"/>
      <c r="O440" s="223">
        <f>SUM(O441:O538)</f>
        <v>0.4</v>
      </c>
      <c r="P440" s="223"/>
      <c r="Q440" s="223">
        <f>SUM(Q441:Q538)</f>
        <v>0</v>
      </c>
      <c r="R440" s="223"/>
      <c r="S440" s="223"/>
      <c r="T440" s="224"/>
      <c r="U440" s="218"/>
      <c r="V440" s="218">
        <f>SUM(V441:V538)</f>
        <v>91.330000000000027</v>
      </c>
      <c r="W440" s="218"/>
      <c r="X440" s="218"/>
      <c r="AG440" t="s">
        <v>137</v>
      </c>
    </row>
    <row r="441" spans="1:60" outlineLevel="1" x14ac:dyDescent="0.2">
      <c r="A441" s="225">
        <v>152</v>
      </c>
      <c r="B441" s="226" t="s">
        <v>669</v>
      </c>
      <c r="C441" s="244" t="s">
        <v>670</v>
      </c>
      <c r="D441" s="227" t="s">
        <v>188</v>
      </c>
      <c r="E441" s="228">
        <v>8</v>
      </c>
      <c r="F441" s="229"/>
      <c r="G441" s="230">
        <f>ROUND(E441*F441,2)</f>
        <v>0</v>
      </c>
      <c r="H441" s="229"/>
      <c r="I441" s="230">
        <f>ROUND(E441*H441,2)</f>
        <v>0</v>
      </c>
      <c r="J441" s="229"/>
      <c r="K441" s="230">
        <f>ROUND(E441*J441,2)</f>
        <v>0</v>
      </c>
      <c r="L441" s="230">
        <v>15</v>
      </c>
      <c r="M441" s="230">
        <f>G441*(1+L441/100)</f>
        <v>0</v>
      </c>
      <c r="N441" s="230">
        <v>4.8500000000000001E-3</v>
      </c>
      <c r="O441" s="230">
        <f>ROUND(E441*N441,2)</f>
        <v>0.04</v>
      </c>
      <c r="P441" s="230">
        <v>0</v>
      </c>
      <c r="Q441" s="230">
        <f>ROUND(E441*P441,2)</f>
        <v>0</v>
      </c>
      <c r="R441" s="230" t="s">
        <v>228</v>
      </c>
      <c r="S441" s="230" t="s">
        <v>142</v>
      </c>
      <c r="T441" s="231" t="s">
        <v>143</v>
      </c>
      <c r="U441" s="215">
        <v>1.29</v>
      </c>
      <c r="V441" s="215">
        <f>ROUND(E441*U441,2)</f>
        <v>10.32</v>
      </c>
      <c r="W441" s="215"/>
      <c r="X441" s="215" t="s">
        <v>144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145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">
      <c r="A442" s="213"/>
      <c r="B442" s="214"/>
      <c r="C442" s="247" t="s">
        <v>671</v>
      </c>
      <c r="D442" s="216"/>
      <c r="E442" s="217">
        <v>2</v>
      </c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06"/>
      <c r="Z442" s="206"/>
      <c r="AA442" s="206"/>
      <c r="AB442" s="206"/>
      <c r="AC442" s="206"/>
      <c r="AD442" s="206"/>
      <c r="AE442" s="206"/>
      <c r="AF442" s="206"/>
      <c r="AG442" s="206" t="s">
        <v>152</v>
      </c>
      <c r="AH442" s="206">
        <v>5</v>
      </c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">
      <c r="A443" s="213"/>
      <c r="B443" s="214"/>
      <c r="C443" s="247" t="s">
        <v>672</v>
      </c>
      <c r="D443" s="216"/>
      <c r="E443" s="217">
        <v>1</v>
      </c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06"/>
      <c r="Z443" s="206"/>
      <c r="AA443" s="206"/>
      <c r="AB443" s="206"/>
      <c r="AC443" s="206"/>
      <c r="AD443" s="206"/>
      <c r="AE443" s="206"/>
      <c r="AF443" s="206"/>
      <c r="AG443" s="206" t="s">
        <v>152</v>
      </c>
      <c r="AH443" s="206">
        <v>5</v>
      </c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">
      <c r="A444" s="213"/>
      <c r="B444" s="214"/>
      <c r="C444" s="247" t="s">
        <v>673</v>
      </c>
      <c r="D444" s="216"/>
      <c r="E444" s="217">
        <v>4</v>
      </c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06"/>
      <c r="Z444" s="206"/>
      <c r="AA444" s="206"/>
      <c r="AB444" s="206"/>
      <c r="AC444" s="206"/>
      <c r="AD444" s="206"/>
      <c r="AE444" s="206"/>
      <c r="AF444" s="206"/>
      <c r="AG444" s="206" t="s">
        <v>152</v>
      </c>
      <c r="AH444" s="206">
        <v>5</v>
      </c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">
      <c r="A445" s="213"/>
      <c r="B445" s="214"/>
      <c r="C445" s="247" t="s">
        <v>674</v>
      </c>
      <c r="D445" s="216"/>
      <c r="E445" s="217">
        <v>1</v>
      </c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06"/>
      <c r="Z445" s="206"/>
      <c r="AA445" s="206"/>
      <c r="AB445" s="206"/>
      <c r="AC445" s="206"/>
      <c r="AD445" s="206"/>
      <c r="AE445" s="206"/>
      <c r="AF445" s="206"/>
      <c r="AG445" s="206" t="s">
        <v>152</v>
      </c>
      <c r="AH445" s="206">
        <v>5</v>
      </c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">
      <c r="A446" s="225">
        <v>153</v>
      </c>
      <c r="B446" s="226" t="s">
        <v>675</v>
      </c>
      <c r="C446" s="244" t="s">
        <v>676</v>
      </c>
      <c r="D446" s="227" t="s">
        <v>188</v>
      </c>
      <c r="E446" s="228">
        <v>5</v>
      </c>
      <c r="F446" s="229"/>
      <c r="G446" s="230">
        <f>ROUND(E446*F446,2)</f>
        <v>0</v>
      </c>
      <c r="H446" s="229"/>
      <c r="I446" s="230">
        <f>ROUND(E446*H446,2)</f>
        <v>0</v>
      </c>
      <c r="J446" s="229"/>
      <c r="K446" s="230">
        <f>ROUND(E446*J446,2)</f>
        <v>0</v>
      </c>
      <c r="L446" s="230">
        <v>15</v>
      </c>
      <c r="M446" s="230">
        <f>G446*(1+L446/100)</f>
        <v>0</v>
      </c>
      <c r="N446" s="230">
        <v>6.8300000000000001E-3</v>
      </c>
      <c r="O446" s="230">
        <f>ROUND(E446*N446,2)</f>
        <v>0.03</v>
      </c>
      <c r="P446" s="230">
        <v>0</v>
      </c>
      <c r="Q446" s="230">
        <f>ROUND(E446*P446,2)</f>
        <v>0</v>
      </c>
      <c r="R446" s="230" t="s">
        <v>228</v>
      </c>
      <c r="S446" s="230" t="s">
        <v>142</v>
      </c>
      <c r="T446" s="231" t="s">
        <v>143</v>
      </c>
      <c r="U446" s="215">
        <v>1.5389999999999999</v>
      </c>
      <c r="V446" s="215">
        <f>ROUND(E446*U446,2)</f>
        <v>7.7</v>
      </c>
      <c r="W446" s="215"/>
      <c r="X446" s="215" t="s">
        <v>144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145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">
      <c r="A447" s="213"/>
      <c r="B447" s="214"/>
      <c r="C447" s="247" t="s">
        <v>677</v>
      </c>
      <c r="D447" s="216"/>
      <c r="E447" s="217">
        <v>5</v>
      </c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06"/>
      <c r="Z447" s="206"/>
      <c r="AA447" s="206"/>
      <c r="AB447" s="206"/>
      <c r="AC447" s="206"/>
      <c r="AD447" s="206"/>
      <c r="AE447" s="206"/>
      <c r="AF447" s="206"/>
      <c r="AG447" s="206" t="s">
        <v>152</v>
      </c>
      <c r="AH447" s="206">
        <v>5</v>
      </c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">
      <c r="A448" s="234">
        <v>154</v>
      </c>
      <c r="B448" s="235" t="s">
        <v>678</v>
      </c>
      <c r="C448" s="248" t="s">
        <v>679</v>
      </c>
      <c r="D448" s="236" t="s">
        <v>163</v>
      </c>
      <c r="E448" s="237">
        <v>1</v>
      </c>
      <c r="F448" s="238"/>
      <c r="G448" s="239">
        <f>ROUND(E448*F448,2)</f>
        <v>0</v>
      </c>
      <c r="H448" s="238"/>
      <c r="I448" s="239">
        <f>ROUND(E448*H448,2)</f>
        <v>0</v>
      </c>
      <c r="J448" s="238"/>
      <c r="K448" s="239">
        <f>ROUND(E448*J448,2)</f>
        <v>0</v>
      </c>
      <c r="L448" s="239">
        <v>15</v>
      </c>
      <c r="M448" s="239">
        <f>G448*(1+L448/100)</f>
        <v>0</v>
      </c>
      <c r="N448" s="239">
        <v>1.3780000000000001E-2</v>
      </c>
      <c r="O448" s="239">
        <f>ROUND(E448*N448,2)</f>
        <v>0.01</v>
      </c>
      <c r="P448" s="239">
        <v>0</v>
      </c>
      <c r="Q448" s="239">
        <f>ROUND(E448*P448,2)</f>
        <v>0</v>
      </c>
      <c r="R448" s="239" t="s">
        <v>228</v>
      </c>
      <c r="S448" s="239" t="s">
        <v>142</v>
      </c>
      <c r="T448" s="240" t="s">
        <v>143</v>
      </c>
      <c r="U448" s="215">
        <v>0.30199999999999999</v>
      </c>
      <c r="V448" s="215">
        <f>ROUND(E448*U448,2)</f>
        <v>0.3</v>
      </c>
      <c r="W448" s="215"/>
      <c r="X448" s="215" t="s">
        <v>144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145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">
      <c r="A449" s="225">
        <v>155</v>
      </c>
      <c r="B449" s="226" t="s">
        <v>680</v>
      </c>
      <c r="C449" s="244" t="s">
        <v>681</v>
      </c>
      <c r="D449" s="227" t="s">
        <v>188</v>
      </c>
      <c r="E449" s="228">
        <v>22</v>
      </c>
      <c r="F449" s="229"/>
      <c r="G449" s="230">
        <f>ROUND(E449*F449,2)</f>
        <v>0</v>
      </c>
      <c r="H449" s="229"/>
      <c r="I449" s="230">
        <f>ROUND(E449*H449,2)</f>
        <v>0</v>
      </c>
      <c r="J449" s="229"/>
      <c r="K449" s="230">
        <f>ROUND(E449*J449,2)</f>
        <v>0</v>
      </c>
      <c r="L449" s="230">
        <v>15</v>
      </c>
      <c r="M449" s="230">
        <f>G449*(1+L449/100)</f>
        <v>0</v>
      </c>
      <c r="N449" s="230">
        <v>4.5199999999999997E-3</v>
      </c>
      <c r="O449" s="230">
        <f>ROUND(E449*N449,2)</f>
        <v>0.1</v>
      </c>
      <c r="P449" s="230">
        <v>0</v>
      </c>
      <c r="Q449" s="230">
        <f>ROUND(E449*P449,2)</f>
        <v>0</v>
      </c>
      <c r="R449" s="230" t="s">
        <v>228</v>
      </c>
      <c r="S449" s="230" t="s">
        <v>142</v>
      </c>
      <c r="T449" s="231" t="s">
        <v>143</v>
      </c>
      <c r="U449" s="215">
        <v>0.78</v>
      </c>
      <c r="V449" s="215">
        <f>ROUND(E449*U449,2)</f>
        <v>17.16</v>
      </c>
      <c r="W449" s="215"/>
      <c r="X449" s="215" t="s">
        <v>144</v>
      </c>
      <c r="Y449" s="206"/>
      <c r="Z449" s="206"/>
      <c r="AA449" s="206"/>
      <c r="AB449" s="206"/>
      <c r="AC449" s="206"/>
      <c r="AD449" s="206"/>
      <c r="AE449" s="206"/>
      <c r="AF449" s="206"/>
      <c r="AG449" s="206" t="s">
        <v>145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">
      <c r="A450" s="213"/>
      <c r="B450" s="214"/>
      <c r="C450" s="247" t="s">
        <v>671</v>
      </c>
      <c r="D450" s="216"/>
      <c r="E450" s="217">
        <v>2</v>
      </c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06"/>
      <c r="Z450" s="206"/>
      <c r="AA450" s="206"/>
      <c r="AB450" s="206"/>
      <c r="AC450" s="206"/>
      <c r="AD450" s="206"/>
      <c r="AE450" s="206"/>
      <c r="AF450" s="206"/>
      <c r="AG450" s="206" t="s">
        <v>152</v>
      </c>
      <c r="AH450" s="206">
        <v>5</v>
      </c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">
      <c r="A451" s="213"/>
      <c r="B451" s="214"/>
      <c r="C451" s="247" t="s">
        <v>682</v>
      </c>
      <c r="D451" s="216"/>
      <c r="E451" s="217">
        <v>2</v>
      </c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06"/>
      <c r="Z451" s="206"/>
      <c r="AA451" s="206"/>
      <c r="AB451" s="206"/>
      <c r="AC451" s="206"/>
      <c r="AD451" s="206"/>
      <c r="AE451" s="206"/>
      <c r="AF451" s="206"/>
      <c r="AG451" s="206" t="s">
        <v>152</v>
      </c>
      <c r="AH451" s="206">
        <v>5</v>
      </c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">
      <c r="A452" s="213"/>
      <c r="B452" s="214"/>
      <c r="C452" s="247" t="s">
        <v>683</v>
      </c>
      <c r="D452" s="216"/>
      <c r="E452" s="217">
        <v>2</v>
      </c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06"/>
      <c r="Z452" s="206"/>
      <c r="AA452" s="206"/>
      <c r="AB452" s="206"/>
      <c r="AC452" s="206"/>
      <c r="AD452" s="206"/>
      <c r="AE452" s="206"/>
      <c r="AF452" s="206"/>
      <c r="AG452" s="206" t="s">
        <v>152</v>
      </c>
      <c r="AH452" s="206">
        <v>5</v>
      </c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">
      <c r="A453" s="213"/>
      <c r="B453" s="214"/>
      <c r="C453" s="247" t="s">
        <v>672</v>
      </c>
      <c r="D453" s="216"/>
      <c r="E453" s="217">
        <v>1</v>
      </c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06"/>
      <c r="Z453" s="206"/>
      <c r="AA453" s="206"/>
      <c r="AB453" s="206"/>
      <c r="AC453" s="206"/>
      <c r="AD453" s="206"/>
      <c r="AE453" s="206"/>
      <c r="AF453" s="206"/>
      <c r="AG453" s="206" t="s">
        <v>152</v>
      </c>
      <c r="AH453" s="206">
        <v>5</v>
      </c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">
      <c r="A454" s="213"/>
      <c r="B454" s="214"/>
      <c r="C454" s="247" t="s">
        <v>673</v>
      </c>
      <c r="D454" s="216"/>
      <c r="E454" s="217">
        <v>4</v>
      </c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06"/>
      <c r="Z454" s="206"/>
      <c r="AA454" s="206"/>
      <c r="AB454" s="206"/>
      <c r="AC454" s="206"/>
      <c r="AD454" s="206"/>
      <c r="AE454" s="206"/>
      <c r="AF454" s="206"/>
      <c r="AG454" s="206" t="s">
        <v>152</v>
      </c>
      <c r="AH454" s="206">
        <v>5</v>
      </c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">
      <c r="A455" s="213"/>
      <c r="B455" s="214"/>
      <c r="C455" s="247" t="s">
        <v>674</v>
      </c>
      <c r="D455" s="216"/>
      <c r="E455" s="217">
        <v>1</v>
      </c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06"/>
      <c r="Z455" s="206"/>
      <c r="AA455" s="206"/>
      <c r="AB455" s="206"/>
      <c r="AC455" s="206"/>
      <c r="AD455" s="206"/>
      <c r="AE455" s="206"/>
      <c r="AF455" s="206"/>
      <c r="AG455" s="206" t="s">
        <v>152</v>
      </c>
      <c r="AH455" s="206">
        <v>5</v>
      </c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">
      <c r="A456" s="213"/>
      <c r="B456" s="214"/>
      <c r="C456" s="247" t="s">
        <v>684</v>
      </c>
      <c r="D456" s="216"/>
      <c r="E456" s="217">
        <v>10</v>
      </c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06"/>
      <c r="Z456" s="206"/>
      <c r="AA456" s="206"/>
      <c r="AB456" s="206"/>
      <c r="AC456" s="206"/>
      <c r="AD456" s="206"/>
      <c r="AE456" s="206"/>
      <c r="AF456" s="206"/>
      <c r="AG456" s="206" t="s">
        <v>152</v>
      </c>
      <c r="AH456" s="206">
        <v>0</v>
      </c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">
      <c r="A457" s="225">
        <v>156</v>
      </c>
      <c r="B457" s="226" t="s">
        <v>685</v>
      </c>
      <c r="C457" s="244" t="s">
        <v>686</v>
      </c>
      <c r="D457" s="227" t="s">
        <v>188</v>
      </c>
      <c r="E457" s="228">
        <v>7</v>
      </c>
      <c r="F457" s="229"/>
      <c r="G457" s="230">
        <f>ROUND(E457*F457,2)</f>
        <v>0</v>
      </c>
      <c r="H457" s="229"/>
      <c r="I457" s="230">
        <f>ROUND(E457*H457,2)</f>
        <v>0</v>
      </c>
      <c r="J457" s="229"/>
      <c r="K457" s="230">
        <f>ROUND(E457*J457,2)</f>
        <v>0</v>
      </c>
      <c r="L457" s="230">
        <v>15</v>
      </c>
      <c r="M457" s="230">
        <f>G457*(1+L457/100)</f>
        <v>0</v>
      </c>
      <c r="N457" s="230">
        <v>6.6100000000000004E-3</v>
      </c>
      <c r="O457" s="230">
        <f>ROUND(E457*N457,2)</f>
        <v>0.05</v>
      </c>
      <c r="P457" s="230">
        <v>0</v>
      </c>
      <c r="Q457" s="230">
        <f>ROUND(E457*P457,2)</f>
        <v>0</v>
      </c>
      <c r="R457" s="230" t="s">
        <v>228</v>
      </c>
      <c r="S457" s="230" t="s">
        <v>142</v>
      </c>
      <c r="T457" s="231" t="s">
        <v>143</v>
      </c>
      <c r="U457" s="215">
        <v>0.95699999999999996</v>
      </c>
      <c r="V457" s="215">
        <f>ROUND(E457*U457,2)</f>
        <v>6.7</v>
      </c>
      <c r="W457" s="215"/>
      <c r="X457" s="215" t="s">
        <v>144</v>
      </c>
      <c r="Y457" s="206"/>
      <c r="Z457" s="206"/>
      <c r="AA457" s="206"/>
      <c r="AB457" s="206"/>
      <c r="AC457" s="206"/>
      <c r="AD457" s="206"/>
      <c r="AE457" s="206"/>
      <c r="AF457" s="206"/>
      <c r="AG457" s="206" t="s">
        <v>145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">
      <c r="A458" s="213"/>
      <c r="B458" s="214"/>
      <c r="C458" s="247" t="s">
        <v>683</v>
      </c>
      <c r="D458" s="216"/>
      <c r="E458" s="217">
        <v>2</v>
      </c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06"/>
      <c r="Z458" s="206"/>
      <c r="AA458" s="206"/>
      <c r="AB458" s="206"/>
      <c r="AC458" s="206"/>
      <c r="AD458" s="206"/>
      <c r="AE458" s="206"/>
      <c r="AF458" s="206"/>
      <c r="AG458" s="206" t="s">
        <v>152</v>
      </c>
      <c r="AH458" s="206">
        <v>5</v>
      </c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">
      <c r="A459" s="213"/>
      <c r="B459" s="214"/>
      <c r="C459" s="247" t="s">
        <v>677</v>
      </c>
      <c r="D459" s="216"/>
      <c r="E459" s="217">
        <v>5</v>
      </c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06"/>
      <c r="Z459" s="206"/>
      <c r="AA459" s="206"/>
      <c r="AB459" s="206"/>
      <c r="AC459" s="206"/>
      <c r="AD459" s="206"/>
      <c r="AE459" s="206"/>
      <c r="AF459" s="206"/>
      <c r="AG459" s="206" t="s">
        <v>152</v>
      </c>
      <c r="AH459" s="206">
        <v>5</v>
      </c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ht="22.5" outlineLevel="1" x14ac:dyDescent="0.2">
      <c r="A460" s="225">
        <v>157</v>
      </c>
      <c r="B460" s="226" t="s">
        <v>687</v>
      </c>
      <c r="C460" s="244" t="s">
        <v>688</v>
      </c>
      <c r="D460" s="227" t="s">
        <v>163</v>
      </c>
      <c r="E460" s="228">
        <v>4</v>
      </c>
      <c r="F460" s="229"/>
      <c r="G460" s="230">
        <f>ROUND(E460*F460,2)</f>
        <v>0</v>
      </c>
      <c r="H460" s="229"/>
      <c r="I460" s="230">
        <f>ROUND(E460*H460,2)</f>
        <v>0</v>
      </c>
      <c r="J460" s="229"/>
      <c r="K460" s="230">
        <f>ROUND(E460*J460,2)</f>
        <v>0</v>
      </c>
      <c r="L460" s="230">
        <v>15</v>
      </c>
      <c r="M460" s="230">
        <f>G460*(1+L460/100)</f>
        <v>0</v>
      </c>
      <c r="N460" s="230">
        <v>4.1399999999999996E-3</v>
      </c>
      <c r="O460" s="230">
        <f>ROUND(E460*N460,2)</f>
        <v>0.02</v>
      </c>
      <c r="P460" s="230">
        <v>0</v>
      </c>
      <c r="Q460" s="230">
        <f>ROUND(E460*P460,2)</f>
        <v>0</v>
      </c>
      <c r="R460" s="230" t="s">
        <v>228</v>
      </c>
      <c r="S460" s="230" t="s">
        <v>142</v>
      </c>
      <c r="T460" s="231" t="s">
        <v>143</v>
      </c>
      <c r="U460" s="215">
        <v>0.151</v>
      </c>
      <c r="V460" s="215">
        <f>ROUND(E460*U460,2)</f>
        <v>0.6</v>
      </c>
      <c r="W460" s="215"/>
      <c r="X460" s="215" t="s">
        <v>144</v>
      </c>
      <c r="Y460" s="206"/>
      <c r="Z460" s="206"/>
      <c r="AA460" s="206"/>
      <c r="AB460" s="206"/>
      <c r="AC460" s="206"/>
      <c r="AD460" s="206"/>
      <c r="AE460" s="206"/>
      <c r="AF460" s="206"/>
      <c r="AG460" s="206" t="s">
        <v>145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">
      <c r="A461" s="213"/>
      <c r="B461" s="214"/>
      <c r="C461" s="249" t="s">
        <v>689</v>
      </c>
      <c r="D461" s="241"/>
      <c r="E461" s="241"/>
      <c r="F461" s="241"/>
      <c r="G461" s="241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06"/>
      <c r="Z461" s="206"/>
      <c r="AA461" s="206"/>
      <c r="AB461" s="206"/>
      <c r="AC461" s="206"/>
      <c r="AD461" s="206"/>
      <c r="AE461" s="206"/>
      <c r="AF461" s="206"/>
      <c r="AG461" s="206" t="s">
        <v>149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ht="22.5" outlineLevel="1" x14ac:dyDescent="0.2">
      <c r="A462" s="234">
        <v>158</v>
      </c>
      <c r="B462" s="235" t="s">
        <v>690</v>
      </c>
      <c r="C462" s="248" t="s">
        <v>691</v>
      </c>
      <c r="D462" s="236" t="s">
        <v>163</v>
      </c>
      <c r="E462" s="237">
        <v>5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15</v>
      </c>
      <c r="M462" s="239">
        <f>G462*(1+L462/100)</f>
        <v>0</v>
      </c>
      <c r="N462" s="239">
        <v>6.0400000000000002E-3</v>
      </c>
      <c r="O462" s="239">
        <f>ROUND(E462*N462,2)</f>
        <v>0.03</v>
      </c>
      <c r="P462" s="239">
        <v>0</v>
      </c>
      <c r="Q462" s="239">
        <f>ROUND(E462*P462,2)</f>
        <v>0</v>
      </c>
      <c r="R462" s="239" t="s">
        <v>228</v>
      </c>
      <c r="S462" s="239" t="s">
        <v>142</v>
      </c>
      <c r="T462" s="240" t="s">
        <v>143</v>
      </c>
      <c r="U462" s="215">
        <v>0.251</v>
      </c>
      <c r="V462" s="215">
        <f>ROUND(E462*U462,2)</f>
        <v>1.26</v>
      </c>
      <c r="W462" s="215"/>
      <c r="X462" s="215" t="s">
        <v>144</v>
      </c>
      <c r="Y462" s="206"/>
      <c r="Z462" s="206"/>
      <c r="AA462" s="206"/>
      <c r="AB462" s="206"/>
      <c r="AC462" s="206"/>
      <c r="AD462" s="206"/>
      <c r="AE462" s="206"/>
      <c r="AF462" s="206"/>
      <c r="AG462" s="206" t="s">
        <v>145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">
      <c r="A463" s="225">
        <v>159</v>
      </c>
      <c r="B463" s="226" t="s">
        <v>692</v>
      </c>
      <c r="C463" s="244" t="s">
        <v>693</v>
      </c>
      <c r="D463" s="227" t="s">
        <v>163</v>
      </c>
      <c r="E463" s="228">
        <v>31</v>
      </c>
      <c r="F463" s="229"/>
      <c r="G463" s="230">
        <f>ROUND(E463*F463,2)</f>
        <v>0</v>
      </c>
      <c r="H463" s="229"/>
      <c r="I463" s="230">
        <f>ROUND(E463*H463,2)</f>
        <v>0</v>
      </c>
      <c r="J463" s="229"/>
      <c r="K463" s="230">
        <f>ROUND(E463*J463,2)</f>
        <v>0</v>
      </c>
      <c r="L463" s="230">
        <v>15</v>
      </c>
      <c r="M463" s="230">
        <f>G463*(1+L463/100)</f>
        <v>0</v>
      </c>
      <c r="N463" s="230">
        <v>0</v>
      </c>
      <c r="O463" s="230">
        <f>ROUND(E463*N463,2)</f>
        <v>0</v>
      </c>
      <c r="P463" s="230">
        <v>0</v>
      </c>
      <c r="Q463" s="230">
        <f>ROUND(E463*P463,2)</f>
        <v>0</v>
      </c>
      <c r="R463" s="230" t="s">
        <v>228</v>
      </c>
      <c r="S463" s="230" t="s">
        <v>142</v>
      </c>
      <c r="T463" s="231" t="s">
        <v>143</v>
      </c>
      <c r="U463" s="215">
        <v>0.16500000000000001</v>
      </c>
      <c r="V463" s="215">
        <f>ROUND(E463*U463,2)</f>
        <v>5.12</v>
      </c>
      <c r="W463" s="215"/>
      <c r="X463" s="215" t="s">
        <v>144</v>
      </c>
      <c r="Y463" s="206"/>
      <c r="Z463" s="206"/>
      <c r="AA463" s="206"/>
      <c r="AB463" s="206"/>
      <c r="AC463" s="206"/>
      <c r="AD463" s="206"/>
      <c r="AE463" s="206"/>
      <c r="AF463" s="206"/>
      <c r="AG463" s="206" t="s">
        <v>145</v>
      </c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">
      <c r="A464" s="213"/>
      <c r="B464" s="214"/>
      <c r="C464" s="247" t="s">
        <v>694</v>
      </c>
      <c r="D464" s="216"/>
      <c r="E464" s="217">
        <v>15</v>
      </c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06"/>
      <c r="Z464" s="206"/>
      <c r="AA464" s="206"/>
      <c r="AB464" s="206"/>
      <c r="AC464" s="206"/>
      <c r="AD464" s="206"/>
      <c r="AE464" s="206"/>
      <c r="AF464" s="206"/>
      <c r="AG464" s="206" t="s">
        <v>152</v>
      </c>
      <c r="AH464" s="206">
        <v>5</v>
      </c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">
      <c r="A465" s="213"/>
      <c r="B465" s="214"/>
      <c r="C465" s="247" t="s">
        <v>695</v>
      </c>
      <c r="D465" s="216"/>
      <c r="E465" s="217">
        <v>8</v>
      </c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06"/>
      <c r="Z465" s="206"/>
      <c r="AA465" s="206"/>
      <c r="AB465" s="206"/>
      <c r="AC465" s="206"/>
      <c r="AD465" s="206"/>
      <c r="AE465" s="206"/>
      <c r="AF465" s="206"/>
      <c r="AG465" s="206" t="s">
        <v>152</v>
      </c>
      <c r="AH465" s="206">
        <v>5</v>
      </c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">
      <c r="A466" s="213"/>
      <c r="B466" s="214"/>
      <c r="C466" s="247" t="s">
        <v>696</v>
      </c>
      <c r="D466" s="216"/>
      <c r="E466" s="217">
        <v>8</v>
      </c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06"/>
      <c r="Z466" s="206"/>
      <c r="AA466" s="206"/>
      <c r="AB466" s="206"/>
      <c r="AC466" s="206"/>
      <c r="AD466" s="206"/>
      <c r="AE466" s="206"/>
      <c r="AF466" s="206"/>
      <c r="AG466" s="206" t="s">
        <v>152</v>
      </c>
      <c r="AH466" s="206">
        <v>5</v>
      </c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">
      <c r="A467" s="225">
        <v>160</v>
      </c>
      <c r="B467" s="226" t="s">
        <v>697</v>
      </c>
      <c r="C467" s="244" t="s">
        <v>698</v>
      </c>
      <c r="D467" s="227" t="s">
        <v>163</v>
      </c>
      <c r="E467" s="228">
        <v>6</v>
      </c>
      <c r="F467" s="229"/>
      <c r="G467" s="230">
        <f>ROUND(E467*F467,2)</f>
        <v>0</v>
      </c>
      <c r="H467" s="229"/>
      <c r="I467" s="230">
        <f>ROUND(E467*H467,2)</f>
        <v>0</v>
      </c>
      <c r="J467" s="229"/>
      <c r="K467" s="230">
        <f>ROUND(E467*J467,2)</f>
        <v>0</v>
      </c>
      <c r="L467" s="230">
        <v>15</v>
      </c>
      <c r="M467" s="230">
        <f>G467*(1+L467/100)</f>
        <v>0</v>
      </c>
      <c r="N467" s="230">
        <v>0</v>
      </c>
      <c r="O467" s="230">
        <f>ROUND(E467*N467,2)</f>
        <v>0</v>
      </c>
      <c r="P467" s="230">
        <v>0</v>
      </c>
      <c r="Q467" s="230">
        <f>ROUND(E467*P467,2)</f>
        <v>0</v>
      </c>
      <c r="R467" s="230" t="s">
        <v>228</v>
      </c>
      <c r="S467" s="230" t="s">
        <v>142</v>
      </c>
      <c r="T467" s="231" t="s">
        <v>143</v>
      </c>
      <c r="U467" s="215">
        <v>0.20599999999999999</v>
      </c>
      <c r="V467" s="215">
        <f>ROUND(E467*U467,2)</f>
        <v>1.24</v>
      </c>
      <c r="W467" s="215"/>
      <c r="X467" s="215" t="s">
        <v>144</v>
      </c>
      <c r="Y467" s="206"/>
      <c r="Z467" s="206"/>
      <c r="AA467" s="206"/>
      <c r="AB467" s="206"/>
      <c r="AC467" s="206"/>
      <c r="AD467" s="206"/>
      <c r="AE467" s="206"/>
      <c r="AF467" s="206"/>
      <c r="AG467" s="206" t="s">
        <v>145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">
      <c r="A468" s="213"/>
      <c r="B468" s="214"/>
      <c r="C468" s="247" t="s">
        <v>699</v>
      </c>
      <c r="D468" s="216"/>
      <c r="E468" s="217">
        <v>6</v>
      </c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06"/>
      <c r="Z468" s="206"/>
      <c r="AA468" s="206"/>
      <c r="AB468" s="206"/>
      <c r="AC468" s="206"/>
      <c r="AD468" s="206"/>
      <c r="AE468" s="206"/>
      <c r="AF468" s="206"/>
      <c r="AG468" s="206" t="s">
        <v>152</v>
      </c>
      <c r="AH468" s="206">
        <v>5</v>
      </c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">
      <c r="A469" s="225">
        <v>161</v>
      </c>
      <c r="B469" s="226" t="s">
        <v>700</v>
      </c>
      <c r="C469" s="244" t="s">
        <v>701</v>
      </c>
      <c r="D469" s="227" t="s">
        <v>163</v>
      </c>
      <c r="E469" s="228">
        <v>20</v>
      </c>
      <c r="F469" s="229"/>
      <c r="G469" s="230">
        <f>ROUND(E469*F469,2)</f>
        <v>0</v>
      </c>
      <c r="H469" s="229"/>
      <c r="I469" s="230">
        <f>ROUND(E469*H469,2)</f>
        <v>0</v>
      </c>
      <c r="J469" s="229"/>
      <c r="K469" s="230">
        <f>ROUND(E469*J469,2)</f>
        <v>0</v>
      </c>
      <c r="L469" s="230">
        <v>15</v>
      </c>
      <c r="M469" s="230">
        <f>G469*(1+L469/100)</f>
        <v>0</v>
      </c>
      <c r="N469" s="230">
        <v>0</v>
      </c>
      <c r="O469" s="230">
        <f>ROUND(E469*N469,2)</f>
        <v>0</v>
      </c>
      <c r="P469" s="230">
        <v>0</v>
      </c>
      <c r="Q469" s="230">
        <f>ROUND(E469*P469,2)</f>
        <v>0</v>
      </c>
      <c r="R469" s="230" t="s">
        <v>228</v>
      </c>
      <c r="S469" s="230" t="s">
        <v>142</v>
      </c>
      <c r="T469" s="231" t="s">
        <v>143</v>
      </c>
      <c r="U469" s="215">
        <v>0.42199999999999999</v>
      </c>
      <c r="V469" s="215">
        <f>ROUND(E469*U469,2)</f>
        <v>8.44</v>
      </c>
      <c r="W469" s="215"/>
      <c r="X469" s="215" t="s">
        <v>144</v>
      </c>
      <c r="Y469" s="206"/>
      <c r="Z469" s="206"/>
      <c r="AA469" s="206"/>
      <c r="AB469" s="206"/>
      <c r="AC469" s="206"/>
      <c r="AD469" s="206"/>
      <c r="AE469" s="206"/>
      <c r="AF469" s="206"/>
      <c r="AG469" s="206" t="s">
        <v>145</v>
      </c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">
      <c r="A470" s="213"/>
      <c r="B470" s="214"/>
      <c r="C470" s="247" t="s">
        <v>702</v>
      </c>
      <c r="D470" s="216"/>
      <c r="E470" s="217">
        <v>4</v>
      </c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06"/>
      <c r="Z470" s="206"/>
      <c r="AA470" s="206"/>
      <c r="AB470" s="206"/>
      <c r="AC470" s="206"/>
      <c r="AD470" s="206"/>
      <c r="AE470" s="206"/>
      <c r="AF470" s="206"/>
      <c r="AG470" s="206" t="s">
        <v>152</v>
      </c>
      <c r="AH470" s="206">
        <v>5</v>
      </c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">
      <c r="A471" s="213"/>
      <c r="B471" s="214"/>
      <c r="C471" s="247" t="s">
        <v>703</v>
      </c>
      <c r="D471" s="216"/>
      <c r="E471" s="217">
        <v>1</v>
      </c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06"/>
      <c r="Z471" s="206"/>
      <c r="AA471" s="206"/>
      <c r="AB471" s="206"/>
      <c r="AC471" s="206"/>
      <c r="AD471" s="206"/>
      <c r="AE471" s="206"/>
      <c r="AF471" s="206"/>
      <c r="AG471" s="206" t="s">
        <v>152</v>
      </c>
      <c r="AH471" s="206">
        <v>5</v>
      </c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">
      <c r="A472" s="213"/>
      <c r="B472" s="214"/>
      <c r="C472" s="247" t="s">
        <v>704</v>
      </c>
      <c r="D472" s="216"/>
      <c r="E472" s="217">
        <v>15</v>
      </c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06"/>
      <c r="Z472" s="206"/>
      <c r="AA472" s="206"/>
      <c r="AB472" s="206"/>
      <c r="AC472" s="206"/>
      <c r="AD472" s="206"/>
      <c r="AE472" s="206"/>
      <c r="AF472" s="206"/>
      <c r="AG472" s="206" t="s">
        <v>152</v>
      </c>
      <c r="AH472" s="206">
        <v>5</v>
      </c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">
      <c r="A473" s="225">
        <v>162</v>
      </c>
      <c r="B473" s="226" t="s">
        <v>705</v>
      </c>
      <c r="C473" s="244" t="s">
        <v>706</v>
      </c>
      <c r="D473" s="227" t="s">
        <v>163</v>
      </c>
      <c r="E473" s="228">
        <v>8</v>
      </c>
      <c r="F473" s="229"/>
      <c r="G473" s="230">
        <f>ROUND(E473*F473,2)</f>
        <v>0</v>
      </c>
      <c r="H473" s="229"/>
      <c r="I473" s="230">
        <f>ROUND(E473*H473,2)</f>
        <v>0</v>
      </c>
      <c r="J473" s="229"/>
      <c r="K473" s="230">
        <f>ROUND(E473*J473,2)</f>
        <v>0</v>
      </c>
      <c r="L473" s="230">
        <v>15</v>
      </c>
      <c r="M473" s="230">
        <f>G473*(1+L473/100)</f>
        <v>0</v>
      </c>
      <c r="N473" s="230">
        <v>0</v>
      </c>
      <c r="O473" s="230">
        <f>ROUND(E473*N473,2)</f>
        <v>0</v>
      </c>
      <c r="P473" s="230">
        <v>0</v>
      </c>
      <c r="Q473" s="230">
        <f>ROUND(E473*P473,2)</f>
        <v>0</v>
      </c>
      <c r="R473" s="230" t="s">
        <v>228</v>
      </c>
      <c r="S473" s="230" t="s">
        <v>142</v>
      </c>
      <c r="T473" s="231" t="s">
        <v>143</v>
      </c>
      <c r="U473" s="215">
        <v>6.2E-2</v>
      </c>
      <c r="V473" s="215">
        <f>ROUND(E473*U473,2)</f>
        <v>0.5</v>
      </c>
      <c r="W473" s="215"/>
      <c r="X473" s="215" t="s">
        <v>144</v>
      </c>
      <c r="Y473" s="206"/>
      <c r="Z473" s="206"/>
      <c r="AA473" s="206"/>
      <c r="AB473" s="206"/>
      <c r="AC473" s="206"/>
      <c r="AD473" s="206"/>
      <c r="AE473" s="206"/>
      <c r="AF473" s="206"/>
      <c r="AG473" s="206" t="s">
        <v>145</v>
      </c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">
      <c r="A474" s="213"/>
      <c r="B474" s="214"/>
      <c r="C474" s="249" t="s">
        <v>689</v>
      </c>
      <c r="D474" s="241"/>
      <c r="E474" s="241"/>
      <c r="F474" s="241"/>
      <c r="G474" s="241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06"/>
      <c r="Z474" s="206"/>
      <c r="AA474" s="206"/>
      <c r="AB474" s="206"/>
      <c r="AC474" s="206"/>
      <c r="AD474" s="206"/>
      <c r="AE474" s="206"/>
      <c r="AF474" s="206"/>
      <c r="AG474" s="206" t="s">
        <v>149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">
      <c r="A475" s="213"/>
      <c r="B475" s="214"/>
      <c r="C475" s="247" t="s">
        <v>707</v>
      </c>
      <c r="D475" s="216"/>
      <c r="E475" s="217">
        <v>8</v>
      </c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06"/>
      <c r="Z475" s="206"/>
      <c r="AA475" s="206"/>
      <c r="AB475" s="206"/>
      <c r="AC475" s="206"/>
      <c r="AD475" s="206"/>
      <c r="AE475" s="206"/>
      <c r="AF475" s="206"/>
      <c r="AG475" s="206" t="s">
        <v>152</v>
      </c>
      <c r="AH475" s="206">
        <v>0</v>
      </c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">
      <c r="A476" s="225">
        <v>163</v>
      </c>
      <c r="B476" s="226" t="s">
        <v>708</v>
      </c>
      <c r="C476" s="244" t="s">
        <v>709</v>
      </c>
      <c r="D476" s="227" t="s">
        <v>163</v>
      </c>
      <c r="E476" s="228">
        <v>8</v>
      </c>
      <c r="F476" s="229"/>
      <c r="G476" s="230">
        <f>ROUND(E476*F476,2)</f>
        <v>0</v>
      </c>
      <c r="H476" s="229"/>
      <c r="I476" s="230">
        <f>ROUND(E476*H476,2)</f>
        <v>0</v>
      </c>
      <c r="J476" s="229"/>
      <c r="K476" s="230">
        <f>ROUND(E476*J476,2)</f>
        <v>0</v>
      </c>
      <c r="L476" s="230">
        <v>15</v>
      </c>
      <c r="M476" s="230">
        <f>G476*(1+L476/100)</f>
        <v>0</v>
      </c>
      <c r="N476" s="230">
        <v>1.3999999999999999E-4</v>
      </c>
      <c r="O476" s="230">
        <f>ROUND(E476*N476,2)</f>
        <v>0</v>
      </c>
      <c r="P476" s="230">
        <v>0</v>
      </c>
      <c r="Q476" s="230">
        <f>ROUND(E476*P476,2)</f>
        <v>0</v>
      </c>
      <c r="R476" s="230" t="s">
        <v>228</v>
      </c>
      <c r="S476" s="230" t="s">
        <v>142</v>
      </c>
      <c r="T476" s="231" t="s">
        <v>143</v>
      </c>
      <c r="U476" s="215">
        <v>0.16500000000000001</v>
      </c>
      <c r="V476" s="215">
        <f>ROUND(E476*U476,2)</f>
        <v>1.32</v>
      </c>
      <c r="W476" s="215"/>
      <c r="X476" s="215" t="s">
        <v>144</v>
      </c>
      <c r="Y476" s="206"/>
      <c r="Z476" s="206"/>
      <c r="AA476" s="206"/>
      <c r="AB476" s="206"/>
      <c r="AC476" s="206"/>
      <c r="AD476" s="206"/>
      <c r="AE476" s="206"/>
      <c r="AF476" s="206"/>
      <c r="AG476" s="206" t="s">
        <v>145</v>
      </c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outlineLevel="1" x14ac:dyDescent="0.2">
      <c r="A477" s="213"/>
      <c r="B477" s="214"/>
      <c r="C477" s="249" t="s">
        <v>689</v>
      </c>
      <c r="D477" s="241"/>
      <c r="E477" s="241"/>
      <c r="F477" s="241"/>
      <c r="G477" s="241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06"/>
      <c r="Z477" s="206"/>
      <c r="AA477" s="206"/>
      <c r="AB477" s="206"/>
      <c r="AC477" s="206"/>
      <c r="AD477" s="206"/>
      <c r="AE477" s="206"/>
      <c r="AF477" s="206"/>
      <c r="AG477" s="206" t="s">
        <v>149</v>
      </c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">
      <c r="A478" s="213"/>
      <c r="B478" s="214"/>
      <c r="C478" s="247" t="s">
        <v>707</v>
      </c>
      <c r="D478" s="216"/>
      <c r="E478" s="217">
        <v>8</v>
      </c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06"/>
      <c r="Z478" s="206"/>
      <c r="AA478" s="206"/>
      <c r="AB478" s="206"/>
      <c r="AC478" s="206"/>
      <c r="AD478" s="206"/>
      <c r="AE478" s="206"/>
      <c r="AF478" s="206"/>
      <c r="AG478" s="206" t="s">
        <v>152</v>
      </c>
      <c r="AH478" s="206">
        <v>0</v>
      </c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">
      <c r="A479" s="225">
        <v>164</v>
      </c>
      <c r="B479" s="226" t="s">
        <v>710</v>
      </c>
      <c r="C479" s="244" t="s">
        <v>711</v>
      </c>
      <c r="D479" s="227" t="s">
        <v>163</v>
      </c>
      <c r="E479" s="228">
        <v>6</v>
      </c>
      <c r="F479" s="229"/>
      <c r="G479" s="230">
        <f>ROUND(E479*F479,2)</f>
        <v>0</v>
      </c>
      <c r="H479" s="229"/>
      <c r="I479" s="230">
        <f>ROUND(E479*H479,2)</f>
        <v>0</v>
      </c>
      <c r="J479" s="229"/>
      <c r="K479" s="230">
        <f>ROUND(E479*J479,2)</f>
        <v>0</v>
      </c>
      <c r="L479" s="230">
        <v>15</v>
      </c>
      <c r="M479" s="230">
        <f>G479*(1+L479/100)</f>
        <v>0</v>
      </c>
      <c r="N479" s="230">
        <v>2.0000000000000001E-4</v>
      </c>
      <c r="O479" s="230">
        <f>ROUND(E479*N479,2)</f>
        <v>0</v>
      </c>
      <c r="P479" s="230">
        <v>0</v>
      </c>
      <c r="Q479" s="230">
        <f>ROUND(E479*P479,2)</f>
        <v>0</v>
      </c>
      <c r="R479" s="230" t="s">
        <v>228</v>
      </c>
      <c r="S479" s="230" t="s">
        <v>142</v>
      </c>
      <c r="T479" s="231" t="s">
        <v>143</v>
      </c>
      <c r="U479" s="215">
        <v>0.20699999999999999</v>
      </c>
      <c r="V479" s="215">
        <f>ROUND(E479*U479,2)</f>
        <v>1.24</v>
      </c>
      <c r="W479" s="215"/>
      <c r="X479" s="215" t="s">
        <v>144</v>
      </c>
      <c r="Y479" s="206"/>
      <c r="Z479" s="206"/>
      <c r="AA479" s="206"/>
      <c r="AB479" s="206"/>
      <c r="AC479" s="206"/>
      <c r="AD479" s="206"/>
      <c r="AE479" s="206"/>
      <c r="AF479" s="206"/>
      <c r="AG479" s="206" t="s">
        <v>145</v>
      </c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">
      <c r="A480" s="213"/>
      <c r="B480" s="214"/>
      <c r="C480" s="247" t="s">
        <v>169</v>
      </c>
      <c r="D480" s="216"/>
      <c r="E480" s="217">
        <v>4</v>
      </c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06"/>
      <c r="Z480" s="206"/>
      <c r="AA480" s="206"/>
      <c r="AB480" s="206"/>
      <c r="AC480" s="206"/>
      <c r="AD480" s="206"/>
      <c r="AE480" s="206"/>
      <c r="AF480" s="206"/>
      <c r="AG480" s="206" t="s">
        <v>152</v>
      </c>
      <c r="AH480" s="206">
        <v>0</v>
      </c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">
      <c r="A481" s="213"/>
      <c r="B481" s="214"/>
      <c r="C481" s="247" t="s">
        <v>712</v>
      </c>
      <c r="D481" s="216"/>
      <c r="E481" s="217">
        <v>1</v>
      </c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06"/>
      <c r="Z481" s="206"/>
      <c r="AA481" s="206"/>
      <c r="AB481" s="206"/>
      <c r="AC481" s="206"/>
      <c r="AD481" s="206"/>
      <c r="AE481" s="206"/>
      <c r="AF481" s="206"/>
      <c r="AG481" s="206" t="s">
        <v>152</v>
      </c>
      <c r="AH481" s="206">
        <v>0</v>
      </c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">
      <c r="A482" s="213"/>
      <c r="B482" s="214"/>
      <c r="C482" s="247" t="s">
        <v>713</v>
      </c>
      <c r="D482" s="216"/>
      <c r="E482" s="217">
        <v>1</v>
      </c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06"/>
      <c r="Z482" s="206"/>
      <c r="AA482" s="206"/>
      <c r="AB482" s="206"/>
      <c r="AC482" s="206"/>
      <c r="AD482" s="206"/>
      <c r="AE482" s="206"/>
      <c r="AF482" s="206"/>
      <c r="AG482" s="206" t="s">
        <v>152</v>
      </c>
      <c r="AH482" s="206">
        <v>0</v>
      </c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 x14ac:dyDescent="0.2">
      <c r="A483" s="225">
        <v>165</v>
      </c>
      <c r="B483" s="226" t="s">
        <v>714</v>
      </c>
      <c r="C483" s="244" t="s">
        <v>715</v>
      </c>
      <c r="D483" s="227" t="s">
        <v>163</v>
      </c>
      <c r="E483" s="228">
        <v>15</v>
      </c>
      <c r="F483" s="229"/>
      <c r="G483" s="230">
        <f>ROUND(E483*F483,2)</f>
        <v>0</v>
      </c>
      <c r="H483" s="229"/>
      <c r="I483" s="230">
        <f>ROUND(E483*H483,2)</f>
        <v>0</v>
      </c>
      <c r="J483" s="229"/>
      <c r="K483" s="230">
        <f>ROUND(E483*J483,2)</f>
        <v>0</v>
      </c>
      <c r="L483" s="230">
        <v>15</v>
      </c>
      <c r="M483" s="230">
        <f>G483*(1+L483/100)</f>
        <v>0</v>
      </c>
      <c r="N483" s="230">
        <v>1.24E-3</v>
      </c>
      <c r="O483" s="230">
        <f>ROUND(E483*N483,2)</f>
        <v>0.02</v>
      </c>
      <c r="P483" s="230">
        <v>0</v>
      </c>
      <c r="Q483" s="230">
        <f>ROUND(E483*P483,2)</f>
        <v>0</v>
      </c>
      <c r="R483" s="230" t="s">
        <v>228</v>
      </c>
      <c r="S483" s="230" t="s">
        <v>142</v>
      </c>
      <c r="T483" s="231" t="s">
        <v>143</v>
      </c>
      <c r="U483" s="215">
        <v>0.42399999999999999</v>
      </c>
      <c r="V483" s="215">
        <f>ROUND(E483*U483,2)</f>
        <v>6.36</v>
      </c>
      <c r="W483" s="215"/>
      <c r="X483" s="215" t="s">
        <v>144</v>
      </c>
      <c r="Y483" s="206"/>
      <c r="Z483" s="206"/>
      <c r="AA483" s="206"/>
      <c r="AB483" s="206"/>
      <c r="AC483" s="206"/>
      <c r="AD483" s="206"/>
      <c r="AE483" s="206"/>
      <c r="AF483" s="206"/>
      <c r="AG483" s="206" t="s">
        <v>145</v>
      </c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 x14ac:dyDescent="0.2">
      <c r="A484" s="213"/>
      <c r="B484" s="214"/>
      <c r="C484" s="247" t="s">
        <v>716</v>
      </c>
      <c r="D484" s="216"/>
      <c r="E484" s="217">
        <v>15</v>
      </c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06"/>
      <c r="Z484" s="206"/>
      <c r="AA484" s="206"/>
      <c r="AB484" s="206"/>
      <c r="AC484" s="206"/>
      <c r="AD484" s="206"/>
      <c r="AE484" s="206"/>
      <c r="AF484" s="206"/>
      <c r="AG484" s="206" t="s">
        <v>152</v>
      </c>
      <c r="AH484" s="206">
        <v>0</v>
      </c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 x14ac:dyDescent="0.2">
      <c r="A485" s="225">
        <v>166</v>
      </c>
      <c r="B485" s="226" t="s">
        <v>717</v>
      </c>
      <c r="C485" s="244" t="s">
        <v>718</v>
      </c>
      <c r="D485" s="227" t="s">
        <v>163</v>
      </c>
      <c r="E485" s="228">
        <v>1</v>
      </c>
      <c r="F485" s="229"/>
      <c r="G485" s="230">
        <f>ROUND(E485*F485,2)</f>
        <v>0</v>
      </c>
      <c r="H485" s="229"/>
      <c r="I485" s="230">
        <f>ROUND(E485*H485,2)</f>
        <v>0</v>
      </c>
      <c r="J485" s="229"/>
      <c r="K485" s="230">
        <f>ROUND(E485*J485,2)</f>
        <v>0</v>
      </c>
      <c r="L485" s="230">
        <v>15</v>
      </c>
      <c r="M485" s="230">
        <f>G485*(1+L485/100)</f>
        <v>0</v>
      </c>
      <c r="N485" s="230">
        <v>1.32E-3</v>
      </c>
      <c r="O485" s="230">
        <f>ROUND(E485*N485,2)</f>
        <v>0</v>
      </c>
      <c r="P485" s="230">
        <v>0</v>
      </c>
      <c r="Q485" s="230">
        <f>ROUND(E485*P485,2)</f>
        <v>0</v>
      </c>
      <c r="R485" s="230" t="s">
        <v>228</v>
      </c>
      <c r="S485" s="230" t="s">
        <v>142</v>
      </c>
      <c r="T485" s="231" t="s">
        <v>143</v>
      </c>
      <c r="U485" s="215">
        <v>0.42399999999999999</v>
      </c>
      <c r="V485" s="215">
        <f>ROUND(E485*U485,2)</f>
        <v>0.42</v>
      </c>
      <c r="W485" s="215"/>
      <c r="X485" s="215" t="s">
        <v>144</v>
      </c>
      <c r="Y485" s="206"/>
      <c r="Z485" s="206"/>
      <c r="AA485" s="206"/>
      <c r="AB485" s="206"/>
      <c r="AC485" s="206"/>
      <c r="AD485" s="206"/>
      <c r="AE485" s="206"/>
      <c r="AF485" s="206"/>
      <c r="AG485" s="206" t="s">
        <v>145</v>
      </c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 x14ac:dyDescent="0.2">
      <c r="A486" s="213"/>
      <c r="B486" s="214"/>
      <c r="C486" s="249" t="s">
        <v>689</v>
      </c>
      <c r="D486" s="241"/>
      <c r="E486" s="241"/>
      <c r="F486" s="241"/>
      <c r="G486" s="241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06"/>
      <c r="Z486" s="206"/>
      <c r="AA486" s="206"/>
      <c r="AB486" s="206"/>
      <c r="AC486" s="206"/>
      <c r="AD486" s="206"/>
      <c r="AE486" s="206"/>
      <c r="AF486" s="206"/>
      <c r="AG486" s="206" t="s">
        <v>149</v>
      </c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">
      <c r="A487" s="225">
        <v>167</v>
      </c>
      <c r="B487" s="226" t="s">
        <v>719</v>
      </c>
      <c r="C487" s="244" t="s">
        <v>720</v>
      </c>
      <c r="D487" s="227" t="s">
        <v>163</v>
      </c>
      <c r="E487" s="228">
        <v>1</v>
      </c>
      <c r="F487" s="229"/>
      <c r="G487" s="230">
        <f>ROUND(E487*F487,2)</f>
        <v>0</v>
      </c>
      <c r="H487" s="229"/>
      <c r="I487" s="230">
        <f>ROUND(E487*H487,2)</f>
        <v>0</v>
      </c>
      <c r="J487" s="229"/>
      <c r="K487" s="230">
        <f>ROUND(E487*J487,2)</f>
        <v>0</v>
      </c>
      <c r="L487" s="230">
        <v>15</v>
      </c>
      <c r="M487" s="230">
        <f>G487*(1+L487/100)</f>
        <v>0</v>
      </c>
      <c r="N487" s="230">
        <v>2.5100000000000001E-3</v>
      </c>
      <c r="O487" s="230">
        <f>ROUND(E487*N487,2)</f>
        <v>0</v>
      </c>
      <c r="P487" s="230">
        <v>0</v>
      </c>
      <c r="Q487" s="230">
        <f>ROUND(E487*P487,2)</f>
        <v>0</v>
      </c>
      <c r="R487" s="230" t="s">
        <v>228</v>
      </c>
      <c r="S487" s="230" t="s">
        <v>142</v>
      </c>
      <c r="T487" s="231" t="s">
        <v>143</v>
      </c>
      <c r="U487" s="215">
        <v>0.53800000000000003</v>
      </c>
      <c r="V487" s="215">
        <f>ROUND(E487*U487,2)</f>
        <v>0.54</v>
      </c>
      <c r="W487" s="215"/>
      <c r="X487" s="215" t="s">
        <v>144</v>
      </c>
      <c r="Y487" s="206"/>
      <c r="Z487" s="206"/>
      <c r="AA487" s="206"/>
      <c r="AB487" s="206"/>
      <c r="AC487" s="206"/>
      <c r="AD487" s="206"/>
      <c r="AE487" s="206"/>
      <c r="AF487" s="206"/>
      <c r="AG487" s="206" t="s">
        <v>145</v>
      </c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 x14ac:dyDescent="0.2">
      <c r="A488" s="213"/>
      <c r="B488" s="214"/>
      <c r="C488" s="249" t="s">
        <v>721</v>
      </c>
      <c r="D488" s="241"/>
      <c r="E488" s="241"/>
      <c r="F488" s="241"/>
      <c r="G488" s="241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06"/>
      <c r="Z488" s="206"/>
      <c r="AA488" s="206"/>
      <c r="AB488" s="206"/>
      <c r="AC488" s="206"/>
      <c r="AD488" s="206"/>
      <c r="AE488" s="206"/>
      <c r="AF488" s="206"/>
      <c r="AG488" s="206" t="s">
        <v>149</v>
      </c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 x14ac:dyDescent="0.2">
      <c r="A489" s="225">
        <v>168</v>
      </c>
      <c r="B489" s="226" t="s">
        <v>722</v>
      </c>
      <c r="C489" s="244" t="s">
        <v>723</v>
      </c>
      <c r="D489" s="227" t="s">
        <v>163</v>
      </c>
      <c r="E489" s="228">
        <v>16</v>
      </c>
      <c r="F489" s="229"/>
      <c r="G489" s="230">
        <f>ROUND(E489*F489,2)</f>
        <v>0</v>
      </c>
      <c r="H489" s="229"/>
      <c r="I489" s="230">
        <f>ROUND(E489*H489,2)</f>
        <v>0</v>
      </c>
      <c r="J489" s="229"/>
      <c r="K489" s="230">
        <f>ROUND(E489*J489,2)</f>
        <v>0</v>
      </c>
      <c r="L489" s="230">
        <v>15</v>
      </c>
      <c r="M489" s="230">
        <f>G489*(1+L489/100)</f>
        <v>0</v>
      </c>
      <c r="N489" s="230">
        <v>0</v>
      </c>
      <c r="O489" s="230">
        <f>ROUND(E489*N489,2)</f>
        <v>0</v>
      </c>
      <c r="P489" s="230">
        <v>0</v>
      </c>
      <c r="Q489" s="230">
        <f>ROUND(E489*P489,2)</f>
        <v>0</v>
      </c>
      <c r="R489" s="230" t="s">
        <v>228</v>
      </c>
      <c r="S489" s="230" t="s">
        <v>142</v>
      </c>
      <c r="T489" s="231" t="s">
        <v>143</v>
      </c>
      <c r="U489" s="215">
        <v>8.2000000000000003E-2</v>
      </c>
      <c r="V489" s="215">
        <f>ROUND(E489*U489,2)</f>
        <v>1.31</v>
      </c>
      <c r="W489" s="215"/>
      <c r="X489" s="215" t="s">
        <v>144</v>
      </c>
      <c r="Y489" s="206"/>
      <c r="Z489" s="206"/>
      <c r="AA489" s="206"/>
      <c r="AB489" s="206"/>
      <c r="AC489" s="206"/>
      <c r="AD489" s="206"/>
      <c r="AE489" s="206"/>
      <c r="AF489" s="206"/>
      <c r="AG489" s="206" t="s">
        <v>145</v>
      </c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">
      <c r="A490" s="213"/>
      <c r="B490" s="214"/>
      <c r="C490" s="249" t="s">
        <v>689</v>
      </c>
      <c r="D490" s="241"/>
      <c r="E490" s="241"/>
      <c r="F490" s="241"/>
      <c r="G490" s="241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06"/>
      <c r="Z490" s="206"/>
      <c r="AA490" s="206"/>
      <c r="AB490" s="206"/>
      <c r="AC490" s="206"/>
      <c r="AD490" s="206"/>
      <c r="AE490" s="206"/>
      <c r="AF490" s="206"/>
      <c r="AG490" s="206" t="s">
        <v>149</v>
      </c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">
      <c r="A491" s="213"/>
      <c r="B491" s="214"/>
      <c r="C491" s="247" t="s">
        <v>724</v>
      </c>
      <c r="D491" s="216"/>
      <c r="E491" s="217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06"/>
      <c r="Z491" s="206"/>
      <c r="AA491" s="206"/>
      <c r="AB491" s="206"/>
      <c r="AC491" s="206"/>
      <c r="AD491" s="206"/>
      <c r="AE491" s="206"/>
      <c r="AF491" s="206"/>
      <c r="AG491" s="206" t="s">
        <v>152</v>
      </c>
      <c r="AH491" s="206">
        <v>0</v>
      </c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 x14ac:dyDescent="0.2">
      <c r="A492" s="213"/>
      <c r="B492" s="214"/>
      <c r="C492" s="247" t="s">
        <v>725</v>
      </c>
      <c r="D492" s="216"/>
      <c r="E492" s="217">
        <v>16</v>
      </c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06"/>
      <c r="Z492" s="206"/>
      <c r="AA492" s="206"/>
      <c r="AB492" s="206"/>
      <c r="AC492" s="206"/>
      <c r="AD492" s="206"/>
      <c r="AE492" s="206"/>
      <c r="AF492" s="206"/>
      <c r="AG492" s="206" t="s">
        <v>152</v>
      </c>
      <c r="AH492" s="206">
        <v>5</v>
      </c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outlineLevel="1" x14ac:dyDescent="0.2">
      <c r="A493" s="225">
        <v>169</v>
      </c>
      <c r="B493" s="226" t="s">
        <v>726</v>
      </c>
      <c r="C493" s="244" t="s">
        <v>727</v>
      </c>
      <c r="D493" s="227" t="s">
        <v>163</v>
      </c>
      <c r="E493" s="228">
        <v>12</v>
      </c>
      <c r="F493" s="229"/>
      <c r="G493" s="230">
        <f>ROUND(E493*F493,2)</f>
        <v>0</v>
      </c>
      <c r="H493" s="229"/>
      <c r="I493" s="230">
        <f>ROUND(E493*H493,2)</f>
        <v>0</v>
      </c>
      <c r="J493" s="229"/>
      <c r="K493" s="230">
        <f>ROUND(E493*J493,2)</f>
        <v>0</v>
      </c>
      <c r="L493" s="230">
        <v>15</v>
      </c>
      <c r="M493" s="230">
        <f>G493*(1+L493/100)</f>
        <v>0</v>
      </c>
      <c r="N493" s="230">
        <v>0</v>
      </c>
      <c r="O493" s="230">
        <f>ROUND(E493*N493,2)</f>
        <v>0</v>
      </c>
      <c r="P493" s="230">
        <v>0</v>
      </c>
      <c r="Q493" s="230">
        <f>ROUND(E493*P493,2)</f>
        <v>0</v>
      </c>
      <c r="R493" s="230" t="s">
        <v>228</v>
      </c>
      <c r="S493" s="230" t="s">
        <v>142</v>
      </c>
      <c r="T493" s="231" t="s">
        <v>143</v>
      </c>
      <c r="U493" s="215">
        <v>9.2999999999999999E-2</v>
      </c>
      <c r="V493" s="215">
        <f>ROUND(E493*U493,2)</f>
        <v>1.1200000000000001</v>
      </c>
      <c r="W493" s="215"/>
      <c r="X493" s="215" t="s">
        <v>144</v>
      </c>
      <c r="Y493" s="206"/>
      <c r="Z493" s="206"/>
      <c r="AA493" s="206"/>
      <c r="AB493" s="206"/>
      <c r="AC493" s="206"/>
      <c r="AD493" s="206"/>
      <c r="AE493" s="206"/>
      <c r="AF493" s="206"/>
      <c r="AG493" s="206" t="s">
        <v>145</v>
      </c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</row>
    <row r="494" spans="1:60" outlineLevel="1" x14ac:dyDescent="0.2">
      <c r="A494" s="213"/>
      <c r="B494" s="214"/>
      <c r="C494" s="247" t="s">
        <v>728</v>
      </c>
      <c r="D494" s="216"/>
      <c r="E494" s="217">
        <v>12</v>
      </c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06"/>
      <c r="Z494" s="206"/>
      <c r="AA494" s="206"/>
      <c r="AB494" s="206"/>
      <c r="AC494" s="206"/>
      <c r="AD494" s="206"/>
      <c r="AE494" s="206"/>
      <c r="AF494" s="206"/>
      <c r="AG494" s="206" t="s">
        <v>152</v>
      </c>
      <c r="AH494" s="206">
        <v>5</v>
      </c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 x14ac:dyDescent="0.2">
      <c r="A495" s="225">
        <v>170</v>
      </c>
      <c r="B495" s="226" t="s">
        <v>729</v>
      </c>
      <c r="C495" s="244" t="s">
        <v>730</v>
      </c>
      <c r="D495" s="227" t="s">
        <v>163</v>
      </c>
      <c r="E495" s="228">
        <v>2</v>
      </c>
      <c r="F495" s="229"/>
      <c r="G495" s="230">
        <f>ROUND(E495*F495,2)</f>
        <v>0</v>
      </c>
      <c r="H495" s="229"/>
      <c r="I495" s="230">
        <f>ROUND(E495*H495,2)</f>
        <v>0</v>
      </c>
      <c r="J495" s="229"/>
      <c r="K495" s="230">
        <f>ROUND(E495*J495,2)</f>
        <v>0</v>
      </c>
      <c r="L495" s="230">
        <v>15</v>
      </c>
      <c r="M495" s="230">
        <f>G495*(1+L495/100)</f>
        <v>0</v>
      </c>
      <c r="N495" s="230">
        <v>0</v>
      </c>
      <c r="O495" s="230">
        <f>ROUND(E495*N495,2)</f>
        <v>0</v>
      </c>
      <c r="P495" s="230">
        <v>0</v>
      </c>
      <c r="Q495" s="230">
        <f>ROUND(E495*P495,2)</f>
        <v>0</v>
      </c>
      <c r="R495" s="230" t="s">
        <v>228</v>
      </c>
      <c r="S495" s="230" t="s">
        <v>142</v>
      </c>
      <c r="T495" s="231" t="s">
        <v>143</v>
      </c>
      <c r="U495" s="215">
        <v>0.10299999999999999</v>
      </c>
      <c r="V495" s="215">
        <f>ROUND(E495*U495,2)</f>
        <v>0.21</v>
      </c>
      <c r="W495" s="215"/>
      <c r="X495" s="215" t="s">
        <v>144</v>
      </c>
      <c r="Y495" s="206"/>
      <c r="Z495" s="206"/>
      <c r="AA495" s="206"/>
      <c r="AB495" s="206"/>
      <c r="AC495" s="206"/>
      <c r="AD495" s="206"/>
      <c r="AE495" s="206"/>
      <c r="AF495" s="206"/>
      <c r="AG495" s="206" t="s">
        <v>145</v>
      </c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outlineLevel="1" x14ac:dyDescent="0.2">
      <c r="A496" s="213"/>
      <c r="B496" s="214"/>
      <c r="C496" s="247" t="s">
        <v>731</v>
      </c>
      <c r="D496" s="216"/>
      <c r="E496" s="217">
        <v>2</v>
      </c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06"/>
      <c r="Z496" s="206"/>
      <c r="AA496" s="206"/>
      <c r="AB496" s="206"/>
      <c r="AC496" s="206"/>
      <c r="AD496" s="206"/>
      <c r="AE496" s="206"/>
      <c r="AF496" s="206"/>
      <c r="AG496" s="206" t="s">
        <v>152</v>
      </c>
      <c r="AH496" s="206">
        <v>5</v>
      </c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 x14ac:dyDescent="0.2">
      <c r="A497" s="225">
        <v>171</v>
      </c>
      <c r="B497" s="226" t="s">
        <v>732</v>
      </c>
      <c r="C497" s="244" t="s">
        <v>733</v>
      </c>
      <c r="D497" s="227" t="s">
        <v>163</v>
      </c>
      <c r="E497" s="228">
        <v>2</v>
      </c>
      <c r="F497" s="229"/>
      <c r="G497" s="230">
        <f>ROUND(E497*F497,2)</f>
        <v>0</v>
      </c>
      <c r="H497" s="229"/>
      <c r="I497" s="230">
        <f>ROUND(E497*H497,2)</f>
        <v>0</v>
      </c>
      <c r="J497" s="229"/>
      <c r="K497" s="230">
        <f>ROUND(E497*J497,2)</f>
        <v>0</v>
      </c>
      <c r="L497" s="230">
        <v>15</v>
      </c>
      <c r="M497" s="230">
        <f>G497*(1+L497/100)</f>
        <v>0</v>
      </c>
      <c r="N497" s="230">
        <v>0</v>
      </c>
      <c r="O497" s="230">
        <f>ROUND(E497*N497,2)</f>
        <v>0</v>
      </c>
      <c r="P497" s="230">
        <v>0</v>
      </c>
      <c r="Q497" s="230">
        <f>ROUND(E497*P497,2)</f>
        <v>0</v>
      </c>
      <c r="R497" s="230" t="s">
        <v>228</v>
      </c>
      <c r="S497" s="230" t="s">
        <v>142</v>
      </c>
      <c r="T497" s="231" t="s">
        <v>143</v>
      </c>
      <c r="U497" s="215">
        <v>0.16500000000000001</v>
      </c>
      <c r="V497" s="215">
        <f>ROUND(E497*U497,2)</f>
        <v>0.33</v>
      </c>
      <c r="W497" s="215"/>
      <c r="X497" s="215" t="s">
        <v>144</v>
      </c>
      <c r="Y497" s="206"/>
      <c r="Z497" s="206"/>
      <c r="AA497" s="206"/>
      <c r="AB497" s="206"/>
      <c r="AC497" s="206"/>
      <c r="AD497" s="206"/>
      <c r="AE497" s="206"/>
      <c r="AF497" s="206"/>
      <c r="AG497" s="206" t="s">
        <v>145</v>
      </c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 x14ac:dyDescent="0.2">
      <c r="A498" s="213"/>
      <c r="B498" s="214"/>
      <c r="C498" s="247" t="s">
        <v>734</v>
      </c>
      <c r="D498" s="216"/>
      <c r="E498" s="217">
        <v>2</v>
      </c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06"/>
      <c r="Z498" s="206"/>
      <c r="AA498" s="206"/>
      <c r="AB498" s="206"/>
      <c r="AC498" s="206"/>
      <c r="AD498" s="206"/>
      <c r="AE498" s="206"/>
      <c r="AF498" s="206"/>
      <c r="AG498" s="206" t="s">
        <v>152</v>
      </c>
      <c r="AH498" s="206">
        <v>5</v>
      </c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 x14ac:dyDescent="0.2">
      <c r="A499" s="225">
        <v>172</v>
      </c>
      <c r="B499" s="226" t="s">
        <v>735</v>
      </c>
      <c r="C499" s="244" t="s">
        <v>736</v>
      </c>
      <c r="D499" s="227" t="s">
        <v>163</v>
      </c>
      <c r="E499" s="228">
        <v>40</v>
      </c>
      <c r="F499" s="229"/>
      <c r="G499" s="230">
        <f>ROUND(E499*F499,2)</f>
        <v>0</v>
      </c>
      <c r="H499" s="229"/>
      <c r="I499" s="230">
        <f>ROUND(E499*H499,2)</f>
        <v>0</v>
      </c>
      <c r="J499" s="229"/>
      <c r="K499" s="230">
        <f>ROUND(E499*J499,2)</f>
        <v>0</v>
      </c>
      <c r="L499" s="230">
        <v>15</v>
      </c>
      <c r="M499" s="230">
        <f>G499*(1+L499/100)</f>
        <v>0</v>
      </c>
      <c r="N499" s="230">
        <v>1.1800000000000001E-3</v>
      </c>
      <c r="O499" s="230">
        <f>ROUND(E499*N499,2)</f>
        <v>0.05</v>
      </c>
      <c r="P499" s="230">
        <v>0</v>
      </c>
      <c r="Q499" s="230">
        <f>ROUND(E499*P499,2)</f>
        <v>0</v>
      </c>
      <c r="R499" s="230" t="s">
        <v>228</v>
      </c>
      <c r="S499" s="230" t="s">
        <v>142</v>
      </c>
      <c r="T499" s="231" t="s">
        <v>143</v>
      </c>
      <c r="U499" s="215">
        <v>0.21</v>
      </c>
      <c r="V499" s="215">
        <f>ROUND(E499*U499,2)</f>
        <v>8.4</v>
      </c>
      <c r="W499" s="215"/>
      <c r="X499" s="215" t="s">
        <v>144</v>
      </c>
      <c r="Y499" s="206"/>
      <c r="Z499" s="206"/>
      <c r="AA499" s="206"/>
      <c r="AB499" s="206"/>
      <c r="AC499" s="206"/>
      <c r="AD499" s="206"/>
      <c r="AE499" s="206"/>
      <c r="AF499" s="206"/>
      <c r="AG499" s="206" t="s">
        <v>145</v>
      </c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 x14ac:dyDescent="0.2">
      <c r="A500" s="213"/>
      <c r="B500" s="214"/>
      <c r="C500" s="247" t="s">
        <v>737</v>
      </c>
      <c r="D500" s="216"/>
      <c r="E500" s="217">
        <v>2</v>
      </c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06"/>
      <c r="Z500" s="206"/>
      <c r="AA500" s="206"/>
      <c r="AB500" s="206"/>
      <c r="AC500" s="206"/>
      <c r="AD500" s="206"/>
      <c r="AE500" s="206"/>
      <c r="AF500" s="206"/>
      <c r="AG500" s="206" t="s">
        <v>152</v>
      </c>
      <c r="AH500" s="206">
        <v>5</v>
      </c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 x14ac:dyDescent="0.2">
      <c r="A501" s="213"/>
      <c r="B501" s="214"/>
      <c r="C501" s="247" t="s">
        <v>738</v>
      </c>
      <c r="D501" s="216"/>
      <c r="E501" s="217">
        <v>8</v>
      </c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06"/>
      <c r="Z501" s="206"/>
      <c r="AA501" s="206"/>
      <c r="AB501" s="206"/>
      <c r="AC501" s="206"/>
      <c r="AD501" s="206"/>
      <c r="AE501" s="206"/>
      <c r="AF501" s="206"/>
      <c r="AG501" s="206" t="s">
        <v>152</v>
      </c>
      <c r="AH501" s="206">
        <v>5</v>
      </c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 x14ac:dyDescent="0.2">
      <c r="A502" s="213"/>
      <c r="B502" s="214"/>
      <c r="C502" s="247" t="s">
        <v>739</v>
      </c>
      <c r="D502" s="216"/>
      <c r="E502" s="217">
        <v>30</v>
      </c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06"/>
      <c r="Z502" s="206"/>
      <c r="AA502" s="206"/>
      <c r="AB502" s="206"/>
      <c r="AC502" s="206"/>
      <c r="AD502" s="206"/>
      <c r="AE502" s="206"/>
      <c r="AF502" s="206"/>
      <c r="AG502" s="206" t="s">
        <v>152</v>
      </c>
      <c r="AH502" s="206">
        <v>5</v>
      </c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ht="22.5" outlineLevel="1" x14ac:dyDescent="0.2">
      <c r="A503" s="225">
        <v>173</v>
      </c>
      <c r="B503" s="226" t="s">
        <v>740</v>
      </c>
      <c r="C503" s="244" t="s">
        <v>741</v>
      </c>
      <c r="D503" s="227" t="s">
        <v>163</v>
      </c>
      <c r="E503" s="228">
        <v>15</v>
      </c>
      <c r="F503" s="229"/>
      <c r="G503" s="230">
        <f>ROUND(E503*F503,2)</f>
        <v>0</v>
      </c>
      <c r="H503" s="229"/>
      <c r="I503" s="230">
        <f>ROUND(E503*H503,2)</f>
        <v>0</v>
      </c>
      <c r="J503" s="229"/>
      <c r="K503" s="230">
        <f>ROUND(E503*J503,2)</f>
        <v>0</v>
      </c>
      <c r="L503" s="230">
        <v>15</v>
      </c>
      <c r="M503" s="230">
        <f>G503*(1+L503/100)</f>
        <v>0</v>
      </c>
      <c r="N503" s="230">
        <v>0</v>
      </c>
      <c r="O503" s="230">
        <f>ROUND(E503*N503,2)</f>
        <v>0</v>
      </c>
      <c r="P503" s="230">
        <v>0</v>
      </c>
      <c r="Q503" s="230">
        <f>ROUND(E503*P503,2)</f>
        <v>0</v>
      </c>
      <c r="R503" s="230" t="s">
        <v>228</v>
      </c>
      <c r="S503" s="230" t="s">
        <v>142</v>
      </c>
      <c r="T503" s="231" t="s">
        <v>143</v>
      </c>
      <c r="U503" s="215">
        <v>8.3000000000000004E-2</v>
      </c>
      <c r="V503" s="215">
        <f>ROUND(E503*U503,2)</f>
        <v>1.25</v>
      </c>
      <c r="W503" s="215"/>
      <c r="X503" s="215" t="s">
        <v>144</v>
      </c>
      <c r="Y503" s="206"/>
      <c r="Z503" s="206"/>
      <c r="AA503" s="206"/>
      <c r="AB503" s="206"/>
      <c r="AC503" s="206"/>
      <c r="AD503" s="206"/>
      <c r="AE503" s="206"/>
      <c r="AF503" s="206"/>
      <c r="AG503" s="206" t="s">
        <v>145</v>
      </c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 x14ac:dyDescent="0.2">
      <c r="A504" s="213"/>
      <c r="B504" s="214"/>
      <c r="C504" s="249" t="s">
        <v>689</v>
      </c>
      <c r="D504" s="241"/>
      <c r="E504" s="241"/>
      <c r="F504" s="241"/>
      <c r="G504" s="241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06"/>
      <c r="Z504" s="206"/>
      <c r="AA504" s="206"/>
      <c r="AB504" s="206"/>
      <c r="AC504" s="206"/>
      <c r="AD504" s="206"/>
      <c r="AE504" s="206"/>
      <c r="AF504" s="206"/>
      <c r="AG504" s="206" t="s">
        <v>149</v>
      </c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 x14ac:dyDescent="0.2">
      <c r="A505" s="213"/>
      <c r="B505" s="214"/>
      <c r="C505" s="247" t="s">
        <v>716</v>
      </c>
      <c r="D505" s="216"/>
      <c r="E505" s="217">
        <v>15</v>
      </c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06"/>
      <c r="Z505" s="206"/>
      <c r="AA505" s="206"/>
      <c r="AB505" s="206"/>
      <c r="AC505" s="206"/>
      <c r="AD505" s="206"/>
      <c r="AE505" s="206"/>
      <c r="AF505" s="206"/>
      <c r="AG505" s="206" t="s">
        <v>152</v>
      </c>
      <c r="AH505" s="206">
        <v>0</v>
      </c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outlineLevel="1" x14ac:dyDescent="0.2">
      <c r="A506" s="225">
        <v>174</v>
      </c>
      <c r="B506" s="226" t="s">
        <v>742</v>
      </c>
      <c r="C506" s="244" t="s">
        <v>743</v>
      </c>
      <c r="D506" s="227" t="s">
        <v>163</v>
      </c>
      <c r="E506" s="228">
        <v>4</v>
      </c>
      <c r="F506" s="229"/>
      <c r="G506" s="230">
        <f>ROUND(E506*F506,2)</f>
        <v>0</v>
      </c>
      <c r="H506" s="229"/>
      <c r="I506" s="230">
        <f>ROUND(E506*H506,2)</f>
        <v>0</v>
      </c>
      <c r="J506" s="229"/>
      <c r="K506" s="230">
        <f>ROUND(E506*J506,2)</f>
        <v>0</v>
      </c>
      <c r="L506" s="230">
        <v>15</v>
      </c>
      <c r="M506" s="230">
        <f>G506*(1+L506/100)</f>
        <v>0</v>
      </c>
      <c r="N506" s="230">
        <v>1.42E-3</v>
      </c>
      <c r="O506" s="230">
        <f>ROUND(E506*N506,2)</f>
        <v>0.01</v>
      </c>
      <c r="P506" s="230">
        <v>0</v>
      </c>
      <c r="Q506" s="230">
        <f>ROUND(E506*P506,2)</f>
        <v>0</v>
      </c>
      <c r="R506" s="230" t="s">
        <v>228</v>
      </c>
      <c r="S506" s="230" t="s">
        <v>142</v>
      </c>
      <c r="T506" s="231" t="s">
        <v>143</v>
      </c>
      <c r="U506" s="215">
        <v>0.42399999999999999</v>
      </c>
      <c r="V506" s="215">
        <f>ROUND(E506*U506,2)</f>
        <v>1.7</v>
      </c>
      <c r="W506" s="215"/>
      <c r="X506" s="215" t="s">
        <v>144</v>
      </c>
      <c r="Y506" s="206"/>
      <c r="Z506" s="206"/>
      <c r="AA506" s="206"/>
      <c r="AB506" s="206"/>
      <c r="AC506" s="206"/>
      <c r="AD506" s="206"/>
      <c r="AE506" s="206"/>
      <c r="AF506" s="206"/>
      <c r="AG506" s="206" t="s">
        <v>145</v>
      </c>
      <c r="AH506" s="206"/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 x14ac:dyDescent="0.2">
      <c r="A507" s="213"/>
      <c r="B507" s="214"/>
      <c r="C507" s="249" t="s">
        <v>689</v>
      </c>
      <c r="D507" s="241"/>
      <c r="E507" s="241"/>
      <c r="F507" s="241"/>
      <c r="G507" s="241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06"/>
      <c r="Z507" s="206"/>
      <c r="AA507" s="206"/>
      <c r="AB507" s="206"/>
      <c r="AC507" s="206"/>
      <c r="AD507" s="206"/>
      <c r="AE507" s="206"/>
      <c r="AF507" s="206"/>
      <c r="AG507" s="206" t="s">
        <v>149</v>
      </c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 x14ac:dyDescent="0.2">
      <c r="A508" s="225">
        <v>175</v>
      </c>
      <c r="B508" s="226" t="s">
        <v>238</v>
      </c>
      <c r="C508" s="244" t="s">
        <v>744</v>
      </c>
      <c r="D508" s="227" t="s">
        <v>163</v>
      </c>
      <c r="E508" s="228">
        <v>10</v>
      </c>
      <c r="F508" s="229"/>
      <c r="G508" s="230">
        <f>ROUND(E508*F508,2)</f>
        <v>0</v>
      </c>
      <c r="H508" s="229"/>
      <c r="I508" s="230">
        <f>ROUND(E508*H508,2)</f>
        <v>0</v>
      </c>
      <c r="J508" s="229"/>
      <c r="K508" s="230">
        <f>ROUND(E508*J508,2)</f>
        <v>0</v>
      </c>
      <c r="L508" s="230">
        <v>15</v>
      </c>
      <c r="M508" s="230">
        <f>G508*(1+L508/100)</f>
        <v>0</v>
      </c>
      <c r="N508" s="230">
        <v>5.1000000000000004E-4</v>
      </c>
      <c r="O508" s="230">
        <f>ROUND(E508*N508,2)</f>
        <v>0.01</v>
      </c>
      <c r="P508" s="230">
        <v>0</v>
      </c>
      <c r="Q508" s="230">
        <f>ROUND(E508*P508,2)</f>
        <v>0</v>
      </c>
      <c r="R508" s="230" t="s">
        <v>228</v>
      </c>
      <c r="S508" s="230" t="s">
        <v>142</v>
      </c>
      <c r="T508" s="231" t="s">
        <v>143</v>
      </c>
      <c r="U508" s="215">
        <v>0.251</v>
      </c>
      <c r="V508" s="215">
        <f>ROUND(E508*U508,2)</f>
        <v>2.5099999999999998</v>
      </c>
      <c r="W508" s="215"/>
      <c r="X508" s="215" t="s">
        <v>144</v>
      </c>
      <c r="Y508" s="206"/>
      <c r="Z508" s="206"/>
      <c r="AA508" s="206"/>
      <c r="AB508" s="206"/>
      <c r="AC508" s="206"/>
      <c r="AD508" s="206"/>
      <c r="AE508" s="206"/>
      <c r="AF508" s="206"/>
      <c r="AG508" s="206" t="s">
        <v>145</v>
      </c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outlineLevel="1" x14ac:dyDescent="0.2">
      <c r="A509" s="213"/>
      <c r="B509" s="214"/>
      <c r="C509" s="249" t="s">
        <v>689</v>
      </c>
      <c r="D509" s="241"/>
      <c r="E509" s="241"/>
      <c r="F509" s="241"/>
      <c r="G509" s="241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06"/>
      <c r="Z509" s="206"/>
      <c r="AA509" s="206"/>
      <c r="AB509" s="206"/>
      <c r="AC509" s="206"/>
      <c r="AD509" s="206"/>
      <c r="AE509" s="206"/>
      <c r="AF509" s="206"/>
      <c r="AG509" s="206" t="s">
        <v>149</v>
      </c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outlineLevel="1" x14ac:dyDescent="0.2">
      <c r="A510" s="213"/>
      <c r="B510" s="214"/>
      <c r="C510" s="247" t="s">
        <v>745</v>
      </c>
      <c r="D510" s="216"/>
      <c r="E510" s="217">
        <v>2</v>
      </c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06"/>
      <c r="Z510" s="206"/>
      <c r="AA510" s="206"/>
      <c r="AB510" s="206"/>
      <c r="AC510" s="206"/>
      <c r="AD510" s="206"/>
      <c r="AE510" s="206"/>
      <c r="AF510" s="206"/>
      <c r="AG510" s="206" t="s">
        <v>152</v>
      </c>
      <c r="AH510" s="206">
        <v>5</v>
      </c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6"/>
      <c r="BA510" s="206"/>
      <c r="BB510" s="206"/>
      <c r="BC510" s="206"/>
      <c r="BD510" s="206"/>
      <c r="BE510" s="206"/>
      <c r="BF510" s="206"/>
      <c r="BG510" s="206"/>
      <c r="BH510" s="206"/>
    </row>
    <row r="511" spans="1:60" outlineLevel="1" x14ac:dyDescent="0.2">
      <c r="A511" s="213"/>
      <c r="B511" s="214"/>
      <c r="C511" s="247" t="s">
        <v>746</v>
      </c>
      <c r="D511" s="216"/>
      <c r="E511" s="217">
        <v>8</v>
      </c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06"/>
      <c r="Z511" s="206"/>
      <c r="AA511" s="206"/>
      <c r="AB511" s="206"/>
      <c r="AC511" s="206"/>
      <c r="AD511" s="206"/>
      <c r="AE511" s="206"/>
      <c r="AF511" s="206"/>
      <c r="AG511" s="206" t="s">
        <v>152</v>
      </c>
      <c r="AH511" s="206">
        <v>5</v>
      </c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 x14ac:dyDescent="0.2">
      <c r="A512" s="225">
        <v>176</v>
      </c>
      <c r="B512" s="226" t="s">
        <v>747</v>
      </c>
      <c r="C512" s="244" t="s">
        <v>748</v>
      </c>
      <c r="D512" s="227" t="s">
        <v>163</v>
      </c>
      <c r="E512" s="228">
        <v>10</v>
      </c>
      <c r="F512" s="229"/>
      <c r="G512" s="230">
        <f>ROUND(E512*F512,2)</f>
        <v>0</v>
      </c>
      <c r="H512" s="229"/>
      <c r="I512" s="230">
        <f>ROUND(E512*H512,2)</f>
        <v>0</v>
      </c>
      <c r="J512" s="229"/>
      <c r="K512" s="230">
        <f>ROUND(E512*J512,2)</f>
        <v>0</v>
      </c>
      <c r="L512" s="230">
        <v>15</v>
      </c>
      <c r="M512" s="230">
        <f>G512*(1+L512/100)</f>
        <v>0</v>
      </c>
      <c r="N512" s="230">
        <v>2.4000000000000001E-4</v>
      </c>
      <c r="O512" s="230">
        <f>ROUND(E512*N512,2)</f>
        <v>0</v>
      </c>
      <c r="P512" s="230">
        <v>0</v>
      </c>
      <c r="Q512" s="230">
        <f>ROUND(E512*P512,2)</f>
        <v>0</v>
      </c>
      <c r="R512" s="230" t="s">
        <v>228</v>
      </c>
      <c r="S512" s="230" t="s">
        <v>142</v>
      </c>
      <c r="T512" s="231" t="s">
        <v>143</v>
      </c>
      <c r="U512" s="215">
        <v>0.27800000000000002</v>
      </c>
      <c r="V512" s="215">
        <f>ROUND(E512*U512,2)</f>
        <v>2.78</v>
      </c>
      <c r="W512" s="215"/>
      <c r="X512" s="215" t="s">
        <v>144</v>
      </c>
      <c r="Y512" s="206"/>
      <c r="Z512" s="206"/>
      <c r="AA512" s="206"/>
      <c r="AB512" s="206"/>
      <c r="AC512" s="206"/>
      <c r="AD512" s="206"/>
      <c r="AE512" s="206"/>
      <c r="AF512" s="206"/>
      <c r="AG512" s="206" t="s">
        <v>145</v>
      </c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 x14ac:dyDescent="0.2">
      <c r="A513" s="213"/>
      <c r="B513" s="214"/>
      <c r="C513" s="249" t="s">
        <v>689</v>
      </c>
      <c r="D513" s="241"/>
      <c r="E513" s="241"/>
      <c r="F513" s="241"/>
      <c r="G513" s="241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06"/>
      <c r="Z513" s="206"/>
      <c r="AA513" s="206"/>
      <c r="AB513" s="206"/>
      <c r="AC513" s="206"/>
      <c r="AD513" s="206"/>
      <c r="AE513" s="206"/>
      <c r="AF513" s="206"/>
      <c r="AG513" s="206" t="s">
        <v>149</v>
      </c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outlineLevel="1" x14ac:dyDescent="0.2">
      <c r="A514" s="213"/>
      <c r="B514" s="214"/>
      <c r="C514" s="247" t="s">
        <v>745</v>
      </c>
      <c r="D514" s="216"/>
      <c r="E514" s="217">
        <v>2</v>
      </c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06"/>
      <c r="Z514" s="206"/>
      <c r="AA514" s="206"/>
      <c r="AB514" s="206"/>
      <c r="AC514" s="206"/>
      <c r="AD514" s="206"/>
      <c r="AE514" s="206"/>
      <c r="AF514" s="206"/>
      <c r="AG514" s="206" t="s">
        <v>152</v>
      </c>
      <c r="AH514" s="206">
        <v>5</v>
      </c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 x14ac:dyDescent="0.2">
      <c r="A515" s="213"/>
      <c r="B515" s="214"/>
      <c r="C515" s="247" t="s">
        <v>749</v>
      </c>
      <c r="D515" s="216"/>
      <c r="E515" s="217">
        <v>8</v>
      </c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06"/>
      <c r="Z515" s="206"/>
      <c r="AA515" s="206"/>
      <c r="AB515" s="206"/>
      <c r="AC515" s="206"/>
      <c r="AD515" s="206"/>
      <c r="AE515" s="206"/>
      <c r="AF515" s="206"/>
      <c r="AG515" s="206" t="s">
        <v>152</v>
      </c>
      <c r="AH515" s="206">
        <v>5</v>
      </c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 x14ac:dyDescent="0.2">
      <c r="A516" s="225">
        <v>177</v>
      </c>
      <c r="B516" s="226" t="s">
        <v>750</v>
      </c>
      <c r="C516" s="244" t="s">
        <v>751</v>
      </c>
      <c r="D516" s="227" t="s">
        <v>163</v>
      </c>
      <c r="E516" s="228">
        <v>2</v>
      </c>
      <c r="F516" s="229"/>
      <c r="G516" s="230">
        <f>ROUND(E516*F516,2)</f>
        <v>0</v>
      </c>
      <c r="H516" s="229"/>
      <c r="I516" s="230">
        <f>ROUND(E516*H516,2)</f>
        <v>0</v>
      </c>
      <c r="J516" s="229"/>
      <c r="K516" s="230">
        <f>ROUND(E516*J516,2)</f>
        <v>0</v>
      </c>
      <c r="L516" s="230">
        <v>15</v>
      </c>
      <c r="M516" s="230">
        <f>G516*(1+L516/100)</f>
        <v>0</v>
      </c>
      <c r="N516" s="230">
        <v>5.0000000000000001E-3</v>
      </c>
      <c r="O516" s="230">
        <f>ROUND(E516*N516,2)</f>
        <v>0.01</v>
      </c>
      <c r="P516" s="230">
        <v>0</v>
      </c>
      <c r="Q516" s="230">
        <f>ROUND(E516*P516,2)</f>
        <v>0</v>
      </c>
      <c r="R516" s="230"/>
      <c r="S516" s="230" t="s">
        <v>189</v>
      </c>
      <c r="T516" s="231" t="s">
        <v>155</v>
      </c>
      <c r="U516" s="215">
        <v>0</v>
      </c>
      <c r="V516" s="215">
        <f>ROUND(E516*U516,2)</f>
        <v>0</v>
      </c>
      <c r="W516" s="215"/>
      <c r="X516" s="215" t="s">
        <v>144</v>
      </c>
      <c r="Y516" s="206"/>
      <c r="Z516" s="206"/>
      <c r="AA516" s="206"/>
      <c r="AB516" s="206"/>
      <c r="AC516" s="206"/>
      <c r="AD516" s="206"/>
      <c r="AE516" s="206"/>
      <c r="AF516" s="206"/>
      <c r="AG516" s="206" t="s">
        <v>145</v>
      </c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 x14ac:dyDescent="0.2">
      <c r="A517" s="213"/>
      <c r="B517" s="214"/>
      <c r="C517" s="249" t="s">
        <v>689</v>
      </c>
      <c r="D517" s="241"/>
      <c r="E517" s="241"/>
      <c r="F517" s="241"/>
      <c r="G517" s="241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06"/>
      <c r="Z517" s="206"/>
      <c r="AA517" s="206"/>
      <c r="AB517" s="206"/>
      <c r="AC517" s="206"/>
      <c r="AD517" s="206"/>
      <c r="AE517" s="206"/>
      <c r="AF517" s="206"/>
      <c r="AG517" s="206" t="s">
        <v>149</v>
      </c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 x14ac:dyDescent="0.2">
      <c r="A518" s="225">
        <v>178</v>
      </c>
      <c r="B518" s="226" t="s">
        <v>752</v>
      </c>
      <c r="C518" s="244" t="s">
        <v>753</v>
      </c>
      <c r="D518" s="227" t="s">
        <v>163</v>
      </c>
      <c r="E518" s="228">
        <v>4</v>
      </c>
      <c r="F518" s="229"/>
      <c r="G518" s="230">
        <f>ROUND(E518*F518,2)</f>
        <v>0</v>
      </c>
      <c r="H518" s="229"/>
      <c r="I518" s="230">
        <f>ROUND(E518*H518,2)</f>
        <v>0</v>
      </c>
      <c r="J518" s="229"/>
      <c r="K518" s="230">
        <f>ROUND(E518*J518,2)</f>
        <v>0</v>
      </c>
      <c r="L518" s="230">
        <v>15</v>
      </c>
      <c r="M518" s="230">
        <f>G518*(1+L518/100)</f>
        <v>0</v>
      </c>
      <c r="N518" s="230">
        <v>1E-3</v>
      </c>
      <c r="O518" s="230">
        <f>ROUND(E518*N518,2)</f>
        <v>0</v>
      </c>
      <c r="P518" s="230">
        <v>0</v>
      </c>
      <c r="Q518" s="230">
        <f>ROUND(E518*P518,2)</f>
        <v>0</v>
      </c>
      <c r="R518" s="230"/>
      <c r="S518" s="230" t="s">
        <v>189</v>
      </c>
      <c r="T518" s="231" t="s">
        <v>155</v>
      </c>
      <c r="U518" s="215">
        <v>0</v>
      </c>
      <c r="V518" s="215">
        <f>ROUND(E518*U518,2)</f>
        <v>0</v>
      </c>
      <c r="W518" s="215"/>
      <c r="X518" s="215" t="s">
        <v>144</v>
      </c>
      <c r="Y518" s="206"/>
      <c r="Z518" s="206"/>
      <c r="AA518" s="206"/>
      <c r="AB518" s="206"/>
      <c r="AC518" s="206"/>
      <c r="AD518" s="206"/>
      <c r="AE518" s="206"/>
      <c r="AF518" s="206"/>
      <c r="AG518" s="206" t="s">
        <v>145</v>
      </c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 x14ac:dyDescent="0.2">
      <c r="A519" s="213"/>
      <c r="B519" s="214"/>
      <c r="C519" s="249" t="s">
        <v>754</v>
      </c>
      <c r="D519" s="241"/>
      <c r="E519" s="241"/>
      <c r="F519" s="241"/>
      <c r="G519" s="241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06"/>
      <c r="Z519" s="206"/>
      <c r="AA519" s="206"/>
      <c r="AB519" s="206"/>
      <c r="AC519" s="206"/>
      <c r="AD519" s="206"/>
      <c r="AE519" s="206"/>
      <c r="AF519" s="206"/>
      <c r="AG519" s="206" t="s">
        <v>149</v>
      </c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outlineLevel="1" x14ac:dyDescent="0.2">
      <c r="A520" s="225">
        <v>179</v>
      </c>
      <c r="B520" s="226" t="s">
        <v>755</v>
      </c>
      <c r="C520" s="244" t="s">
        <v>756</v>
      </c>
      <c r="D520" s="227" t="s">
        <v>163</v>
      </c>
      <c r="E520" s="228">
        <v>1</v>
      </c>
      <c r="F520" s="229"/>
      <c r="G520" s="230">
        <f>ROUND(E520*F520,2)</f>
        <v>0</v>
      </c>
      <c r="H520" s="229"/>
      <c r="I520" s="230">
        <f>ROUND(E520*H520,2)</f>
        <v>0</v>
      </c>
      <c r="J520" s="229"/>
      <c r="K520" s="230">
        <f>ROUND(E520*J520,2)</f>
        <v>0</v>
      </c>
      <c r="L520" s="230">
        <v>15</v>
      </c>
      <c r="M520" s="230">
        <f>G520*(1+L520/100)</f>
        <v>0</v>
      </c>
      <c r="N520" s="230">
        <v>1E-3</v>
      </c>
      <c r="O520" s="230">
        <f>ROUND(E520*N520,2)</f>
        <v>0</v>
      </c>
      <c r="P520" s="230">
        <v>0</v>
      </c>
      <c r="Q520" s="230">
        <f>ROUND(E520*P520,2)</f>
        <v>0</v>
      </c>
      <c r="R520" s="230"/>
      <c r="S520" s="230" t="s">
        <v>189</v>
      </c>
      <c r="T520" s="231" t="s">
        <v>155</v>
      </c>
      <c r="U520" s="215">
        <v>0</v>
      </c>
      <c r="V520" s="215">
        <f>ROUND(E520*U520,2)</f>
        <v>0</v>
      </c>
      <c r="W520" s="215"/>
      <c r="X520" s="215" t="s">
        <v>144</v>
      </c>
      <c r="Y520" s="206"/>
      <c r="Z520" s="206"/>
      <c r="AA520" s="206"/>
      <c r="AB520" s="206"/>
      <c r="AC520" s="206"/>
      <c r="AD520" s="206"/>
      <c r="AE520" s="206"/>
      <c r="AF520" s="206"/>
      <c r="AG520" s="206" t="s">
        <v>145</v>
      </c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</row>
    <row r="521" spans="1:60" outlineLevel="1" x14ac:dyDescent="0.2">
      <c r="A521" s="213"/>
      <c r="B521" s="214"/>
      <c r="C521" s="249" t="s">
        <v>754</v>
      </c>
      <c r="D521" s="241"/>
      <c r="E521" s="241"/>
      <c r="F521" s="241"/>
      <c r="G521" s="241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06"/>
      <c r="Z521" s="206"/>
      <c r="AA521" s="206"/>
      <c r="AB521" s="206"/>
      <c r="AC521" s="206"/>
      <c r="AD521" s="206"/>
      <c r="AE521" s="206"/>
      <c r="AF521" s="206"/>
      <c r="AG521" s="206" t="s">
        <v>149</v>
      </c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 x14ac:dyDescent="0.2">
      <c r="A522" s="225">
        <v>180</v>
      </c>
      <c r="B522" s="226" t="s">
        <v>757</v>
      </c>
      <c r="C522" s="244" t="s">
        <v>758</v>
      </c>
      <c r="D522" s="227" t="s">
        <v>163</v>
      </c>
      <c r="E522" s="228">
        <v>3</v>
      </c>
      <c r="F522" s="229"/>
      <c r="G522" s="230">
        <f>ROUND(E522*F522,2)</f>
        <v>0</v>
      </c>
      <c r="H522" s="229"/>
      <c r="I522" s="230">
        <f>ROUND(E522*H522,2)</f>
        <v>0</v>
      </c>
      <c r="J522" s="229"/>
      <c r="K522" s="230">
        <f>ROUND(E522*J522,2)</f>
        <v>0</v>
      </c>
      <c r="L522" s="230">
        <v>15</v>
      </c>
      <c r="M522" s="230">
        <f>G522*(1+L522/100)</f>
        <v>0</v>
      </c>
      <c r="N522" s="230">
        <v>2E-3</v>
      </c>
      <c r="O522" s="230">
        <f>ROUND(E522*N522,2)</f>
        <v>0.01</v>
      </c>
      <c r="P522" s="230">
        <v>0</v>
      </c>
      <c r="Q522" s="230">
        <f>ROUND(E522*P522,2)</f>
        <v>0</v>
      </c>
      <c r="R522" s="230"/>
      <c r="S522" s="230" t="s">
        <v>189</v>
      </c>
      <c r="T522" s="231" t="s">
        <v>155</v>
      </c>
      <c r="U522" s="215">
        <v>0</v>
      </c>
      <c r="V522" s="215">
        <f>ROUND(E522*U522,2)</f>
        <v>0</v>
      </c>
      <c r="W522" s="215"/>
      <c r="X522" s="215" t="s">
        <v>144</v>
      </c>
      <c r="Y522" s="206"/>
      <c r="Z522" s="206"/>
      <c r="AA522" s="206"/>
      <c r="AB522" s="206"/>
      <c r="AC522" s="206"/>
      <c r="AD522" s="206"/>
      <c r="AE522" s="206"/>
      <c r="AF522" s="206"/>
      <c r="AG522" s="206" t="s">
        <v>145</v>
      </c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 x14ac:dyDescent="0.2">
      <c r="A523" s="213"/>
      <c r="B523" s="214"/>
      <c r="C523" s="249" t="s">
        <v>759</v>
      </c>
      <c r="D523" s="241"/>
      <c r="E523" s="241"/>
      <c r="F523" s="241"/>
      <c r="G523" s="241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06"/>
      <c r="Z523" s="206"/>
      <c r="AA523" s="206"/>
      <c r="AB523" s="206"/>
      <c r="AC523" s="206"/>
      <c r="AD523" s="206"/>
      <c r="AE523" s="206"/>
      <c r="AF523" s="206"/>
      <c r="AG523" s="206" t="s">
        <v>149</v>
      </c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outlineLevel="1" x14ac:dyDescent="0.2">
      <c r="A524" s="225">
        <v>181</v>
      </c>
      <c r="B524" s="226" t="s">
        <v>760</v>
      </c>
      <c r="C524" s="244" t="s">
        <v>403</v>
      </c>
      <c r="D524" s="227" t="s">
        <v>163</v>
      </c>
      <c r="E524" s="228">
        <v>8</v>
      </c>
      <c r="F524" s="229"/>
      <c r="G524" s="230">
        <f>ROUND(E524*F524,2)</f>
        <v>0</v>
      </c>
      <c r="H524" s="229"/>
      <c r="I524" s="230">
        <f>ROUND(E524*H524,2)</f>
        <v>0</v>
      </c>
      <c r="J524" s="229"/>
      <c r="K524" s="230">
        <f>ROUND(E524*J524,2)</f>
        <v>0</v>
      </c>
      <c r="L524" s="230">
        <v>15</v>
      </c>
      <c r="M524" s="230">
        <f>G524*(1+L524/100)</f>
        <v>0</v>
      </c>
      <c r="N524" s="230">
        <v>5.0000000000000001E-4</v>
      </c>
      <c r="O524" s="230">
        <f>ROUND(E524*N524,2)</f>
        <v>0</v>
      </c>
      <c r="P524" s="230">
        <v>0</v>
      </c>
      <c r="Q524" s="230">
        <f>ROUND(E524*P524,2)</f>
        <v>0</v>
      </c>
      <c r="R524" s="230"/>
      <c r="S524" s="230" t="s">
        <v>189</v>
      </c>
      <c r="T524" s="231" t="s">
        <v>155</v>
      </c>
      <c r="U524" s="215">
        <v>0</v>
      </c>
      <c r="V524" s="215">
        <f>ROUND(E524*U524,2)</f>
        <v>0</v>
      </c>
      <c r="W524" s="215"/>
      <c r="X524" s="215" t="s">
        <v>144</v>
      </c>
      <c r="Y524" s="206"/>
      <c r="Z524" s="206"/>
      <c r="AA524" s="206"/>
      <c r="AB524" s="206"/>
      <c r="AC524" s="206"/>
      <c r="AD524" s="206"/>
      <c r="AE524" s="206"/>
      <c r="AF524" s="206"/>
      <c r="AG524" s="206" t="s">
        <v>145</v>
      </c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 x14ac:dyDescent="0.2">
      <c r="A525" s="213"/>
      <c r="B525" s="214"/>
      <c r="C525" s="249" t="s">
        <v>759</v>
      </c>
      <c r="D525" s="241"/>
      <c r="E525" s="241"/>
      <c r="F525" s="241"/>
      <c r="G525" s="241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06"/>
      <c r="Z525" s="206"/>
      <c r="AA525" s="206"/>
      <c r="AB525" s="206"/>
      <c r="AC525" s="206"/>
      <c r="AD525" s="206"/>
      <c r="AE525" s="206"/>
      <c r="AF525" s="206"/>
      <c r="AG525" s="206" t="s">
        <v>149</v>
      </c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 x14ac:dyDescent="0.2">
      <c r="A526" s="234">
        <v>182</v>
      </c>
      <c r="B526" s="235" t="s">
        <v>761</v>
      </c>
      <c r="C526" s="248" t="s">
        <v>762</v>
      </c>
      <c r="D526" s="236" t="s">
        <v>163</v>
      </c>
      <c r="E526" s="237">
        <v>1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15</v>
      </c>
      <c r="M526" s="239">
        <f>G526*(1+L526/100)</f>
        <v>0</v>
      </c>
      <c r="N526" s="239">
        <v>1E-3</v>
      </c>
      <c r="O526" s="239">
        <f>ROUND(E526*N526,2)</f>
        <v>0</v>
      </c>
      <c r="P526" s="239">
        <v>0</v>
      </c>
      <c r="Q526" s="239">
        <f>ROUND(E526*P526,2)</f>
        <v>0</v>
      </c>
      <c r="R526" s="239"/>
      <c r="S526" s="239" t="s">
        <v>189</v>
      </c>
      <c r="T526" s="240" t="s">
        <v>155</v>
      </c>
      <c r="U526" s="215">
        <v>0</v>
      </c>
      <c r="V526" s="215">
        <f>ROUND(E526*U526,2)</f>
        <v>0</v>
      </c>
      <c r="W526" s="215"/>
      <c r="X526" s="215" t="s">
        <v>144</v>
      </c>
      <c r="Y526" s="206"/>
      <c r="Z526" s="206"/>
      <c r="AA526" s="206"/>
      <c r="AB526" s="206"/>
      <c r="AC526" s="206"/>
      <c r="AD526" s="206"/>
      <c r="AE526" s="206"/>
      <c r="AF526" s="206"/>
      <c r="AG526" s="206" t="s">
        <v>145</v>
      </c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ht="22.5" outlineLevel="1" x14ac:dyDescent="0.2">
      <c r="A527" s="225">
        <v>183</v>
      </c>
      <c r="B527" s="226" t="s">
        <v>763</v>
      </c>
      <c r="C527" s="244" t="s">
        <v>764</v>
      </c>
      <c r="D527" s="227" t="s">
        <v>163</v>
      </c>
      <c r="E527" s="228">
        <v>8</v>
      </c>
      <c r="F527" s="229"/>
      <c r="G527" s="230">
        <f>ROUND(E527*F527,2)</f>
        <v>0</v>
      </c>
      <c r="H527" s="229"/>
      <c r="I527" s="230">
        <f>ROUND(E527*H527,2)</f>
        <v>0</v>
      </c>
      <c r="J527" s="229"/>
      <c r="K527" s="230">
        <f>ROUND(E527*J527,2)</f>
        <v>0</v>
      </c>
      <c r="L527" s="230">
        <v>15</v>
      </c>
      <c r="M527" s="230">
        <f>G527*(1+L527/100)</f>
        <v>0</v>
      </c>
      <c r="N527" s="230">
        <v>5.0000000000000001E-4</v>
      </c>
      <c r="O527" s="230">
        <f>ROUND(E527*N527,2)</f>
        <v>0</v>
      </c>
      <c r="P527" s="230">
        <v>0</v>
      </c>
      <c r="Q527" s="230">
        <f>ROUND(E527*P527,2)</f>
        <v>0</v>
      </c>
      <c r="R527" s="230"/>
      <c r="S527" s="230" t="s">
        <v>189</v>
      </c>
      <c r="T527" s="231" t="s">
        <v>155</v>
      </c>
      <c r="U527" s="215">
        <v>0</v>
      </c>
      <c r="V527" s="215">
        <f>ROUND(E527*U527,2)</f>
        <v>0</v>
      </c>
      <c r="W527" s="215"/>
      <c r="X527" s="215" t="s">
        <v>144</v>
      </c>
      <c r="Y527" s="206"/>
      <c r="Z527" s="206"/>
      <c r="AA527" s="206"/>
      <c r="AB527" s="206"/>
      <c r="AC527" s="206"/>
      <c r="AD527" s="206"/>
      <c r="AE527" s="206"/>
      <c r="AF527" s="206"/>
      <c r="AG527" s="206" t="s">
        <v>145</v>
      </c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outlineLevel="1" x14ac:dyDescent="0.2">
      <c r="A528" s="213"/>
      <c r="B528" s="214"/>
      <c r="C528" s="249" t="s">
        <v>759</v>
      </c>
      <c r="D528" s="241"/>
      <c r="E528" s="241"/>
      <c r="F528" s="241"/>
      <c r="G528" s="241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06"/>
      <c r="Z528" s="206"/>
      <c r="AA528" s="206"/>
      <c r="AB528" s="206"/>
      <c r="AC528" s="206"/>
      <c r="AD528" s="206"/>
      <c r="AE528" s="206"/>
      <c r="AF528" s="206"/>
      <c r="AG528" s="206" t="s">
        <v>149</v>
      </c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 outlineLevel="1" x14ac:dyDescent="0.2">
      <c r="A529" s="234">
        <v>184</v>
      </c>
      <c r="B529" s="235" t="s">
        <v>765</v>
      </c>
      <c r="C529" s="248" t="s">
        <v>766</v>
      </c>
      <c r="D529" s="236" t="s">
        <v>188</v>
      </c>
      <c r="E529" s="237">
        <v>1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15</v>
      </c>
      <c r="M529" s="239">
        <f>G529*(1+L529/100)</f>
        <v>0</v>
      </c>
      <c r="N529" s="239">
        <v>1.034E-2</v>
      </c>
      <c r="O529" s="239">
        <f>ROUND(E529*N529,2)</f>
        <v>0.01</v>
      </c>
      <c r="P529" s="239">
        <v>0</v>
      </c>
      <c r="Q529" s="239">
        <f>ROUND(E529*P529,2)</f>
        <v>0</v>
      </c>
      <c r="R529" s="239"/>
      <c r="S529" s="239" t="s">
        <v>189</v>
      </c>
      <c r="T529" s="240" t="s">
        <v>143</v>
      </c>
      <c r="U529" s="215">
        <v>0.71799999999999997</v>
      </c>
      <c r="V529" s="215">
        <f>ROUND(E529*U529,2)</f>
        <v>0.72</v>
      </c>
      <c r="W529" s="215"/>
      <c r="X529" s="215" t="s">
        <v>144</v>
      </c>
      <c r="Y529" s="206"/>
      <c r="Z529" s="206"/>
      <c r="AA529" s="206"/>
      <c r="AB529" s="206"/>
      <c r="AC529" s="206"/>
      <c r="AD529" s="206"/>
      <c r="AE529" s="206"/>
      <c r="AF529" s="206"/>
      <c r="AG529" s="206" t="s">
        <v>145</v>
      </c>
      <c r="AH529" s="206"/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</row>
    <row r="530" spans="1:60" outlineLevel="1" x14ac:dyDescent="0.2">
      <c r="A530" s="234">
        <v>185</v>
      </c>
      <c r="B530" s="235" t="s">
        <v>767</v>
      </c>
      <c r="C530" s="248" t="s">
        <v>768</v>
      </c>
      <c r="D530" s="236" t="s">
        <v>163</v>
      </c>
      <c r="E530" s="237">
        <v>2</v>
      </c>
      <c r="F530" s="238"/>
      <c r="G530" s="239">
        <f>ROUND(E530*F530,2)</f>
        <v>0</v>
      </c>
      <c r="H530" s="238"/>
      <c r="I530" s="239">
        <f>ROUND(E530*H530,2)</f>
        <v>0</v>
      </c>
      <c r="J530" s="238"/>
      <c r="K530" s="239">
        <f>ROUND(E530*J530,2)</f>
        <v>0</v>
      </c>
      <c r="L530" s="239">
        <v>15</v>
      </c>
      <c r="M530" s="239">
        <f>G530*(1+L530/100)</f>
        <v>0</v>
      </c>
      <c r="N530" s="239">
        <v>5.0000000000000001E-4</v>
      </c>
      <c r="O530" s="239">
        <f>ROUND(E530*N530,2)</f>
        <v>0</v>
      </c>
      <c r="P530" s="239">
        <v>0</v>
      </c>
      <c r="Q530" s="239">
        <f>ROUND(E530*P530,2)</f>
        <v>0</v>
      </c>
      <c r="R530" s="239"/>
      <c r="S530" s="239" t="s">
        <v>189</v>
      </c>
      <c r="T530" s="240" t="s">
        <v>155</v>
      </c>
      <c r="U530" s="215">
        <v>9.2999999999999999E-2</v>
      </c>
      <c r="V530" s="215">
        <f>ROUND(E530*U530,2)</f>
        <v>0.19</v>
      </c>
      <c r="W530" s="215"/>
      <c r="X530" s="215" t="s">
        <v>144</v>
      </c>
      <c r="Y530" s="206"/>
      <c r="Z530" s="206"/>
      <c r="AA530" s="206"/>
      <c r="AB530" s="206"/>
      <c r="AC530" s="206"/>
      <c r="AD530" s="206"/>
      <c r="AE530" s="206"/>
      <c r="AF530" s="206"/>
      <c r="AG530" s="206" t="s">
        <v>145</v>
      </c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outlineLevel="1" x14ac:dyDescent="0.2">
      <c r="A531" s="225">
        <v>186</v>
      </c>
      <c r="B531" s="226" t="s">
        <v>243</v>
      </c>
      <c r="C531" s="244" t="s">
        <v>244</v>
      </c>
      <c r="D531" s="227" t="s">
        <v>217</v>
      </c>
      <c r="E531" s="228">
        <v>0.40566999999999998</v>
      </c>
      <c r="F531" s="229"/>
      <c r="G531" s="230">
        <f>ROUND(E531*F531,2)</f>
        <v>0</v>
      </c>
      <c r="H531" s="229"/>
      <c r="I531" s="230">
        <f>ROUND(E531*H531,2)</f>
        <v>0</v>
      </c>
      <c r="J531" s="229"/>
      <c r="K531" s="230">
        <f>ROUND(E531*J531,2)</f>
        <v>0</v>
      </c>
      <c r="L531" s="230">
        <v>15</v>
      </c>
      <c r="M531" s="230">
        <f>G531*(1+L531/100)</f>
        <v>0</v>
      </c>
      <c r="N531" s="230">
        <v>0</v>
      </c>
      <c r="O531" s="230">
        <f>ROUND(E531*N531,2)</f>
        <v>0</v>
      </c>
      <c r="P531" s="230">
        <v>0</v>
      </c>
      <c r="Q531" s="230">
        <f>ROUND(E531*P531,2)</f>
        <v>0</v>
      </c>
      <c r="R531" s="230" t="s">
        <v>228</v>
      </c>
      <c r="S531" s="230" t="s">
        <v>142</v>
      </c>
      <c r="T531" s="231" t="s">
        <v>143</v>
      </c>
      <c r="U531" s="215">
        <v>2.5750000000000002</v>
      </c>
      <c r="V531" s="215">
        <f>ROUND(E531*U531,2)</f>
        <v>1.04</v>
      </c>
      <c r="W531" s="215"/>
      <c r="X531" s="215" t="s">
        <v>218</v>
      </c>
      <c r="Y531" s="206"/>
      <c r="Z531" s="206"/>
      <c r="AA531" s="206"/>
      <c r="AB531" s="206"/>
      <c r="AC531" s="206"/>
      <c r="AD531" s="206"/>
      <c r="AE531" s="206"/>
      <c r="AF531" s="206"/>
      <c r="AG531" s="206" t="s">
        <v>219</v>
      </c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 x14ac:dyDescent="0.2">
      <c r="A532" s="213"/>
      <c r="B532" s="214"/>
      <c r="C532" s="247" t="s">
        <v>221</v>
      </c>
      <c r="D532" s="216"/>
      <c r="E532" s="217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06"/>
      <c r="Z532" s="206"/>
      <c r="AA532" s="206"/>
      <c r="AB532" s="206"/>
      <c r="AC532" s="206"/>
      <c r="AD532" s="206"/>
      <c r="AE532" s="206"/>
      <c r="AF532" s="206"/>
      <c r="AG532" s="206" t="s">
        <v>152</v>
      </c>
      <c r="AH532" s="206">
        <v>0</v>
      </c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ht="22.5" outlineLevel="1" x14ac:dyDescent="0.2">
      <c r="A533" s="213"/>
      <c r="B533" s="214"/>
      <c r="C533" s="247" t="s">
        <v>769</v>
      </c>
      <c r="D533" s="216"/>
      <c r="E533" s="217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06"/>
      <c r="Z533" s="206"/>
      <c r="AA533" s="206"/>
      <c r="AB533" s="206"/>
      <c r="AC533" s="206"/>
      <c r="AD533" s="206"/>
      <c r="AE533" s="206"/>
      <c r="AF533" s="206"/>
      <c r="AG533" s="206" t="s">
        <v>152</v>
      </c>
      <c r="AH533" s="206">
        <v>0</v>
      </c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 x14ac:dyDescent="0.2">
      <c r="A534" s="213"/>
      <c r="B534" s="214"/>
      <c r="C534" s="247" t="s">
        <v>770</v>
      </c>
      <c r="D534" s="216"/>
      <c r="E534" s="217">
        <v>0.40566999999999998</v>
      </c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06"/>
      <c r="Z534" s="206"/>
      <c r="AA534" s="206"/>
      <c r="AB534" s="206"/>
      <c r="AC534" s="206"/>
      <c r="AD534" s="206"/>
      <c r="AE534" s="206"/>
      <c r="AF534" s="206"/>
      <c r="AG534" s="206" t="s">
        <v>152</v>
      </c>
      <c r="AH534" s="206">
        <v>0</v>
      </c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ht="33.75" outlineLevel="1" x14ac:dyDescent="0.2">
      <c r="A535" s="225">
        <v>187</v>
      </c>
      <c r="B535" s="226" t="s">
        <v>247</v>
      </c>
      <c r="C535" s="244" t="s">
        <v>248</v>
      </c>
      <c r="D535" s="227" t="s">
        <v>217</v>
      </c>
      <c r="E535" s="228">
        <v>0.40566999999999998</v>
      </c>
      <c r="F535" s="229"/>
      <c r="G535" s="230">
        <f>ROUND(E535*F535,2)</f>
        <v>0</v>
      </c>
      <c r="H535" s="229"/>
      <c r="I535" s="230">
        <f>ROUND(E535*H535,2)</f>
        <v>0</v>
      </c>
      <c r="J535" s="229"/>
      <c r="K535" s="230">
        <f>ROUND(E535*J535,2)</f>
        <v>0</v>
      </c>
      <c r="L535" s="230">
        <v>15</v>
      </c>
      <c r="M535" s="230">
        <f>G535*(1+L535/100)</f>
        <v>0</v>
      </c>
      <c r="N535" s="230">
        <v>0</v>
      </c>
      <c r="O535" s="230">
        <f>ROUND(E535*N535,2)</f>
        <v>0</v>
      </c>
      <c r="P535" s="230">
        <v>0</v>
      </c>
      <c r="Q535" s="230">
        <f>ROUND(E535*P535,2)</f>
        <v>0</v>
      </c>
      <c r="R535" s="230" t="s">
        <v>228</v>
      </c>
      <c r="S535" s="230" t="s">
        <v>142</v>
      </c>
      <c r="T535" s="231" t="s">
        <v>143</v>
      </c>
      <c r="U535" s="215">
        <v>1.355</v>
      </c>
      <c r="V535" s="215">
        <f>ROUND(E535*U535,2)</f>
        <v>0.55000000000000004</v>
      </c>
      <c r="W535" s="215"/>
      <c r="X535" s="215" t="s">
        <v>218</v>
      </c>
      <c r="Y535" s="206"/>
      <c r="Z535" s="206"/>
      <c r="AA535" s="206"/>
      <c r="AB535" s="206"/>
      <c r="AC535" s="206"/>
      <c r="AD535" s="206"/>
      <c r="AE535" s="206"/>
      <c r="AF535" s="206"/>
      <c r="AG535" s="206" t="s">
        <v>219</v>
      </c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outlineLevel="1" x14ac:dyDescent="0.2">
      <c r="A536" s="213"/>
      <c r="B536" s="214"/>
      <c r="C536" s="247" t="s">
        <v>221</v>
      </c>
      <c r="D536" s="216"/>
      <c r="E536" s="217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06"/>
      <c r="Z536" s="206"/>
      <c r="AA536" s="206"/>
      <c r="AB536" s="206"/>
      <c r="AC536" s="206"/>
      <c r="AD536" s="206"/>
      <c r="AE536" s="206"/>
      <c r="AF536" s="206"/>
      <c r="AG536" s="206" t="s">
        <v>152</v>
      </c>
      <c r="AH536" s="206">
        <v>0</v>
      </c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ht="22.5" outlineLevel="1" x14ac:dyDescent="0.2">
      <c r="A537" s="213"/>
      <c r="B537" s="214"/>
      <c r="C537" s="247" t="s">
        <v>769</v>
      </c>
      <c r="D537" s="216"/>
      <c r="E537" s="217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06"/>
      <c r="Z537" s="206"/>
      <c r="AA537" s="206"/>
      <c r="AB537" s="206"/>
      <c r="AC537" s="206"/>
      <c r="AD537" s="206"/>
      <c r="AE537" s="206"/>
      <c r="AF537" s="206"/>
      <c r="AG537" s="206" t="s">
        <v>152</v>
      </c>
      <c r="AH537" s="206">
        <v>0</v>
      </c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 outlineLevel="1" x14ac:dyDescent="0.2">
      <c r="A538" s="213"/>
      <c r="B538" s="214"/>
      <c r="C538" s="247" t="s">
        <v>770</v>
      </c>
      <c r="D538" s="216"/>
      <c r="E538" s="217">
        <v>0.40566999999999998</v>
      </c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06"/>
      <c r="Z538" s="206"/>
      <c r="AA538" s="206"/>
      <c r="AB538" s="206"/>
      <c r="AC538" s="206"/>
      <c r="AD538" s="206"/>
      <c r="AE538" s="206"/>
      <c r="AF538" s="206"/>
      <c r="AG538" s="206" t="s">
        <v>152</v>
      </c>
      <c r="AH538" s="206">
        <v>0</v>
      </c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</row>
    <row r="539" spans="1:60" x14ac:dyDescent="0.2">
      <c r="A539" s="219" t="s">
        <v>136</v>
      </c>
      <c r="B539" s="220" t="s">
        <v>87</v>
      </c>
      <c r="C539" s="243" t="s">
        <v>88</v>
      </c>
      <c r="D539" s="221"/>
      <c r="E539" s="222"/>
      <c r="F539" s="223"/>
      <c r="G539" s="223">
        <f>SUMIF(AG540:AG542,"&lt;&gt;NOR",G540:G542)</f>
        <v>0</v>
      </c>
      <c r="H539" s="223"/>
      <c r="I539" s="223">
        <f>SUM(I540:I542)</f>
        <v>0</v>
      </c>
      <c r="J539" s="223"/>
      <c r="K539" s="223">
        <f>SUM(K540:K542)</f>
        <v>0</v>
      </c>
      <c r="L539" s="223"/>
      <c r="M539" s="223">
        <f>SUM(M540:M542)</f>
        <v>0</v>
      </c>
      <c r="N539" s="223"/>
      <c r="O539" s="223">
        <f>SUM(O540:O542)</f>
        <v>0</v>
      </c>
      <c r="P539" s="223"/>
      <c r="Q539" s="223">
        <f>SUM(Q540:Q542)</f>
        <v>0</v>
      </c>
      <c r="R539" s="223"/>
      <c r="S539" s="223"/>
      <c r="T539" s="224"/>
      <c r="U539" s="218"/>
      <c r="V539" s="218">
        <f>SUM(V540:V542)</f>
        <v>6.93</v>
      </c>
      <c r="W539" s="218"/>
      <c r="X539" s="218"/>
      <c r="AG539" t="s">
        <v>137</v>
      </c>
    </row>
    <row r="540" spans="1:60" outlineLevel="1" x14ac:dyDescent="0.2">
      <c r="A540" s="225">
        <v>188</v>
      </c>
      <c r="B540" s="226" t="s">
        <v>771</v>
      </c>
      <c r="C540" s="244" t="s">
        <v>772</v>
      </c>
      <c r="D540" s="227" t="s">
        <v>773</v>
      </c>
      <c r="E540" s="228">
        <v>75</v>
      </c>
      <c r="F540" s="229"/>
      <c r="G540" s="230">
        <f>ROUND(E540*F540,2)</f>
        <v>0</v>
      </c>
      <c r="H540" s="229"/>
      <c r="I540" s="230">
        <f>ROUND(E540*H540,2)</f>
        <v>0</v>
      </c>
      <c r="J540" s="229"/>
      <c r="K540" s="230">
        <f>ROUND(E540*J540,2)</f>
        <v>0</v>
      </c>
      <c r="L540" s="230">
        <v>15</v>
      </c>
      <c r="M540" s="230">
        <f>G540*(1+L540/100)</f>
        <v>0</v>
      </c>
      <c r="N540" s="230">
        <v>5.0000000000000002E-5</v>
      </c>
      <c r="O540" s="230">
        <f>ROUND(E540*N540,2)</f>
        <v>0</v>
      </c>
      <c r="P540" s="230">
        <v>0</v>
      </c>
      <c r="Q540" s="230">
        <f>ROUND(E540*P540,2)</f>
        <v>0</v>
      </c>
      <c r="R540" s="230" t="s">
        <v>774</v>
      </c>
      <c r="S540" s="230" t="s">
        <v>142</v>
      </c>
      <c r="T540" s="231" t="s">
        <v>155</v>
      </c>
      <c r="U540" s="215">
        <v>8.4000000000000005E-2</v>
      </c>
      <c r="V540" s="215">
        <f>ROUND(E540*U540,2)</f>
        <v>6.3</v>
      </c>
      <c r="W540" s="215"/>
      <c r="X540" s="215" t="s">
        <v>144</v>
      </c>
      <c r="Y540" s="206"/>
      <c r="Z540" s="206"/>
      <c r="AA540" s="206"/>
      <c r="AB540" s="206"/>
      <c r="AC540" s="206"/>
      <c r="AD540" s="206"/>
      <c r="AE540" s="206"/>
      <c r="AF540" s="206"/>
      <c r="AG540" s="206" t="s">
        <v>145</v>
      </c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outlineLevel="1" x14ac:dyDescent="0.2">
      <c r="A541" s="213"/>
      <c r="B541" s="214"/>
      <c r="C541" s="249" t="s">
        <v>775</v>
      </c>
      <c r="D541" s="241"/>
      <c r="E541" s="241"/>
      <c r="F541" s="241"/>
      <c r="G541" s="241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06"/>
      <c r="Z541" s="206"/>
      <c r="AA541" s="206"/>
      <c r="AB541" s="206"/>
      <c r="AC541" s="206"/>
      <c r="AD541" s="206"/>
      <c r="AE541" s="206"/>
      <c r="AF541" s="206"/>
      <c r="AG541" s="206" t="s">
        <v>149</v>
      </c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53" t="str">
        <f>C541</f>
        <v>Výroba, dodávka a montáž ocelového pozinkovaného roštu včetně vstupního otvoru do sníženého prostoru.</v>
      </c>
      <c r="BB541" s="206"/>
      <c r="BC541" s="206"/>
      <c r="BD541" s="206"/>
      <c r="BE541" s="206"/>
      <c r="BF541" s="206"/>
      <c r="BG541" s="206"/>
      <c r="BH541" s="206"/>
    </row>
    <row r="542" spans="1:60" outlineLevel="1" x14ac:dyDescent="0.2">
      <c r="A542" s="234">
        <v>189</v>
      </c>
      <c r="B542" s="235" t="s">
        <v>776</v>
      </c>
      <c r="C542" s="248" t="s">
        <v>777</v>
      </c>
      <c r="D542" s="236" t="s">
        <v>773</v>
      </c>
      <c r="E542" s="237">
        <v>7.5</v>
      </c>
      <c r="F542" s="238"/>
      <c r="G542" s="239">
        <f>ROUND(E542*F542,2)</f>
        <v>0</v>
      </c>
      <c r="H542" s="238"/>
      <c r="I542" s="239">
        <f>ROUND(E542*H542,2)</f>
        <v>0</v>
      </c>
      <c r="J542" s="238"/>
      <c r="K542" s="239">
        <f>ROUND(E542*J542,2)</f>
        <v>0</v>
      </c>
      <c r="L542" s="239">
        <v>15</v>
      </c>
      <c r="M542" s="239">
        <f>G542*(1+L542/100)</f>
        <v>0</v>
      </c>
      <c r="N542" s="239">
        <v>5.0000000000000002E-5</v>
      </c>
      <c r="O542" s="239">
        <f>ROUND(E542*N542,2)</f>
        <v>0</v>
      </c>
      <c r="P542" s="239">
        <v>0</v>
      </c>
      <c r="Q542" s="239">
        <f>ROUND(E542*P542,2)</f>
        <v>0</v>
      </c>
      <c r="R542" s="239"/>
      <c r="S542" s="239" t="s">
        <v>189</v>
      </c>
      <c r="T542" s="240" t="s">
        <v>155</v>
      </c>
      <c r="U542" s="215">
        <v>8.4000000000000005E-2</v>
      </c>
      <c r="V542" s="215">
        <f>ROUND(E542*U542,2)</f>
        <v>0.63</v>
      </c>
      <c r="W542" s="215"/>
      <c r="X542" s="215" t="s">
        <v>144</v>
      </c>
      <c r="Y542" s="206"/>
      <c r="Z542" s="206"/>
      <c r="AA542" s="206"/>
      <c r="AB542" s="206"/>
      <c r="AC542" s="206"/>
      <c r="AD542" s="206"/>
      <c r="AE542" s="206"/>
      <c r="AF542" s="206"/>
      <c r="AG542" s="206" t="s">
        <v>145</v>
      </c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 x14ac:dyDescent="0.2">
      <c r="A543" s="219" t="s">
        <v>136</v>
      </c>
      <c r="B543" s="220" t="s">
        <v>89</v>
      </c>
      <c r="C543" s="243" t="s">
        <v>90</v>
      </c>
      <c r="D543" s="221"/>
      <c r="E543" s="222"/>
      <c r="F543" s="223"/>
      <c r="G543" s="223">
        <f>SUMIF(AG544:AG552,"&lt;&gt;NOR",G544:G552)</f>
        <v>0</v>
      </c>
      <c r="H543" s="223"/>
      <c r="I543" s="223">
        <f>SUM(I544:I552)</f>
        <v>0</v>
      </c>
      <c r="J543" s="223"/>
      <c r="K543" s="223">
        <f>SUM(K544:K552)</f>
        <v>0</v>
      </c>
      <c r="L543" s="223"/>
      <c r="M543" s="223">
        <f>SUM(M544:M552)</f>
        <v>0</v>
      </c>
      <c r="N543" s="223"/>
      <c r="O543" s="223">
        <f>SUM(O544:O552)</f>
        <v>0</v>
      </c>
      <c r="P543" s="223"/>
      <c r="Q543" s="223">
        <f>SUM(Q544:Q552)</f>
        <v>0</v>
      </c>
      <c r="R543" s="223"/>
      <c r="S543" s="223"/>
      <c r="T543" s="224"/>
      <c r="U543" s="218"/>
      <c r="V543" s="218">
        <f>SUM(V544:V552)</f>
        <v>2.34</v>
      </c>
      <c r="W543" s="218"/>
      <c r="X543" s="218"/>
      <c r="AG543" t="s">
        <v>137</v>
      </c>
    </row>
    <row r="544" spans="1:60" outlineLevel="1" x14ac:dyDescent="0.2">
      <c r="A544" s="225">
        <v>190</v>
      </c>
      <c r="B544" s="226" t="s">
        <v>778</v>
      </c>
      <c r="C544" s="244" t="s">
        <v>779</v>
      </c>
      <c r="D544" s="227" t="s">
        <v>140</v>
      </c>
      <c r="E544" s="228">
        <v>46</v>
      </c>
      <c r="F544" s="229"/>
      <c r="G544" s="230">
        <f>ROUND(E544*F544,2)</f>
        <v>0</v>
      </c>
      <c r="H544" s="229"/>
      <c r="I544" s="230">
        <f>ROUND(E544*H544,2)</f>
        <v>0</v>
      </c>
      <c r="J544" s="229"/>
      <c r="K544" s="230">
        <f>ROUND(E544*J544,2)</f>
        <v>0</v>
      </c>
      <c r="L544" s="230">
        <v>15</v>
      </c>
      <c r="M544" s="230">
        <f>G544*(1+L544/100)</f>
        <v>0</v>
      </c>
      <c r="N544" s="230">
        <v>3.0000000000000001E-5</v>
      </c>
      <c r="O544" s="230">
        <f>ROUND(E544*N544,2)</f>
        <v>0</v>
      </c>
      <c r="P544" s="230">
        <v>0</v>
      </c>
      <c r="Q544" s="230">
        <f>ROUND(E544*P544,2)</f>
        <v>0</v>
      </c>
      <c r="R544" s="230" t="s">
        <v>251</v>
      </c>
      <c r="S544" s="230" t="s">
        <v>142</v>
      </c>
      <c r="T544" s="231" t="s">
        <v>143</v>
      </c>
      <c r="U544" s="215">
        <v>2.9000000000000001E-2</v>
      </c>
      <c r="V544" s="215">
        <f>ROUND(E544*U544,2)</f>
        <v>1.33</v>
      </c>
      <c r="W544" s="215"/>
      <c r="X544" s="215" t="s">
        <v>144</v>
      </c>
      <c r="Y544" s="206"/>
      <c r="Z544" s="206"/>
      <c r="AA544" s="206"/>
      <c r="AB544" s="206"/>
      <c r="AC544" s="206"/>
      <c r="AD544" s="206"/>
      <c r="AE544" s="206"/>
      <c r="AF544" s="206"/>
      <c r="AG544" s="206" t="s">
        <v>145</v>
      </c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outlineLevel="1" x14ac:dyDescent="0.2">
      <c r="A545" s="213"/>
      <c r="B545" s="214"/>
      <c r="C545" s="245" t="s">
        <v>252</v>
      </c>
      <c r="D545" s="232"/>
      <c r="E545" s="232"/>
      <c r="F545" s="232"/>
      <c r="G545" s="232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06"/>
      <c r="Z545" s="206"/>
      <c r="AA545" s="206"/>
      <c r="AB545" s="206"/>
      <c r="AC545" s="206"/>
      <c r="AD545" s="206"/>
      <c r="AE545" s="206"/>
      <c r="AF545" s="206"/>
      <c r="AG545" s="206" t="s">
        <v>147</v>
      </c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outlineLevel="1" x14ac:dyDescent="0.2">
      <c r="A546" s="213"/>
      <c r="B546" s="214"/>
      <c r="C546" s="247" t="s">
        <v>284</v>
      </c>
      <c r="D546" s="216"/>
      <c r="E546" s="217">
        <v>23.5</v>
      </c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06"/>
      <c r="Z546" s="206"/>
      <c r="AA546" s="206"/>
      <c r="AB546" s="206"/>
      <c r="AC546" s="206"/>
      <c r="AD546" s="206"/>
      <c r="AE546" s="206"/>
      <c r="AF546" s="206"/>
      <c r="AG546" s="206" t="s">
        <v>152</v>
      </c>
      <c r="AH546" s="206">
        <v>5</v>
      </c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outlineLevel="1" x14ac:dyDescent="0.2">
      <c r="A547" s="213"/>
      <c r="B547" s="214"/>
      <c r="C547" s="247" t="s">
        <v>281</v>
      </c>
      <c r="D547" s="216"/>
      <c r="E547" s="217">
        <v>22.5</v>
      </c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06"/>
      <c r="Z547" s="206"/>
      <c r="AA547" s="206"/>
      <c r="AB547" s="206"/>
      <c r="AC547" s="206"/>
      <c r="AD547" s="206"/>
      <c r="AE547" s="206"/>
      <c r="AF547" s="206"/>
      <c r="AG547" s="206" t="s">
        <v>152</v>
      </c>
      <c r="AH547" s="206">
        <v>5</v>
      </c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 x14ac:dyDescent="0.2">
      <c r="A548" s="225">
        <v>191</v>
      </c>
      <c r="B548" s="226" t="s">
        <v>780</v>
      </c>
      <c r="C548" s="244" t="s">
        <v>781</v>
      </c>
      <c r="D548" s="227" t="s">
        <v>140</v>
      </c>
      <c r="E548" s="228">
        <v>48.3</v>
      </c>
      <c r="F548" s="229"/>
      <c r="G548" s="230">
        <f>ROUND(E548*F548,2)</f>
        <v>0</v>
      </c>
      <c r="H548" s="229"/>
      <c r="I548" s="230">
        <f>ROUND(E548*H548,2)</f>
        <v>0</v>
      </c>
      <c r="J548" s="229"/>
      <c r="K548" s="230">
        <f>ROUND(E548*J548,2)</f>
        <v>0</v>
      </c>
      <c r="L548" s="230">
        <v>15</v>
      </c>
      <c r="M548" s="230">
        <f>G548*(1+L548/100)</f>
        <v>0</v>
      </c>
      <c r="N548" s="230">
        <v>4.0000000000000003E-5</v>
      </c>
      <c r="O548" s="230">
        <f>ROUND(E548*N548,2)</f>
        <v>0</v>
      </c>
      <c r="P548" s="230">
        <v>0</v>
      </c>
      <c r="Q548" s="230">
        <f>ROUND(E548*P548,2)</f>
        <v>0</v>
      </c>
      <c r="R548" s="230" t="s">
        <v>251</v>
      </c>
      <c r="S548" s="230" t="s">
        <v>142</v>
      </c>
      <c r="T548" s="231" t="s">
        <v>143</v>
      </c>
      <c r="U548" s="215">
        <v>2.1000000000000001E-2</v>
      </c>
      <c r="V548" s="215">
        <f>ROUND(E548*U548,2)</f>
        <v>1.01</v>
      </c>
      <c r="W548" s="215"/>
      <c r="X548" s="215" t="s">
        <v>144</v>
      </c>
      <c r="Y548" s="206"/>
      <c r="Z548" s="206"/>
      <c r="AA548" s="206"/>
      <c r="AB548" s="206"/>
      <c r="AC548" s="206"/>
      <c r="AD548" s="206"/>
      <c r="AE548" s="206"/>
      <c r="AF548" s="206"/>
      <c r="AG548" s="206" t="s">
        <v>145</v>
      </c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outlineLevel="1" x14ac:dyDescent="0.2">
      <c r="A549" s="213"/>
      <c r="B549" s="214"/>
      <c r="C549" s="245" t="s">
        <v>252</v>
      </c>
      <c r="D549" s="232"/>
      <c r="E549" s="232"/>
      <c r="F549" s="232"/>
      <c r="G549" s="232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06"/>
      <c r="Z549" s="206"/>
      <c r="AA549" s="206"/>
      <c r="AB549" s="206"/>
      <c r="AC549" s="206"/>
      <c r="AD549" s="206"/>
      <c r="AE549" s="206"/>
      <c r="AF549" s="206"/>
      <c r="AG549" s="206" t="s">
        <v>147</v>
      </c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outlineLevel="1" x14ac:dyDescent="0.2">
      <c r="A550" s="213"/>
      <c r="B550" s="214"/>
      <c r="C550" s="246" t="s">
        <v>632</v>
      </c>
      <c r="D550" s="233"/>
      <c r="E550" s="233"/>
      <c r="F550" s="233"/>
      <c r="G550" s="233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06"/>
      <c r="Z550" s="206"/>
      <c r="AA550" s="206"/>
      <c r="AB550" s="206"/>
      <c r="AC550" s="206"/>
      <c r="AD550" s="206"/>
      <c r="AE550" s="206"/>
      <c r="AF550" s="206"/>
      <c r="AG550" s="206" t="s">
        <v>149</v>
      </c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outlineLevel="1" x14ac:dyDescent="0.2">
      <c r="A551" s="213"/>
      <c r="B551" s="214"/>
      <c r="C551" s="247" t="s">
        <v>290</v>
      </c>
      <c r="D551" s="216"/>
      <c r="E551" s="217">
        <v>34.5</v>
      </c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06"/>
      <c r="Z551" s="206"/>
      <c r="AA551" s="206"/>
      <c r="AB551" s="206"/>
      <c r="AC551" s="206"/>
      <c r="AD551" s="206"/>
      <c r="AE551" s="206"/>
      <c r="AF551" s="206"/>
      <c r="AG551" s="206" t="s">
        <v>152</v>
      </c>
      <c r="AH551" s="206">
        <v>5</v>
      </c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outlineLevel="1" x14ac:dyDescent="0.2">
      <c r="A552" s="213"/>
      <c r="B552" s="214"/>
      <c r="C552" s="247" t="s">
        <v>287</v>
      </c>
      <c r="D552" s="216"/>
      <c r="E552" s="217">
        <v>13.8</v>
      </c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06"/>
      <c r="Z552" s="206"/>
      <c r="AA552" s="206"/>
      <c r="AB552" s="206"/>
      <c r="AC552" s="206"/>
      <c r="AD552" s="206"/>
      <c r="AE552" s="206"/>
      <c r="AF552" s="206"/>
      <c r="AG552" s="206" t="s">
        <v>152</v>
      </c>
      <c r="AH552" s="206">
        <v>5</v>
      </c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x14ac:dyDescent="0.2">
      <c r="A553" s="219" t="s">
        <v>136</v>
      </c>
      <c r="B553" s="220" t="s">
        <v>91</v>
      </c>
      <c r="C553" s="243" t="s">
        <v>92</v>
      </c>
      <c r="D553" s="221"/>
      <c r="E553" s="222"/>
      <c r="F553" s="223"/>
      <c r="G553" s="223">
        <f>SUMIF(AG554:AG557,"&lt;&gt;NOR",G554:G557)</f>
        <v>0</v>
      </c>
      <c r="H553" s="223"/>
      <c r="I553" s="223">
        <f>SUM(I554:I557)</f>
        <v>0</v>
      </c>
      <c r="J553" s="223"/>
      <c r="K553" s="223">
        <f>SUM(K554:K557)</f>
        <v>0</v>
      </c>
      <c r="L553" s="223"/>
      <c r="M553" s="223">
        <f>SUM(M554:M557)</f>
        <v>0</v>
      </c>
      <c r="N553" s="223"/>
      <c r="O553" s="223">
        <f>SUM(O554:O557)</f>
        <v>0.02</v>
      </c>
      <c r="P553" s="223"/>
      <c r="Q553" s="223">
        <f>SUM(Q554:Q557)</f>
        <v>0</v>
      </c>
      <c r="R553" s="223"/>
      <c r="S553" s="223"/>
      <c r="T553" s="224"/>
      <c r="U553" s="218"/>
      <c r="V553" s="218">
        <f>SUM(V554:V557)</f>
        <v>26.77</v>
      </c>
      <c r="W553" s="218"/>
      <c r="X553" s="218"/>
      <c r="AG553" t="s">
        <v>137</v>
      </c>
    </row>
    <row r="554" spans="1:60" outlineLevel="1" x14ac:dyDescent="0.2">
      <c r="A554" s="225">
        <v>192</v>
      </c>
      <c r="B554" s="226" t="s">
        <v>782</v>
      </c>
      <c r="C554" s="244" t="s">
        <v>783</v>
      </c>
      <c r="D554" s="227" t="s">
        <v>258</v>
      </c>
      <c r="E554" s="228">
        <v>156</v>
      </c>
      <c r="F554" s="229"/>
      <c r="G554" s="230">
        <f>ROUND(E554*F554,2)</f>
        <v>0</v>
      </c>
      <c r="H554" s="229"/>
      <c r="I554" s="230">
        <f>ROUND(E554*H554,2)</f>
        <v>0</v>
      </c>
      <c r="J554" s="229"/>
      <c r="K554" s="230">
        <f>ROUND(E554*J554,2)</f>
        <v>0</v>
      </c>
      <c r="L554" s="230">
        <v>15</v>
      </c>
      <c r="M554" s="230">
        <f>G554*(1+L554/100)</f>
        <v>0</v>
      </c>
      <c r="N554" s="230">
        <v>0</v>
      </c>
      <c r="O554" s="230">
        <f>ROUND(E554*N554,2)</f>
        <v>0</v>
      </c>
      <c r="P554" s="230">
        <v>0</v>
      </c>
      <c r="Q554" s="230">
        <f>ROUND(E554*P554,2)</f>
        <v>0</v>
      </c>
      <c r="R554" s="230" t="s">
        <v>784</v>
      </c>
      <c r="S554" s="230" t="s">
        <v>142</v>
      </c>
      <c r="T554" s="231" t="s">
        <v>264</v>
      </c>
      <c r="U554" s="215">
        <v>6.9709999999999994E-2</v>
      </c>
      <c r="V554" s="215">
        <f>ROUND(E554*U554,2)</f>
        <v>10.87</v>
      </c>
      <c r="W554" s="215"/>
      <c r="X554" s="215" t="s">
        <v>144</v>
      </c>
      <c r="Y554" s="206"/>
      <c r="Z554" s="206"/>
      <c r="AA554" s="206"/>
      <c r="AB554" s="206"/>
      <c r="AC554" s="206"/>
      <c r="AD554" s="206"/>
      <c r="AE554" s="206"/>
      <c r="AF554" s="206"/>
      <c r="AG554" s="206" t="s">
        <v>785</v>
      </c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outlineLevel="1" x14ac:dyDescent="0.2">
      <c r="A555" s="213"/>
      <c r="B555" s="214"/>
      <c r="C555" s="247" t="s">
        <v>786</v>
      </c>
      <c r="D555" s="216"/>
      <c r="E555" s="217">
        <v>156</v>
      </c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06"/>
      <c r="Z555" s="206"/>
      <c r="AA555" s="206"/>
      <c r="AB555" s="206"/>
      <c r="AC555" s="206"/>
      <c r="AD555" s="206"/>
      <c r="AE555" s="206"/>
      <c r="AF555" s="206"/>
      <c r="AG555" s="206" t="s">
        <v>152</v>
      </c>
      <c r="AH555" s="206">
        <v>0</v>
      </c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 x14ac:dyDescent="0.2">
      <c r="A556" s="225">
        <v>193</v>
      </c>
      <c r="B556" s="226" t="s">
        <v>787</v>
      </c>
      <c r="C556" s="244" t="s">
        <v>788</v>
      </c>
      <c r="D556" s="227" t="s">
        <v>258</v>
      </c>
      <c r="E556" s="228">
        <v>156</v>
      </c>
      <c r="F556" s="229"/>
      <c r="G556" s="230">
        <f>ROUND(E556*F556,2)</f>
        <v>0</v>
      </c>
      <c r="H556" s="229"/>
      <c r="I556" s="230">
        <f>ROUND(E556*H556,2)</f>
        <v>0</v>
      </c>
      <c r="J556" s="229"/>
      <c r="K556" s="230">
        <f>ROUND(E556*J556,2)</f>
        <v>0</v>
      </c>
      <c r="L556" s="230">
        <v>15</v>
      </c>
      <c r="M556" s="230">
        <f>G556*(1+L556/100)</f>
        <v>0</v>
      </c>
      <c r="N556" s="230">
        <v>1.4999999999999999E-4</v>
      </c>
      <c r="O556" s="230">
        <f>ROUND(E556*N556,2)</f>
        <v>0.02</v>
      </c>
      <c r="P556" s="230">
        <v>0</v>
      </c>
      <c r="Q556" s="230">
        <f>ROUND(E556*P556,2)</f>
        <v>0</v>
      </c>
      <c r="R556" s="230" t="s">
        <v>784</v>
      </c>
      <c r="S556" s="230" t="s">
        <v>142</v>
      </c>
      <c r="T556" s="231" t="s">
        <v>264</v>
      </c>
      <c r="U556" s="215">
        <v>0.10191</v>
      </c>
      <c r="V556" s="215">
        <f>ROUND(E556*U556,2)</f>
        <v>15.9</v>
      </c>
      <c r="W556" s="215"/>
      <c r="X556" s="215" t="s">
        <v>144</v>
      </c>
      <c r="Y556" s="206"/>
      <c r="Z556" s="206"/>
      <c r="AA556" s="206"/>
      <c r="AB556" s="206"/>
      <c r="AC556" s="206"/>
      <c r="AD556" s="206"/>
      <c r="AE556" s="206"/>
      <c r="AF556" s="206"/>
      <c r="AG556" s="206" t="s">
        <v>785</v>
      </c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 x14ac:dyDescent="0.2">
      <c r="A557" s="213"/>
      <c r="B557" s="214"/>
      <c r="C557" s="247" t="s">
        <v>789</v>
      </c>
      <c r="D557" s="216"/>
      <c r="E557" s="217">
        <v>156</v>
      </c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06"/>
      <c r="Z557" s="206"/>
      <c r="AA557" s="206"/>
      <c r="AB557" s="206"/>
      <c r="AC557" s="206"/>
      <c r="AD557" s="206"/>
      <c r="AE557" s="206"/>
      <c r="AF557" s="206"/>
      <c r="AG557" s="206" t="s">
        <v>152</v>
      </c>
      <c r="AH557" s="206">
        <v>5</v>
      </c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x14ac:dyDescent="0.2">
      <c r="A558" s="219" t="s">
        <v>136</v>
      </c>
      <c r="B558" s="220" t="s">
        <v>105</v>
      </c>
      <c r="C558" s="243" t="s">
        <v>106</v>
      </c>
      <c r="D558" s="221"/>
      <c r="E558" s="222"/>
      <c r="F558" s="223"/>
      <c r="G558" s="223">
        <f>SUMIF(AG559:AG576,"&lt;&gt;NOR",G559:G576)</f>
        <v>0</v>
      </c>
      <c r="H558" s="223"/>
      <c r="I558" s="223">
        <f>SUM(I559:I576)</f>
        <v>0</v>
      </c>
      <c r="J558" s="223"/>
      <c r="K558" s="223">
        <f>SUM(K559:K576)</f>
        <v>0</v>
      </c>
      <c r="L558" s="223"/>
      <c r="M558" s="223">
        <f>SUM(M559:M576)</f>
        <v>0</v>
      </c>
      <c r="N558" s="223"/>
      <c r="O558" s="223">
        <f>SUM(O559:O576)</f>
        <v>0</v>
      </c>
      <c r="P558" s="223"/>
      <c r="Q558" s="223">
        <f>SUM(Q559:Q576)</f>
        <v>0</v>
      </c>
      <c r="R558" s="223"/>
      <c r="S558" s="223"/>
      <c r="T558" s="224"/>
      <c r="U558" s="218"/>
      <c r="V558" s="218">
        <f>SUM(V559:V576)</f>
        <v>31.66</v>
      </c>
      <c r="W558" s="218"/>
      <c r="X558" s="218"/>
      <c r="AG558" t="s">
        <v>137</v>
      </c>
    </row>
    <row r="559" spans="1:60" outlineLevel="1" x14ac:dyDescent="0.2">
      <c r="A559" s="225">
        <v>194</v>
      </c>
      <c r="B559" s="226" t="s">
        <v>790</v>
      </c>
      <c r="C559" s="244" t="s">
        <v>791</v>
      </c>
      <c r="D559" s="227" t="s">
        <v>217</v>
      </c>
      <c r="E559" s="228">
        <v>27.581939999999999</v>
      </c>
      <c r="F559" s="229"/>
      <c r="G559" s="230">
        <f>ROUND(E559*F559,2)</f>
        <v>0</v>
      </c>
      <c r="H559" s="229"/>
      <c r="I559" s="230">
        <f>ROUND(E559*H559,2)</f>
        <v>0</v>
      </c>
      <c r="J559" s="229"/>
      <c r="K559" s="230">
        <f>ROUND(E559*J559,2)</f>
        <v>0</v>
      </c>
      <c r="L559" s="230">
        <v>15</v>
      </c>
      <c r="M559" s="230">
        <f>G559*(1+L559/100)</f>
        <v>0</v>
      </c>
      <c r="N559" s="230">
        <v>0</v>
      </c>
      <c r="O559" s="230">
        <f>ROUND(E559*N559,2)</f>
        <v>0</v>
      </c>
      <c r="P559" s="230">
        <v>0</v>
      </c>
      <c r="Q559" s="230">
        <f>ROUND(E559*P559,2)</f>
        <v>0</v>
      </c>
      <c r="R559" s="230" t="s">
        <v>792</v>
      </c>
      <c r="S559" s="230" t="s">
        <v>142</v>
      </c>
      <c r="T559" s="231" t="s">
        <v>143</v>
      </c>
      <c r="U559" s="215">
        <v>0.16400000000000001</v>
      </c>
      <c r="V559" s="215">
        <f>ROUND(E559*U559,2)</f>
        <v>4.5199999999999996</v>
      </c>
      <c r="W559" s="215"/>
      <c r="X559" s="215" t="s">
        <v>793</v>
      </c>
      <c r="Y559" s="206"/>
      <c r="Z559" s="206"/>
      <c r="AA559" s="206"/>
      <c r="AB559" s="206"/>
      <c r="AC559" s="206"/>
      <c r="AD559" s="206"/>
      <c r="AE559" s="206"/>
      <c r="AF559" s="206"/>
      <c r="AG559" s="206" t="s">
        <v>794</v>
      </c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</row>
    <row r="560" spans="1:60" ht="22.5" outlineLevel="1" x14ac:dyDescent="0.2">
      <c r="A560" s="213"/>
      <c r="B560" s="214"/>
      <c r="C560" s="245" t="s">
        <v>795</v>
      </c>
      <c r="D560" s="232"/>
      <c r="E560" s="232"/>
      <c r="F560" s="232"/>
      <c r="G560" s="232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06"/>
      <c r="Z560" s="206"/>
      <c r="AA560" s="206"/>
      <c r="AB560" s="206"/>
      <c r="AC560" s="206"/>
      <c r="AD560" s="206"/>
      <c r="AE560" s="206"/>
      <c r="AF560" s="206"/>
      <c r="AG560" s="206" t="s">
        <v>147</v>
      </c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53" t="str">
        <f>C560</f>
        <v>se složením a hrubým urovnáním nebo s přeložením na jiný dopravní prostředek kromě lodi, vč. příplatku za každých dalších i započatých 1000 m přes 1000 m,</v>
      </c>
      <c r="BB560" s="206"/>
      <c r="BC560" s="206"/>
      <c r="BD560" s="206"/>
      <c r="BE560" s="206"/>
      <c r="BF560" s="206"/>
      <c r="BG560" s="206"/>
      <c r="BH560" s="206"/>
    </row>
    <row r="561" spans="1:60" outlineLevel="1" x14ac:dyDescent="0.2">
      <c r="A561" s="213"/>
      <c r="B561" s="214"/>
      <c r="C561" s="247" t="s">
        <v>796</v>
      </c>
      <c r="D561" s="216"/>
      <c r="E561" s="217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06"/>
      <c r="Z561" s="206"/>
      <c r="AA561" s="206"/>
      <c r="AB561" s="206"/>
      <c r="AC561" s="206"/>
      <c r="AD561" s="206"/>
      <c r="AE561" s="206"/>
      <c r="AF561" s="206"/>
      <c r="AG561" s="206" t="s">
        <v>152</v>
      </c>
      <c r="AH561" s="206">
        <v>0</v>
      </c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outlineLevel="1" x14ac:dyDescent="0.2">
      <c r="A562" s="213"/>
      <c r="B562" s="214"/>
      <c r="C562" s="247" t="s">
        <v>797</v>
      </c>
      <c r="D562" s="216"/>
      <c r="E562" s="217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06"/>
      <c r="Z562" s="206"/>
      <c r="AA562" s="206"/>
      <c r="AB562" s="206"/>
      <c r="AC562" s="206"/>
      <c r="AD562" s="206"/>
      <c r="AE562" s="206"/>
      <c r="AF562" s="206"/>
      <c r="AG562" s="206" t="s">
        <v>152</v>
      </c>
      <c r="AH562" s="206">
        <v>0</v>
      </c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outlineLevel="1" x14ac:dyDescent="0.2">
      <c r="A563" s="213"/>
      <c r="B563" s="214"/>
      <c r="C563" s="247" t="s">
        <v>798</v>
      </c>
      <c r="D563" s="216"/>
      <c r="E563" s="217">
        <v>27.581939999999999</v>
      </c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06"/>
      <c r="Z563" s="206"/>
      <c r="AA563" s="206"/>
      <c r="AB563" s="206"/>
      <c r="AC563" s="206"/>
      <c r="AD563" s="206"/>
      <c r="AE563" s="206"/>
      <c r="AF563" s="206"/>
      <c r="AG563" s="206" t="s">
        <v>152</v>
      </c>
      <c r="AH563" s="206">
        <v>0</v>
      </c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outlineLevel="1" x14ac:dyDescent="0.2">
      <c r="A564" s="225">
        <v>195</v>
      </c>
      <c r="B564" s="226" t="s">
        <v>799</v>
      </c>
      <c r="C564" s="244" t="s">
        <v>800</v>
      </c>
      <c r="D564" s="227" t="s">
        <v>217</v>
      </c>
      <c r="E564" s="228">
        <v>27.581939999999999</v>
      </c>
      <c r="F564" s="229"/>
      <c r="G564" s="230">
        <f>ROUND(E564*F564,2)</f>
        <v>0</v>
      </c>
      <c r="H564" s="229"/>
      <c r="I564" s="230">
        <f>ROUND(E564*H564,2)</f>
        <v>0</v>
      </c>
      <c r="J564" s="229"/>
      <c r="K564" s="230">
        <f>ROUND(E564*J564,2)</f>
        <v>0</v>
      </c>
      <c r="L564" s="230">
        <v>15</v>
      </c>
      <c r="M564" s="230">
        <f>G564*(1+L564/100)</f>
        <v>0</v>
      </c>
      <c r="N564" s="230">
        <v>0</v>
      </c>
      <c r="O564" s="230">
        <f>ROUND(E564*N564,2)</f>
        <v>0</v>
      </c>
      <c r="P564" s="230">
        <v>0</v>
      </c>
      <c r="Q564" s="230">
        <f>ROUND(E564*P564,2)</f>
        <v>0</v>
      </c>
      <c r="R564" s="230" t="s">
        <v>270</v>
      </c>
      <c r="S564" s="230" t="s">
        <v>142</v>
      </c>
      <c r="T564" s="231" t="s">
        <v>143</v>
      </c>
      <c r="U564" s="215">
        <v>0.94199999999999995</v>
      </c>
      <c r="V564" s="215">
        <f>ROUND(E564*U564,2)</f>
        <v>25.98</v>
      </c>
      <c r="W564" s="215"/>
      <c r="X564" s="215" t="s">
        <v>793</v>
      </c>
      <c r="Y564" s="206"/>
      <c r="Z564" s="206"/>
      <c r="AA564" s="206"/>
      <c r="AB564" s="206"/>
      <c r="AC564" s="206"/>
      <c r="AD564" s="206"/>
      <c r="AE564" s="206"/>
      <c r="AF564" s="206"/>
      <c r="AG564" s="206" t="s">
        <v>794</v>
      </c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 outlineLevel="1" x14ac:dyDescent="0.2">
      <c r="A565" s="213"/>
      <c r="B565" s="214"/>
      <c r="C565" s="247" t="s">
        <v>796</v>
      </c>
      <c r="D565" s="216"/>
      <c r="E565" s="217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06"/>
      <c r="Z565" s="206"/>
      <c r="AA565" s="206"/>
      <c r="AB565" s="206"/>
      <c r="AC565" s="206"/>
      <c r="AD565" s="206"/>
      <c r="AE565" s="206"/>
      <c r="AF565" s="206"/>
      <c r="AG565" s="206" t="s">
        <v>152</v>
      </c>
      <c r="AH565" s="206">
        <v>0</v>
      </c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</row>
    <row r="566" spans="1:60" outlineLevel="1" x14ac:dyDescent="0.2">
      <c r="A566" s="213"/>
      <c r="B566" s="214"/>
      <c r="C566" s="247" t="s">
        <v>797</v>
      </c>
      <c r="D566" s="216"/>
      <c r="E566" s="217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06"/>
      <c r="Z566" s="206"/>
      <c r="AA566" s="206"/>
      <c r="AB566" s="206"/>
      <c r="AC566" s="206"/>
      <c r="AD566" s="206"/>
      <c r="AE566" s="206"/>
      <c r="AF566" s="206"/>
      <c r="AG566" s="206" t="s">
        <v>152</v>
      </c>
      <c r="AH566" s="206">
        <v>0</v>
      </c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outlineLevel="1" x14ac:dyDescent="0.2">
      <c r="A567" s="213"/>
      <c r="B567" s="214"/>
      <c r="C567" s="247" t="s">
        <v>798</v>
      </c>
      <c r="D567" s="216"/>
      <c r="E567" s="217">
        <v>27.581939999999999</v>
      </c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06"/>
      <c r="Z567" s="206"/>
      <c r="AA567" s="206"/>
      <c r="AB567" s="206"/>
      <c r="AC567" s="206"/>
      <c r="AD567" s="206"/>
      <c r="AE567" s="206"/>
      <c r="AF567" s="206"/>
      <c r="AG567" s="206" t="s">
        <v>152</v>
      </c>
      <c r="AH567" s="206">
        <v>0</v>
      </c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outlineLevel="1" x14ac:dyDescent="0.2">
      <c r="A568" s="225">
        <v>196</v>
      </c>
      <c r="B568" s="226" t="s">
        <v>801</v>
      </c>
      <c r="C568" s="244" t="s">
        <v>802</v>
      </c>
      <c r="D568" s="227" t="s">
        <v>217</v>
      </c>
      <c r="E568" s="228">
        <v>27.581939999999999</v>
      </c>
      <c r="F568" s="229"/>
      <c r="G568" s="230">
        <f>ROUND(E568*F568,2)</f>
        <v>0</v>
      </c>
      <c r="H568" s="229"/>
      <c r="I568" s="230">
        <f>ROUND(E568*H568,2)</f>
        <v>0</v>
      </c>
      <c r="J568" s="229"/>
      <c r="K568" s="230">
        <f>ROUND(E568*J568,2)</f>
        <v>0</v>
      </c>
      <c r="L568" s="230">
        <v>15</v>
      </c>
      <c r="M568" s="230">
        <f>G568*(1+L568/100)</f>
        <v>0</v>
      </c>
      <c r="N568" s="230">
        <v>0</v>
      </c>
      <c r="O568" s="230">
        <f>ROUND(E568*N568,2)</f>
        <v>0</v>
      </c>
      <c r="P568" s="230">
        <v>0</v>
      </c>
      <c r="Q568" s="230">
        <f>ROUND(E568*P568,2)</f>
        <v>0</v>
      </c>
      <c r="R568" s="230" t="s">
        <v>803</v>
      </c>
      <c r="S568" s="230" t="s">
        <v>142</v>
      </c>
      <c r="T568" s="231" t="s">
        <v>143</v>
      </c>
      <c r="U568" s="215">
        <v>4.2000000000000003E-2</v>
      </c>
      <c r="V568" s="215">
        <f>ROUND(E568*U568,2)</f>
        <v>1.1599999999999999</v>
      </c>
      <c r="W568" s="215"/>
      <c r="X568" s="215" t="s">
        <v>793</v>
      </c>
      <c r="Y568" s="206"/>
      <c r="Z568" s="206"/>
      <c r="AA568" s="206"/>
      <c r="AB568" s="206"/>
      <c r="AC568" s="206"/>
      <c r="AD568" s="206"/>
      <c r="AE568" s="206"/>
      <c r="AF568" s="206"/>
      <c r="AG568" s="206" t="s">
        <v>794</v>
      </c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 x14ac:dyDescent="0.2">
      <c r="A569" s="213"/>
      <c r="B569" s="214"/>
      <c r="C569" s="245" t="s">
        <v>804</v>
      </c>
      <c r="D569" s="232"/>
      <c r="E569" s="232"/>
      <c r="F569" s="232"/>
      <c r="G569" s="232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06"/>
      <c r="Z569" s="206"/>
      <c r="AA569" s="206"/>
      <c r="AB569" s="206"/>
      <c r="AC569" s="206"/>
      <c r="AD569" s="206"/>
      <c r="AE569" s="206"/>
      <c r="AF569" s="206"/>
      <c r="AG569" s="206" t="s">
        <v>147</v>
      </c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 x14ac:dyDescent="0.2">
      <c r="A570" s="213"/>
      <c r="B570" s="214"/>
      <c r="C570" s="247" t="s">
        <v>796</v>
      </c>
      <c r="D570" s="216"/>
      <c r="E570" s="217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06"/>
      <c r="Z570" s="206"/>
      <c r="AA570" s="206"/>
      <c r="AB570" s="206"/>
      <c r="AC570" s="206"/>
      <c r="AD570" s="206"/>
      <c r="AE570" s="206"/>
      <c r="AF570" s="206"/>
      <c r="AG570" s="206" t="s">
        <v>152</v>
      </c>
      <c r="AH570" s="206">
        <v>0</v>
      </c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outlineLevel="1" x14ac:dyDescent="0.2">
      <c r="A571" s="213"/>
      <c r="B571" s="214"/>
      <c r="C571" s="247" t="s">
        <v>797</v>
      </c>
      <c r="D571" s="216"/>
      <c r="E571" s="217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06"/>
      <c r="Z571" s="206"/>
      <c r="AA571" s="206"/>
      <c r="AB571" s="206"/>
      <c r="AC571" s="206"/>
      <c r="AD571" s="206"/>
      <c r="AE571" s="206"/>
      <c r="AF571" s="206"/>
      <c r="AG571" s="206" t="s">
        <v>152</v>
      </c>
      <c r="AH571" s="206">
        <v>0</v>
      </c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outlineLevel="1" x14ac:dyDescent="0.2">
      <c r="A572" s="213"/>
      <c r="B572" s="214"/>
      <c r="C572" s="247" t="s">
        <v>798</v>
      </c>
      <c r="D572" s="216"/>
      <c r="E572" s="217">
        <v>27.581939999999999</v>
      </c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06"/>
      <c r="Z572" s="206"/>
      <c r="AA572" s="206"/>
      <c r="AB572" s="206"/>
      <c r="AC572" s="206"/>
      <c r="AD572" s="206"/>
      <c r="AE572" s="206"/>
      <c r="AF572" s="206"/>
      <c r="AG572" s="206" t="s">
        <v>152</v>
      </c>
      <c r="AH572" s="206">
        <v>0</v>
      </c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</row>
    <row r="573" spans="1:60" outlineLevel="1" x14ac:dyDescent="0.2">
      <c r="A573" s="225">
        <v>197</v>
      </c>
      <c r="B573" s="226" t="s">
        <v>805</v>
      </c>
      <c r="C573" s="244" t="s">
        <v>806</v>
      </c>
      <c r="D573" s="227" t="s">
        <v>217</v>
      </c>
      <c r="E573" s="228">
        <v>27.581939999999999</v>
      </c>
      <c r="F573" s="229"/>
      <c r="G573" s="230">
        <f>ROUND(E573*F573,2)</f>
        <v>0</v>
      </c>
      <c r="H573" s="229"/>
      <c r="I573" s="230">
        <f>ROUND(E573*H573,2)</f>
        <v>0</v>
      </c>
      <c r="J573" s="229"/>
      <c r="K573" s="230">
        <f>ROUND(E573*J573,2)</f>
        <v>0</v>
      </c>
      <c r="L573" s="230">
        <v>15</v>
      </c>
      <c r="M573" s="230">
        <f>G573*(1+L573/100)</f>
        <v>0</v>
      </c>
      <c r="N573" s="230">
        <v>0</v>
      </c>
      <c r="O573" s="230">
        <f>ROUND(E573*N573,2)</f>
        <v>0</v>
      </c>
      <c r="P573" s="230">
        <v>0</v>
      </c>
      <c r="Q573" s="230">
        <f>ROUND(E573*P573,2)</f>
        <v>0</v>
      </c>
      <c r="R573" s="230"/>
      <c r="S573" s="230" t="s">
        <v>189</v>
      </c>
      <c r="T573" s="231" t="s">
        <v>143</v>
      </c>
      <c r="U573" s="215">
        <v>0</v>
      </c>
      <c r="V573" s="215">
        <f>ROUND(E573*U573,2)</f>
        <v>0</v>
      </c>
      <c r="W573" s="215"/>
      <c r="X573" s="215" t="s">
        <v>793</v>
      </c>
      <c r="Y573" s="206"/>
      <c r="Z573" s="206"/>
      <c r="AA573" s="206"/>
      <c r="AB573" s="206"/>
      <c r="AC573" s="206"/>
      <c r="AD573" s="206"/>
      <c r="AE573" s="206"/>
      <c r="AF573" s="206"/>
      <c r="AG573" s="206" t="s">
        <v>794</v>
      </c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 x14ac:dyDescent="0.2">
      <c r="A574" s="213"/>
      <c r="B574" s="214"/>
      <c r="C574" s="247" t="s">
        <v>796</v>
      </c>
      <c r="D574" s="216"/>
      <c r="E574" s="217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06"/>
      <c r="Z574" s="206"/>
      <c r="AA574" s="206"/>
      <c r="AB574" s="206"/>
      <c r="AC574" s="206"/>
      <c r="AD574" s="206"/>
      <c r="AE574" s="206"/>
      <c r="AF574" s="206"/>
      <c r="AG574" s="206" t="s">
        <v>152</v>
      </c>
      <c r="AH574" s="206">
        <v>0</v>
      </c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 x14ac:dyDescent="0.2">
      <c r="A575" s="213"/>
      <c r="B575" s="214"/>
      <c r="C575" s="247" t="s">
        <v>797</v>
      </c>
      <c r="D575" s="216"/>
      <c r="E575" s="217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06"/>
      <c r="Z575" s="206"/>
      <c r="AA575" s="206"/>
      <c r="AB575" s="206"/>
      <c r="AC575" s="206"/>
      <c r="AD575" s="206"/>
      <c r="AE575" s="206"/>
      <c r="AF575" s="206"/>
      <c r="AG575" s="206" t="s">
        <v>152</v>
      </c>
      <c r="AH575" s="206">
        <v>0</v>
      </c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 x14ac:dyDescent="0.2">
      <c r="A576" s="213"/>
      <c r="B576" s="214"/>
      <c r="C576" s="247" t="s">
        <v>798</v>
      </c>
      <c r="D576" s="216"/>
      <c r="E576" s="217">
        <v>27.581939999999999</v>
      </c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06"/>
      <c r="Z576" s="206"/>
      <c r="AA576" s="206"/>
      <c r="AB576" s="206"/>
      <c r="AC576" s="206"/>
      <c r="AD576" s="206"/>
      <c r="AE576" s="206"/>
      <c r="AF576" s="206"/>
      <c r="AG576" s="206" t="s">
        <v>152</v>
      </c>
      <c r="AH576" s="206">
        <v>0</v>
      </c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33" x14ac:dyDescent="0.2">
      <c r="A577" s="3"/>
      <c r="B577" s="4"/>
      <c r="C577" s="250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AE577">
        <v>15</v>
      </c>
      <c r="AF577">
        <v>21</v>
      </c>
      <c r="AG577" t="s">
        <v>123</v>
      </c>
    </row>
    <row r="578" spans="1:33" x14ac:dyDescent="0.2">
      <c r="A578" s="209"/>
      <c r="B578" s="210" t="s">
        <v>29</v>
      </c>
      <c r="C578" s="251"/>
      <c r="D578" s="211"/>
      <c r="E578" s="212"/>
      <c r="F578" s="212"/>
      <c r="G578" s="242">
        <f>G8+G12+G16+G21+G55+G79+G221+G242+G333+G383+G440+G539+G543+G553+G558</f>
        <v>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AE578">
        <f>SUMIF(L7:L576,AE577,G7:G576)</f>
        <v>0</v>
      </c>
      <c r="AF578">
        <f>SUMIF(L7:L576,AF577,G7:G576)</f>
        <v>0</v>
      </c>
      <c r="AG578" t="s">
        <v>254</v>
      </c>
    </row>
    <row r="579" spans="1:33" x14ac:dyDescent="0.2">
      <c r="C579" s="252"/>
      <c r="D579" s="10"/>
      <c r="AG579" t="s">
        <v>255</v>
      </c>
    </row>
    <row r="580" spans="1:33" x14ac:dyDescent="0.2">
      <c r="D580" s="10"/>
    </row>
    <row r="581" spans="1:33" x14ac:dyDescent="0.2">
      <c r="D581" s="10"/>
    </row>
    <row r="582" spans="1:33" x14ac:dyDescent="0.2">
      <c r="D582" s="10"/>
    </row>
    <row r="583" spans="1:33" x14ac:dyDescent="0.2">
      <c r="D583" s="10"/>
    </row>
    <row r="584" spans="1:33" x14ac:dyDescent="0.2">
      <c r="D584" s="10"/>
    </row>
    <row r="585" spans="1:33" x14ac:dyDescent="0.2">
      <c r="D585" s="10"/>
    </row>
    <row r="586" spans="1:33" x14ac:dyDescent="0.2">
      <c r="D586" s="10"/>
    </row>
    <row r="587" spans="1:33" x14ac:dyDescent="0.2">
      <c r="D587" s="10"/>
    </row>
    <row r="588" spans="1:33" x14ac:dyDescent="0.2">
      <c r="D588" s="10"/>
    </row>
    <row r="589" spans="1:33" x14ac:dyDescent="0.2">
      <c r="D589" s="10"/>
    </row>
    <row r="590" spans="1:33" x14ac:dyDescent="0.2">
      <c r="D590" s="10"/>
    </row>
    <row r="591" spans="1:33" x14ac:dyDescent="0.2">
      <c r="D591" s="10"/>
    </row>
    <row r="592" spans="1:33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HdPu8asGmv5EbrUUo+rBgGxTg08go+vSXaseDSw1ge8RDYl/SYWBl2sppu9yxurVJy5ggHcaLP+N69/XNXysQ==" saltValue="pHgwlD+vagI1YKdBdYgcfQ==" spinCount="100000" sheet="1"/>
  <mergeCells count="189">
    <mergeCell ref="C550:G550"/>
    <mergeCell ref="C560:G560"/>
    <mergeCell ref="C569:G569"/>
    <mergeCell ref="C523:G523"/>
    <mergeCell ref="C525:G525"/>
    <mergeCell ref="C528:G528"/>
    <mergeCell ref="C541:G541"/>
    <mergeCell ref="C545:G545"/>
    <mergeCell ref="C549:G549"/>
    <mergeCell ref="C507:G507"/>
    <mergeCell ref="C509:G509"/>
    <mergeCell ref="C513:G513"/>
    <mergeCell ref="C517:G517"/>
    <mergeCell ref="C519:G519"/>
    <mergeCell ref="C521:G521"/>
    <mergeCell ref="C474:G474"/>
    <mergeCell ref="C477:G477"/>
    <mergeCell ref="C486:G486"/>
    <mergeCell ref="C488:G488"/>
    <mergeCell ref="C490:G490"/>
    <mergeCell ref="C504:G504"/>
    <mergeCell ref="C400:G400"/>
    <mergeCell ref="C403:G403"/>
    <mergeCell ref="C406:G406"/>
    <mergeCell ref="C413:G413"/>
    <mergeCell ref="C431:G431"/>
    <mergeCell ref="C461:G461"/>
    <mergeCell ref="C374:G374"/>
    <mergeCell ref="C385:G385"/>
    <mergeCell ref="C388:G388"/>
    <mergeCell ref="C391:G391"/>
    <mergeCell ref="C394:G394"/>
    <mergeCell ref="C397:G397"/>
    <mergeCell ref="C363:G363"/>
    <mergeCell ref="C364:G364"/>
    <mergeCell ref="C366:G366"/>
    <mergeCell ref="C368:G368"/>
    <mergeCell ref="C370:G370"/>
    <mergeCell ref="C372:G372"/>
    <mergeCell ref="C353:G353"/>
    <mergeCell ref="C355:G355"/>
    <mergeCell ref="C356:G356"/>
    <mergeCell ref="C357:G357"/>
    <mergeCell ref="C359:G359"/>
    <mergeCell ref="C361:G361"/>
    <mergeCell ref="C341:G341"/>
    <mergeCell ref="C345:G345"/>
    <mergeCell ref="C346:G346"/>
    <mergeCell ref="C348:G348"/>
    <mergeCell ref="C349:G349"/>
    <mergeCell ref="C351:G351"/>
    <mergeCell ref="C322:G322"/>
    <mergeCell ref="C324:G324"/>
    <mergeCell ref="C329:G329"/>
    <mergeCell ref="C335:G335"/>
    <mergeCell ref="C336:G336"/>
    <mergeCell ref="C338:G338"/>
    <mergeCell ref="C310:G310"/>
    <mergeCell ref="C312:G312"/>
    <mergeCell ref="C314:G314"/>
    <mergeCell ref="C316:G316"/>
    <mergeCell ref="C318:G318"/>
    <mergeCell ref="C320:G320"/>
    <mergeCell ref="C299:G299"/>
    <mergeCell ref="C301:G301"/>
    <mergeCell ref="C302:G302"/>
    <mergeCell ref="C304:G304"/>
    <mergeCell ref="C305:G305"/>
    <mergeCell ref="C308:G308"/>
    <mergeCell ref="C287:G287"/>
    <mergeCell ref="C289:G289"/>
    <mergeCell ref="C291:G291"/>
    <mergeCell ref="C293:G293"/>
    <mergeCell ref="C295:G295"/>
    <mergeCell ref="C297:G297"/>
    <mergeCell ref="C276:G276"/>
    <mergeCell ref="C277:G277"/>
    <mergeCell ref="C279:G279"/>
    <mergeCell ref="C281:G281"/>
    <mergeCell ref="C283:G283"/>
    <mergeCell ref="C285:G285"/>
    <mergeCell ref="C256:G256"/>
    <mergeCell ref="C258:G258"/>
    <mergeCell ref="C270:G270"/>
    <mergeCell ref="C271:G271"/>
    <mergeCell ref="C273:G273"/>
    <mergeCell ref="C274:G274"/>
    <mergeCell ref="C244:G244"/>
    <mergeCell ref="C245:G245"/>
    <mergeCell ref="C247:G247"/>
    <mergeCell ref="C249:G249"/>
    <mergeCell ref="C251:G251"/>
    <mergeCell ref="C253:G253"/>
    <mergeCell ref="C212:G212"/>
    <mergeCell ref="C217:G217"/>
    <mergeCell ref="C229:G229"/>
    <mergeCell ref="C231:G231"/>
    <mergeCell ref="C233:G233"/>
    <mergeCell ref="C238:G238"/>
    <mergeCell ref="C195:G195"/>
    <mergeCell ref="C197:G197"/>
    <mergeCell ref="C200:G200"/>
    <mergeCell ref="C203:G203"/>
    <mergeCell ref="C207:G207"/>
    <mergeCell ref="C210:G210"/>
    <mergeCell ref="C183:G183"/>
    <mergeCell ref="C185:G185"/>
    <mergeCell ref="C187:G187"/>
    <mergeCell ref="C189:G189"/>
    <mergeCell ref="C191:G191"/>
    <mergeCell ref="C193:G193"/>
    <mergeCell ref="C165:G165"/>
    <mergeCell ref="C170:G170"/>
    <mergeCell ref="C171:G171"/>
    <mergeCell ref="C174:G174"/>
    <mergeCell ref="C179:G179"/>
    <mergeCell ref="C181:G181"/>
    <mergeCell ref="C150:G150"/>
    <mergeCell ref="C152:G152"/>
    <mergeCell ref="C154:G154"/>
    <mergeCell ref="C158:G158"/>
    <mergeCell ref="C159:G159"/>
    <mergeCell ref="C164:G164"/>
    <mergeCell ref="C136:G136"/>
    <mergeCell ref="C137:G137"/>
    <mergeCell ref="C140:G140"/>
    <mergeCell ref="C143:G143"/>
    <mergeCell ref="C145:G145"/>
    <mergeCell ref="C147:G147"/>
    <mergeCell ref="C124:G124"/>
    <mergeCell ref="C127:G127"/>
    <mergeCell ref="C128:G128"/>
    <mergeCell ref="C131:G131"/>
    <mergeCell ref="C132:G132"/>
    <mergeCell ref="C133:G133"/>
    <mergeCell ref="C114:G114"/>
    <mergeCell ref="C115:G115"/>
    <mergeCell ref="C116:G116"/>
    <mergeCell ref="C119:G119"/>
    <mergeCell ref="C120:G120"/>
    <mergeCell ref="C123:G123"/>
    <mergeCell ref="C106:G106"/>
    <mergeCell ref="C107:G107"/>
    <mergeCell ref="C108:G108"/>
    <mergeCell ref="C109:G109"/>
    <mergeCell ref="C112:G112"/>
    <mergeCell ref="C113:G113"/>
    <mergeCell ref="C96:G96"/>
    <mergeCell ref="C99:G99"/>
    <mergeCell ref="C100:G100"/>
    <mergeCell ref="C101:G101"/>
    <mergeCell ref="C102:G102"/>
    <mergeCell ref="C105:G105"/>
    <mergeCell ref="C86:G86"/>
    <mergeCell ref="C89:G89"/>
    <mergeCell ref="C90:G90"/>
    <mergeCell ref="C93:G93"/>
    <mergeCell ref="C94:G94"/>
    <mergeCell ref="C95:G95"/>
    <mergeCell ref="C68:G68"/>
    <mergeCell ref="C70:G70"/>
    <mergeCell ref="C75:G75"/>
    <mergeCell ref="C81:G81"/>
    <mergeCell ref="C82:G82"/>
    <mergeCell ref="C85:G85"/>
    <mergeCell ref="C57:G57"/>
    <mergeCell ref="C58:G58"/>
    <mergeCell ref="C61:G61"/>
    <mergeCell ref="C62:G62"/>
    <mergeCell ref="C63:G63"/>
    <mergeCell ref="C66:G66"/>
    <mergeCell ref="C38:G38"/>
    <mergeCell ref="C40:G40"/>
    <mergeCell ref="C42:G42"/>
    <mergeCell ref="C44:G44"/>
    <mergeCell ref="C46:G46"/>
    <mergeCell ref="C51:G51"/>
    <mergeCell ref="C18:G18"/>
    <mergeCell ref="C23:G23"/>
    <mergeCell ref="C26:G26"/>
    <mergeCell ref="C29:G29"/>
    <mergeCell ref="C32:G32"/>
    <mergeCell ref="C35:G3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5D8A-CF05-4CBD-BF22-C3EB17D877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1" customWidth="1"/>
    <col min="3" max="3" width="63.28515625" style="17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1" t="s">
        <v>110</v>
      </c>
      <c r="B1" s="191"/>
      <c r="C1" s="191"/>
      <c r="D1" s="191"/>
      <c r="E1" s="191"/>
      <c r="F1" s="191"/>
      <c r="G1" s="191"/>
      <c r="AG1" t="s">
        <v>111</v>
      </c>
    </row>
    <row r="2" spans="1:60" ht="24.95" customHeight="1" x14ac:dyDescent="0.2">
      <c r="A2" s="192" t="s">
        <v>7</v>
      </c>
      <c r="B2" s="49" t="s">
        <v>44</v>
      </c>
      <c r="C2" s="195" t="s">
        <v>45</v>
      </c>
      <c r="D2" s="193"/>
      <c r="E2" s="193"/>
      <c r="F2" s="193"/>
      <c r="G2" s="194"/>
      <c r="AG2" t="s">
        <v>112</v>
      </c>
    </row>
    <row r="3" spans="1:60" ht="24.95" customHeight="1" x14ac:dyDescent="0.2">
      <c r="A3" s="192" t="s">
        <v>8</v>
      </c>
      <c r="B3" s="49" t="s">
        <v>49</v>
      </c>
      <c r="C3" s="195" t="s">
        <v>50</v>
      </c>
      <c r="D3" s="193"/>
      <c r="E3" s="193"/>
      <c r="F3" s="193"/>
      <c r="G3" s="194"/>
      <c r="AC3" s="171" t="s">
        <v>112</v>
      </c>
      <c r="AG3" t="s">
        <v>113</v>
      </c>
    </row>
    <row r="4" spans="1:60" ht="24.95" customHeight="1" x14ac:dyDescent="0.2">
      <c r="A4" s="196" t="s">
        <v>9</v>
      </c>
      <c r="B4" s="197" t="s">
        <v>55</v>
      </c>
      <c r="C4" s="198" t="s">
        <v>56</v>
      </c>
      <c r="D4" s="199"/>
      <c r="E4" s="199"/>
      <c r="F4" s="199"/>
      <c r="G4" s="200"/>
      <c r="AG4" t="s">
        <v>114</v>
      </c>
    </row>
    <row r="5" spans="1:60" x14ac:dyDescent="0.2">
      <c r="D5" s="10"/>
    </row>
    <row r="6" spans="1:60" ht="38.25" x14ac:dyDescent="0.2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29</v>
      </c>
      <c r="H6" s="205" t="s">
        <v>30</v>
      </c>
      <c r="I6" s="205" t="s">
        <v>121</v>
      </c>
      <c r="J6" s="205" t="s">
        <v>31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">
      <c r="A8" s="219" t="s">
        <v>136</v>
      </c>
      <c r="B8" s="220" t="s">
        <v>93</v>
      </c>
      <c r="C8" s="243" t="s">
        <v>94</v>
      </c>
      <c r="D8" s="221"/>
      <c r="E8" s="222"/>
      <c r="F8" s="223"/>
      <c r="G8" s="223">
        <f>SUMIF(AG9:AG30,"&lt;&gt;NOR",G9:G30)</f>
        <v>0</v>
      </c>
      <c r="H8" s="223"/>
      <c r="I8" s="223">
        <f>SUM(I9:I30)</f>
        <v>0</v>
      </c>
      <c r="J8" s="223"/>
      <c r="K8" s="223">
        <f>SUM(K9:K30)</f>
        <v>0</v>
      </c>
      <c r="L8" s="223"/>
      <c r="M8" s="223">
        <f>SUM(M9:M30)</f>
        <v>0</v>
      </c>
      <c r="N8" s="223"/>
      <c r="O8" s="223">
        <f>SUM(O9:O30)</f>
        <v>0</v>
      </c>
      <c r="P8" s="223"/>
      <c r="Q8" s="223">
        <f>SUM(Q9:Q30)</f>
        <v>0</v>
      </c>
      <c r="R8" s="223"/>
      <c r="S8" s="223"/>
      <c r="T8" s="224"/>
      <c r="U8" s="218"/>
      <c r="V8" s="218">
        <f>SUM(V9:V30)</f>
        <v>0</v>
      </c>
      <c r="W8" s="218"/>
      <c r="X8" s="218"/>
      <c r="AG8" t="s">
        <v>137</v>
      </c>
    </row>
    <row r="9" spans="1:60" outlineLevel="1" x14ac:dyDescent="0.2">
      <c r="A9" s="234">
        <v>1</v>
      </c>
      <c r="B9" s="235" t="s">
        <v>807</v>
      </c>
      <c r="C9" s="248" t="s">
        <v>808</v>
      </c>
      <c r="D9" s="236" t="s">
        <v>809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189</v>
      </c>
      <c r="T9" s="240" t="s">
        <v>155</v>
      </c>
      <c r="U9" s="215">
        <v>0</v>
      </c>
      <c r="V9" s="215">
        <f>ROUND(E9*U9,2)</f>
        <v>0</v>
      </c>
      <c r="W9" s="215"/>
      <c r="X9" s="215" t="s">
        <v>206</v>
      </c>
      <c r="Y9" s="206"/>
      <c r="Z9" s="206"/>
      <c r="AA9" s="206"/>
      <c r="AB9" s="206"/>
      <c r="AC9" s="206"/>
      <c r="AD9" s="206"/>
      <c r="AE9" s="206"/>
      <c r="AF9" s="206"/>
      <c r="AG9" s="206" t="s">
        <v>810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34">
        <v>2</v>
      </c>
      <c r="B10" s="235" t="s">
        <v>811</v>
      </c>
      <c r="C10" s="248" t="s">
        <v>812</v>
      </c>
      <c r="D10" s="236" t="s">
        <v>809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15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189</v>
      </c>
      <c r="T10" s="240" t="s">
        <v>155</v>
      </c>
      <c r="U10" s="215">
        <v>0</v>
      </c>
      <c r="V10" s="215">
        <f>ROUND(E10*U10,2)</f>
        <v>0</v>
      </c>
      <c r="W10" s="215"/>
      <c r="X10" s="215" t="s">
        <v>144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813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34">
        <v>3</v>
      </c>
      <c r="B11" s="235" t="s">
        <v>814</v>
      </c>
      <c r="C11" s="248" t="s">
        <v>815</v>
      </c>
      <c r="D11" s="236" t="s">
        <v>809</v>
      </c>
      <c r="E11" s="237">
        <v>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15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189</v>
      </c>
      <c r="T11" s="240" t="s">
        <v>155</v>
      </c>
      <c r="U11" s="215">
        <v>0</v>
      </c>
      <c r="V11" s="215">
        <f>ROUND(E11*U11,2)</f>
        <v>0</v>
      </c>
      <c r="W11" s="215"/>
      <c r="X11" s="215" t="s">
        <v>206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810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34">
        <v>4</v>
      </c>
      <c r="B12" s="235" t="s">
        <v>816</v>
      </c>
      <c r="C12" s="248" t="s">
        <v>817</v>
      </c>
      <c r="D12" s="236" t="s">
        <v>809</v>
      </c>
      <c r="E12" s="237">
        <v>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15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189</v>
      </c>
      <c r="T12" s="240" t="s">
        <v>155</v>
      </c>
      <c r="U12" s="215">
        <v>0</v>
      </c>
      <c r="V12" s="215">
        <f>ROUND(E12*U12,2)</f>
        <v>0</v>
      </c>
      <c r="W12" s="215"/>
      <c r="X12" s="215" t="s">
        <v>144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813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34">
        <v>5</v>
      </c>
      <c r="B13" s="235" t="s">
        <v>818</v>
      </c>
      <c r="C13" s="248" t="s">
        <v>819</v>
      </c>
      <c r="D13" s="236" t="s">
        <v>809</v>
      </c>
      <c r="E13" s="237">
        <v>2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15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189</v>
      </c>
      <c r="T13" s="240" t="s">
        <v>155</v>
      </c>
      <c r="U13" s="215">
        <v>0</v>
      </c>
      <c r="V13" s="215">
        <f>ROUND(E13*U13,2)</f>
        <v>0</v>
      </c>
      <c r="W13" s="215"/>
      <c r="X13" s="215" t="s">
        <v>206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810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34">
        <v>6</v>
      </c>
      <c r="B14" s="235" t="s">
        <v>820</v>
      </c>
      <c r="C14" s="248" t="s">
        <v>821</v>
      </c>
      <c r="D14" s="236" t="s">
        <v>809</v>
      </c>
      <c r="E14" s="237">
        <v>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189</v>
      </c>
      <c r="T14" s="240" t="s">
        <v>155</v>
      </c>
      <c r="U14" s="215">
        <v>0</v>
      </c>
      <c r="V14" s="215">
        <f>ROUND(E14*U14,2)</f>
        <v>0</v>
      </c>
      <c r="W14" s="215"/>
      <c r="X14" s="215" t="s">
        <v>144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813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34">
        <v>7</v>
      </c>
      <c r="B15" s="235" t="s">
        <v>822</v>
      </c>
      <c r="C15" s="248" t="s">
        <v>823</v>
      </c>
      <c r="D15" s="236" t="s">
        <v>809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15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189</v>
      </c>
      <c r="T15" s="240" t="s">
        <v>155</v>
      </c>
      <c r="U15" s="215">
        <v>0</v>
      </c>
      <c r="V15" s="215">
        <f>ROUND(E15*U15,2)</f>
        <v>0</v>
      </c>
      <c r="W15" s="215"/>
      <c r="X15" s="215" t="s">
        <v>206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810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34">
        <v>8</v>
      </c>
      <c r="B16" s="235" t="s">
        <v>824</v>
      </c>
      <c r="C16" s="248" t="s">
        <v>825</v>
      </c>
      <c r="D16" s="236" t="s">
        <v>809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15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189</v>
      </c>
      <c r="T16" s="240" t="s">
        <v>155</v>
      </c>
      <c r="U16" s="215">
        <v>0</v>
      </c>
      <c r="V16" s="215">
        <f>ROUND(E16*U16,2)</f>
        <v>0</v>
      </c>
      <c r="W16" s="215"/>
      <c r="X16" s="215" t="s">
        <v>144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813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34">
        <v>9</v>
      </c>
      <c r="B17" s="235" t="s">
        <v>826</v>
      </c>
      <c r="C17" s="248" t="s">
        <v>827</v>
      </c>
      <c r="D17" s="236" t="s">
        <v>809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15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189</v>
      </c>
      <c r="T17" s="240" t="s">
        <v>155</v>
      </c>
      <c r="U17" s="215">
        <v>0</v>
      </c>
      <c r="V17" s="215">
        <f>ROUND(E17*U17,2)</f>
        <v>0</v>
      </c>
      <c r="W17" s="215"/>
      <c r="X17" s="215" t="s">
        <v>206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810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34">
        <v>10</v>
      </c>
      <c r="B18" s="235" t="s">
        <v>828</v>
      </c>
      <c r="C18" s="248" t="s">
        <v>829</v>
      </c>
      <c r="D18" s="236" t="s">
        <v>809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15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189</v>
      </c>
      <c r="T18" s="240" t="s">
        <v>155</v>
      </c>
      <c r="U18" s="215">
        <v>0</v>
      </c>
      <c r="V18" s="215">
        <f>ROUND(E18*U18,2)</f>
        <v>0</v>
      </c>
      <c r="W18" s="215"/>
      <c r="X18" s="215" t="s">
        <v>144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813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34">
        <v>11</v>
      </c>
      <c r="B19" s="235" t="s">
        <v>830</v>
      </c>
      <c r="C19" s="248" t="s">
        <v>831</v>
      </c>
      <c r="D19" s="236" t="s">
        <v>809</v>
      </c>
      <c r="E19" s="237">
        <v>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15</v>
      </c>
      <c r="M19" s="239">
        <f>G19*(1+L19/100)</f>
        <v>0</v>
      </c>
      <c r="N19" s="239">
        <v>1.4E-3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189</v>
      </c>
      <c r="T19" s="240" t="s">
        <v>155</v>
      </c>
      <c r="U19" s="215">
        <v>0</v>
      </c>
      <c r="V19" s="215">
        <f>ROUND(E19*U19,2)</f>
        <v>0</v>
      </c>
      <c r="W19" s="215"/>
      <c r="X19" s="215" t="s">
        <v>206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810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4">
        <v>12</v>
      </c>
      <c r="B20" s="235" t="s">
        <v>832</v>
      </c>
      <c r="C20" s="248" t="s">
        <v>833</v>
      </c>
      <c r="D20" s="236" t="s">
        <v>809</v>
      </c>
      <c r="E20" s="237">
        <v>3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15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189</v>
      </c>
      <c r="T20" s="240" t="s">
        <v>155</v>
      </c>
      <c r="U20" s="215">
        <v>0</v>
      </c>
      <c r="V20" s="215">
        <f>ROUND(E20*U20,2)</f>
        <v>0</v>
      </c>
      <c r="W20" s="215"/>
      <c r="X20" s="215" t="s">
        <v>144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813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34">
        <v>13</v>
      </c>
      <c r="B21" s="235" t="s">
        <v>834</v>
      </c>
      <c r="C21" s="248" t="s">
        <v>835</v>
      </c>
      <c r="D21" s="236" t="s">
        <v>809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15</v>
      </c>
      <c r="M21" s="239">
        <f>G21*(1+L21/100)</f>
        <v>0</v>
      </c>
      <c r="N21" s="239">
        <v>2.0000000000000001E-4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189</v>
      </c>
      <c r="T21" s="240" t="s">
        <v>155</v>
      </c>
      <c r="U21" s="215">
        <v>0</v>
      </c>
      <c r="V21" s="215">
        <f>ROUND(E21*U21,2)</f>
        <v>0</v>
      </c>
      <c r="W21" s="215"/>
      <c r="X21" s="215" t="s">
        <v>206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810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34">
        <v>14</v>
      </c>
      <c r="B22" s="235" t="s">
        <v>836</v>
      </c>
      <c r="C22" s="248" t="s">
        <v>837</v>
      </c>
      <c r="D22" s="236" t="s">
        <v>809</v>
      </c>
      <c r="E22" s="237">
        <v>3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15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189</v>
      </c>
      <c r="T22" s="240" t="s">
        <v>155</v>
      </c>
      <c r="U22" s="215">
        <v>0</v>
      </c>
      <c r="V22" s="215">
        <f>ROUND(E22*U22,2)</f>
        <v>0</v>
      </c>
      <c r="W22" s="215"/>
      <c r="X22" s="215" t="s">
        <v>144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813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34">
        <v>15</v>
      </c>
      <c r="B23" s="235" t="s">
        <v>838</v>
      </c>
      <c r="C23" s="248" t="s">
        <v>839</v>
      </c>
      <c r="D23" s="236" t="s">
        <v>809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15</v>
      </c>
      <c r="M23" s="239">
        <f>G23*(1+L23/100)</f>
        <v>0</v>
      </c>
      <c r="N23" s="239">
        <v>1.4E-3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189</v>
      </c>
      <c r="T23" s="240" t="s">
        <v>155</v>
      </c>
      <c r="U23" s="215">
        <v>0</v>
      </c>
      <c r="V23" s="215">
        <f>ROUND(E23*U23,2)</f>
        <v>0</v>
      </c>
      <c r="W23" s="215"/>
      <c r="X23" s="215" t="s">
        <v>206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810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34">
        <v>16</v>
      </c>
      <c r="B24" s="235" t="s">
        <v>840</v>
      </c>
      <c r="C24" s="248" t="s">
        <v>841</v>
      </c>
      <c r="D24" s="236" t="s">
        <v>809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15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189</v>
      </c>
      <c r="T24" s="240" t="s">
        <v>155</v>
      </c>
      <c r="U24" s="215">
        <v>0</v>
      </c>
      <c r="V24" s="215">
        <f>ROUND(E24*U24,2)</f>
        <v>0</v>
      </c>
      <c r="W24" s="215"/>
      <c r="X24" s="215" t="s">
        <v>144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813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34">
        <v>17</v>
      </c>
      <c r="B25" s="235" t="s">
        <v>842</v>
      </c>
      <c r="C25" s="248" t="s">
        <v>843</v>
      </c>
      <c r="D25" s="236" t="s">
        <v>809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15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189</v>
      </c>
      <c r="T25" s="240" t="s">
        <v>155</v>
      </c>
      <c r="U25" s="215">
        <v>0</v>
      </c>
      <c r="V25" s="215">
        <f>ROUND(E25*U25,2)</f>
        <v>0</v>
      </c>
      <c r="W25" s="215"/>
      <c r="X25" s="215" t="s">
        <v>206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810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34">
        <v>18</v>
      </c>
      <c r="B26" s="235" t="s">
        <v>844</v>
      </c>
      <c r="C26" s="248" t="s">
        <v>845</v>
      </c>
      <c r="D26" s="236" t="s">
        <v>809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15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189</v>
      </c>
      <c r="T26" s="240" t="s">
        <v>155</v>
      </c>
      <c r="U26" s="215">
        <v>0</v>
      </c>
      <c r="V26" s="215">
        <f>ROUND(E26*U26,2)</f>
        <v>0</v>
      </c>
      <c r="W26" s="215"/>
      <c r="X26" s="215" t="s">
        <v>144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813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34">
        <v>19</v>
      </c>
      <c r="B27" s="235" t="s">
        <v>846</v>
      </c>
      <c r="C27" s="248" t="s">
        <v>847</v>
      </c>
      <c r="D27" s="236" t="s">
        <v>809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15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189</v>
      </c>
      <c r="T27" s="240" t="s">
        <v>155</v>
      </c>
      <c r="U27" s="215">
        <v>0</v>
      </c>
      <c r="V27" s="215">
        <f>ROUND(E27*U27,2)</f>
        <v>0</v>
      </c>
      <c r="W27" s="215"/>
      <c r="X27" s="215" t="s">
        <v>206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810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34">
        <v>20</v>
      </c>
      <c r="B28" s="235" t="s">
        <v>848</v>
      </c>
      <c r="C28" s="248" t="s">
        <v>849</v>
      </c>
      <c r="D28" s="236" t="s">
        <v>809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15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189</v>
      </c>
      <c r="T28" s="240" t="s">
        <v>155</v>
      </c>
      <c r="U28" s="215">
        <v>0</v>
      </c>
      <c r="V28" s="215">
        <f>ROUND(E28*U28,2)</f>
        <v>0</v>
      </c>
      <c r="W28" s="215"/>
      <c r="X28" s="215" t="s">
        <v>144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813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34">
        <v>21</v>
      </c>
      <c r="B29" s="235" t="s">
        <v>850</v>
      </c>
      <c r="C29" s="248" t="s">
        <v>851</v>
      </c>
      <c r="D29" s="236" t="s">
        <v>809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15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189</v>
      </c>
      <c r="T29" s="240" t="s">
        <v>155</v>
      </c>
      <c r="U29" s="215">
        <v>0</v>
      </c>
      <c r="V29" s="215">
        <f>ROUND(E29*U29,2)</f>
        <v>0</v>
      </c>
      <c r="W29" s="215"/>
      <c r="X29" s="215" t="s">
        <v>206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810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34">
        <v>22</v>
      </c>
      <c r="B30" s="235" t="s">
        <v>852</v>
      </c>
      <c r="C30" s="248" t="s">
        <v>853</v>
      </c>
      <c r="D30" s="236" t="s">
        <v>809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15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189</v>
      </c>
      <c r="T30" s="240" t="s">
        <v>155</v>
      </c>
      <c r="U30" s="215">
        <v>0</v>
      </c>
      <c r="V30" s="215">
        <f>ROUND(E30*U30,2)</f>
        <v>0</v>
      </c>
      <c r="W30" s="215"/>
      <c r="X30" s="215" t="s">
        <v>144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813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">
      <c r="A31" s="219" t="s">
        <v>136</v>
      </c>
      <c r="B31" s="220" t="s">
        <v>103</v>
      </c>
      <c r="C31" s="243" t="s">
        <v>104</v>
      </c>
      <c r="D31" s="221"/>
      <c r="E31" s="222"/>
      <c r="F31" s="223"/>
      <c r="G31" s="223">
        <f>SUMIF(AG32:AG36,"&lt;&gt;NOR",G32:G36)</f>
        <v>0</v>
      </c>
      <c r="H31" s="223"/>
      <c r="I31" s="223">
        <f>SUM(I32:I36)</f>
        <v>0</v>
      </c>
      <c r="J31" s="223"/>
      <c r="K31" s="223">
        <f>SUM(K32:K36)</f>
        <v>0</v>
      </c>
      <c r="L31" s="223"/>
      <c r="M31" s="223">
        <f>SUM(M32:M36)</f>
        <v>0</v>
      </c>
      <c r="N31" s="223"/>
      <c r="O31" s="223">
        <f>SUM(O32:O36)</f>
        <v>0</v>
      </c>
      <c r="P31" s="223"/>
      <c r="Q31" s="223">
        <f>SUM(Q32:Q36)</f>
        <v>0</v>
      </c>
      <c r="R31" s="223"/>
      <c r="S31" s="223"/>
      <c r="T31" s="224"/>
      <c r="U31" s="218"/>
      <c r="V31" s="218">
        <f>SUM(V32:V36)</f>
        <v>0</v>
      </c>
      <c r="W31" s="218"/>
      <c r="X31" s="218"/>
      <c r="AG31" t="s">
        <v>137</v>
      </c>
    </row>
    <row r="32" spans="1:60" outlineLevel="1" x14ac:dyDescent="0.2">
      <c r="A32" s="234">
        <v>23</v>
      </c>
      <c r="B32" s="235" t="s">
        <v>854</v>
      </c>
      <c r="C32" s="248" t="s">
        <v>855</v>
      </c>
      <c r="D32" s="236" t="s">
        <v>809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15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189</v>
      </c>
      <c r="T32" s="240" t="s">
        <v>155</v>
      </c>
      <c r="U32" s="215">
        <v>0</v>
      </c>
      <c r="V32" s="215">
        <f>ROUND(E32*U32,2)</f>
        <v>0</v>
      </c>
      <c r="W32" s="215"/>
      <c r="X32" s="215" t="s">
        <v>206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810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34">
        <v>24</v>
      </c>
      <c r="B33" s="235" t="s">
        <v>856</v>
      </c>
      <c r="C33" s="248" t="s">
        <v>857</v>
      </c>
      <c r="D33" s="236" t="s">
        <v>809</v>
      </c>
      <c r="E33" s="237">
        <v>3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15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189</v>
      </c>
      <c r="T33" s="240" t="s">
        <v>155</v>
      </c>
      <c r="U33" s="215">
        <v>0</v>
      </c>
      <c r="V33" s="215">
        <f>ROUND(E33*U33,2)</f>
        <v>0</v>
      </c>
      <c r="W33" s="215"/>
      <c r="X33" s="215" t="s">
        <v>206</v>
      </c>
      <c r="Y33" s="206"/>
      <c r="Z33" s="206"/>
      <c r="AA33" s="206"/>
      <c r="AB33" s="206"/>
      <c r="AC33" s="206"/>
      <c r="AD33" s="206"/>
      <c r="AE33" s="206"/>
      <c r="AF33" s="206"/>
      <c r="AG33" s="206" t="s">
        <v>810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34">
        <v>25</v>
      </c>
      <c r="B34" s="235" t="s">
        <v>858</v>
      </c>
      <c r="C34" s="248" t="s">
        <v>859</v>
      </c>
      <c r="D34" s="236" t="s">
        <v>809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15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189</v>
      </c>
      <c r="T34" s="240" t="s">
        <v>155</v>
      </c>
      <c r="U34" s="215">
        <v>0</v>
      </c>
      <c r="V34" s="215">
        <f>ROUND(E34*U34,2)</f>
        <v>0</v>
      </c>
      <c r="W34" s="215"/>
      <c r="X34" s="215" t="s">
        <v>206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810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34">
        <v>26</v>
      </c>
      <c r="B35" s="235" t="s">
        <v>860</v>
      </c>
      <c r="C35" s="248" t="s">
        <v>861</v>
      </c>
      <c r="D35" s="236" t="s">
        <v>809</v>
      </c>
      <c r="E35" s="237">
        <v>3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15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189</v>
      </c>
      <c r="T35" s="240" t="s">
        <v>155</v>
      </c>
      <c r="U35" s="215">
        <v>0</v>
      </c>
      <c r="V35" s="215">
        <f>ROUND(E35*U35,2)</f>
        <v>0</v>
      </c>
      <c r="W35" s="215"/>
      <c r="X35" s="215" t="s">
        <v>206</v>
      </c>
      <c r="Y35" s="206"/>
      <c r="Z35" s="206"/>
      <c r="AA35" s="206"/>
      <c r="AB35" s="206"/>
      <c r="AC35" s="206"/>
      <c r="AD35" s="206"/>
      <c r="AE35" s="206"/>
      <c r="AF35" s="206"/>
      <c r="AG35" s="206" t="s">
        <v>810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34">
        <v>27</v>
      </c>
      <c r="B36" s="235" t="s">
        <v>862</v>
      </c>
      <c r="C36" s="248" t="s">
        <v>863</v>
      </c>
      <c r="D36" s="236" t="s">
        <v>809</v>
      </c>
      <c r="E36" s="237">
        <v>4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15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189</v>
      </c>
      <c r="T36" s="240" t="s">
        <v>155</v>
      </c>
      <c r="U36" s="215">
        <v>0</v>
      </c>
      <c r="V36" s="215">
        <f>ROUND(E36*U36,2)</f>
        <v>0</v>
      </c>
      <c r="W36" s="215"/>
      <c r="X36" s="215" t="s">
        <v>144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813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">
      <c r="A37" s="219" t="s">
        <v>136</v>
      </c>
      <c r="B37" s="220" t="s">
        <v>95</v>
      </c>
      <c r="C37" s="243" t="s">
        <v>96</v>
      </c>
      <c r="D37" s="221"/>
      <c r="E37" s="222"/>
      <c r="F37" s="223"/>
      <c r="G37" s="223">
        <f>SUMIF(AG38:AG42,"&lt;&gt;NOR",G38:G42)</f>
        <v>0</v>
      </c>
      <c r="H37" s="223"/>
      <c r="I37" s="223">
        <f>SUM(I38:I42)</f>
        <v>0</v>
      </c>
      <c r="J37" s="223"/>
      <c r="K37" s="223">
        <f>SUM(K38:K42)</f>
        <v>0</v>
      </c>
      <c r="L37" s="223"/>
      <c r="M37" s="223">
        <f>SUM(M38:M42)</f>
        <v>0</v>
      </c>
      <c r="N37" s="223"/>
      <c r="O37" s="223">
        <f>SUM(O38:O42)</f>
        <v>0</v>
      </c>
      <c r="P37" s="223"/>
      <c r="Q37" s="223">
        <f>SUM(Q38:Q42)</f>
        <v>0</v>
      </c>
      <c r="R37" s="223"/>
      <c r="S37" s="223"/>
      <c r="T37" s="224"/>
      <c r="U37" s="218"/>
      <c r="V37" s="218">
        <f>SUM(V38:V42)</f>
        <v>0</v>
      </c>
      <c r="W37" s="218"/>
      <c r="X37" s="218"/>
      <c r="AG37" t="s">
        <v>137</v>
      </c>
    </row>
    <row r="38" spans="1:60" outlineLevel="1" x14ac:dyDescent="0.2">
      <c r="A38" s="234">
        <v>28</v>
      </c>
      <c r="B38" s="235" t="s">
        <v>864</v>
      </c>
      <c r="C38" s="248" t="s">
        <v>865</v>
      </c>
      <c r="D38" s="236" t="s">
        <v>809</v>
      </c>
      <c r="E38" s="237">
        <v>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15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189</v>
      </c>
      <c r="T38" s="240" t="s">
        <v>155</v>
      </c>
      <c r="U38" s="215">
        <v>0</v>
      </c>
      <c r="V38" s="215">
        <f>ROUND(E38*U38,2)</f>
        <v>0</v>
      </c>
      <c r="W38" s="215"/>
      <c r="X38" s="215" t="s">
        <v>206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810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34">
        <v>29</v>
      </c>
      <c r="B39" s="235" t="s">
        <v>866</v>
      </c>
      <c r="C39" s="248" t="s">
        <v>867</v>
      </c>
      <c r="D39" s="236" t="s">
        <v>809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15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189</v>
      </c>
      <c r="T39" s="240" t="s">
        <v>155</v>
      </c>
      <c r="U39" s="215">
        <v>0</v>
      </c>
      <c r="V39" s="215">
        <f>ROUND(E39*U39,2)</f>
        <v>0</v>
      </c>
      <c r="W39" s="215"/>
      <c r="X39" s="215" t="s">
        <v>144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813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34">
        <v>30</v>
      </c>
      <c r="B40" s="235" t="s">
        <v>868</v>
      </c>
      <c r="C40" s="248" t="s">
        <v>869</v>
      </c>
      <c r="D40" s="236" t="s">
        <v>809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15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189</v>
      </c>
      <c r="T40" s="240" t="s">
        <v>155</v>
      </c>
      <c r="U40" s="215">
        <v>0</v>
      </c>
      <c r="V40" s="215">
        <f>ROUND(E40*U40,2)</f>
        <v>0</v>
      </c>
      <c r="W40" s="215"/>
      <c r="X40" s="215" t="s">
        <v>206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810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34">
        <v>31</v>
      </c>
      <c r="B41" s="235" t="s">
        <v>868</v>
      </c>
      <c r="C41" s="248" t="s">
        <v>870</v>
      </c>
      <c r="D41" s="236" t="s">
        <v>809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15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189</v>
      </c>
      <c r="T41" s="240" t="s">
        <v>155</v>
      </c>
      <c r="U41" s="215">
        <v>0</v>
      </c>
      <c r="V41" s="215">
        <f>ROUND(E41*U41,2)</f>
        <v>0</v>
      </c>
      <c r="W41" s="215"/>
      <c r="X41" s="215" t="s">
        <v>144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813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34">
        <v>32</v>
      </c>
      <c r="B42" s="235" t="s">
        <v>871</v>
      </c>
      <c r="C42" s="248" t="s">
        <v>872</v>
      </c>
      <c r="D42" s="236" t="s">
        <v>809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15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189</v>
      </c>
      <c r="T42" s="240" t="s">
        <v>155</v>
      </c>
      <c r="U42" s="215">
        <v>0</v>
      </c>
      <c r="V42" s="215">
        <f>ROUND(E42*U42,2)</f>
        <v>0</v>
      </c>
      <c r="W42" s="215"/>
      <c r="X42" s="215" t="s">
        <v>206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810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">
      <c r="A43" s="219" t="s">
        <v>136</v>
      </c>
      <c r="B43" s="220" t="s">
        <v>105</v>
      </c>
      <c r="C43" s="243" t="s">
        <v>106</v>
      </c>
      <c r="D43" s="221"/>
      <c r="E43" s="222"/>
      <c r="F43" s="223"/>
      <c r="G43" s="223">
        <f>SUMIF(AG44:AG44,"&lt;&gt;NOR",G44:G44)</f>
        <v>0</v>
      </c>
      <c r="H43" s="223"/>
      <c r="I43" s="223">
        <f>SUM(I44:I44)</f>
        <v>0</v>
      </c>
      <c r="J43" s="223"/>
      <c r="K43" s="223">
        <f>SUM(K44:K44)</f>
        <v>0</v>
      </c>
      <c r="L43" s="223"/>
      <c r="M43" s="223">
        <f>SUM(M44:M44)</f>
        <v>0</v>
      </c>
      <c r="N43" s="223"/>
      <c r="O43" s="223">
        <f>SUM(O44:O44)</f>
        <v>0</v>
      </c>
      <c r="P43" s="223"/>
      <c r="Q43" s="223">
        <f>SUM(Q44:Q44)</f>
        <v>0</v>
      </c>
      <c r="R43" s="223"/>
      <c r="S43" s="223"/>
      <c r="T43" s="224"/>
      <c r="U43" s="218"/>
      <c r="V43" s="218">
        <f>SUM(V44:V44)</f>
        <v>0</v>
      </c>
      <c r="W43" s="218"/>
      <c r="X43" s="218"/>
      <c r="AG43" t="s">
        <v>137</v>
      </c>
    </row>
    <row r="44" spans="1:60" outlineLevel="1" x14ac:dyDescent="0.2">
      <c r="A44" s="234">
        <v>33</v>
      </c>
      <c r="B44" s="235" t="s">
        <v>805</v>
      </c>
      <c r="C44" s="248" t="s">
        <v>806</v>
      </c>
      <c r="D44" s="236" t="s">
        <v>188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15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189</v>
      </c>
      <c r="T44" s="240" t="s">
        <v>155</v>
      </c>
      <c r="U44" s="215">
        <v>0</v>
      </c>
      <c r="V44" s="215">
        <f>ROUND(E44*U44,2)</f>
        <v>0</v>
      </c>
      <c r="W44" s="215"/>
      <c r="X44" s="215" t="s">
        <v>144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145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x14ac:dyDescent="0.2">
      <c r="A45" s="219" t="s">
        <v>136</v>
      </c>
      <c r="B45" s="220" t="s">
        <v>95</v>
      </c>
      <c r="C45" s="243" t="s">
        <v>96</v>
      </c>
      <c r="D45" s="221"/>
      <c r="E45" s="222"/>
      <c r="F45" s="223"/>
      <c r="G45" s="223">
        <f>SUMIF(AG46:AG48,"&lt;&gt;NOR",G46:G48)</f>
        <v>0</v>
      </c>
      <c r="H45" s="223"/>
      <c r="I45" s="223">
        <f>SUM(I46:I48)</f>
        <v>0</v>
      </c>
      <c r="J45" s="223"/>
      <c r="K45" s="223">
        <f>SUM(K46:K48)</f>
        <v>0</v>
      </c>
      <c r="L45" s="223"/>
      <c r="M45" s="223">
        <f>SUM(M46:M48)</f>
        <v>0</v>
      </c>
      <c r="N45" s="223"/>
      <c r="O45" s="223">
        <f>SUM(O46:O48)</f>
        <v>0</v>
      </c>
      <c r="P45" s="223"/>
      <c r="Q45" s="223">
        <f>SUM(Q46:Q48)</f>
        <v>0</v>
      </c>
      <c r="R45" s="223"/>
      <c r="S45" s="223"/>
      <c r="T45" s="224"/>
      <c r="U45" s="218"/>
      <c r="V45" s="218">
        <f>SUM(V46:V48)</f>
        <v>0</v>
      </c>
      <c r="W45" s="218"/>
      <c r="X45" s="218"/>
      <c r="AG45" t="s">
        <v>137</v>
      </c>
    </row>
    <row r="46" spans="1:60" outlineLevel="1" x14ac:dyDescent="0.2">
      <c r="A46" s="234">
        <v>34</v>
      </c>
      <c r="B46" s="235" t="s">
        <v>873</v>
      </c>
      <c r="C46" s="248" t="s">
        <v>874</v>
      </c>
      <c r="D46" s="236" t="s">
        <v>809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15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189</v>
      </c>
      <c r="T46" s="240" t="s">
        <v>155</v>
      </c>
      <c r="U46" s="215">
        <v>0</v>
      </c>
      <c r="V46" s="215">
        <f>ROUND(E46*U46,2)</f>
        <v>0</v>
      </c>
      <c r="W46" s="215"/>
      <c r="X46" s="215" t="s">
        <v>144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813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34">
        <v>35</v>
      </c>
      <c r="B47" s="235" t="s">
        <v>875</v>
      </c>
      <c r="C47" s="248" t="s">
        <v>876</v>
      </c>
      <c r="D47" s="236" t="s">
        <v>163</v>
      </c>
      <c r="E47" s="237">
        <v>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15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189</v>
      </c>
      <c r="T47" s="240" t="s">
        <v>155</v>
      </c>
      <c r="U47" s="215">
        <v>0</v>
      </c>
      <c r="V47" s="215">
        <f>ROUND(E47*U47,2)</f>
        <v>0</v>
      </c>
      <c r="W47" s="215"/>
      <c r="X47" s="215" t="s">
        <v>206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810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34">
        <v>36</v>
      </c>
      <c r="B48" s="235" t="s">
        <v>875</v>
      </c>
      <c r="C48" s="248" t="s">
        <v>877</v>
      </c>
      <c r="D48" s="236" t="s">
        <v>163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15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189</v>
      </c>
      <c r="T48" s="240" t="s">
        <v>155</v>
      </c>
      <c r="U48" s="215">
        <v>0</v>
      </c>
      <c r="V48" s="215">
        <f>ROUND(E48*U48,2)</f>
        <v>0</v>
      </c>
      <c r="W48" s="215"/>
      <c r="X48" s="215" t="s">
        <v>144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813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x14ac:dyDescent="0.2">
      <c r="A49" s="219" t="s">
        <v>136</v>
      </c>
      <c r="B49" s="220" t="s">
        <v>97</v>
      </c>
      <c r="C49" s="243" t="s">
        <v>98</v>
      </c>
      <c r="D49" s="221"/>
      <c r="E49" s="222"/>
      <c r="F49" s="223"/>
      <c r="G49" s="223">
        <f>SUMIF(AG50:AG67,"&lt;&gt;NOR",G50:G67)</f>
        <v>0</v>
      </c>
      <c r="H49" s="223"/>
      <c r="I49" s="223">
        <f>SUM(I50:I67)</f>
        <v>0</v>
      </c>
      <c r="J49" s="223"/>
      <c r="K49" s="223">
        <f>SUM(K50:K67)</f>
        <v>0</v>
      </c>
      <c r="L49" s="223"/>
      <c r="M49" s="223">
        <f>SUM(M50:M67)</f>
        <v>0</v>
      </c>
      <c r="N49" s="223"/>
      <c r="O49" s="223">
        <f>SUM(O50:O67)</f>
        <v>0.13</v>
      </c>
      <c r="P49" s="223"/>
      <c r="Q49" s="223">
        <f>SUM(Q50:Q67)</f>
        <v>0</v>
      </c>
      <c r="R49" s="223"/>
      <c r="S49" s="223"/>
      <c r="T49" s="224"/>
      <c r="U49" s="218"/>
      <c r="V49" s="218">
        <f>SUM(V50:V67)</f>
        <v>0</v>
      </c>
      <c r="W49" s="218"/>
      <c r="X49" s="218"/>
      <c r="AG49" t="s">
        <v>137</v>
      </c>
    </row>
    <row r="50" spans="1:60" outlineLevel="1" x14ac:dyDescent="0.2">
      <c r="A50" s="234">
        <v>37</v>
      </c>
      <c r="B50" s="235" t="s">
        <v>878</v>
      </c>
      <c r="C50" s="248" t="s">
        <v>879</v>
      </c>
      <c r="D50" s="236" t="s">
        <v>140</v>
      </c>
      <c r="E50" s="237">
        <v>280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15</v>
      </c>
      <c r="M50" s="239">
        <f>G50*(1+L50/100)</f>
        <v>0</v>
      </c>
      <c r="N50" s="239">
        <v>4.0000000000000003E-5</v>
      </c>
      <c r="O50" s="239">
        <f>ROUND(E50*N50,2)</f>
        <v>0.01</v>
      </c>
      <c r="P50" s="239">
        <v>0</v>
      </c>
      <c r="Q50" s="239">
        <f>ROUND(E50*P50,2)</f>
        <v>0</v>
      </c>
      <c r="R50" s="239"/>
      <c r="S50" s="239" t="s">
        <v>189</v>
      </c>
      <c r="T50" s="240" t="s">
        <v>155</v>
      </c>
      <c r="U50" s="215">
        <v>0</v>
      </c>
      <c r="V50" s="215">
        <f>ROUND(E50*U50,2)</f>
        <v>0</v>
      </c>
      <c r="W50" s="215"/>
      <c r="X50" s="215" t="s">
        <v>206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810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34">
        <v>38</v>
      </c>
      <c r="B51" s="235" t="s">
        <v>880</v>
      </c>
      <c r="C51" s="248" t="s">
        <v>881</v>
      </c>
      <c r="D51" s="236" t="s">
        <v>140</v>
      </c>
      <c r="E51" s="237">
        <v>240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15</v>
      </c>
      <c r="M51" s="239">
        <f>G51*(1+L51/100)</f>
        <v>0</v>
      </c>
      <c r="N51" s="239">
        <v>6.9999999999999994E-5</v>
      </c>
      <c r="O51" s="239">
        <f>ROUND(E51*N51,2)</f>
        <v>0.02</v>
      </c>
      <c r="P51" s="239">
        <v>0</v>
      </c>
      <c r="Q51" s="239">
        <f>ROUND(E51*P51,2)</f>
        <v>0</v>
      </c>
      <c r="R51" s="239"/>
      <c r="S51" s="239" t="s">
        <v>189</v>
      </c>
      <c r="T51" s="240" t="s">
        <v>155</v>
      </c>
      <c r="U51" s="215">
        <v>0</v>
      </c>
      <c r="V51" s="215">
        <f>ROUND(E51*U51,2)</f>
        <v>0</v>
      </c>
      <c r="W51" s="215"/>
      <c r="X51" s="215" t="s">
        <v>206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810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34">
        <v>39</v>
      </c>
      <c r="B52" s="235" t="s">
        <v>882</v>
      </c>
      <c r="C52" s="248" t="s">
        <v>883</v>
      </c>
      <c r="D52" s="236" t="s">
        <v>140</v>
      </c>
      <c r="E52" s="237">
        <v>140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15</v>
      </c>
      <c r="M52" s="239">
        <f>G52*(1+L52/100)</f>
        <v>0</v>
      </c>
      <c r="N52" s="239">
        <v>6.0000000000000002E-5</v>
      </c>
      <c r="O52" s="239">
        <f>ROUND(E52*N52,2)</f>
        <v>0.01</v>
      </c>
      <c r="P52" s="239">
        <v>0</v>
      </c>
      <c r="Q52" s="239">
        <f>ROUND(E52*P52,2)</f>
        <v>0</v>
      </c>
      <c r="R52" s="239"/>
      <c r="S52" s="239" t="s">
        <v>189</v>
      </c>
      <c r="T52" s="240" t="s">
        <v>155</v>
      </c>
      <c r="U52" s="215">
        <v>0</v>
      </c>
      <c r="V52" s="215">
        <f>ROUND(E52*U52,2)</f>
        <v>0</v>
      </c>
      <c r="W52" s="215"/>
      <c r="X52" s="215" t="s">
        <v>206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810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34">
        <v>40</v>
      </c>
      <c r="B53" s="235" t="s">
        <v>884</v>
      </c>
      <c r="C53" s="248" t="s">
        <v>885</v>
      </c>
      <c r="D53" s="236" t="s">
        <v>140</v>
      </c>
      <c r="E53" s="237">
        <v>50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15</v>
      </c>
      <c r="M53" s="239">
        <f>G53*(1+L53/100)</f>
        <v>0</v>
      </c>
      <c r="N53" s="239">
        <v>6.0000000000000002E-5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189</v>
      </c>
      <c r="T53" s="240" t="s">
        <v>155</v>
      </c>
      <c r="U53" s="215">
        <v>0</v>
      </c>
      <c r="V53" s="215">
        <f>ROUND(E53*U53,2)</f>
        <v>0</v>
      </c>
      <c r="W53" s="215"/>
      <c r="X53" s="215" t="s">
        <v>206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810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34">
        <v>41</v>
      </c>
      <c r="B54" s="235" t="s">
        <v>886</v>
      </c>
      <c r="C54" s="248" t="s">
        <v>887</v>
      </c>
      <c r="D54" s="236" t="s">
        <v>140</v>
      </c>
      <c r="E54" s="237">
        <v>180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15</v>
      </c>
      <c r="M54" s="239">
        <f>G54*(1+L54/100)</f>
        <v>0</v>
      </c>
      <c r="N54" s="239">
        <v>1.4999999999999999E-4</v>
      </c>
      <c r="O54" s="239">
        <f>ROUND(E54*N54,2)</f>
        <v>0.03</v>
      </c>
      <c r="P54" s="239">
        <v>0</v>
      </c>
      <c r="Q54" s="239">
        <f>ROUND(E54*P54,2)</f>
        <v>0</v>
      </c>
      <c r="R54" s="239"/>
      <c r="S54" s="239" t="s">
        <v>189</v>
      </c>
      <c r="T54" s="240" t="s">
        <v>155</v>
      </c>
      <c r="U54" s="215">
        <v>0</v>
      </c>
      <c r="V54" s="215">
        <f>ROUND(E54*U54,2)</f>
        <v>0</v>
      </c>
      <c r="W54" s="215"/>
      <c r="X54" s="215" t="s">
        <v>206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810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34">
        <v>42</v>
      </c>
      <c r="B55" s="235" t="s">
        <v>888</v>
      </c>
      <c r="C55" s="248" t="s">
        <v>889</v>
      </c>
      <c r="D55" s="236" t="s">
        <v>140</v>
      </c>
      <c r="E55" s="237">
        <v>110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15</v>
      </c>
      <c r="M55" s="239">
        <f>G55*(1+L55/100)</f>
        <v>0</v>
      </c>
      <c r="N55" s="239">
        <v>2.9999999999999997E-4</v>
      </c>
      <c r="O55" s="239">
        <f>ROUND(E55*N55,2)</f>
        <v>0.03</v>
      </c>
      <c r="P55" s="239">
        <v>0</v>
      </c>
      <c r="Q55" s="239">
        <f>ROUND(E55*P55,2)</f>
        <v>0</v>
      </c>
      <c r="R55" s="239"/>
      <c r="S55" s="239" t="s">
        <v>189</v>
      </c>
      <c r="T55" s="240" t="s">
        <v>155</v>
      </c>
      <c r="U55" s="215">
        <v>0</v>
      </c>
      <c r="V55" s="215">
        <f>ROUND(E55*U55,2)</f>
        <v>0</v>
      </c>
      <c r="W55" s="215"/>
      <c r="X55" s="215" t="s">
        <v>206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810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34">
        <v>43</v>
      </c>
      <c r="B56" s="235" t="s">
        <v>890</v>
      </c>
      <c r="C56" s="248" t="s">
        <v>891</v>
      </c>
      <c r="D56" s="236" t="s">
        <v>140</v>
      </c>
      <c r="E56" s="237">
        <v>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15</v>
      </c>
      <c r="M56" s="239">
        <f>G56*(1+L56/100)</f>
        <v>0</v>
      </c>
      <c r="N56" s="239">
        <v>1.2999999999999999E-3</v>
      </c>
      <c r="O56" s="239">
        <f>ROUND(E56*N56,2)</f>
        <v>0.01</v>
      </c>
      <c r="P56" s="239">
        <v>0</v>
      </c>
      <c r="Q56" s="239">
        <f>ROUND(E56*P56,2)</f>
        <v>0</v>
      </c>
      <c r="R56" s="239"/>
      <c r="S56" s="239" t="s">
        <v>189</v>
      </c>
      <c r="T56" s="240" t="s">
        <v>155</v>
      </c>
      <c r="U56" s="215">
        <v>0</v>
      </c>
      <c r="V56" s="215">
        <f>ROUND(E56*U56,2)</f>
        <v>0</v>
      </c>
      <c r="W56" s="215"/>
      <c r="X56" s="215" t="s">
        <v>206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810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34">
        <v>44</v>
      </c>
      <c r="B57" s="235" t="s">
        <v>892</v>
      </c>
      <c r="C57" s="248" t="s">
        <v>893</v>
      </c>
      <c r="D57" s="236" t="s">
        <v>140</v>
      </c>
      <c r="E57" s="237">
        <v>28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15</v>
      </c>
      <c r="M57" s="239">
        <f>G57*(1+L57/100)</f>
        <v>0</v>
      </c>
      <c r="N57" s="239">
        <v>8.8999999999999995E-4</v>
      </c>
      <c r="O57" s="239">
        <f>ROUND(E57*N57,2)</f>
        <v>0.02</v>
      </c>
      <c r="P57" s="239">
        <v>0</v>
      </c>
      <c r="Q57" s="239">
        <f>ROUND(E57*P57,2)</f>
        <v>0</v>
      </c>
      <c r="R57" s="239"/>
      <c r="S57" s="239" t="s">
        <v>189</v>
      </c>
      <c r="T57" s="240" t="s">
        <v>155</v>
      </c>
      <c r="U57" s="215">
        <v>0</v>
      </c>
      <c r="V57" s="215">
        <f>ROUND(E57*U57,2)</f>
        <v>0</v>
      </c>
      <c r="W57" s="215"/>
      <c r="X57" s="215" t="s">
        <v>206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810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34">
        <v>45</v>
      </c>
      <c r="B58" s="235" t="s">
        <v>894</v>
      </c>
      <c r="C58" s="248" t="s">
        <v>895</v>
      </c>
      <c r="D58" s="236" t="s">
        <v>896</v>
      </c>
      <c r="E58" s="237">
        <v>20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15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189</v>
      </c>
      <c r="T58" s="240" t="s">
        <v>155</v>
      </c>
      <c r="U58" s="215">
        <v>0</v>
      </c>
      <c r="V58" s="215">
        <f>ROUND(E58*U58,2)</f>
        <v>0</v>
      </c>
      <c r="W58" s="215"/>
      <c r="X58" s="215" t="s">
        <v>206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810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34">
        <v>46</v>
      </c>
      <c r="B59" s="235" t="s">
        <v>897</v>
      </c>
      <c r="C59" s="248" t="s">
        <v>898</v>
      </c>
      <c r="D59" s="236" t="s">
        <v>896</v>
      </c>
      <c r="E59" s="237">
        <v>115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15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189</v>
      </c>
      <c r="T59" s="240" t="s">
        <v>155</v>
      </c>
      <c r="U59" s="215">
        <v>0</v>
      </c>
      <c r="V59" s="215">
        <f>ROUND(E59*U59,2)</f>
        <v>0</v>
      </c>
      <c r="W59" s="215"/>
      <c r="X59" s="215" t="s">
        <v>206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810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34">
        <v>47</v>
      </c>
      <c r="B60" s="235" t="s">
        <v>899</v>
      </c>
      <c r="C60" s="248" t="s">
        <v>900</v>
      </c>
      <c r="D60" s="236" t="s">
        <v>896</v>
      </c>
      <c r="E60" s="237">
        <v>16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15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189</v>
      </c>
      <c r="T60" s="240" t="s">
        <v>155</v>
      </c>
      <c r="U60" s="215">
        <v>0</v>
      </c>
      <c r="V60" s="215">
        <f>ROUND(E60*U60,2)</f>
        <v>0</v>
      </c>
      <c r="W60" s="215"/>
      <c r="X60" s="215" t="s">
        <v>206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810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34">
        <v>48</v>
      </c>
      <c r="B61" s="235" t="s">
        <v>901</v>
      </c>
      <c r="C61" s="248" t="s">
        <v>902</v>
      </c>
      <c r="D61" s="236" t="s">
        <v>140</v>
      </c>
      <c r="E61" s="237">
        <v>28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15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189</v>
      </c>
      <c r="T61" s="240" t="s">
        <v>155</v>
      </c>
      <c r="U61" s="215">
        <v>0</v>
      </c>
      <c r="V61" s="215">
        <f>ROUND(E61*U61,2)</f>
        <v>0</v>
      </c>
      <c r="W61" s="215"/>
      <c r="X61" s="215" t="s">
        <v>144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813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34">
        <v>49</v>
      </c>
      <c r="B62" s="235" t="s">
        <v>903</v>
      </c>
      <c r="C62" s="248" t="s">
        <v>904</v>
      </c>
      <c r="D62" s="236" t="s">
        <v>140</v>
      </c>
      <c r="E62" s="237">
        <v>4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15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189</v>
      </c>
      <c r="T62" s="240" t="s">
        <v>155</v>
      </c>
      <c r="U62" s="215">
        <v>0</v>
      </c>
      <c r="V62" s="215">
        <f>ROUND(E62*U62,2)</f>
        <v>0</v>
      </c>
      <c r="W62" s="215"/>
      <c r="X62" s="215" t="s">
        <v>144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813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34">
        <v>50</v>
      </c>
      <c r="B63" s="235" t="s">
        <v>905</v>
      </c>
      <c r="C63" s="248" t="s">
        <v>906</v>
      </c>
      <c r="D63" s="236" t="s">
        <v>140</v>
      </c>
      <c r="E63" s="237">
        <v>115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15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189</v>
      </c>
      <c r="T63" s="240" t="s">
        <v>155</v>
      </c>
      <c r="U63" s="215">
        <v>0</v>
      </c>
      <c r="V63" s="215">
        <f>ROUND(E63*U63,2)</f>
        <v>0</v>
      </c>
      <c r="W63" s="215"/>
      <c r="X63" s="215" t="s">
        <v>144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813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34">
        <v>51</v>
      </c>
      <c r="B64" s="235" t="s">
        <v>907</v>
      </c>
      <c r="C64" s="248" t="s">
        <v>908</v>
      </c>
      <c r="D64" s="236" t="s">
        <v>140</v>
      </c>
      <c r="E64" s="237">
        <v>430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15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189</v>
      </c>
      <c r="T64" s="240" t="s">
        <v>155</v>
      </c>
      <c r="U64" s="215">
        <v>0</v>
      </c>
      <c r="V64" s="215">
        <f>ROUND(E64*U64,2)</f>
        <v>0</v>
      </c>
      <c r="W64" s="215"/>
      <c r="X64" s="215" t="s">
        <v>144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813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34">
        <v>52</v>
      </c>
      <c r="B65" s="235" t="s">
        <v>909</v>
      </c>
      <c r="C65" s="248" t="s">
        <v>910</v>
      </c>
      <c r="D65" s="236" t="s">
        <v>140</v>
      </c>
      <c r="E65" s="237">
        <v>520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15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189</v>
      </c>
      <c r="T65" s="240" t="s">
        <v>155</v>
      </c>
      <c r="U65" s="215">
        <v>0</v>
      </c>
      <c r="V65" s="215">
        <f>ROUND(E65*U65,2)</f>
        <v>0</v>
      </c>
      <c r="W65" s="215"/>
      <c r="X65" s="215" t="s">
        <v>144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813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34">
        <v>53</v>
      </c>
      <c r="B66" s="235" t="s">
        <v>911</v>
      </c>
      <c r="C66" s="248" t="s">
        <v>912</v>
      </c>
      <c r="D66" s="236" t="s">
        <v>140</v>
      </c>
      <c r="E66" s="237">
        <v>50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15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189</v>
      </c>
      <c r="T66" s="240" t="s">
        <v>155</v>
      </c>
      <c r="U66" s="215">
        <v>0</v>
      </c>
      <c r="V66" s="215">
        <f>ROUND(E66*U66,2)</f>
        <v>0</v>
      </c>
      <c r="W66" s="215"/>
      <c r="X66" s="215" t="s">
        <v>144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813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34">
        <v>54</v>
      </c>
      <c r="B67" s="235" t="s">
        <v>913</v>
      </c>
      <c r="C67" s="248" t="s">
        <v>914</v>
      </c>
      <c r="D67" s="236" t="s">
        <v>163</v>
      </c>
      <c r="E67" s="237">
        <v>166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15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189</v>
      </c>
      <c r="T67" s="240" t="s">
        <v>155</v>
      </c>
      <c r="U67" s="215">
        <v>0</v>
      </c>
      <c r="V67" s="215">
        <f>ROUND(E67*U67,2)</f>
        <v>0</v>
      </c>
      <c r="W67" s="215"/>
      <c r="X67" s="215" t="s">
        <v>144</v>
      </c>
      <c r="Y67" s="206"/>
      <c r="Z67" s="206"/>
      <c r="AA67" s="206"/>
      <c r="AB67" s="206"/>
      <c r="AC67" s="206"/>
      <c r="AD67" s="206"/>
      <c r="AE67" s="206"/>
      <c r="AF67" s="206"/>
      <c r="AG67" s="206" t="s">
        <v>813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x14ac:dyDescent="0.2">
      <c r="A68" s="219" t="s">
        <v>136</v>
      </c>
      <c r="B68" s="220" t="s">
        <v>101</v>
      </c>
      <c r="C68" s="243" t="s">
        <v>102</v>
      </c>
      <c r="D68" s="221"/>
      <c r="E68" s="222"/>
      <c r="F68" s="223"/>
      <c r="G68" s="223">
        <f>SUMIF(AG69:AG70,"&lt;&gt;NOR",G69:G70)</f>
        <v>0</v>
      </c>
      <c r="H68" s="223"/>
      <c r="I68" s="223">
        <f>SUM(I69:I70)</f>
        <v>0</v>
      </c>
      <c r="J68" s="223"/>
      <c r="K68" s="223">
        <f>SUM(K69:K70)</f>
        <v>0</v>
      </c>
      <c r="L68" s="223"/>
      <c r="M68" s="223">
        <f>SUM(M69:M70)</f>
        <v>0</v>
      </c>
      <c r="N68" s="223"/>
      <c r="O68" s="223">
        <f>SUM(O69:O70)</f>
        <v>0</v>
      </c>
      <c r="P68" s="223"/>
      <c r="Q68" s="223">
        <f>SUM(Q69:Q70)</f>
        <v>0</v>
      </c>
      <c r="R68" s="223"/>
      <c r="S68" s="223"/>
      <c r="T68" s="224"/>
      <c r="U68" s="218"/>
      <c r="V68" s="218">
        <f>SUM(V69:V70)</f>
        <v>0</v>
      </c>
      <c r="W68" s="218"/>
      <c r="X68" s="218"/>
      <c r="AG68" t="s">
        <v>137</v>
      </c>
    </row>
    <row r="69" spans="1:60" outlineLevel="1" x14ac:dyDescent="0.2">
      <c r="A69" s="234">
        <v>55</v>
      </c>
      <c r="B69" s="235" t="s">
        <v>915</v>
      </c>
      <c r="C69" s="248" t="s">
        <v>916</v>
      </c>
      <c r="D69" s="236" t="s">
        <v>917</v>
      </c>
      <c r="E69" s="237">
        <v>48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15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189</v>
      </c>
      <c r="T69" s="240" t="s">
        <v>155</v>
      </c>
      <c r="U69" s="215">
        <v>0</v>
      </c>
      <c r="V69" s="215">
        <f>ROUND(E69*U69,2)</f>
        <v>0</v>
      </c>
      <c r="W69" s="215"/>
      <c r="X69" s="215" t="s">
        <v>144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813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34">
        <v>56</v>
      </c>
      <c r="B70" s="235" t="s">
        <v>918</v>
      </c>
      <c r="C70" s="248" t="s">
        <v>919</v>
      </c>
      <c r="D70" s="236" t="s">
        <v>917</v>
      </c>
      <c r="E70" s="237">
        <v>48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15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189</v>
      </c>
      <c r="T70" s="240" t="s">
        <v>155</v>
      </c>
      <c r="U70" s="215">
        <v>0</v>
      </c>
      <c r="V70" s="215">
        <f>ROUND(E70*U70,2)</f>
        <v>0</v>
      </c>
      <c r="W70" s="215"/>
      <c r="X70" s="215" t="s">
        <v>144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813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x14ac:dyDescent="0.2">
      <c r="A71" s="219" t="s">
        <v>136</v>
      </c>
      <c r="B71" s="220" t="s">
        <v>99</v>
      </c>
      <c r="C71" s="243" t="s">
        <v>100</v>
      </c>
      <c r="D71" s="221"/>
      <c r="E71" s="222"/>
      <c r="F71" s="223"/>
      <c r="G71" s="223">
        <f>SUMIF(AG72:AG103,"&lt;&gt;NOR",G72:G103)</f>
        <v>0</v>
      </c>
      <c r="H71" s="223"/>
      <c r="I71" s="223">
        <f>SUM(I72:I103)</f>
        <v>0</v>
      </c>
      <c r="J71" s="223"/>
      <c r="K71" s="223">
        <f>SUM(K72:K103)</f>
        <v>0</v>
      </c>
      <c r="L71" s="223"/>
      <c r="M71" s="223">
        <f>SUM(M72:M103)</f>
        <v>0</v>
      </c>
      <c r="N71" s="223"/>
      <c r="O71" s="223">
        <f>SUM(O72:O103)</f>
        <v>0</v>
      </c>
      <c r="P71" s="223"/>
      <c r="Q71" s="223">
        <f>SUM(Q72:Q103)</f>
        <v>0</v>
      </c>
      <c r="R71" s="223"/>
      <c r="S71" s="223"/>
      <c r="T71" s="224"/>
      <c r="U71" s="218"/>
      <c r="V71" s="218">
        <f>SUM(V72:V103)</f>
        <v>0</v>
      </c>
      <c r="W71" s="218"/>
      <c r="X71" s="218"/>
      <c r="AG71" t="s">
        <v>137</v>
      </c>
    </row>
    <row r="72" spans="1:60" outlineLevel="1" x14ac:dyDescent="0.2">
      <c r="A72" s="234">
        <v>57</v>
      </c>
      <c r="B72" s="235" t="s">
        <v>920</v>
      </c>
      <c r="C72" s="248" t="s">
        <v>921</v>
      </c>
      <c r="D72" s="236" t="s">
        <v>163</v>
      </c>
      <c r="E72" s="237">
        <v>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15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189</v>
      </c>
      <c r="T72" s="240" t="s">
        <v>155</v>
      </c>
      <c r="U72" s="215">
        <v>0</v>
      </c>
      <c r="V72" s="215">
        <f>ROUND(E72*U72,2)</f>
        <v>0</v>
      </c>
      <c r="W72" s="215"/>
      <c r="X72" s="215" t="s">
        <v>206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810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34">
        <v>58</v>
      </c>
      <c r="B73" s="235" t="s">
        <v>920</v>
      </c>
      <c r="C73" s="248" t="s">
        <v>922</v>
      </c>
      <c r="D73" s="236" t="s">
        <v>163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15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189</v>
      </c>
      <c r="T73" s="240" t="s">
        <v>155</v>
      </c>
      <c r="U73" s="215">
        <v>0</v>
      </c>
      <c r="V73" s="215">
        <f>ROUND(E73*U73,2)</f>
        <v>0</v>
      </c>
      <c r="W73" s="215"/>
      <c r="X73" s="215" t="s">
        <v>144</v>
      </c>
      <c r="Y73" s="206"/>
      <c r="Z73" s="206"/>
      <c r="AA73" s="206"/>
      <c r="AB73" s="206"/>
      <c r="AC73" s="206"/>
      <c r="AD73" s="206"/>
      <c r="AE73" s="206"/>
      <c r="AF73" s="206"/>
      <c r="AG73" s="206" t="s">
        <v>813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34">
        <v>59</v>
      </c>
      <c r="B74" s="235" t="s">
        <v>920</v>
      </c>
      <c r="C74" s="248" t="s">
        <v>923</v>
      </c>
      <c r="D74" s="236" t="s">
        <v>163</v>
      </c>
      <c r="E74" s="237">
        <v>12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15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189</v>
      </c>
      <c r="T74" s="240" t="s">
        <v>155</v>
      </c>
      <c r="U74" s="215">
        <v>0</v>
      </c>
      <c r="V74" s="215">
        <f>ROUND(E74*U74,2)</f>
        <v>0</v>
      </c>
      <c r="W74" s="215"/>
      <c r="X74" s="215" t="s">
        <v>924</v>
      </c>
      <c r="Y74" s="206"/>
      <c r="Z74" s="206"/>
      <c r="AA74" s="206"/>
      <c r="AB74" s="206"/>
      <c r="AC74" s="206"/>
      <c r="AD74" s="206"/>
      <c r="AE74" s="206"/>
      <c r="AF74" s="206"/>
      <c r="AG74" s="206" t="s">
        <v>925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34">
        <v>60</v>
      </c>
      <c r="B75" s="235" t="s">
        <v>920</v>
      </c>
      <c r="C75" s="248" t="s">
        <v>926</v>
      </c>
      <c r="D75" s="236" t="s">
        <v>163</v>
      </c>
      <c r="E75" s="237">
        <v>12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15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189</v>
      </c>
      <c r="T75" s="240" t="s">
        <v>155</v>
      </c>
      <c r="U75" s="215">
        <v>0</v>
      </c>
      <c r="V75" s="215">
        <f>ROUND(E75*U75,2)</f>
        <v>0</v>
      </c>
      <c r="W75" s="215"/>
      <c r="X75" s="215" t="s">
        <v>924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927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34">
        <v>61</v>
      </c>
      <c r="B76" s="235" t="s">
        <v>928</v>
      </c>
      <c r="C76" s="248" t="s">
        <v>929</v>
      </c>
      <c r="D76" s="236" t="s">
        <v>163</v>
      </c>
      <c r="E76" s="237">
        <v>4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15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189</v>
      </c>
      <c r="T76" s="240" t="s">
        <v>155</v>
      </c>
      <c r="U76" s="215">
        <v>0</v>
      </c>
      <c r="V76" s="215">
        <f>ROUND(E76*U76,2)</f>
        <v>0</v>
      </c>
      <c r="W76" s="215"/>
      <c r="X76" s="215" t="s">
        <v>206</v>
      </c>
      <c r="Y76" s="206"/>
      <c r="Z76" s="206"/>
      <c r="AA76" s="206"/>
      <c r="AB76" s="206"/>
      <c r="AC76" s="206"/>
      <c r="AD76" s="206"/>
      <c r="AE76" s="206"/>
      <c r="AF76" s="206"/>
      <c r="AG76" s="206" t="s">
        <v>810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34">
        <v>62</v>
      </c>
      <c r="B77" s="235" t="s">
        <v>928</v>
      </c>
      <c r="C77" s="248" t="s">
        <v>930</v>
      </c>
      <c r="D77" s="236" t="s">
        <v>163</v>
      </c>
      <c r="E77" s="237">
        <v>12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15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189</v>
      </c>
      <c r="T77" s="240" t="s">
        <v>155</v>
      </c>
      <c r="U77" s="215">
        <v>0</v>
      </c>
      <c r="V77" s="215">
        <f>ROUND(E77*U77,2)</f>
        <v>0</v>
      </c>
      <c r="W77" s="215"/>
      <c r="X77" s="215" t="s">
        <v>144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813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34">
        <v>63</v>
      </c>
      <c r="B78" s="235" t="s">
        <v>931</v>
      </c>
      <c r="C78" s="248" t="s">
        <v>932</v>
      </c>
      <c r="D78" s="236" t="s">
        <v>163</v>
      </c>
      <c r="E78" s="237">
        <v>6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15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189</v>
      </c>
      <c r="T78" s="240" t="s">
        <v>155</v>
      </c>
      <c r="U78" s="215">
        <v>0</v>
      </c>
      <c r="V78" s="215">
        <f>ROUND(E78*U78,2)</f>
        <v>0</v>
      </c>
      <c r="W78" s="215"/>
      <c r="X78" s="215" t="s">
        <v>206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810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34">
        <v>64</v>
      </c>
      <c r="B79" s="235" t="s">
        <v>931</v>
      </c>
      <c r="C79" s="248" t="s">
        <v>933</v>
      </c>
      <c r="D79" s="236" t="s">
        <v>163</v>
      </c>
      <c r="E79" s="237">
        <v>12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15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189</v>
      </c>
      <c r="T79" s="240" t="s">
        <v>155</v>
      </c>
      <c r="U79" s="215">
        <v>0</v>
      </c>
      <c r="V79" s="215">
        <f>ROUND(E79*U79,2)</f>
        <v>0</v>
      </c>
      <c r="W79" s="215"/>
      <c r="X79" s="215" t="s">
        <v>144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813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34">
        <v>65</v>
      </c>
      <c r="B80" s="235" t="s">
        <v>934</v>
      </c>
      <c r="C80" s="248" t="s">
        <v>935</v>
      </c>
      <c r="D80" s="236" t="s">
        <v>163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15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189</v>
      </c>
      <c r="T80" s="240" t="s">
        <v>155</v>
      </c>
      <c r="U80" s="215">
        <v>0</v>
      </c>
      <c r="V80" s="215">
        <f>ROUND(E80*U80,2)</f>
        <v>0</v>
      </c>
      <c r="W80" s="215"/>
      <c r="X80" s="215" t="s">
        <v>206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810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34">
        <v>66</v>
      </c>
      <c r="B81" s="235" t="s">
        <v>934</v>
      </c>
      <c r="C81" s="248" t="s">
        <v>936</v>
      </c>
      <c r="D81" s="236" t="s">
        <v>163</v>
      </c>
      <c r="E81" s="237">
        <v>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15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189</v>
      </c>
      <c r="T81" s="240" t="s">
        <v>155</v>
      </c>
      <c r="U81" s="215">
        <v>0</v>
      </c>
      <c r="V81" s="215">
        <f>ROUND(E81*U81,2)</f>
        <v>0</v>
      </c>
      <c r="W81" s="215"/>
      <c r="X81" s="215" t="s">
        <v>144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813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34">
        <v>67</v>
      </c>
      <c r="B82" s="235" t="s">
        <v>937</v>
      </c>
      <c r="C82" s="248" t="s">
        <v>938</v>
      </c>
      <c r="D82" s="236" t="s">
        <v>163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15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189</v>
      </c>
      <c r="T82" s="240" t="s">
        <v>155</v>
      </c>
      <c r="U82" s="215">
        <v>0</v>
      </c>
      <c r="V82" s="215">
        <f>ROUND(E82*U82,2)</f>
        <v>0</v>
      </c>
      <c r="W82" s="215"/>
      <c r="X82" s="215" t="s">
        <v>206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810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34">
        <v>68</v>
      </c>
      <c r="B83" s="235" t="s">
        <v>937</v>
      </c>
      <c r="C83" s="248" t="s">
        <v>939</v>
      </c>
      <c r="D83" s="236" t="s">
        <v>163</v>
      </c>
      <c r="E83" s="237">
        <v>1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15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189</v>
      </c>
      <c r="T83" s="240" t="s">
        <v>155</v>
      </c>
      <c r="U83" s="215">
        <v>0</v>
      </c>
      <c r="V83" s="215">
        <f>ROUND(E83*U83,2)</f>
        <v>0</v>
      </c>
      <c r="W83" s="215"/>
      <c r="X83" s="215" t="s">
        <v>144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813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34">
        <v>69</v>
      </c>
      <c r="B84" s="235" t="s">
        <v>940</v>
      </c>
      <c r="C84" s="248" t="s">
        <v>941</v>
      </c>
      <c r="D84" s="236" t="s">
        <v>163</v>
      </c>
      <c r="E84" s="237">
        <v>8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15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189</v>
      </c>
      <c r="T84" s="240" t="s">
        <v>155</v>
      </c>
      <c r="U84" s="215">
        <v>0</v>
      </c>
      <c r="V84" s="215">
        <f>ROUND(E84*U84,2)</f>
        <v>0</v>
      </c>
      <c r="W84" s="215"/>
      <c r="X84" s="215" t="s">
        <v>206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810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34">
        <v>70</v>
      </c>
      <c r="B85" s="235" t="s">
        <v>940</v>
      </c>
      <c r="C85" s="248" t="s">
        <v>942</v>
      </c>
      <c r="D85" s="236" t="s">
        <v>163</v>
      </c>
      <c r="E85" s="237">
        <v>8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15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189</v>
      </c>
      <c r="T85" s="240" t="s">
        <v>155</v>
      </c>
      <c r="U85" s="215">
        <v>0</v>
      </c>
      <c r="V85" s="215">
        <f>ROUND(E85*U85,2)</f>
        <v>0</v>
      </c>
      <c r="W85" s="215"/>
      <c r="X85" s="215" t="s">
        <v>144</v>
      </c>
      <c r="Y85" s="206"/>
      <c r="Z85" s="206"/>
      <c r="AA85" s="206"/>
      <c r="AB85" s="206"/>
      <c r="AC85" s="206"/>
      <c r="AD85" s="206"/>
      <c r="AE85" s="206"/>
      <c r="AF85" s="206"/>
      <c r="AG85" s="206" t="s">
        <v>813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34">
        <v>71</v>
      </c>
      <c r="B86" s="235" t="s">
        <v>943</v>
      </c>
      <c r="C86" s="248" t="s">
        <v>944</v>
      </c>
      <c r="D86" s="236" t="s">
        <v>163</v>
      </c>
      <c r="E86" s="237">
        <v>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15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189</v>
      </c>
      <c r="T86" s="240" t="s">
        <v>155</v>
      </c>
      <c r="U86" s="215">
        <v>0</v>
      </c>
      <c r="V86" s="215">
        <f>ROUND(E86*U86,2)</f>
        <v>0</v>
      </c>
      <c r="W86" s="215"/>
      <c r="X86" s="215" t="s">
        <v>206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810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34">
        <v>72</v>
      </c>
      <c r="B87" s="235" t="s">
        <v>943</v>
      </c>
      <c r="C87" s="248" t="s">
        <v>945</v>
      </c>
      <c r="D87" s="236" t="s">
        <v>163</v>
      </c>
      <c r="E87" s="237">
        <v>1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15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189</v>
      </c>
      <c r="T87" s="240" t="s">
        <v>155</v>
      </c>
      <c r="U87" s="215">
        <v>0</v>
      </c>
      <c r="V87" s="215">
        <f>ROUND(E87*U87,2)</f>
        <v>0</v>
      </c>
      <c r="W87" s="215"/>
      <c r="X87" s="215" t="s">
        <v>144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813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">
      <c r="A88" s="234">
        <v>73</v>
      </c>
      <c r="B88" s="235" t="s">
        <v>946</v>
      </c>
      <c r="C88" s="248" t="s">
        <v>947</v>
      </c>
      <c r="D88" s="236" t="s">
        <v>163</v>
      </c>
      <c r="E88" s="237">
        <v>1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15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189</v>
      </c>
      <c r="T88" s="240" t="s">
        <v>155</v>
      </c>
      <c r="U88" s="215">
        <v>0</v>
      </c>
      <c r="V88" s="215">
        <f>ROUND(E88*U88,2)</f>
        <v>0</v>
      </c>
      <c r="W88" s="215"/>
      <c r="X88" s="215" t="s">
        <v>206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810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">
      <c r="A89" s="234">
        <v>74</v>
      </c>
      <c r="B89" s="235" t="s">
        <v>946</v>
      </c>
      <c r="C89" s="248" t="s">
        <v>948</v>
      </c>
      <c r="D89" s="236" t="s">
        <v>163</v>
      </c>
      <c r="E89" s="237">
        <v>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15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189</v>
      </c>
      <c r="T89" s="240" t="s">
        <v>155</v>
      </c>
      <c r="U89" s="215">
        <v>0</v>
      </c>
      <c r="V89" s="215">
        <f>ROUND(E89*U89,2)</f>
        <v>0</v>
      </c>
      <c r="W89" s="215"/>
      <c r="X89" s="215" t="s">
        <v>144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813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25">
        <v>75</v>
      </c>
      <c r="B90" s="226" t="s">
        <v>946</v>
      </c>
      <c r="C90" s="244" t="s">
        <v>949</v>
      </c>
      <c r="D90" s="227" t="s">
        <v>896</v>
      </c>
      <c r="E90" s="228">
        <v>1</v>
      </c>
      <c r="F90" s="229"/>
      <c r="G90" s="230">
        <f>ROUND(E90*F90,2)</f>
        <v>0</v>
      </c>
      <c r="H90" s="229"/>
      <c r="I90" s="230">
        <f>ROUND(E90*H90,2)</f>
        <v>0</v>
      </c>
      <c r="J90" s="229"/>
      <c r="K90" s="230">
        <f>ROUND(E90*J90,2)</f>
        <v>0</v>
      </c>
      <c r="L90" s="230">
        <v>15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189</v>
      </c>
      <c r="T90" s="231" t="s">
        <v>155</v>
      </c>
      <c r="U90" s="215">
        <v>0</v>
      </c>
      <c r="V90" s="215">
        <f>ROUND(E90*U90,2)</f>
        <v>0</v>
      </c>
      <c r="W90" s="215"/>
      <c r="X90" s="215" t="s">
        <v>924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927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13"/>
      <c r="B91" s="214"/>
      <c r="C91" s="249" t="s">
        <v>950</v>
      </c>
      <c r="D91" s="241"/>
      <c r="E91" s="241"/>
      <c r="F91" s="241"/>
      <c r="G91" s="241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06"/>
      <c r="Z91" s="206"/>
      <c r="AA91" s="206"/>
      <c r="AB91" s="206"/>
      <c r="AC91" s="206"/>
      <c r="AD91" s="206"/>
      <c r="AE91" s="206"/>
      <c r="AF91" s="206"/>
      <c r="AG91" s="206" t="s">
        <v>149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">
      <c r="A92" s="234">
        <v>76</v>
      </c>
      <c r="B92" s="235" t="s">
        <v>951</v>
      </c>
      <c r="C92" s="248" t="s">
        <v>952</v>
      </c>
      <c r="D92" s="236" t="s">
        <v>896</v>
      </c>
      <c r="E92" s="237">
        <v>1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15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189</v>
      </c>
      <c r="T92" s="240" t="s">
        <v>155</v>
      </c>
      <c r="U92" s="215">
        <v>0</v>
      </c>
      <c r="V92" s="215">
        <f>ROUND(E92*U92,2)</f>
        <v>0</v>
      </c>
      <c r="W92" s="215"/>
      <c r="X92" s="215" t="s">
        <v>144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813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34">
        <v>77</v>
      </c>
      <c r="B93" s="235" t="s">
        <v>953</v>
      </c>
      <c r="C93" s="248" t="s">
        <v>954</v>
      </c>
      <c r="D93" s="236" t="s">
        <v>163</v>
      </c>
      <c r="E93" s="237">
        <v>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15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189</v>
      </c>
      <c r="T93" s="240" t="s">
        <v>155</v>
      </c>
      <c r="U93" s="215">
        <v>0</v>
      </c>
      <c r="V93" s="215">
        <f>ROUND(E93*U93,2)</f>
        <v>0</v>
      </c>
      <c r="W93" s="215"/>
      <c r="X93" s="215" t="s">
        <v>206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810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34">
        <v>78</v>
      </c>
      <c r="B94" s="235" t="s">
        <v>953</v>
      </c>
      <c r="C94" s="248" t="s">
        <v>955</v>
      </c>
      <c r="D94" s="236" t="s">
        <v>163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15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189</v>
      </c>
      <c r="T94" s="240" t="s">
        <v>155</v>
      </c>
      <c r="U94" s="215">
        <v>0</v>
      </c>
      <c r="V94" s="215">
        <f>ROUND(E94*U94,2)</f>
        <v>0</v>
      </c>
      <c r="W94" s="215"/>
      <c r="X94" s="215" t="s">
        <v>144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813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34">
        <v>79</v>
      </c>
      <c r="B95" s="235" t="s">
        <v>956</v>
      </c>
      <c r="C95" s="248" t="s">
        <v>957</v>
      </c>
      <c r="D95" s="236" t="s">
        <v>958</v>
      </c>
      <c r="E95" s="237">
        <v>32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15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189</v>
      </c>
      <c r="T95" s="240" t="s">
        <v>155</v>
      </c>
      <c r="U95" s="215">
        <v>0</v>
      </c>
      <c r="V95" s="215">
        <f>ROUND(E95*U95,2)</f>
        <v>0</v>
      </c>
      <c r="W95" s="215"/>
      <c r="X95" s="215" t="s">
        <v>144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813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34">
        <v>80</v>
      </c>
      <c r="B96" s="235" t="s">
        <v>959</v>
      </c>
      <c r="C96" s="248" t="s">
        <v>960</v>
      </c>
      <c r="D96" s="236" t="s">
        <v>896</v>
      </c>
      <c r="E96" s="237">
        <v>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15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189</v>
      </c>
      <c r="T96" s="240" t="s">
        <v>155</v>
      </c>
      <c r="U96" s="215">
        <v>0</v>
      </c>
      <c r="V96" s="215">
        <f>ROUND(E96*U96,2)</f>
        <v>0</v>
      </c>
      <c r="W96" s="215"/>
      <c r="X96" s="215" t="s">
        <v>144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813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34">
        <v>81</v>
      </c>
      <c r="B97" s="235" t="s">
        <v>961</v>
      </c>
      <c r="C97" s="248" t="s">
        <v>962</v>
      </c>
      <c r="D97" s="236" t="s">
        <v>896</v>
      </c>
      <c r="E97" s="237">
        <v>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15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189</v>
      </c>
      <c r="T97" s="240" t="s">
        <v>155</v>
      </c>
      <c r="U97" s="215">
        <v>0</v>
      </c>
      <c r="V97" s="215">
        <f>ROUND(E97*U97,2)</f>
        <v>0</v>
      </c>
      <c r="W97" s="215"/>
      <c r="X97" s="215" t="s">
        <v>144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813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34">
        <v>82</v>
      </c>
      <c r="B98" s="235" t="s">
        <v>963</v>
      </c>
      <c r="C98" s="248" t="s">
        <v>964</v>
      </c>
      <c r="D98" s="236" t="s">
        <v>896</v>
      </c>
      <c r="E98" s="237">
        <v>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15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189</v>
      </c>
      <c r="T98" s="240" t="s">
        <v>155</v>
      </c>
      <c r="U98" s="215">
        <v>0</v>
      </c>
      <c r="V98" s="215">
        <f>ROUND(E98*U98,2)</f>
        <v>0</v>
      </c>
      <c r="W98" s="215"/>
      <c r="X98" s="215" t="s">
        <v>144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813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25">
        <v>83</v>
      </c>
      <c r="B99" s="226" t="s">
        <v>965</v>
      </c>
      <c r="C99" s="244" t="s">
        <v>966</v>
      </c>
      <c r="D99" s="227" t="s">
        <v>896</v>
      </c>
      <c r="E99" s="228">
        <v>1</v>
      </c>
      <c r="F99" s="229"/>
      <c r="G99" s="230">
        <f>ROUND(E99*F99,2)</f>
        <v>0</v>
      </c>
      <c r="H99" s="229"/>
      <c r="I99" s="230">
        <f>ROUND(E99*H99,2)</f>
        <v>0</v>
      </c>
      <c r="J99" s="229"/>
      <c r="K99" s="230">
        <f>ROUND(E99*J99,2)</f>
        <v>0</v>
      </c>
      <c r="L99" s="230">
        <v>15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189</v>
      </c>
      <c r="T99" s="231" t="s">
        <v>155</v>
      </c>
      <c r="U99" s="215">
        <v>0</v>
      </c>
      <c r="V99" s="215">
        <f>ROUND(E99*U99,2)</f>
        <v>0</v>
      </c>
      <c r="W99" s="215"/>
      <c r="X99" s="215" t="s">
        <v>144</v>
      </c>
      <c r="Y99" s="206"/>
      <c r="Z99" s="206"/>
      <c r="AA99" s="206"/>
      <c r="AB99" s="206"/>
      <c r="AC99" s="206"/>
      <c r="AD99" s="206"/>
      <c r="AE99" s="206"/>
      <c r="AF99" s="206"/>
      <c r="AG99" s="206" t="s">
        <v>813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13"/>
      <c r="B100" s="214"/>
      <c r="C100" s="249" t="s">
        <v>967</v>
      </c>
      <c r="D100" s="241"/>
      <c r="E100" s="241"/>
      <c r="F100" s="241"/>
      <c r="G100" s="241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149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34">
        <v>84</v>
      </c>
      <c r="B101" s="235" t="s">
        <v>968</v>
      </c>
      <c r="C101" s="248" t="s">
        <v>969</v>
      </c>
      <c r="D101" s="236" t="s">
        <v>896</v>
      </c>
      <c r="E101" s="237">
        <v>1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15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189</v>
      </c>
      <c r="T101" s="240" t="s">
        <v>155</v>
      </c>
      <c r="U101" s="215">
        <v>0</v>
      </c>
      <c r="V101" s="215">
        <f>ROUND(E101*U101,2)</f>
        <v>0</v>
      </c>
      <c r="W101" s="215"/>
      <c r="X101" s="215" t="s">
        <v>144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813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25">
        <v>85</v>
      </c>
      <c r="B102" s="226" t="s">
        <v>970</v>
      </c>
      <c r="C102" s="244" t="s">
        <v>971</v>
      </c>
      <c r="D102" s="227" t="s">
        <v>896</v>
      </c>
      <c r="E102" s="228">
        <v>1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15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189</v>
      </c>
      <c r="T102" s="231" t="s">
        <v>155</v>
      </c>
      <c r="U102" s="215">
        <v>0</v>
      </c>
      <c r="V102" s="215">
        <f>ROUND(E102*U102,2)</f>
        <v>0</v>
      </c>
      <c r="W102" s="215"/>
      <c r="X102" s="215" t="s">
        <v>144</v>
      </c>
      <c r="Y102" s="206"/>
      <c r="Z102" s="206"/>
      <c r="AA102" s="206"/>
      <c r="AB102" s="206"/>
      <c r="AC102" s="206"/>
      <c r="AD102" s="206"/>
      <c r="AE102" s="206"/>
      <c r="AF102" s="206"/>
      <c r="AG102" s="206" t="s">
        <v>813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13"/>
      <c r="B103" s="214"/>
      <c r="C103" s="249" t="s">
        <v>23</v>
      </c>
      <c r="D103" s="241"/>
      <c r="E103" s="241"/>
      <c r="F103" s="241"/>
      <c r="G103" s="241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149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x14ac:dyDescent="0.2">
      <c r="A104" s="3"/>
      <c r="B104" s="4"/>
      <c r="C104" s="250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123</v>
      </c>
    </row>
    <row r="105" spans="1:60" x14ac:dyDescent="0.2">
      <c r="A105" s="209"/>
      <c r="B105" s="210" t="s">
        <v>29</v>
      </c>
      <c r="C105" s="251"/>
      <c r="D105" s="211"/>
      <c r="E105" s="212"/>
      <c r="F105" s="212"/>
      <c r="G105" s="242">
        <f>G8+G31+G37+G43+G45+G49+G68+G71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254</v>
      </c>
    </row>
    <row r="106" spans="1:60" x14ac:dyDescent="0.2">
      <c r="C106" s="252"/>
      <c r="D106" s="10"/>
      <c r="AG106" t="s">
        <v>255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ufK8f+cgkWTAof0jQLlgmSovjK+bJf5iA74+LnRGpVjb6+xgdisy4a9YzHzbfEyLqELfMFeq8Ca5BT23Keiog==" saltValue="iFd90wDtbyJy168at3oLIA==" spinCount="100000" sheet="1"/>
  <mergeCells count="7">
    <mergeCell ref="C103:G103"/>
    <mergeCell ref="A1:G1"/>
    <mergeCell ref="C2:G2"/>
    <mergeCell ref="C3:G3"/>
    <mergeCell ref="C4:G4"/>
    <mergeCell ref="C91:G91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2366-F59F-4AD4-BE75-F5F18BB3B7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1" customWidth="1"/>
    <col min="3" max="3" width="63.28515625" style="17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1" t="s">
        <v>110</v>
      </c>
      <c r="B1" s="191"/>
      <c r="C1" s="191"/>
      <c r="D1" s="191"/>
      <c r="E1" s="191"/>
      <c r="F1" s="191"/>
      <c r="G1" s="191"/>
      <c r="AG1" t="s">
        <v>111</v>
      </c>
    </row>
    <row r="2" spans="1:60" ht="24.95" customHeight="1" x14ac:dyDescent="0.2">
      <c r="A2" s="192" t="s">
        <v>7</v>
      </c>
      <c r="B2" s="49" t="s">
        <v>44</v>
      </c>
      <c r="C2" s="195" t="s">
        <v>45</v>
      </c>
      <c r="D2" s="193"/>
      <c r="E2" s="193"/>
      <c r="F2" s="193"/>
      <c r="G2" s="194"/>
      <c r="AG2" t="s">
        <v>112</v>
      </c>
    </row>
    <row r="3" spans="1:60" ht="24.95" customHeight="1" x14ac:dyDescent="0.2">
      <c r="A3" s="192" t="s">
        <v>8</v>
      </c>
      <c r="B3" s="49" t="s">
        <v>49</v>
      </c>
      <c r="C3" s="195" t="s">
        <v>50</v>
      </c>
      <c r="D3" s="193"/>
      <c r="E3" s="193"/>
      <c r="F3" s="193"/>
      <c r="G3" s="194"/>
      <c r="AC3" s="171" t="s">
        <v>112</v>
      </c>
      <c r="AG3" t="s">
        <v>113</v>
      </c>
    </row>
    <row r="4" spans="1:60" ht="24.95" customHeight="1" x14ac:dyDescent="0.2">
      <c r="A4" s="196" t="s">
        <v>9</v>
      </c>
      <c r="B4" s="197" t="s">
        <v>57</v>
      </c>
      <c r="C4" s="198" t="s">
        <v>58</v>
      </c>
      <c r="D4" s="199"/>
      <c r="E4" s="199"/>
      <c r="F4" s="199"/>
      <c r="G4" s="200"/>
      <c r="AG4" t="s">
        <v>114</v>
      </c>
    </row>
    <row r="5" spans="1:60" x14ac:dyDescent="0.2">
      <c r="D5" s="10"/>
    </row>
    <row r="6" spans="1:60" ht="38.25" x14ac:dyDescent="0.2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29</v>
      </c>
      <c r="H6" s="205" t="s">
        <v>30</v>
      </c>
      <c r="I6" s="205" t="s">
        <v>121</v>
      </c>
      <c r="J6" s="205" t="s">
        <v>31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">
      <c r="A8" s="219" t="s">
        <v>136</v>
      </c>
      <c r="B8" s="220" t="s">
        <v>108</v>
      </c>
      <c r="C8" s="243" t="s">
        <v>27</v>
      </c>
      <c r="D8" s="221"/>
      <c r="E8" s="222"/>
      <c r="F8" s="223"/>
      <c r="G8" s="223">
        <f>SUMIF(AG9:AG43,"&lt;&gt;NOR",G9:G43)</f>
        <v>0</v>
      </c>
      <c r="H8" s="223"/>
      <c r="I8" s="223">
        <f>SUM(I9:I43)</f>
        <v>0</v>
      </c>
      <c r="J8" s="223"/>
      <c r="K8" s="223">
        <f>SUM(K9:K43)</f>
        <v>0</v>
      </c>
      <c r="L8" s="223"/>
      <c r="M8" s="223">
        <f>SUM(M9:M43)</f>
        <v>0</v>
      </c>
      <c r="N8" s="223"/>
      <c r="O8" s="223">
        <f>SUM(O9:O43)</f>
        <v>0</v>
      </c>
      <c r="P8" s="223"/>
      <c r="Q8" s="223">
        <f>SUM(Q9:Q43)</f>
        <v>0</v>
      </c>
      <c r="R8" s="223"/>
      <c r="S8" s="223"/>
      <c r="T8" s="224"/>
      <c r="U8" s="218"/>
      <c r="V8" s="218">
        <f>SUM(V9:V43)</f>
        <v>1</v>
      </c>
      <c r="W8" s="218"/>
      <c r="X8" s="218"/>
      <c r="AG8" t="s">
        <v>137</v>
      </c>
    </row>
    <row r="9" spans="1:60" outlineLevel="1" x14ac:dyDescent="0.2">
      <c r="A9" s="234">
        <v>1</v>
      </c>
      <c r="B9" s="235" t="s">
        <v>972</v>
      </c>
      <c r="C9" s="248" t="s">
        <v>973</v>
      </c>
      <c r="D9" s="236" t="s">
        <v>163</v>
      </c>
      <c r="E9" s="237">
        <v>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189</v>
      </c>
      <c r="T9" s="240" t="s">
        <v>155</v>
      </c>
      <c r="U9" s="215">
        <v>0</v>
      </c>
      <c r="V9" s="215">
        <f>ROUND(E9*U9,2)</f>
        <v>0</v>
      </c>
      <c r="W9" s="215"/>
      <c r="X9" s="215" t="s">
        <v>144</v>
      </c>
      <c r="Y9" s="206"/>
      <c r="Z9" s="206"/>
      <c r="AA9" s="206"/>
      <c r="AB9" s="206"/>
      <c r="AC9" s="206"/>
      <c r="AD9" s="206"/>
      <c r="AE9" s="206"/>
      <c r="AF9" s="206"/>
      <c r="AG9" s="206" t="s">
        <v>145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34">
        <v>2</v>
      </c>
      <c r="B10" s="235" t="s">
        <v>974</v>
      </c>
      <c r="C10" s="248" t="s">
        <v>975</v>
      </c>
      <c r="D10" s="236" t="s">
        <v>163</v>
      </c>
      <c r="E10" s="237">
        <v>3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15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189</v>
      </c>
      <c r="T10" s="240" t="s">
        <v>155</v>
      </c>
      <c r="U10" s="215">
        <v>0</v>
      </c>
      <c r="V10" s="215">
        <f>ROUND(E10*U10,2)</f>
        <v>0</v>
      </c>
      <c r="W10" s="215"/>
      <c r="X10" s="215" t="s">
        <v>144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145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34">
        <v>3</v>
      </c>
      <c r="B11" s="235" t="s">
        <v>976</v>
      </c>
      <c r="C11" s="248" t="s">
        <v>977</v>
      </c>
      <c r="D11" s="236" t="s">
        <v>163</v>
      </c>
      <c r="E11" s="237">
        <v>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15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189</v>
      </c>
      <c r="T11" s="240" t="s">
        <v>155</v>
      </c>
      <c r="U11" s="215">
        <v>0</v>
      </c>
      <c r="V11" s="215">
        <f>ROUND(E11*U11,2)</f>
        <v>0</v>
      </c>
      <c r="W11" s="215"/>
      <c r="X11" s="215" t="s">
        <v>144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145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34">
        <v>4</v>
      </c>
      <c r="B12" s="235" t="s">
        <v>978</v>
      </c>
      <c r="C12" s="248" t="s">
        <v>979</v>
      </c>
      <c r="D12" s="236" t="s">
        <v>163</v>
      </c>
      <c r="E12" s="237">
        <v>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15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189</v>
      </c>
      <c r="T12" s="240" t="s">
        <v>155</v>
      </c>
      <c r="U12" s="215">
        <v>0</v>
      </c>
      <c r="V12" s="215">
        <f>ROUND(E12*U12,2)</f>
        <v>0</v>
      </c>
      <c r="W12" s="215"/>
      <c r="X12" s="215" t="s">
        <v>144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145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34">
        <v>5</v>
      </c>
      <c r="B13" s="235" t="s">
        <v>980</v>
      </c>
      <c r="C13" s="248" t="s">
        <v>981</v>
      </c>
      <c r="D13" s="236" t="s">
        <v>188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15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189</v>
      </c>
      <c r="T13" s="240" t="s">
        <v>155</v>
      </c>
      <c r="U13" s="215">
        <v>0</v>
      </c>
      <c r="V13" s="215">
        <f>ROUND(E13*U13,2)</f>
        <v>0</v>
      </c>
      <c r="W13" s="215"/>
      <c r="X13" s="215" t="s">
        <v>144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145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34">
        <v>6</v>
      </c>
      <c r="B14" s="235" t="s">
        <v>982</v>
      </c>
      <c r="C14" s="248" t="s">
        <v>983</v>
      </c>
      <c r="D14" s="236" t="s">
        <v>188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189</v>
      </c>
      <c r="T14" s="240" t="s">
        <v>155</v>
      </c>
      <c r="U14" s="215">
        <v>0</v>
      </c>
      <c r="V14" s="215">
        <f>ROUND(E14*U14,2)</f>
        <v>0</v>
      </c>
      <c r="W14" s="215"/>
      <c r="X14" s="215" t="s">
        <v>144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145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34">
        <v>7</v>
      </c>
      <c r="B15" s="235" t="s">
        <v>984</v>
      </c>
      <c r="C15" s="248" t="s">
        <v>985</v>
      </c>
      <c r="D15" s="236" t="s">
        <v>188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15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189</v>
      </c>
      <c r="T15" s="240" t="s">
        <v>155</v>
      </c>
      <c r="U15" s="215">
        <v>0</v>
      </c>
      <c r="V15" s="215">
        <f>ROUND(E15*U15,2)</f>
        <v>0</v>
      </c>
      <c r="W15" s="215"/>
      <c r="X15" s="215" t="s">
        <v>144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145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34">
        <v>8</v>
      </c>
      <c r="B16" s="235" t="s">
        <v>986</v>
      </c>
      <c r="C16" s="248" t="s">
        <v>987</v>
      </c>
      <c r="D16" s="236" t="s">
        <v>188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15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988</v>
      </c>
      <c r="S16" s="239" t="s">
        <v>142</v>
      </c>
      <c r="T16" s="240" t="s">
        <v>155</v>
      </c>
      <c r="U16" s="215">
        <v>1</v>
      </c>
      <c r="V16" s="215">
        <f>ROUND(E16*U16,2)</f>
        <v>1</v>
      </c>
      <c r="W16" s="215"/>
      <c r="X16" s="215" t="s">
        <v>989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990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34">
        <v>9</v>
      </c>
      <c r="B17" s="235" t="s">
        <v>991</v>
      </c>
      <c r="C17" s="248" t="s">
        <v>992</v>
      </c>
      <c r="D17" s="236" t="s">
        <v>188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15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189</v>
      </c>
      <c r="T17" s="240" t="s">
        <v>155</v>
      </c>
      <c r="U17" s="215">
        <v>0</v>
      </c>
      <c r="V17" s="215">
        <f>ROUND(E17*U17,2)</f>
        <v>0</v>
      </c>
      <c r="W17" s="215"/>
      <c r="X17" s="215" t="s">
        <v>989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990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34">
        <v>10</v>
      </c>
      <c r="B18" s="235" t="s">
        <v>993</v>
      </c>
      <c r="C18" s="248" t="s">
        <v>994</v>
      </c>
      <c r="D18" s="236" t="s">
        <v>188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15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189</v>
      </c>
      <c r="T18" s="240" t="s">
        <v>155</v>
      </c>
      <c r="U18" s="215">
        <v>0</v>
      </c>
      <c r="V18" s="215">
        <f>ROUND(E18*U18,2)</f>
        <v>0</v>
      </c>
      <c r="W18" s="215"/>
      <c r="X18" s="215" t="s">
        <v>989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990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34">
        <v>11</v>
      </c>
      <c r="B19" s="235" t="s">
        <v>995</v>
      </c>
      <c r="C19" s="248" t="s">
        <v>996</v>
      </c>
      <c r="D19" s="236" t="s">
        <v>188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15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189</v>
      </c>
      <c r="T19" s="240" t="s">
        <v>155</v>
      </c>
      <c r="U19" s="215">
        <v>0</v>
      </c>
      <c r="V19" s="215">
        <f>ROUND(E19*U19,2)</f>
        <v>0</v>
      </c>
      <c r="W19" s="215"/>
      <c r="X19" s="215" t="s">
        <v>989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990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4">
        <v>12</v>
      </c>
      <c r="B20" s="235" t="s">
        <v>997</v>
      </c>
      <c r="C20" s="248" t="s">
        <v>998</v>
      </c>
      <c r="D20" s="236" t="s">
        <v>188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15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189</v>
      </c>
      <c r="T20" s="240" t="s">
        <v>155</v>
      </c>
      <c r="U20" s="215">
        <v>0</v>
      </c>
      <c r="V20" s="215">
        <f>ROUND(E20*U20,2)</f>
        <v>0</v>
      </c>
      <c r="W20" s="215"/>
      <c r="X20" s="215" t="s">
        <v>989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990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2.5" outlineLevel="1" x14ac:dyDescent="0.2">
      <c r="A21" s="234">
        <v>13</v>
      </c>
      <c r="B21" s="235" t="s">
        <v>999</v>
      </c>
      <c r="C21" s="248" t="s">
        <v>1000</v>
      </c>
      <c r="D21" s="236" t="s">
        <v>188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15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189</v>
      </c>
      <c r="T21" s="240" t="s">
        <v>155</v>
      </c>
      <c r="U21" s="215">
        <v>0</v>
      </c>
      <c r="V21" s="215">
        <f>ROUND(E21*U21,2)</f>
        <v>0</v>
      </c>
      <c r="W21" s="215"/>
      <c r="X21" s="215" t="s">
        <v>989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990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25">
        <v>14</v>
      </c>
      <c r="B22" s="226" t="s">
        <v>1001</v>
      </c>
      <c r="C22" s="244" t="s">
        <v>1002</v>
      </c>
      <c r="D22" s="227" t="s">
        <v>1003</v>
      </c>
      <c r="E22" s="228">
        <v>1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15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142</v>
      </c>
      <c r="T22" s="231" t="s">
        <v>155</v>
      </c>
      <c r="U22" s="215">
        <v>0</v>
      </c>
      <c r="V22" s="215">
        <f>ROUND(E22*U22,2)</f>
        <v>0</v>
      </c>
      <c r="W22" s="215"/>
      <c r="X22" s="215" t="s">
        <v>1004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1005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13"/>
      <c r="B23" s="214"/>
      <c r="C23" s="249" t="s">
        <v>1006</v>
      </c>
      <c r="D23" s="241"/>
      <c r="E23" s="241"/>
      <c r="F23" s="241"/>
      <c r="G23" s="241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06"/>
      <c r="Z23" s="206"/>
      <c r="AA23" s="206"/>
      <c r="AB23" s="206"/>
      <c r="AC23" s="206"/>
      <c r="AD23" s="206"/>
      <c r="AE23" s="206"/>
      <c r="AF23" s="206"/>
      <c r="AG23" s="206" t="s">
        <v>149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53" t="str">
        <f>C23</f>
        <v>Veškeré náklady spojené s vybudováním, provozem a odstraněním zařízení staveniště. Vybudování zpevněných ploch pro skladování</v>
      </c>
      <c r="BB23" s="206"/>
      <c r="BC23" s="206"/>
      <c r="BD23" s="206"/>
      <c r="BE23" s="206"/>
      <c r="BF23" s="206"/>
      <c r="BG23" s="206"/>
      <c r="BH23" s="206"/>
    </row>
    <row r="24" spans="1:60" ht="22.5" outlineLevel="1" x14ac:dyDescent="0.2">
      <c r="A24" s="213"/>
      <c r="B24" s="214"/>
      <c r="C24" s="246" t="s">
        <v>1007</v>
      </c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06"/>
      <c r="Z24" s="206"/>
      <c r="AA24" s="206"/>
      <c r="AB24" s="206"/>
      <c r="AC24" s="206"/>
      <c r="AD24" s="206"/>
      <c r="AE24" s="206"/>
      <c r="AF24" s="206"/>
      <c r="AG24" s="206" t="s">
        <v>149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53" t="str">
        <f>C24</f>
        <v>materiálu, doprava a osazení kontejnerů pro skladování. Doprava a osazení mobilních buněk sociálního zařízení - umývárny, toalety, šatny.</v>
      </c>
      <c r="BB24" s="206"/>
      <c r="BC24" s="206"/>
      <c r="BD24" s="206"/>
      <c r="BE24" s="206"/>
      <c r="BF24" s="206"/>
      <c r="BG24" s="206"/>
      <c r="BH24" s="206"/>
    </row>
    <row r="25" spans="1:60" ht="33.75" outlineLevel="1" x14ac:dyDescent="0.2">
      <c r="A25" s="213"/>
      <c r="B25" s="214"/>
      <c r="C25" s="246" t="s">
        <v>1008</v>
      </c>
      <c r="D25" s="233"/>
      <c r="E25" s="233"/>
      <c r="F25" s="233"/>
      <c r="G25" s="233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06"/>
      <c r="Z25" s="206"/>
      <c r="AA25" s="206"/>
      <c r="AB25" s="206"/>
      <c r="AC25" s="206"/>
      <c r="AD25" s="206"/>
      <c r="AE25" s="206"/>
      <c r="AF25" s="206"/>
      <c r="AG25" s="206" t="s">
        <v>149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53" t="str">
        <f>C25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13"/>
      <c r="B26" s="214"/>
      <c r="C26" s="246" t="s">
        <v>1009</v>
      </c>
      <c r="D26" s="233"/>
      <c r="E26" s="233"/>
      <c r="F26" s="233"/>
      <c r="G26" s="233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06"/>
      <c r="Z26" s="206"/>
      <c r="AA26" s="206"/>
      <c r="AB26" s="206"/>
      <c r="AC26" s="206"/>
      <c r="AD26" s="206"/>
      <c r="AE26" s="206"/>
      <c r="AF26" s="206"/>
      <c r="AG26" s="206" t="s">
        <v>149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53" t="str">
        <f>C26</f>
        <v>náklady na potřebný úklid v prostorách zařízení staveniště, náklady na nutnou údržbu a opravy na objektech zařízení staveniště a na</v>
      </c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13"/>
      <c r="B27" s="214"/>
      <c r="C27" s="246" t="s">
        <v>1010</v>
      </c>
      <c r="D27" s="233"/>
      <c r="E27" s="233"/>
      <c r="F27" s="233"/>
      <c r="G27" s="233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06"/>
      <c r="Z27" s="206"/>
      <c r="AA27" s="206"/>
      <c r="AB27" s="206"/>
      <c r="AC27" s="206"/>
      <c r="AD27" s="206"/>
      <c r="AE27" s="206"/>
      <c r="AF27" s="206"/>
      <c r="AG27" s="206" t="s">
        <v>149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34">
        <v>15</v>
      </c>
      <c r="B28" s="235" t="s">
        <v>1011</v>
      </c>
      <c r="C28" s="248" t="s">
        <v>1012</v>
      </c>
      <c r="D28" s="236" t="s">
        <v>1003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15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142</v>
      </c>
      <c r="T28" s="240" t="s">
        <v>155</v>
      </c>
      <c r="U28" s="215">
        <v>0</v>
      </c>
      <c r="V28" s="215">
        <f>ROUND(E28*U28,2)</f>
        <v>0</v>
      </c>
      <c r="W28" s="215"/>
      <c r="X28" s="215" t="s">
        <v>1004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1005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25">
        <v>16</v>
      </c>
      <c r="B29" s="226" t="s">
        <v>1013</v>
      </c>
      <c r="C29" s="244" t="s">
        <v>1014</v>
      </c>
      <c r="D29" s="227" t="s">
        <v>1003</v>
      </c>
      <c r="E29" s="228">
        <v>1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15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142</v>
      </c>
      <c r="T29" s="231" t="s">
        <v>155</v>
      </c>
      <c r="U29" s="215">
        <v>0</v>
      </c>
      <c r="V29" s="215">
        <f>ROUND(E29*U29,2)</f>
        <v>0</v>
      </c>
      <c r="W29" s="215"/>
      <c r="X29" s="215" t="s">
        <v>1004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1005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13"/>
      <c r="B30" s="214"/>
      <c r="C30" s="249" t="s">
        <v>1015</v>
      </c>
      <c r="D30" s="241"/>
      <c r="E30" s="241"/>
      <c r="F30" s="241"/>
      <c r="G30" s="241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06"/>
      <c r="Z30" s="206"/>
      <c r="AA30" s="206"/>
      <c r="AB30" s="206"/>
      <c r="AC30" s="206"/>
      <c r="AD30" s="206"/>
      <c r="AE30" s="206"/>
      <c r="AF30" s="206"/>
      <c r="AG30" s="206" t="s">
        <v>149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53" t="str">
        <f>C30</f>
        <v>Náklady na ztížené podmínky provádění tam, kde jsou stavební práce zcela nebo zčásti omezovány provozem jiných osob. Jde zejména o</v>
      </c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13"/>
      <c r="B31" s="214"/>
      <c r="C31" s="246" t="s">
        <v>1016</v>
      </c>
      <c r="D31" s="233"/>
      <c r="E31" s="233"/>
      <c r="F31" s="233"/>
      <c r="G31" s="233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06"/>
      <c r="Z31" s="206"/>
      <c r="AA31" s="206"/>
      <c r="AB31" s="206"/>
      <c r="AC31" s="206"/>
      <c r="AD31" s="206"/>
      <c r="AE31" s="206"/>
      <c r="AF31" s="206"/>
      <c r="AG31" s="206" t="s">
        <v>149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53" t="str">
        <f>C31</f>
        <v>zvýšené náklady související s omezením provozem v areálu objednatele nebo o náklady v důsledku nezbytného respektování stávající</v>
      </c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13"/>
      <c r="B32" s="214"/>
      <c r="C32" s="246" t="s">
        <v>1017</v>
      </c>
      <c r="D32" s="233"/>
      <c r="E32" s="233"/>
      <c r="F32" s="233"/>
      <c r="G32" s="233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06"/>
      <c r="Z32" s="206"/>
      <c r="AA32" s="206"/>
      <c r="AB32" s="206"/>
      <c r="AC32" s="206"/>
      <c r="AD32" s="206"/>
      <c r="AE32" s="206"/>
      <c r="AF32" s="206"/>
      <c r="AG32" s="206" t="s">
        <v>149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25">
        <v>17</v>
      </c>
      <c r="B33" s="226" t="s">
        <v>1018</v>
      </c>
      <c r="C33" s="244" t="s">
        <v>1019</v>
      </c>
      <c r="D33" s="227" t="s">
        <v>1003</v>
      </c>
      <c r="E33" s="228">
        <v>1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15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142</v>
      </c>
      <c r="T33" s="231" t="s">
        <v>155</v>
      </c>
      <c r="U33" s="215">
        <v>0</v>
      </c>
      <c r="V33" s="215">
        <f>ROUND(E33*U33,2)</f>
        <v>0</v>
      </c>
      <c r="W33" s="215"/>
      <c r="X33" s="215" t="s">
        <v>1004</v>
      </c>
      <c r="Y33" s="206"/>
      <c r="Z33" s="206"/>
      <c r="AA33" s="206"/>
      <c r="AB33" s="206"/>
      <c r="AC33" s="206"/>
      <c r="AD33" s="206"/>
      <c r="AE33" s="206"/>
      <c r="AF33" s="206"/>
      <c r="AG33" s="206" t="s">
        <v>1005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13"/>
      <c r="B34" s="214"/>
      <c r="C34" s="249" t="s">
        <v>1020</v>
      </c>
      <c r="D34" s="241"/>
      <c r="E34" s="241"/>
      <c r="F34" s="241"/>
      <c r="G34" s="241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06"/>
      <c r="Z34" s="206"/>
      <c r="AA34" s="206"/>
      <c r="AB34" s="206"/>
      <c r="AC34" s="206"/>
      <c r="AD34" s="206"/>
      <c r="AE34" s="206"/>
      <c r="AF34" s="206"/>
      <c r="AG34" s="206" t="s">
        <v>149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53" t="str">
        <f>C34</f>
        <v>Náklady na ztížené podmínky provádění tam, kde se vyskytují omezující vlivy konkrétního prostředí, které mají prokazatelný vliv na</v>
      </c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13"/>
      <c r="B35" s="214"/>
      <c r="C35" s="246" t="s">
        <v>1021</v>
      </c>
      <c r="D35" s="233"/>
      <c r="E35" s="233"/>
      <c r="F35" s="233"/>
      <c r="G35" s="233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06"/>
      <c r="Z35" s="206"/>
      <c r="AA35" s="206"/>
      <c r="AB35" s="206"/>
      <c r="AC35" s="206"/>
      <c r="AD35" s="206"/>
      <c r="AE35" s="206"/>
      <c r="AF35" s="206"/>
      <c r="AG35" s="206" t="s">
        <v>149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53" t="str">
        <f>C35</f>
        <v>provádění stavebních prací, Jedná se zejména o náklady související s extrémními podmínkami místa provádění.</v>
      </c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25">
        <v>18</v>
      </c>
      <c r="B36" s="226" t="s">
        <v>1022</v>
      </c>
      <c r="C36" s="244" t="s">
        <v>1023</v>
      </c>
      <c r="D36" s="227" t="s">
        <v>1003</v>
      </c>
      <c r="E36" s="228">
        <v>1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142</v>
      </c>
      <c r="T36" s="231" t="s">
        <v>155</v>
      </c>
      <c r="U36" s="215">
        <v>0</v>
      </c>
      <c r="V36" s="215">
        <f>ROUND(E36*U36,2)</f>
        <v>0</v>
      </c>
      <c r="W36" s="215"/>
      <c r="X36" s="215" t="s">
        <v>1004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1005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13"/>
      <c r="B37" s="214"/>
      <c r="C37" s="249" t="s">
        <v>1024</v>
      </c>
      <c r="D37" s="241"/>
      <c r="E37" s="241"/>
      <c r="F37" s="241"/>
      <c r="G37" s="241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06"/>
      <c r="Z37" s="206"/>
      <c r="AA37" s="206"/>
      <c r="AB37" s="206"/>
      <c r="AC37" s="206"/>
      <c r="AD37" s="206"/>
      <c r="AE37" s="206"/>
      <c r="AF37" s="206"/>
      <c r="AG37" s="206" t="s">
        <v>149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53" t="str">
        <f>C37</f>
        <v>Náklady na provedení průzkumů nebo doplnění stávajících průzkumů, pokud je obchodní podmínky vyžadují a tyto průzkumy nejsou v</v>
      </c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13"/>
      <c r="B38" s="214"/>
      <c r="C38" s="246" t="s">
        <v>1025</v>
      </c>
      <c r="D38" s="233"/>
      <c r="E38" s="233"/>
      <c r="F38" s="233"/>
      <c r="G38" s="233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06"/>
      <c r="Z38" s="206"/>
      <c r="AA38" s="206"/>
      <c r="AB38" s="206"/>
      <c r="AC38" s="206"/>
      <c r="AD38" s="206"/>
      <c r="AE38" s="206"/>
      <c r="AF38" s="206"/>
      <c r="AG38" s="206" t="s">
        <v>149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53" t="str">
        <f>C38</f>
        <v>dostatečném rozsahu součástí projektové dokumentace. Jedná se zejména o Geologický - inženýrsko-geologický / radonový /</v>
      </c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13"/>
      <c r="B39" s="214"/>
      <c r="C39" s="246" t="s">
        <v>1026</v>
      </c>
      <c r="D39" s="233"/>
      <c r="E39" s="233"/>
      <c r="F39" s="233"/>
      <c r="G39" s="233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06"/>
      <c r="Z39" s="206"/>
      <c r="AA39" s="206"/>
      <c r="AB39" s="206"/>
      <c r="AC39" s="206"/>
      <c r="AD39" s="206"/>
      <c r="AE39" s="206"/>
      <c r="AF39" s="206"/>
      <c r="AG39" s="206" t="s">
        <v>149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53" t="str">
        <f>C39</f>
        <v>hydrogeologický / pedologický průzkum, botanický a zoologický průzkum, stavební průzkum - umělecko historický / stavebně statický a</v>
      </c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13"/>
      <c r="B40" s="214"/>
      <c r="C40" s="246" t="s">
        <v>1027</v>
      </c>
      <c r="D40" s="233"/>
      <c r="E40" s="233"/>
      <c r="F40" s="233"/>
      <c r="G40" s="233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06"/>
      <c r="Z40" s="206"/>
      <c r="AA40" s="206"/>
      <c r="AB40" s="206"/>
      <c r="AC40" s="206"/>
      <c r="AD40" s="206"/>
      <c r="AE40" s="206"/>
      <c r="AF40" s="206"/>
      <c r="AG40" s="206" t="s">
        <v>149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34">
        <v>19</v>
      </c>
      <c r="B41" s="235" t="s">
        <v>1028</v>
      </c>
      <c r="C41" s="248" t="s">
        <v>1029</v>
      </c>
      <c r="D41" s="236" t="s">
        <v>1003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15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142</v>
      </c>
      <c r="T41" s="240" t="s">
        <v>155</v>
      </c>
      <c r="U41" s="215">
        <v>0</v>
      </c>
      <c r="V41" s="215">
        <f>ROUND(E41*U41,2)</f>
        <v>0</v>
      </c>
      <c r="W41" s="215"/>
      <c r="X41" s="215" t="s">
        <v>1004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1005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25">
        <v>20</v>
      </c>
      <c r="B42" s="226" t="s">
        <v>1030</v>
      </c>
      <c r="C42" s="244" t="s">
        <v>1031</v>
      </c>
      <c r="D42" s="227" t="s">
        <v>1003</v>
      </c>
      <c r="E42" s="228">
        <v>1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15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142</v>
      </c>
      <c r="T42" s="231" t="s">
        <v>155</v>
      </c>
      <c r="U42" s="215">
        <v>0</v>
      </c>
      <c r="V42" s="215">
        <f>ROUND(E42*U42,2)</f>
        <v>0</v>
      </c>
      <c r="W42" s="215"/>
      <c r="X42" s="215" t="s">
        <v>1004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1005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13"/>
      <c r="B43" s="214"/>
      <c r="C43" s="249" t="s">
        <v>1032</v>
      </c>
      <c r="D43" s="241"/>
      <c r="E43" s="241"/>
      <c r="F43" s="241"/>
      <c r="G43" s="241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06"/>
      <c r="Z43" s="206"/>
      <c r="AA43" s="206"/>
      <c r="AB43" s="206"/>
      <c r="AC43" s="206"/>
      <c r="AD43" s="206"/>
      <c r="AE43" s="206"/>
      <c r="AF43" s="206"/>
      <c r="AG43" s="206" t="s">
        <v>149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x14ac:dyDescent="0.2">
      <c r="A44" s="219" t="s">
        <v>136</v>
      </c>
      <c r="B44" s="220" t="s">
        <v>109</v>
      </c>
      <c r="C44" s="243" t="s">
        <v>28</v>
      </c>
      <c r="D44" s="221"/>
      <c r="E44" s="222"/>
      <c r="F44" s="223"/>
      <c r="G44" s="223">
        <f>SUMIF(AG45:AG57,"&lt;&gt;NOR",G45:G57)</f>
        <v>0</v>
      </c>
      <c r="H44" s="223"/>
      <c r="I44" s="223">
        <f>SUM(I45:I57)</f>
        <v>0</v>
      </c>
      <c r="J44" s="223"/>
      <c r="K44" s="223">
        <f>SUM(K45:K57)</f>
        <v>0</v>
      </c>
      <c r="L44" s="223"/>
      <c r="M44" s="223">
        <f>SUM(M45:M57)</f>
        <v>0</v>
      </c>
      <c r="N44" s="223"/>
      <c r="O44" s="223">
        <f>SUM(O45:O57)</f>
        <v>0</v>
      </c>
      <c r="P44" s="223"/>
      <c r="Q44" s="223">
        <f>SUM(Q45:Q57)</f>
        <v>0</v>
      </c>
      <c r="R44" s="223"/>
      <c r="S44" s="223"/>
      <c r="T44" s="224"/>
      <c r="U44" s="218"/>
      <c r="V44" s="218">
        <f>SUM(V45:V57)</f>
        <v>0</v>
      </c>
      <c r="W44" s="218"/>
      <c r="X44" s="218"/>
      <c r="AG44" t="s">
        <v>137</v>
      </c>
    </row>
    <row r="45" spans="1:60" outlineLevel="1" x14ac:dyDescent="0.2">
      <c r="A45" s="225">
        <v>21</v>
      </c>
      <c r="B45" s="226" t="s">
        <v>1033</v>
      </c>
      <c r="C45" s="244" t="s">
        <v>1034</v>
      </c>
      <c r="D45" s="227" t="s">
        <v>188</v>
      </c>
      <c r="E45" s="228">
        <v>1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15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189</v>
      </c>
      <c r="T45" s="231" t="s">
        <v>155</v>
      </c>
      <c r="U45" s="215">
        <v>0</v>
      </c>
      <c r="V45" s="215">
        <f>ROUND(E45*U45,2)</f>
        <v>0</v>
      </c>
      <c r="W45" s="215"/>
      <c r="X45" s="215" t="s">
        <v>144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145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33.75" outlineLevel="1" x14ac:dyDescent="0.2">
      <c r="A46" s="213"/>
      <c r="B46" s="214"/>
      <c r="C46" s="249" t="s">
        <v>1035</v>
      </c>
      <c r="D46" s="241"/>
      <c r="E46" s="241"/>
      <c r="F46" s="241"/>
      <c r="G46" s="241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06"/>
      <c r="Z46" s="206"/>
      <c r="AA46" s="206"/>
      <c r="AB46" s="206"/>
      <c r="AC46" s="206"/>
      <c r="AD46" s="206"/>
      <c r="AE46" s="206"/>
      <c r="AF46" s="206"/>
      <c r="AG46" s="206" t="s">
        <v>149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53" t="str">
        <f>C46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34">
        <v>22</v>
      </c>
      <c r="B47" s="235" t="s">
        <v>1036</v>
      </c>
      <c r="C47" s="248" t="s">
        <v>1037</v>
      </c>
      <c r="D47" s="236" t="s">
        <v>958</v>
      </c>
      <c r="E47" s="237">
        <v>8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15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189</v>
      </c>
      <c r="T47" s="240" t="s">
        <v>155</v>
      </c>
      <c r="U47" s="215">
        <v>0</v>
      </c>
      <c r="V47" s="215">
        <f>ROUND(E47*U47,2)</f>
        <v>0</v>
      </c>
      <c r="W47" s="215"/>
      <c r="X47" s="215" t="s">
        <v>989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990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34">
        <v>23</v>
      </c>
      <c r="B48" s="235" t="s">
        <v>1038</v>
      </c>
      <c r="C48" s="248" t="s">
        <v>1039</v>
      </c>
      <c r="D48" s="236" t="s">
        <v>1003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15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142</v>
      </c>
      <c r="T48" s="240" t="s">
        <v>155</v>
      </c>
      <c r="U48" s="215">
        <v>0</v>
      </c>
      <c r="V48" s="215">
        <f>ROUND(E48*U48,2)</f>
        <v>0</v>
      </c>
      <c r="W48" s="215"/>
      <c r="X48" s="215" t="s">
        <v>1004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1005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25">
        <v>24</v>
      </c>
      <c r="B49" s="226" t="s">
        <v>1040</v>
      </c>
      <c r="C49" s="244" t="s">
        <v>1041</v>
      </c>
      <c r="D49" s="227" t="s">
        <v>1003</v>
      </c>
      <c r="E49" s="228">
        <v>1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15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142</v>
      </c>
      <c r="T49" s="231" t="s">
        <v>155</v>
      </c>
      <c r="U49" s="215">
        <v>0</v>
      </c>
      <c r="V49" s="215">
        <f>ROUND(E49*U49,2)</f>
        <v>0</v>
      </c>
      <c r="W49" s="215"/>
      <c r="X49" s="215" t="s">
        <v>1004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1005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213"/>
      <c r="B50" s="214"/>
      <c r="C50" s="249" t="s">
        <v>1042</v>
      </c>
      <c r="D50" s="241"/>
      <c r="E50" s="241"/>
      <c r="F50" s="241"/>
      <c r="G50" s="241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06"/>
      <c r="Z50" s="206"/>
      <c r="AA50" s="206"/>
      <c r="AB50" s="206"/>
      <c r="AC50" s="206"/>
      <c r="AD50" s="206"/>
      <c r="AE50" s="206"/>
      <c r="AF50" s="206"/>
      <c r="AG50" s="206" t="s">
        <v>149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53" t="str">
        <f>C50</f>
        <v>Náklady na ztížené podmínky bezpečnostních a hygienických opatření z důvodu extrémního místa provádění.</v>
      </c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25">
        <v>25</v>
      </c>
      <c r="B51" s="226" t="s">
        <v>1043</v>
      </c>
      <c r="C51" s="244" t="s">
        <v>1044</v>
      </c>
      <c r="D51" s="227" t="s">
        <v>1003</v>
      </c>
      <c r="E51" s="228">
        <v>1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15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142</v>
      </c>
      <c r="T51" s="231" t="s">
        <v>155</v>
      </c>
      <c r="U51" s="215">
        <v>0</v>
      </c>
      <c r="V51" s="215">
        <f>ROUND(E51*U51,2)</f>
        <v>0</v>
      </c>
      <c r="W51" s="215"/>
      <c r="X51" s="215" t="s">
        <v>1004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1005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2.5" outlineLevel="1" x14ac:dyDescent="0.2">
      <c r="A52" s="213"/>
      <c r="B52" s="214"/>
      <c r="C52" s="249" t="s">
        <v>1045</v>
      </c>
      <c r="D52" s="241"/>
      <c r="E52" s="241"/>
      <c r="F52" s="241"/>
      <c r="G52" s="241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06"/>
      <c r="Z52" s="206"/>
      <c r="AA52" s="206"/>
      <c r="AB52" s="206"/>
      <c r="AC52" s="206"/>
      <c r="AD52" s="206"/>
      <c r="AE52" s="206"/>
      <c r="AF52" s="206"/>
      <c r="AG52" s="206" t="s">
        <v>149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53" t="str">
        <f>C52</f>
        <v>Náklady na vyhotovení dokumentace skutečného provedení stavby a její předání objednateli v požadované formě a požadovaném počtu  - pouze kompletace</v>
      </c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34">
        <v>26</v>
      </c>
      <c r="B53" s="235" t="s">
        <v>1046</v>
      </c>
      <c r="C53" s="248" t="s">
        <v>1047</v>
      </c>
      <c r="D53" s="236" t="s">
        <v>1003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15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142</v>
      </c>
      <c r="T53" s="240" t="s">
        <v>155</v>
      </c>
      <c r="U53" s="215">
        <v>0</v>
      </c>
      <c r="V53" s="215">
        <f>ROUND(E53*U53,2)</f>
        <v>0</v>
      </c>
      <c r="W53" s="215"/>
      <c r="X53" s="215" t="s">
        <v>1004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1005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2.5" outlineLevel="1" x14ac:dyDescent="0.2">
      <c r="A54" s="234">
        <v>27</v>
      </c>
      <c r="B54" s="235" t="s">
        <v>1048</v>
      </c>
      <c r="C54" s="248" t="s">
        <v>1049</v>
      </c>
      <c r="D54" s="236" t="s">
        <v>188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15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189</v>
      </c>
      <c r="T54" s="240" t="s">
        <v>155</v>
      </c>
      <c r="U54" s="215">
        <v>0</v>
      </c>
      <c r="V54" s="215">
        <f>ROUND(E54*U54,2)</f>
        <v>0</v>
      </c>
      <c r="W54" s="215"/>
      <c r="X54" s="215" t="s">
        <v>1004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1005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2.5" outlineLevel="1" x14ac:dyDescent="0.2">
      <c r="A55" s="234">
        <v>28</v>
      </c>
      <c r="B55" s="235" t="s">
        <v>1050</v>
      </c>
      <c r="C55" s="248" t="s">
        <v>1051</v>
      </c>
      <c r="D55" s="236" t="s">
        <v>188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15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189</v>
      </c>
      <c r="T55" s="240" t="s">
        <v>155</v>
      </c>
      <c r="U55" s="215">
        <v>0</v>
      </c>
      <c r="V55" s="215">
        <f>ROUND(E55*U55,2)</f>
        <v>0</v>
      </c>
      <c r="W55" s="215"/>
      <c r="X55" s="215" t="s">
        <v>1004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1005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34">
        <v>29</v>
      </c>
      <c r="B56" s="235" t="s">
        <v>1052</v>
      </c>
      <c r="C56" s="248" t="s">
        <v>1053</v>
      </c>
      <c r="D56" s="236" t="s">
        <v>188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15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189</v>
      </c>
      <c r="T56" s="240" t="s">
        <v>155</v>
      </c>
      <c r="U56" s="215">
        <v>0</v>
      </c>
      <c r="V56" s="215">
        <f>ROUND(E56*U56,2)</f>
        <v>0</v>
      </c>
      <c r="W56" s="215"/>
      <c r="X56" s="215" t="s">
        <v>1004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1005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25">
        <v>30</v>
      </c>
      <c r="B57" s="226" t="s">
        <v>1054</v>
      </c>
      <c r="C57" s="244" t="s">
        <v>1055</v>
      </c>
      <c r="D57" s="227" t="s">
        <v>188</v>
      </c>
      <c r="E57" s="228">
        <v>1</v>
      </c>
      <c r="F57" s="229"/>
      <c r="G57" s="230">
        <f>ROUND(E57*F57,2)</f>
        <v>0</v>
      </c>
      <c r="H57" s="229"/>
      <c r="I57" s="230">
        <f>ROUND(E57*H57,2)</f>
        <v>0</v>
      </c>
      <c r="J57" s="229"/>
      <c r="K57" s="230">
        <f>ROUND(E57*J57,2)</f>
        <v>0</v>
      </c>
      <c r="L57" s="230">
        <v>15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189</v>
      </c>
      <c r="T57" s="231" t="s">
        <v>155</v>
      </c>
      <c r="U57" s="215">
        <v>0</v>
      </c>
      <c r="V57" s="215">
        <f>ROUND(E57*U57,2)</f>
        <v>0</v>
      </c>
      <c r="W57" s="215"/>
      <c r="X57" s="215" t="s">
        <v>1004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1005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x14ac:dyDescent="0.2">
      <c r="A58" s="3"/>
      <c r="B58" s="4"/>
      <c r="C58" s="25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123</v>
      </c>
    </row>
    <row r="59" spans="1:60" x14ac:dyDescent="0.2">
      <c r="A59" s="209"/>
      <c r="B59" s="210" t="s">
        <v>29</v>
      </c>
      <c r="C59" s="251"/>
      <c r="D59" s="211"/>
      <c r="E59" s="212"/>
      <c r="F59" s="212"/>
      <c r="G59" s="242">
        <f>G8+G44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254</v>
      </c>
    </row>
    <row r="60" spans="1:60" x14ac:dyDescent="0.2">
      <c r="C60" s="252"/>
      <c r="D60" s="10"/>
      <c r="AG60" t="s">
        <v>255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1giqtsfxzbLpj0tjNo25jGvQQYuBhM6P2Gn4Z/78MRX2Czspyp8uS/u0MDcV2a4Oe32jPGdVI5+2PRDFiTuXg==" saltValue="5rJwnkp/gR195h1W9meUEg==" spinCount="100000" sheet="1"/>
  <mergeCells count="22">
    <mergeCell ref="C43:G43"/>
    <mergeCell ref="C46:G46"/>
    <mergeCell ref="C50:G50"/>
    <mergeCell ref="C52:G52"/>
    <mergeCell ref="C34:G34"/>
    <mergeCell ref="C35:G35"/>
    <mergeCell ref="C37:G37"/>
    <mergeCell ref="C38:G38"/>
    <mergeCell ref="C39:G39"/>
    <mergeCell ref="C40:G40"/>
    <mergeCell ref="C25:G25"/>
    <mergeCell ref="C26:G26"/>
    <mergeCell ref="C27:G27"/>
    <mergeCell ref="C30:G30"/>
    <mergeCell ref="C31:G31"/>
    <mergeCell ref="C32:G32"/>
    <mergeCell ref="A1:G1"/>
    <mergeCell ref="C2:G2"/>
    <mergeCell ref="C3:G3"/>
    <mergeCell ref="C4:G4"/>
    <mergeCell ref="C23:G23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Libor</dc:creator>
  <cp:lastModifiedBy>Stanek Libor</cp:lastModifiedBy>
  <cp:lastPrinted>2019-03-19T12:27:02Z</cp:lastPrinted>
  <dcterms:created xsi:type="dcterms:W3CDTF">2009-04-08T07:15:50Z</dcterms:created>
  <dcterms:modified xsi:type="dcterms:W3CDTF">2020-02-17T09:14:57Z</dcterms:modified>
</cp:coreProperties>
</file>