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1760" activeTab="1"/>
  </bookViews>
  <sheets>
    <sheet name="Titulní list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<sst xmlns="http://schemas.openxmlformats.org/spreadsheetml/2006/main" count="152" uniqueCount="109">
  <si>
    <t>Nabídka číslo:</t>
  </si>
  <si>
    <t>název:</t>
  </si>
  <si>
    <t>Investor:</t>
  </si>
  <si>
    <t>Město Nový Jičín</t>
  </si>
  <si>
    <t>Vypracoval:</t>
  </si>
  <si>
    <t>Miloš Češík</t>
  </si>
  <si>
    <t>E-mail:</t>
  </si>
  <si>
    <t>milos.cesik@misa.cz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</si>
  <si>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</si>
  <si>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</si>
  <si>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</si>
  <si>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</si>
  <si>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</si>
  <si>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</si>
  <si>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</si>
  <si>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</si>
  <si>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</si>
  <si>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210292022</t>
  </si>
  <si>
    <t>vyp.vedení a zajiš.proti nedovolenému zapnutí</t>
  </si>
  <si>
    <t>ks</t>
  </si>
  <si>
    <t>210120001</t>
  </si>
  <si>
    <t>pojistka vč. vložek E 27 do 25 A</t>
  </si>
  <si>
    <t>210204201</t>
  </si>
  <si>
    <t>elektrovýzbroj stožáru pro 1 okruh</t>
  </si>
  <si>
    <t>m</t>
  </si>
  <si>
    <t>210901001</t>
  </si>
  <si>
    <t>AYKY 2Bx2.5 mm2 750V (VU)</t>
  </si>
  <si>
    <t>210901071</t>
  </si>
  <si>
    <t>Celkem za ceník:</t>
  </si>
  <si>
    <t>C46M - Zemní práce</t>
  </si>
  <si>
    <t>460080101</t>
  </si>
  <si>
    <t>rozbourání betonového základu</t>
  </si>
  <si>
    <t>m3</t>
  </si>
  <si>
    <t>460120002</t>
  </si>
  <si>
    <t>zához jámy zem.tř. 3-4</t>
  </si>
  <si>
    <t>m2</t>
  </si>
  <si>
    <t>Práce v HZS</t>
  </si>
  <si>
    <t/>
  </si>
  <si>
    <t>Náklady na mechanismy</t>
  </si>
  <si>
    <t>hod.</t>
  </si>
  <si>
    <t>Předání el. mat. TS</t>
  </si>
  <si>
    <t>Celkem za práci v HZS:</t>
  </si>
  <si>
    <t>Kap.</t>
  </si>
  <si>
    <t>Základ 21%</t>
  </si>
  <si>
    <t>Rekapitulace</t>
  </si>
  <si>
    <t xml:space="preserve">A.  </t>
  </si>
  <si>
    <t>UPRAVENÉ ROZPOČTOVÉ NÁKLADY</t>
  </si>
  <si>
    <t>C21M - Elektromontáže (DEMONTÁŽ)</t>
  </si>
  <si>
    <t>CELKEM URN</t>
  </si>
  <si>
    <t xml:space="preserve">B.  </t>
  </si>
  <si>
    <t>HZS</t>
  </si>
  <si>
    <t>Hodinová zúčtovací sazba</t>
  </si>
  <si>
    <t>CELKEM HZS</t>
  </si>
  <si>
    <t xml:space="preserve">D.  </t>
  </si>
  <si>
    <t>VEDLEJŠÍ ROZPOČTOVÉ NÁKLADY</t>
  </si>
  <si>
    <t>CELKEM VRN</t>
  </si>
  <si>
    <t>REKAPITULACE CELKEM</t>
  </si>
  <si>
    <t>CELKEM - náklady bez DPH [Kč]:</t>
  </si>
  <si>
    <t>hodnoty DPH:</t>
  </si>
  <si>
    <t>náklady včetně DPH:</t>
  </si>
  <si>
    <t xml:space="preserve">  Severní 625, 742 42 Šenov u Nového Jičína   </t>
  </si>
  <si>
    <t xml:space="preserve"> tel./fax 556 702 819, mob.: 724 051 989, e-mail: milos.cesik@misa.cz   </t>
  </si>
  <si>
    <t>C46M - Zemní práce  -  MONTÁŽ</t>
  </si>
  <si>
    <t>210100253</t>
  </si>
  <si>
    <t>odpojení.kab.do 4x50 mm2</t>
  </si>
  <si>
    <t>210204002</t>
  </si>
  <si>
    <t>stožár sadový ocelový do 6m</t>
  </si>
  <si>
    <t>AYKY 4Bx25 mm2 1kV (VU)</t>
  </si>
  <si>
    <t xml:space="preserve">   Ekologická přirážka z C21M a navázaného materiálu</t>
  </si>
  <si>
    <t xml:space="preserve">   Podíl přidružených výkonů z C21M a navázaného materiálu</t>
  </si>
  <si>
    <t xml:space="preserve">   Provoz investora z C21M a navázaného materiálu</t>
  </si>
  <si>
    <t xml:space="preserve">   Podíl přidružených výkonů z C46M</t>
  </si>
  <si>
    <t>Popatek za skládku (6t)</t>
  </si>
  <si>
    <t>GZS z C21M a navázaného materiálu</t>
  </si>
  <si>
    <t>210202011</t>
  </si>
  <si>
    <t xml:space="preserve">   ks</t>
  </si>
  <si>
    <t>9,00</t>
  </si>
  <si>
    <t>210204103</t>
  </si>
  <si>
    <t>výložník ocel. 1-rám. do hmotnosti 35kg</t>
  </si>
  <si>
    <t>3,00</t>
  </si>
  <si>
    <t>460600001</t>
  </si>
  <si>
    <t>odvoz odpadu do 1km</t>
  </si>
  <si>
    <t>t</t>
  </si>
  <si>
    <t>460600002</t>
  </si>
  <si>
    <t>odvoz odpadu za další km</t>
  </si>
  <si>
    <t>460620006</t>
  </si>
  <si>
    <t>osetí povrchu travou (vč. travního semene)</t>
  </si>
  <si>
    <t>C21M - Elektromontáže  -  DEMONTÁŽ</t>
  </si>
  <si>
    <t>Svítidlo výbojkové - parkové na výložník</t>
  </si>
  <si>
    <t>320,00</t>
  </si>
  <si>
    <t>460620013</t>
  </si>
  <si>
    <t>provizorní úprava terénu zem.tř.3</t>
  </si>
  <si>
    <t>Svítidla a stožáry do šrotu</t>
  </si>
  <si>
    <t>0816P/Demont.</t>
  </si>
  <si>
    <t>Veřejné osvětlení na ul. Hřbitovní v Novém Jičíně</t>
  </si>
  <si>
    <t xml:space="preserve">DEMONTÁŽ Veřejného osvětlení (VO) </t>
  </si>
  <si>
    <t>24,00</t>
  </si>
  <si>
    <t>15,00</t>
  </si>
  <si>
    <t>12,00</t>
  </si>
  <si>
    <t>210204105</t>
  </si>
  <si>
    <t>výložník ocel. 2-rám. do hmotnosti 70kg</t>
  </si>
  <si>
    <t>210204202</t>
  </si>
  <si>
    <t>elektrovýzbroj stožáru pro 2 okruhy</t>
  </si>
  <si>
    <t>210205001</t>
  </si>
  <si>
    <t>dopr.značka do výše 4m</t>
  </si>
  <si>
    <t>75,00</t>
  </si>
  <si>
    <t>6,00</t>
  </si>
  <si>
    <t>80,00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</si>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</sst>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[$-10405]#,##0;\-#,##0"/>
  </numFmts>
  <fonts count="4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indent="1"/>
    </xf>
    <xf numFmtId="0" fontId="3" fillId="33" borderId="10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vertical="top"/>
    </xf>
    <xf numFmtId="0" fontId="2" fillId="0" borderId="0" xfId="0" applyFont="1" applyAlignment="1">
      <alignment horizontal="left" vertical="top" indent="1"/>
    </xf>
    <xf numFmtId="0" fontId="2" fillId="33" borderId="13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 indent="1"/>
    </xf>
    <xf numFmtId="0" fontId="48" fillId="0" borderId="0" xfId="46" applyNumberFormat="1" applyFont="1" applyFill="1" applyBorder="1" applyAlignment="1">
      <alignment horizontal="right" vertical="top" wrapText="1" readingOrder="1"/>
      <protection/>
    </xf>
    <xf numFmtId="0" fontId="48" fillId="0" borderId="0" xfId="46" applyNumberFormat="1" applyFont="1" applyFill="1" applyBorder="1" applyAlignment="1">
      <alignment vertical="top" wrapText="1" readingOrder="1"/>
      <protection/>
    </xf>
    <xf numFmtId="164" fontId="48" fillId="0" borderId="0" xfId="46" applyNumberFormat="1" applyFont="1" applyFill="1" applyBorder="1" applyAlignment="1">
      <alignment horizontal="right" vertical="top" wrapText="1" readingOrder="1"/>
      <protection/>
    </xf>
    <xf numFmtId="0" fontId="2" fillId="33" borderId="15" xfId="0" applyFont="1" applyFill="1" applyBorder="1" applyAlignment="1">
      <alignment horizontal="right" vertical="top"/>
    </xf>
    <xf numFmtId="0" fontId="2" fillId="33" borderId="15" xfId="0" applyFont="1" applyFill="1" applyBorder="1" applyAlignment="1">
      <alignment horizontal="left" vertical="top"/>
    </xf>
    <xf numFmtId="4" fontId="2" fillId="33" borderId="15" xfId="0" applyNumberFormat="1" applyFont="1" applyFill="1" applyBorder="1" applyAlignment="1">
      <alignment horizontal="right" vertical="top"/>
    </xf>
    <xf numFmtId="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6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4" fontId="6" fillId="0" borderId="18" xfId="0" applyNumberFormat="1" applyFont="1" applyBorder="1" applyAlignment="1">
      <alignment vertical="top"/>
    </xf>
    <xf numFmtId="165" fontId="48" fillId="0" borderId="0" xfId="46" applyNumberFormat="1" applyFont="1" applyFill="1" applyBorder="1" applyAlignment="1">
      <alignment horizontal="right" vertical="top" wrapText="1" readingOrder="1"/>
      <protection/>
    </xf>
    <xf numFmtId="0" fontId="2" fillId="33" borderId="15" xfId="0" applyFont="1" applyFill="1" applyBorder="1" applyAlignment="1">
      <alignment horizontal="right" vertical="center"/>
    </xf>
    <xf numFmtId="0" fontId="48" fillId="0" borderId="0" xfId="46" applyNumberFormat="1" applyFont="1" applyFill="1" applyBorder="1" applyAlignment="1">
      <alignment horizontal="right" vertical="top" wrapText="1"/>
      <protection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" fontId="3" fillId="33" borderId="19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4" fontId="3" fillId="33" borderId="21" xfId="0" applyNumberFormat="1" applyFont="1" applyFill="1" applyBorder="1" applyAlignment="1">
      <alignment vertical="top"/>
    </xf>
    <xf numFmtId="4" fontId="48" fillId="0" borderId="0" xfId="46" applyNumberFormat="1" applyFont="1" applyFill="1" applyBorder="1" applyAlignment="1">
      <alignment horizontal="right" vertical="top" wrapText="1" readingOrder="1"/>
      <protection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22">
      <selection activeCell="E33" sqref="E33"/>
    </sheetView>
  </sheetViews>
  <sheetFormatPr defaultColWidth="9.140625" defaultRowHeight="12.75"/>
  <cols>
    <col min="1" max="1" width="15.140625" style="1" customWidth="1"/>
    <col min="2" max="2" width="53.7109375" style="1" customWidth="1"/>
    <col min="3" max="3" width="17.57421875" style="22" customWidth="1"/>
    <col min="4" max="16384" width="9.140625" style="1" customWidth="1"/>
  </cols>
  <sheetData>
    <row r="1" spans="1:3" ht="20.25">
      <c r="A1" s="62" t="s">
        <v>5</v>
      </c>
      <c r="B1" s="62"/>
      <c r="C1" s="62"/>
    </row>
    <row r="2" spans="1:3" ht="15">
      <c r="A2" s="63" t="s">
        <v>60</v>
      </c>
      <c r="B2" s="63"/>
      <c r="C2" s="63"/>
    </row>
    <row r="3" spans="1:3" ht="15.75" thickBot="1">
      <c r="A3" s="64" t="s">
        <v>61</v>
      </c>
      <c r="B3" s="64"/>
      <c r="C3" s="64"/>
    </row>
    <row r="4" spans="1:3" ht="15.75" thickTop="1">
      <c r="A4" s="21"/>
      <c r="B4" s="21"/>
      <c r="C4" s="23"/>
    </row>
    <row r="5" spans="1:3" ht="18">
      <c r="A5" s="65" t="s">
        <v>108</v>
      </c>
      <c r="B5" s="66"/>
      <c r="C5" s="66"/>
    </row>
    <row r="6" ht="12" thickBot="1"/>
    <row r="7" spans="1:3" ht="15">
      <c r="A7" s="5" t="s">
        <v>0</v>
      </c>
      <c r="B7" s="30" t="s">
        <v>93</v>
      </c>
      <c r="C7" s="57"/>
    </row>
    <row r="8" spans="1:3" ht="15">
      <c r="A8" s="6" t="s">
        <v>1</v>
      </c>
      <c r="B8" s="29" t="s">
        <v>94</v>
      </c>
      <c r="C8" s="58"/>
    </row>
    <row r="9" spans="1:3" ht="15.75" thickBot="1">
      <c r="A9" s="7"/>
      <c r="B9" s="31" t="s">
        <v>95</v>
      </c>
      <c r="C9" s="59"/>
    </row>
    <row r="11" spans="1:2" ht="15">
      <c r="A11" s="3" t="s">
        <v>2</v>
      </c>
      <c r="B11" s="4" t="s">
        <v>3</v>
      </c>
    </row>
    <row r="13" spans="1:3" ht="15.75">
      <c r="A13" s="61" t="s">
        <v>44</v>
      </c>
      <c r="B13" s="61"/>
      <c r="C13" s="61"/>
    </row>
    <row r="15" spans="1:3" ht="11.25">
      <c r="A15" s="9" t="s">
        <v>42</v>
      </c>
      <c r="B15" s="12" t="s">
        <v>11</v>
      </c>
      <c r="C15" s="24" t="s">
        <v>43</v>
      </c>
    </row>
    <row r="16" spans="1:3" ht="11.25">
      <c r="A16" s="14" t="s">
        <v>45</v>
      </c>
      <c r="B16" s="15" t="s">
        <v>46</v>
      </c>
      <c r="C16" s="25"/>
    </row>
    <row r="17" spans="1:3" ht="11.25">
      <c r="A17" s="2">
        <v>1</v>
      </c>
      <c r="B17" s="37" t="s">
        <v>87</v>
      </c>
      <c r="C17" s="22">
        <f>Položky!G16</f>
        <v>0</v>
      </c>
    </row>
    <row r="18" spans="1:3" ht="11.25">
      <c r="A18" s="2">
        <f>A17+1</f>
        <v>2</v>
      </c>
      <c r="B18" s="37" t="s">
        <v>68</v>
      </c>
      <c r="C18" s="60">
        <v>0</v>
      </c>
    </row>
    <row r="19" spans="1:3" ht="11.25">
      <c r="A19" s="2">
        <f>A18+1</f>
        <v>3</v>
      </c>
      <c r="B19" s="37" t="s">
        <v>69</v>
      </c>
      <c r="C19" s="60">
        <v>0</v>
      </c>
    </row>
    <row r="20" spans="1:3" ht="11.25">
      <c r="A20" s="2">
        <f>A19+1</f>
        <v>4</v>
      </c>
      <c r="B20" s="37" t="s">
        <v>70</v>
      </c>
      <c r="C20" s="60">
        <v>0</v>
      </c>
    </row>
    <row r="21" spans="1:3" ht="11.25">
      <c r="A21" s="2">
        <f>A20+1</f>
        <v>5</v>
      </c>
      <c r="B21" s="37" t="s">
        <v>62</v>
      </c>
      <c r="C21" s="22">
        <f>Položky!G27</f>
        <v>0</v>
      </c>
    </row>
    <row r="22" spans="1:3" ht="11.25">
      <c r="A22" s="2">
        <f>A21+1</f>
        <v>6</v>
      </c>
      <c r="B22" s="37" t="s">
        <v>71</v>
      </c>
      <c r="C22" s="22">
        <v>0</v>
      </c>
    </row>
    <row r="23" spans="1:3" ht="11.25">
      <c r="A23" s="16"/>
      <c r="B23" s="17" t="s">
        <v>48</v>
      </c>
      <c r="C23" s="26">
        <f>SUM(C17:C22)</f>
        <v>0</v>
      </c>
    </row>
    <row r="24" spans="1:2" ht="11.25">
      <c r="A24" s="2"/>
      <c r="B24" s="13"/>
    </row>
    <row r="25" spans="1:3" ht="11.25">
      <c r="A25" s="14" t="s">
        <v>49</v>
      </c>
      <c r="B25" s="15" t="s">
        <v>50</v>
      </c>
      <c r="C25" s="25"/>
    </row>
    <row r="26" spans="1:3" ht="11.25">
      <c r="A26" s="2">
        <v>8</v>
      </c>
      <c r="B26" s="13" t="s">
        <v>51</v>
      </c>
      <c r="C26" s="22">
        <f>Položky!G36</f>
        <v>0</v>
      </c>
    </row>
    <row r="27" spans="1:3" ht="11.25">
      <c r="A27" s="16"/>
      <c r="B27" s="17" t="s">
        <v>52</v>
      </c>
      <c r="C27" s="26">
        <f>SUM(C26)</f>
        <v>0</v>
      </c>
    </row>
    <row r="28" spans="1:2" ht="11.25">
      <c r="A28" s="2"/>
      <c r="B28" s="13"/>
    </row>
    <row r="29" spans="1:3" ht="11.25">
      <c r="A29" s="14" t="s">
        <v>53</v>
      </c>
      <c r="B29" s="15" t="s">
        <v>54</v>
      </c>
      <c r="C29" s="25"/>
    </row>
    <row r="30" spans="1:3" ht="11.25">
      <c r="A30" s="2">
        <v>9</v>
      </c>
      <c r="B30" s="37" t="s">
        <v>72</v>
      </c>
      <c r="C30" s="22">
        <v>0</v>
      </c>
    </row>
    <row r="31" spans="1:3" ht="11.25">
      <c r="A31" s="2">
        <v>10</v>
      </c>
      <c r="B31" s="37" t="s">
        <v>73</v>
      </c>
      <c r="C31" s="22">
        <v>0</v>
      </c>
    </row>
    <row r="32" spans="1:3" ht="11.25">
      <c r="A32" s="16"/>
      <c r="B32" s="17" t="s">
        <v>55</v>
      </c>
      <c r="C32" s="26">
        <f>SUM(C30:C31)</f>
        <v>0</v>
      </c>
    </row>
    <row r="33" spans="1:2" ht="12" thickBot="1">
      <c r="A33" s="2"/>
      <c r="B33" s="13"/>
    </row>
    <row r="34" spans="1:3" ht="12" thickTop="1">
      <c r="A34" s="18"/>
      <c r="B34" s="19" t="s">
        <v>56</v>
      </c>
      <c r="C34" s="27">
        <f>C23+C27+C32</f>
        <v>0</v>
      </c>
    </row>
    <row r="37" spans="2:3" ht="12">
      <c r="B37" s="20"/>
      <c r="C37" s="28" t="s">
        <v>43</v>
      </c>
    </row>
    <row r="38" spans="2:3" ht="12">
      <c r="B38" s="20" t="s">
        <v>57</v>
      </c>
      <c r="C38" s="34">
        <f>C34</f>
        <v>0</v>
      </c>
    </row>
    <row r="39" spans="2:3" ht="12">
      <c r="B39" s="20" t="s">
        <v>58</v>
      </c>
      <c r="C39" s="34">
        <f>C38*0.21</f>
        <v>0</v>
      </c>
    </row>
    <row r="40" spans="2:3" ht="12">
      <c r="B40" s="20" t="s">
        <v>59</v>
      </c>
      <c r="C40" s="34">
        <f>SUM(C38:C39)</f>
        <v>0</v>
      </c>
    </row>
    <row r="42" spans="1:2" ht="11.25">
      <c r="A42" s="2" t="s">
        <v>4</v>
      </c>
      <c r="B42" s="8" t="s">
        <v>5</v>
      </c>
    </row>
    <row r="43" spans="1:2" ht="11.25">
      <c r="A43" s="2" t="s">
        <v>6</v>
      </c>
      <c r="B43" s="8" t="s">
        <v>7</v>
      </c>
    </row>
    <row r="44" spans="1:2" ht="11.25">
      <c r="A44" s="2" t="s">
        <v>8</v>
      </c>
      <c r="B44" s="35">
        <v>42801</v>
      </c>
    </row>
  </sheetData>
  <sheetProtection/>
  <mergeCells count="5">
    <mergeCell ref="A13:C13"/>
    <mergeCell ref="A1:C1"/>
    <mergeCell ref="A2:C2"/>
    <mergeCell ref="A3:C3"/>
    <mergeCell ref="A5:C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D32" sqref="D32:D34"/>
    </sheetView>
  </sheetViews>
  <sheetFormatPr defaultColWidth="9.140625" defaultRowHeight="12.75"/>
  <cols>
    <col min="1" max="1" width="3.57421875" style="1" customWidth="1"/>
    <col min="2" max="2" width="9.140625" style="1" customWidth="1"/>
    <col min="3" max="3" width="38.57421875" style="1" customWidth="1"/>
    <col min="4" max="4" width="8.28125" style="22" customWidth="1"/>
    <col min="5" max="5" width="6.140625" style="22" customWidth="1"/>
    <col min="6" max="6" width="4.57421875" style="55" customWidth="1"/>
    <col min="7" max="7" width="11.7109375" style="22" customWidth="1"/>
    <col min="8" max="8" width="4.7109375" style="1" customWidth="1"/>
    <col min="9" max="16384" width="9.140625" style="1" customWidth="1"/>
  </cols>
  <sheetData>
    <row r="1" spans="1:8" ht="15.75">
      <c r="A1" s="67" t="s">
        <v>47</v>
      </c>
      <c r="B1" s="67"/>
      <c r="C1" s="67"/>
      <c r="D1" s="67"/>
      <c r="E1" s="67"/>
      <c r="F1" s="67"/>
      <c r="G1" s="67"/>
      <c r="H1" s="67"/>
    </row>
    <row r="2" spans="1:8" ht="11.25">
      <c r="A2" s="39" t="s">
        <v>9</v>
      </c>
      <c r="B2" s="40" t="s">
        <v>10</v>
      </c>
      <c r="C2" s="40" t="s">
        <v>11</v>
      </c>
      <c r="D2" s="41" t="s">
        <v>12</v>
      </c>
      <c r="E2" s="41" t="s">
        <v>13</v>
      </c>
      <c r="F2" s="51" t="s">
        <v>14</v>
      </c>
      <c r="G2" s="41" t="s">
        <v>15</v>
      </c>
      <c r="H2" s="39" t="s">
        <v>16</v>
      </c>
    </row>
    <row r="3" spans="1:8" ht="11.25">
      <c r="A3" s="36">
        <v>1</v>
      </c>
      <c r="B3" s="37" t="s">
        <v>63</v>
      </c>
      <c r="C3" s="37" t="s">
        <v>64</v>
      </c>
      <c r="D3" s="38">
        <v>0</v>
      </c>
      <c r="E3" s="60" t="s">
        <v>96</v>
      </c>
      <c r="F3" s="52" t="s">
        <v>19</v>
      </c>
      <c r="G3" s="38">
        <f>E3*D3</f>
        <v>0</v>
      </c>
      <c r="H3" s="42">
        <v>0.21</v>
      </c>
    </row>
    <row r="4" spans="1:8" ht="11.25">
      <c r="A4" s="36">
        <f aca="true" t="shared" si="0" ref="A4:A9">A3+1</f>
        <v>2</v>
      </c>
      <c r="B4" s="37" t="s">
        <v>20</v>
      </c>
      <c r="C4" s="37" t="s">
        <v>21</v>
      </c>
      <c r="D4" s="38">
        <v>0</v>
      </c>
      <c r="E4" s="60" t="s">
        <v>97</v>
      </c>
      <c r="F4" s="52" t="s">
        <v>19</v>
      </c>
      <c r="G4" s="38">
        <f aca="true" t="shared" si="1" ref="G4:G14">E4*D4</f>
        <v>0</v>
      </c>
      <c r="H4" s="42">
        <v>0.21</v>
      </c>
    </row>
    <row r="5" spans="1:8" ht="11.25">
      <c r="A5" s="36">
        <f t="shared" si="0"/>
        <v>3</v>
      </c>
      <c r="B5" s="37" t="s">
        <v>74</v>
      </c>
      <c r="C5" s="37" t="s">
        <v>88</v>
      </c>
      <c r="D5" s="38">
        <v>0</v>
      </c>
      <c r="E5" s="60" t="s">
        <v>97</v>
      </c>
      <c r="F5" s="52" t="s">
        <v>75</v>
      </c>
      <c r="G5" s="38">
        <f t="shared" si="1"/>
        <v>0</v>
      </c>
      <c r="H5" s="42">
        <v>0.21</v>
      </c>
    </row>
    <row r="6" spans="1:8" ht="11.25">
      <c r="A6" s="36">
        <f t="shared" si="0"/>
        <v>4</v>
      </c>
      <c r="B6" s="37" t="s">
        <v>65</v>
      </c>
      <c r="C6" s="37" t="s">
        <v>66</v>
      </c>
      <c r="D6" s="38">
        <v>0</v>
      </c>
      <c r="E6" s="60" t="s">
        <v>98</v>
      </c>
      <c r="F6" s="52" t="s">
        <v>19</v>
      </c>
      <c r="G6" s="38">
        <f t="shared" si="1"/>
        <v>0</v>
      </c>
      <c r="H6" s="42">
        <v>0.21</v>
      </c>
    </row>
    <row r="7" spans="1:8" ht="11.25">
      <c r="A7" s="36">
        <f t="shared" si="0"/>
        <v>5</v>
      </c>
      <c r="B7" s="37" t="s">
        <v>77</v>
      </c>
      <c r="C7" s="37" t="s">
        <v>78</v>
      </c>
      <c r="D7" s="38">
        <v>0</v>
      </c>
      <c r="E7" s="60" t="s">
        <v>76</v>
      </c>
      <c r="F7" s="52" t="s">
        <v>19</v>
      </c>
      <c r="G7" s="38">
        <f t="shared" si="1"/>
        <v>0</v>
      </c>
      <c r="H7" s="42">
        <v>0.21</v>
      </c>
    </row>
    <row r="8" spans="1:8" ht="11.25">
      <c r="A8" s="36">
        <f t="shared" si="0"/>
        <v>6</v>
      </c>
      <c r="B8" s="37" t="s">
        <v>99</v>
      </c>
      <c r="C8" s="37" t="s">
        <v>100</v>
      </c>
      <c r="D8" s="38">
        <v>0</v>
      </c>
      <c r="E8" s="60" t="s">
        <v>79</v>
      </c>
      <c r="F8" s="52" t="s">
        <v>19</v>
      </c>
      <c r="G8" s="38">
        <f t="shared" si="1"/>
        <v>0</v>
      </c>
      <c r="H8" s="42">
        <v>0.21</v>
      </c>
    </row>
    <row r="9" spans="1:8" ht="11.25">
      <c r="A9" s="36">
        <f t="shared" si="0"/>
        <v>7</v>
      </c>
      <c r="B9" s="37" t="s">
        <v>22</v>
      </c>
      <c r="C9" s="37" t="s">
        <v>23</v>
      </c>
      <c r="D9" s="38">
        <v>0</v>
      </c>
      <c r="E9" s="60" t="s">
        <v>76</v>
      </c>
      <c r="F9" s="52" t="s">
        <v>19</v>
      </c>
      <c r="G9" s="38">
        <f t="shared" si="1"/>
        <v>0</v>
      </c>
      <c r="H9" s="42">
        <v>0.21</v>
      </c>
    </row>
    <row r="10" spans="1:8" ht="11.25">
      <c r="A10" s="36">
        <f>A9+1</f>
        <v>8</v>
      </c>
      <c r="B10" s="37" t="s">
        <v>101</v>
      </c>
      <c r="C10" s="37" t="s">
        <v>102</v>
      </c>
      <c r="D10" s="38">
        <v>0</v>
      </c>
      <c r="E10" s="60" t="s">
        <v>79</v>
      </c>
      <c r="F10" s="52" t="s">
        <v>19</v>
      </c>
      <c r="G10" s="38">
        <f t="shared" si="1"/>
        <v>0</v>
      </c>
      <c r="H10" s="42">
        <v>0.21</v>
      </c>
    </row>
    <row r="11" spans="1:8" ht="11.25">
      <c r="A11" s="36">
        <f>A10+1</f>
        <v>9</v>
      </c>
      <c r="B11" s="37" t="s">
        <v>103</v>
      </c>
      <c r="C11" s="37" t="s">
        <v>104</v>
      </c>
      <c r="D11" s="38">
        <v>0</v>
      </c>
      <c r="E11" s="60" t="s">
        <v>79</v>
      </c>
      <c r="F11" s="52" t="s">
        <v>19</v>
      </c>
      <c r="G11" s="38">
        <f t="shared" si="1"/>
        <v>0</v>
      </c>
      <c r="H11" s="42">
        <v>0.21</v>
      </c>
    </row>
    <row r="12" spans="1:8" ht="11.25">
      <c r="A12" s="36">
        <f>A11+1</f>
        <v>10</v>
      </c>
      <c r="B12" s="37" t="s">
        <v>25</v>
      </c>
      <c r="C12" s="37" t="s">
        <v>26</v>
      </c>
      <c r="D12" s="38">
        <v>0</v>
      </c>
      <c r="E12" s="60" t="s">
        <v>105</v>
      </c>
      <c r="F12" s="52" t="s">
        <v>24</v>
      </c>
      <c r="G12" s="38">
        <f t="shared" si="1"/>
        <v>0</v>
      </c>
      <c r="H12" s="42">
        <v>0.21</v>
      </c>
    </row>
    <row r="13" spans="1:8" ht="11.25">
      <c r="A13" s="36">
        <f>A12+1</f>
        <v>11</v>
      </c>
      <c r="B13" s="37" t="s">
        <v>27</v>
      </c>
      <c r="C13" s="37" t="s">
        <v>67</v>
      </c>
      <c r="D13" s="38">
        <v>0</v>
      </c>
      <c r="E13" s="60" t="s">
        <v>89</v>
      </c>
      <c r="F13" s="52" t="s">
        <v>24</v>
      </c>
      <c r="G13" s="38">
        <f t="shared" si="1"/>
        <v>0</v>
      </c>
      <c r="H13" s="42">
        <v>0.21</v>
      </c>
    </row>
    <row r="14" spans="1:8" ht="11.25">
      <c r="A14" s="36">
        <f>A13+1</f>
        <v>12</v>
      </c>
      <c r="B14" s="37" t="s">
        <v>17</v>
      </c>
      <c r="C14" s="37" t="s">
        <v>18</v>
      </c>
      <c r="D14" s="38">
        <v>0</v>
      </c>
      <c r="E14" s="60">
        <v>2</v>
      </c>
      <c r="F14" s="52" t="s">
        <v>19</v>
      </c>
      <c r="G14" s="38">
        <f t="shared" si="1"/>
        <v>0</v>
      </c>
      <c r="H14" s="42">
        <v>0.21</v>
      </c>
    </row>
    <row r="15" spans="1:8" ht="11.25">
      <c r="A15" s="43"/>
      <c r="B15" s="43"/>
      <c r="C15" s="43"/>
      <c r="D15" s="44"/>
      <c r="E15" s="44"/>
      <c r="F15" s="53"/>
      <c r="G15" s="44"/>
      <c r="H15" s="45"/>
    </row>
    <row r="16" spans="1:8" ht="12" thickBot="1">
      <c r="A16" s="46" t="s">
        <v>28</v>
      </c>
      <c r="B16" s="47"/>
      <c r="C16" s="47"/>
      <c r="D16" s="48"/>
      <c r="E16" s="48"/>
      <c r="F16" s="54"/>
      <c r="G16" s="49">
        <f>SUM(G3:G15)</f>
        <v>0</v>
      </c>
      <c r="H16" s="47"/>
    </row>
    <row r="17" ht="12" thickTop="1"/>
    <row r="18" spans="1:8" ht="15.75">
      <c r="A18" s="67" t="s">
        <v>29</v>
      </c>
      <c r="B18" s="67"/>
      <c r="C18" s="67"/>
      <c r="D18" s="67"/>
      <c r="E18" s="67"/>
      <c r="F18" s="67"/>
      <c r="G18" s="67"/>
      <c r="H18" s="67"/>
    </row>
    <row r="19" spans="1:8" ht="11.25">
      <c r="A19" s="39" t="s">
        <v>9</v>
      </c>
      <c r="B19" s="40" t="s">
        <v>10</v>
      </c>
      <c r="C19" s="40" t="s">
        <v>11</v>
      </c>
      <c r="D19" s="41" t="s">
        <v>12</v>
      </c>
      <c r="E19" s="41" t="s">
        <v>13</v>
      </c>
      <c r="F19" s="51" t="s">
        <v>14</v>
      </c>
      <c r="G19" s="41" t="s">
        <v>15</v>
      </c>
      <c r="H19" s="39" t="s">
        <v>16</v>
      </c>
    </row>
    <row r="20" spans="1:8" ht="11.25">
      <c r="A20" s="36">
        <v>1</v>
      </c>
      <c r="B20" s="37" t="s">
        <v>30</v>
      </c>
      <c r="C20" s="37" t="s">
        <v>31</v>
      </c>
      <c r="D20" s="38">
        <v>0</v>
      </c>
      <c r="E20" s="60" t="s">
        <v>106</v>
      </c>
      <c r="F20" s="52" t="s">
        <v>32</v>
      </c>
      <c r="G20" s="38">
        <f aca="true" t="shared" si="2" ref="G20:G25">E20*D20</f>
        <v>0</v>
      </c>
      <c r="H20" s="42">
        <v>0.21</v>
      </c>
    </row>
    <row r="21" spans="1:8" ht="11.25">
      <c r="A21" s="36">
        <f>A20+1</f>
        <v>2</v>
      </c>
      <c r="B21" s="37" t="s">
        <v>33</v>
      </c>
      <c r="C21" s="37" t="s">
        <v>34</v>
      </c>
      <c r="D21" s="38">
        <v>0</v>
      </c>
      <c r="E21" s="60" t="s">
        <v>79</v>
      </c>
      <c r="F21" s="52" t="s">
        <v>32</v>
      </c>
      <c r="G21" s="38">
        <f t="shared" si="2"/>
        <v>0</v>
      </c>
      <c r="H21" s="42">
        <v>0.21</v>
      </c>
    </row>
    <row r="22" spans="1:8" ht="11.25">
      <c r="A22" s="36">
        <f>A21+1</f>
        <v>3</v>
      </c>
      <c r="B22" s="37" t="s">
        <v>80</v>
      </c>
      <c r="C22" s="37" t="s">
        <v>81</v>
      </c>
      <c r="D22" s="38">
        <v>0</v>
      </c>
      <c r="E22" s="60" t="s">
        <v>106</v>
      </c>
      <c r="F22" s="52" t="s">
        <v>82</v>
      </c>
      <c r="G22" s="38">
        <f t="shared" si="2"/>
        <v>0</v>
      </c>
      <c r="H22" s="42">
        <v>0.21</v>
      </c>
    </row>
    <row r="23" spans="1:8" ht="11.25">
      <c r="A23" s="36">
        <f>A22+1</f>
        <v>4</v>
      </c>
      <c r="B23" s="37" t="s">
        <v>83</v>
      </c>
      <c r="C23" s="37" t="s">
        <v>84</v>
      </c>
      <c r="D23" s="38">
        <v>0</v>
      </c>
      <c r="E23" s="60" t="s">
        <v>107</v>
      </c>
      <c r="F23" s="52" t="s">
        <v>82</v>
      </c>
      <c r="G23" s="38">
        <f t="shared" si="2"/>
        <v>0</v>
      </c>
      <c r="H23" s="42">
        <v>0.21</v>
      </c>
    </row>
    <row r="24" spans="1:8" ht="11.25">
      <c r="A24" s="36">
        <f>A23+1</f>
        <v>5</v>
      </c>
      <c r="B24" s="37" t="s">
        <v>85</v>
      </c>
      <c r="C24" s="37" t="s">
        <v>86</v>
      </c>
      <c r="D24" s="38">
        <v>0</v>
      </c>
      <c r="E24" s="60" t="s">
        <v>98</v>
      </c>
      <c r="F24" s="52" t="s">
        <v>35</v>
      </c>
      <c r="G24" s="38">
        <f t="shared" si="2"/>
        <v>0</v>
      </c>
      <c r="H24" s="42">
        <v>0.21</v>
      </c>
    </row>
    <row r="25" spans="1:8" ht="11.25">
      <c r="A25" s="36">
        <f>A24+1</f>
        <v>6</v>
      </c>
      <c r="B25" s="37" t="s">
        <v>90</v>
      </c>
      <c r="C25" s="37" t="s">
        <v>91</v>
      </c>
      <c r="D25" s="38">
        <v>0</v>
      </c>
      <c r="E25" s="60" t="s">
        <v>98</v>
      </c>
      <c r="F25" s="52" t="s">
        <v>35</v>
      </c>
      <c r="G25" s="38">
        <f t="shared" si="2"/>
        <v>0</v>
      </c>
      <c r="H25" s="42">
        <v>0.21</v>
      </c>
    </row>
    <row r="26" spans="1:8" ht="11.25">
      <c r="A26" s="43"/>
      <c r="B26" s="43"/>
      <c r="C26" s="43"/>
      <c r="D26" s="44"/>
      <c r="E26" s="44"/>
      <c r="F26" s="53"/>
      <c r="G26" s="44"/>
      <c r="H26" s="45"/>
    </row>
    <row r="27" spans="1:8" ht="12" thickBot="1">
      <c r="A27" s="46" t="s">
        <v>28</v>
      </c>
      <c r="B27" s="47"/>
      <c r="C27" s="47"/>
      <c r="D27" s="48"/>
      <c r="E27" s="48"/>
      <c r="F27" s="54"/>
      <c r="G27" s="49">
        <f>SUM(G20:G26)</f>
        <v>0</v>
      </c>
      <c r="H27" s="47"/>
    </row>
    <row r="28" ht="12" thickTop="1"/>
    <row r="30" spans="1:8" ht="15.75">
      <c r="A30" s="67" t="s">
        <v>36</v>
      </c>
      <c r="B30" s="67"/>
      <c r="C30" s="67"/>
      <c r="D30" s="67"/>
      <c r="E30" s="67"/>
      <c r="F30" s="67"/>
      <c r="G30" s="67"/>
      <c r="H30" s="67"/>
    </row>
    <row r="31" spans="1:8" ht="11.25">
      <c r="A31" s="39" t="s">
        <v>9</v>
      </c>
      <c r="B31" s="40" t="s">
        <v>10</v>
      </c>
      <c r="C31" s="40" t="s">
        <v>11</v>
      </c>
      <c r="D31" s="41" t="s">
        <v>12</v>
      </c>
      <c r="E31" s="41" t="s">
        <v>13</v>
      </c>
      <c r="F31" s="51" t="s">
        <v>14</v>
      </c>
      <c r="G31" s="41" t="s">
        <v>15</v>
      </c>
      <c r="H31" s="39" t="s">
        <v>16</v>
      </c>
    </row>
    <row r="32" spans="1:8" ht="11.25">
      <c r="A32" s="50">
        <v>1</v>
      </c>
      <c r="B32" s="37" t="s">
        <v>37</v>
      </c>
      <c r="C32" s="37" t="s">
        <v>38</v>
      </c>
      <c r="D32" s="38">
        <v>0</v>
      </c>
      <c r="E32" s="60">
        <v>6</v>
      </c>
      <c r="F32" s="52" t="s">
        <v>39</v>
      </c>
      <c r="G32" s="38">
        <f>E32*D32</f>
        <v>0</v>
      </c>
      <c r="H32" s="42">
        <v>0.21</v>
      </c>
    </row>
    <row r="33" spans="1:8" ht="11.25">
      <c r="A33" s="50">
        <f>A32+1</f>
        <v>2</v>
      </c>
      <c r="B33" s="37" t="s">
        <v>37</v>
      </c>
      <c r="C33" s="37" t="s">
        <v>40</v>
      </c>
      <c r="D33" s="38">
        <v>0</v>
      </c>
      <c r="E33" s="60">
        <v>5</v>
      </c>
      <c r="F33" s="52" t="s">
        <v>39</v>
      </c>
      <c r="G33" s="38">
        <f>E33*D33</f>
        <v>0</v>
      </c>
      <c r="H33" s="42">
        <v>0.21</v>
      </c>
    </row>
    <row r="34" spans="1:8" ht="11.25">
      <c r="A34" s="50">
        <f>A33+1</f>
        <v>3</v>
      </c>
      <c r="B34" s="37"/>
      <c r="C34" s="37" t="s">
        <v>92</v>
      </c>
      <c r="D34" s="38">
        <v>0</v>
      </c>
      <c r="E34" s="60">
        <v>8</v>
      </c>
      <c r="F34" s="52" t="s">
        <v>39</v>
      </c>
      <c r="G34" s="38">
        <f>E34*D34</f>
        <v>0</v>
      </c>
      <c r="H34" s="42">
        <v>0.21</v>
      </c>
    </row>
    <row r="35" spans="1:8" ht="11.25">
      <c r="A35" s="43"/>
      <c r="B35" s="43"/>
      <c r="C35" s="43"/>
      <c r="D35" s="44"/>
      <c r="E35" s="44"/>
      <c r="F35" s="53"/>
      <c r="G35" s="44"/>
      <c r="H35" s="45"/>
    </row>
    <row r="36" spans="1:7" ht="12" thickBot="1">
      <c r="A36" s="10" t="s">
        <v>41</v>
      </c>
      <c r="G36" s="25">
        <f>SUM(G32:G35)</f>
        <v>0</v>
      </c>
    </row>
    <row r="37" spans="1:8" ht="12.75" thickTop="1">
      <c r="A37" s="11"/>
      <c r="B37" s="11"/>
      <c r="C37" s="11"/>
      <c r="D37" s="32"/>
      <c r="E37" s="32"/>
      <c r="F37" s="56"/>
      <c r="G37" s="33"/>
      <c r="H37" s="11"/>
    </row>
  </sheetData>
  <sheetProtection/>
  <mergeCells count="3">
    <mergeCell ref="A1:H1"/>
    <mergeCell ref="A18:H18"/>
    <mergeCell ref="A30:H3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Renáta Volková</cp:lastModifiedBy>
  <cp:lastPrinted>2015-11-15T15:23:08Z</cp:lastPrinted>
  <dcterms:created xsi:type="dcterms:W3CDTF">2013-12-30T10:36:45Z</dcterms:created>
  <dcterms:modified xsi:type="dcterms:W3CDTF">2020-02-07T10:09:21Z</dcterms:modified>
  <cp:category/>
  <cp:version/>
  <cp:contentType/>
  <cp:contentStatus/>
</cp:coreProperties>
</file>