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311" windowWidth="19995" windowHeight="11760" activeTab="1"/>
  </bookViews>
  <sheets>
    <sheet name="Titulní list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<sst xmlns="http://schemas.openxmlformats.org/spreadsheetml/2006/main" count="568" uniqueCount="349">
  <si>
    <t>Nabídka číslo:</t>
  </si>
  <si>
    <t>název:</t>
  </si>
  <si>
    <t>MONTÁŽ Veřejného osvětlení (VO)</t>
  </si>
  <si>
    <t>Investor:</t>
  </si>
  <si>
    <t>Město Nový Jičín</t>
  </si>
  <si>
    <t>Vypracoval:</t>
  </si>
  <si>
    <t>Miloš Češík</t>
  </si>
  <si>
    <t>E-mail:</t>
  </si>
  <si>
    <t>milos.cesik@misa.cz</t>
  </si>
  <si>
    <t>Dne: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</si>
  <si>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</si>
  <si>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</si>
  <si>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</si>
  <si>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</si>
  <si>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</si>
  <si>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</si>
  <si>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</si>
  <si>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</si>
  <si>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</si>
  <si>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m</t>
  </si>
  <si>
    <t>210010004</t>
  </si>
  <si>
    <t>trubka oheb.el.inst. typ 23 R=29mm (PO)</t>
  </si>
  <si>
    <t>210010135</t>
  </si>
  <si>
    <t>trubka ochr.z PE vnitřní do R=80mm (VU)</t>
  </si>
  <si>
    <t>210100003</t>
  </si>
  <si>
    <t>ukonč.vod.v rozv.vč.zap.a konc.do 16mm2</t>
  </si>
  <si>
    <t>210100251</t>
  </si>
  <si>
    <t>ukonč.kab.smršt.zákl.do 4x10 mm2</t>
  </si>
  <si>
    <t>ukonč.kab.do 3x2,5 mm2</t>
  </si>
  <si>
    <t>210120001</t>
  </si>
  <si>
    <t>pojistka vč. vložek E 27 do 25 A</t>
  </si>
  <si>
    <t>ks</t>
  </si>
  <si>
    <t>210220022</t>
  </si>
  <si>
    <t>uzem. v zemi FeZn R=8-10 mm vč.svorek;propoj.aj.</t>
  </si>
  <si>
    <t>210220302</t>
  </si>
  <si>
    <t>svorky hromosv.nad 2 šrouby(ST;SJ;SK;SZ;SR01;02)</t>
  </si>
  <si>
    <t>210220401</t>
  </si>
  <si>
    <t>označení svodu štítky smalt.;umělá hmota</t>
  </si>
  <si>
    <t>210220458</t>
  </si>
  <si>
    <t>nátěr zemního vodiče</t>
  </si>
  <si>
    <t>210292021</t>
  </si>
  <si>
    <t>sfázování žil kab.s prozvon.a označením vod.vedení</t>
  </si>
  <si>
    <t>210800524</t>
  </si>
  <si>
    <t>CY 1.5 mm2 černý (VU)</t>
  </si>
  <si>
    <t>210901045</t>
  </si>
  <si>
    <t>CYKY 4Jx10 mm2 750V (VU)</t>
  </si>
  <si>
    <t>214280810</t>
  </si>
  <si>
    <t>písmomalířské práce číslice a písmena do 100mm</t>
  </si>
  <si>
    <t>214280861</t>
  </si>
  <si>
    <t>Nakreslení blesku na stožar. dvířka</t>
  </si>
  <si>
    <t>Celkem za ceník:</t>
  </si>
  <si>
    <t>C46M - Zemní práce</t>
  </si>
  <si>
    <t>460010024</t>
  </si>
  <si>
    <t>vytyč.trati kab.vedení v zastavěném prostoru</t>
  </si>
  <si>
    <t>km</t>
  </si>
  <si>
    <t>460030028</t>
  </si>
  <si>
    <t>Ochrana výkopu proti spadnutí kolemjdoucích - zábrana</t>
  </si>
  <si>
    <t>m2</t>
  </si>
  <si>
    <t>460050602</t>
  </si>
  <si>
    <t>ruční výkop jámy (sond) zem.tř.3-4</t>
  </si>
  <si>
    <t>m3</t>
  </si>
  <si>
    <t>460080002</t>
  </si>
  <si>
    <t>betonový základ do bednění</t>
  </si>
  <si>
    <t>460120002</t>
  </si>
  <si>
    <t>zához jámy (sond) zem.tř. 3-4</t>
  </si>
  <si>
    <t>460300001</t>
  </si>
  <si>
    <t>Odkop a úprava dna</t>
  </si>
  <si>
    <t>460300006</t>
  </si>
  <si>
    <t>hutnění zeminy vrstvy 20cm</t>
  </si>
  <si>
    <t>460420501</t>
  </si>
  <si>
    <t>křižovatka s vodovodním řádem</t>
  </si>
  <si>
    <t>křižovatka s kanalizací</t>
  </si>
  <si>
    <t>460490012</t>
  </si>
  <si>
    <t>fólie výstražná z PVC šířky 33cm</t>
  </si>
  <si>
    <t>460500002</t>
  </si>
  <si>
    <t>betonová spádová deska stožáru</t>
  </si>
  <si>
    <t>460510031</t>
  </si>
  <si>
    <t>Zatěsnění konců kab. chrániček</t>
  </si>
  <si>
    <t>460600001</t>
  </si>
  <si>
    <t>odvoz zeminy do 1km</t>
  </si>
  <si>
    <t>460620006</t>
  </si>
  <si>
    <t>osetí povrchu travou (vč. travního semene)</t>
  </si>
  <si>
    <t>460620021</t>
  </si>
  <si>
    <t>460650013</t>
  </si>
  <si>
    <t>podkladová vrstva z kameniva frakce 8-16</t>
  </si>
  <si>
    <t>podkladová vrstva z kameniva frakce 16-32</t>
  </si>
  <si>
    <t>podkladová vrstva z kameniva frakce 0-63</t>
  </si>
  <si>
    <t>Materiály</t>
  </si>
  <si>
    <t>01426</t>
  </si>
  <si>
    <t>svorka SP 1 k připojení kovových částí</t>
  </si>
  <si>
    <t>01437</t>
  </si>
  <si>
    <t>svorka LS 10 k propojení zemniče</t>
  </si>
  <si>
    <t>01488</t>
  </si>
  <si>
    <t>označovací štítek zemniče</t>
  </si>
  <si>
    <t>02803</t>
  </si>
  <si>
    <t>CY  1.5mm2 černý</t>
  </si>
  <si>
    <t>CYKY 3Jx1.5mm2</t>
  </si>
  <si>
    <t>03000330</t>
  </si>
  <si>
    <t>kabel CYKY-J 4x10</t>
  </si>
  <si>
    <t>10001000</t>
  </si>
  <si>
    <t>Betonová směs</t>
  </si>
  <si>
    <t>suspenze - gumoasfalt</t>
  </si>
  <si>
    <t>KG</t>
  </si>
  <si>
    <t>13-2569</t>
  </si>
  <si>
    <t>Folie varovná červenobílá - kolmé pruhy 50</t>
  </si>
  <si>
    <t>16011150</t>
  </si>
  <si>
    <t>kg</t>
  </si>
  <si>
    <t>35242</t>
  </si>
  <si>
    <t>pojistkový dotyk  6A</t>
  </si>
  <si>
    <t>90004</t>
  </si>
  <si>
    <t>90006</t>
  </si>
  <si>
    <t>fólie z polyetylenu šíře 330mm</t>
  </si>
  <si>
    <t>90056</t>
  </si>
  <si>
    <t>t</t>
  </si>
  <si>
    <t>Kamenivo frakce 0-63</t>
  </si>
  <si>
    <t>Kamenivo frakce 8-16</t>
  </si>
  <si>
    <t>Kamenivo frakce 16-32</t>
  </si>
  <si>
    <t>90106</t>
  </si>
  <si>
    <t>90119</t>
  </si>
  <si>
    <t>ředidlo S 6006</t>
  </si>
  <si>
    <t>l</t>
  </si>
  <si>
    <t>99401050</t>
  </si>
  <si>
    <t>99401051</t>
  </si>
  <si>
    <t>Konservační vazelina</t>
  </si>
  <si>
    <t>kpl</t>
  </si>
  <si>
    <t>Celkem za materiály:</t>
  </si>
  <si>
    <t>Práce v HZS</t>
  </si>
  <si>
    <t/>
  </si>
  <si>
    <t>Vyměření osvětlovacích bodů</t>
  </si>
  <si>
    <t>hod.</t>
  </si>
  <si>
    <t>Dovoz stožárů</t>
  </si>
  <si>
    <t>Vyměření trasy</t>
  </si>
  <si>
    <t>Přejímka zemních prací jednotlivými správci sítí</t>
  </si>
  <si>
    <t>Náklady na mechanismy</t>
  </si>
  <si>
    <t>Autorský dozor projektanta</t>
  </si>
  <si>
    <t>Seřízení a zkouška funkčnosti</t>
  </si>
  <si>
    <t>Vytyčení stávajících sítí</t>
  </si>
  <si>
    <t>Revize elektro</t>
  </si>
  <si>
    <t>Spolupráce s TS Nový Jičín</t>
  </si>
  <si>
    <t>Spolupráce s investorem</t>
  </si>
  <si>
    <t>Celkem za práci v HZS:</t>
  </si>
  <si>
    <t>Kap.</t>
  </si>
  <si>
    <t>Základ 21%</t>
  </si>
  <si>
    <t>Rekapitulace</t>
  </si>
  <si>
    <t xml:space="preserve">A.  </t>
  </si>
  <si>
    <t>UPRAVENÉ ROZPOČTOVÉ NÁKLADY</t>
  </si>
  <si>
    <t>C21M - Elektromontáže (MONTÁŽ)</t>
  </si>
  <si>
    <t xml:space="preserve">  Ekologická přirážka z C21M a navázaného materiálu</t>
  </si>
  <si>
    <t xml:space="preserve">  Podíl přidružených výkonů z C21M a navázaného materiálu</t>
  </si>
  <si>
    <t xml:space="preserve">  Provoz investora z C21M a navázaného materiálu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</si>
  <si>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</si>
  <si>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</si>
  <si>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</si>
  <si>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</si>
  <si>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</si>
  <si>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</si>
  <si>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VEDLEJŠÍ ROZPOČTOVÉ NÁKLADY</t>
  </si>
  <si>
    <t>CELKEM VRN</t>
  </si>
  <si>
    <t>REKAPITULACE CELKEM</t>
  </si>
  <si>
    <t>CELKEM - náklady bez DPH [Kč]:</t>
  </si>
  <si>
    <t>hodnoty DPH:</t>
  </si>
  <si>
    <t>náklady včetně DPH:</t>
  </si>
  <si>
    <t xml:space="preserve">  Severní 625, 742 42 Šenov u Nového Jičína   </t>
  </si>
  <si>
    <t xml:space="preserve"> tel./fax 556 702 819, mob.: 724 051 989, e-mail: milos.cesik@misa.cz   </t>
  </si>
  <si>
    <t>460600002</t>
  </si>
  <si>
    <t>odvoz zeminy za další km</t>
  </si>
  <si>
    <t>10.076.697</t>
  </si>
  <si>
    <t>C25M - Nátěry  -  MONTÁŽ</t>
  </si>
  <si>
    <t>C46M - Zemní práce  -  MONTÁŽ</t>
  </si>
  <si>
    <t>MATERIÁL</t>
  </si>
  <si>
    <t>Podružný materiál</t>
  </si>
  <si>
    <t>C25M - Nátěry</t>
  </si>
  <si>
    <t>2,00</t>
  </si>
  <si>
    <t>6,00</t>
  </si>
  <si>
    <t>210202010</t>
  </si>
  <si>
    <t>210204002</t>
  </si>
  <si>
    <t>stožár sadový ocelový</t>
  </si>
  <si>
    <t>460030071</t>
  </si>
  <si>
    <t>bourání živičných povrchů do 3-5cm</t>
  </si>
  <si>
    <t>460030081</t>
  </si>
  <si>
    <t>řezání spáry v asfaltu nebo betonu</t>
  </si>
  <si>
    <t>460050003</t>
  </si>
  <si>
    <t>jáma pro J stožár jedn.6-8m v rovině zem.tř.3</t>
  </si>
  <si>
    <t>10,00</t>
  </si>
  <si>
    <t>460100022</t>
  </si>
  <si>
    <t>pouzdrový zákl.pro stožár VO v trase 300x1000mm</t>
  </si>
  <si>
    <t>460200163</t>
  </si>
  <si>
    <t>kabel.rýha 35cm/šíř. 80cm/hl. zem.tř.3</t>
  </si>
  <si>
    <t>460200284</t>
  </si>
  <si>
    <t>3,00</t>
  </si>
  <si>
    <t>křižovatka se silovým kabelem NN</t>
  </si>
  <si>
    <t>20,00</t>
  </si>
  <si>
    <t>460560163</t>
  </si>
  <si>
    <t>ruč.zához.kab.rýhy 35cm šíř.80cm hl.zem.tř.3</t>
  </si>
  <si>
    <t>15,00</t>
  </si>
  <si>
    <t>zásypová vrstva ze stěrkopísku 0-2</t>
  </si>
  <si>
    <t>460650014</t>
  </si>
  <si>
    <t>Podlad. vrstva z penetr. makadamu</t>
  </si>
  <si>
    <t>460650075</t>
  </si>
  <si>
    <t>Koberec asf. stpis 6cm finální úprava</t>
  </si>
  <si>
    <t>050199</t>
  </si>
  <si>
    <t>10.076.046</t>
  </si>
  <si>
    <t>Kryt KS 8 dotykový IP20 pro SR 46</t>
  </si>
  <si>
    <t>Svorka SR 461-27 Z Cu stožárová výzbroj</t>
  </si>
  <si>
    <t>106086005</t>
  </si>
  <si>
    <t>21011515</t>
  </si>
  <si>
    <t>trubka KF 09063 Kopoflex</t>
  </si>
  <si>
    <t>dlaždice betonová 50x50x5cm</t>
  </si>
  <si>
    <t>90010</t>
  </si>
  <si>
    <t>PVC roura světlosti  30cm  - 100cm</t>
  </si>
  <si>
    <t>email konzumní venkovní (červený)</t>
  </si>
  <si>
    <t>90109</t>
  </si>
  <si>
    <t>Asfaltová penetrace</t>
  </si>
  <si>
    <t>90110</t>
  </si>
  <si>
    <t>Obalované kamenivo střednězrnné (podklad)</t>
  </si>
  <si>
    <t>90166</t>
  </si>
  <si>
    <t>Nepředvídané zemní práce</t>
  </si>
  <si>
    <t>Prořez</t>
  </si>
  <si>
    <t>GZS z C21M a navázaného materiálu</t>
  </si>
  <si>
    <t xml:space="preserve">   ks</t>
  </si>
  <si>
    <t>5,00</t>
  </si>
  <si>
    <t>1,00</t>
  </si>
  <si>
    <t>8,00</t>
  </si>
  <si>
    <t>460510402</t>
  </si>
  <si>
    <t>vyčištění kabel.prostupu</t>
  </si>
  <si>
    <t>trubka ohebná instal. PVC 23 R=29mm</t>
  </si>
  <si>
    <t>KS</t>
  </si>
  <si>
    <t xml:space="preserve"> KS</t>
  </si>
  <si>
    <t>1116331723000</t>
  </si>
  <si>
    <t>pěna montáž.polyuretan. 750ml</t>
  </si>
  <si>
    <t>Zajištění zábran výkopů</t>
  </si>
  <si>
    <t>provizorní úprava terénu zem.tř.3</t>
  </si>
  <si>
    <t xml:space="preserve">   KS</t>
  </si>
  <si>
    <t>Dopravní omezení</t>
  </si>
  <si>
    <t>210010001</t>
  </si>
  <si>
    <t>trubka oheb.el.inst. typ 23 R=13.5mm (PO)</t>
  </si>
  <si>
    <t>210204201</t>
  </si>
  <si>
    <t>elektrovýzbroj stožáru pro 1 okruh</t>
  </si>
  <si>
    <t>200,00</t>
  </si>
  <si>
    <t>210810045</t>
  </si>
  <si>
    <t>CYKY-CYKYm 3Jx1.5 mm2 750V (VU)</t>
  </si>
  <si>
    <t>410,00</t>
  </si>
  <si>
    <t>210950101</t>
  </si>
  <si>
    <t>označovací štítek na kabel(navíc proti ČSN)</t>
  </si>
  <si>
    <t>210950201</t>
  </si>
  <si>
    <t>přípl. za zatahování kab. při váze kab. do 0.75kg</t>
  </si>
  <si>
    <t>320,00</t>
  </si>
  <si>
    <t>11,00</t>
  </si>
  <si>
    <t>460560123</t>
  </si>
  <si>
    <t>ruč.zához.kab.rýhy 35cm šíř.45cm hl.zem.tř.3</t>
  </si>
  <si>
    <t>460560283</t>
  </si>
  <si>
    <t>7,00</t>
  </si>
  <si>
    <t>90,00</t>
  </si>
  <si>
    <t>460620013</t>
  </si>
  <si>
    <t>0,32</t>
  </si>
  <si>
    <t>460200123</t>
  </si>
  <si>
    <t>kabel.rýha 35cm/šíř. 45cm/hl. zem.tř.3</t>
  </si>
  <si>
    <t>000001</t>
  </si>
  <si>
    <t>Drobný elektroinstalační a spojovací materíál</t>
  </si>
  <si>
    <t>00200</t>
  </si>
  <si>
    <t>trubka ohebná instal. PVC 23 R=13,5mm</t>
  </si>
  <si>
    <t>02920</t>
  </si>
  <si>
    <t>STOZAR KL 5 ZAROVY ZINEK</t>
  </si>
  <si>
    <t>2-3274</t>
  </si>
  <si>
    <t>Štítek kabelový (plastový)</t>
  </si>
  <si>
    <t>35206</t>
  </si>
  <si>
    <t>pojistková vložka E14/ 6A</t>
  </si>
  <si>
    <t>35-2319</t>
  </si>
  <si>
    <t>Páska izolační (1ks = 10m) - zelenožlutá</t>
  </si>
  <si>
    <t>35-2320</t>
  </si>
  <si>
    <t>Páska izolační (1ks = 10m) - modrá</t>
  </si>
  <si>
    <t>Štěrkopísek frakce 0-2</t>
  </si>
  <si>
    <t>asfalt ABS</t>
  </si>
  <si>
    <t>Manipulace a přepojování ve stáv. rozv. RVO</t>
  </si>
  <si>
    <t>0816P / Mont.</t>
  </si>
  <si>
    <t>Veřejné osvětlení na ul. Hřbitovní v Novém Jičíně</t>
  </si>
  <si>
    <t>Poplatek za skládku - asfaltová drť (20t)</t>
  </si>
  <si>
    <t>Poplatek za skládku - výkop. zemina a hlušina (100t)</t>
  </si>
  <si>
    <t>16,00</t>
  </si>
  <si>
    <t>182,00</t>
  </si>
  <si>
    <t>26,00</t>
  </si>
  <si>
    <t>13,00</t>
  </si>
  <si>
    <t>210120102</t>
  </si>
  <si>
    <t>nožové patrony do 500V</t>
  </si>
  <si>
    <t>LED svítidlo - 31W silniční na stožár/výložník</t>
  </si>
  <si>
    <t>LED svítidlo - 43W parkové</t>
  </si>
  <si>
    <t>210204103</t>
  </si>
  <si>
    <t>výložník ocel. 1-rám. do hmotnosti 35kg</t>
  </si>
  <si>
    <t>210205001</t>
  </si>
  <si>
    <t>dopr.značka do výše 4m</t>
  </si>
  <si>
    <t>220,00</t>
  </si>
  <si>
    <t>210290701</t>
  </si>
  <si>
    <t>sestavení svítidla VO</t>
  </si>
  <si>
    <t>210292022</t>
  </si>
  <si>
    <t>vyp.vedení a zajiš.proti nedovolenému zapnutí</t>
  </si>
  <si>
    <t>4,00</t>
  </si>
  <si>
    <t>68,00</t>
  </si>
  <si>
    <t>435,00</t>
  </si>
  <si>
    <t>460030021</t>
  </si>
  <si>
    <t>odstranění dřev.porostu - měkký, středně hustý</t>
  </si>
  <si>
    <t>167,00</t>
  </si>
  <si>
    <t>215,00</t>
  </si>
  <si>
    <t>460030092</t>
  </si>
  <si>
    <t>vytrhání obruby ležaté - malta</t>
  </si>
  <si>
    <t>460070004</t>
  </si>
  <si>
    <t>Startovací jáma pro protlak v rovině zem.tř.3</t>
  </si>
  <si>
    <t>460070014</t>
  </si>
  <si>
    <t>Výstupní jáma pro protlak v zem.tř.3</t>
  </si>
  <si>
    <t>kabel.rýha 50cm/šíř. 120cm/hl. zem.tř.4</t>
  </si>
  <si>
    <t>1,50</t>
  </si>
  <si>
    <t>112,00</t>
  </si>
  <si>
    <t>460300210</t>
  </si>
  <si>
    <t>protlač.otvoru strojně - pevné stěny prům. do 160mm</t>
  </si>
  <si>
    <t>460490013</t>
  </si>
  <si>
    <t>popis fólie - VO -</t>
  </si>
  <si>
    <t>460510121</t>
  </si>
  <si>
    <t>kab.prostup v protl.otv.z polyprop.rour R=160mm</t>
  </si>
  <si>
    <t>ruč.zához.kab.rýhy 50cm šíř.120cm hl.zem.tř.3</t>
  </si>
  <si>
    <t>57,50</t>
  </si>
  <si>
    <t>862,00</t>
  </si>
  <si>
    <t>položení/srovnání obrubníku</t>
  </si>
  <si>
    <t>27,00</t>
  </si>
  <si>
    <t>9,00</t>
  </si>
  <si>
    <t>5,20</t>
  </si>
  <si>
    <t>9,20</t>
  </si>
  <si>
    <t>460700001</t>
  </si>
  <si>
    <t>označení kabelového vedení (Marker)</t>
  </si>
  <si>
    <t>STOZAR LHB 5 ZAROVY ZINEK</t>
  </si>
  <si>
    <t>STOZAR STB 5-B ZAROVY ZINEK</t>
  </si>
  <si>
    <t>Svítidlo výbojkové - sadové dle PD (ELBA LED 38)</t>
  </si>
  <si>
    <t>Svítidlo výbojkové - uliční dle PD (JISKRA ALFA LED 24)</t>
  </si>
  <si>
    <t>Svítidlo výbojkové - uliční dle PD (JISKRA LED 24)</t>
  </si>
  <si>
    <t>drát FeZn 10 mm (220m)</t>
  </si>
  <si>
    <t>43080170</t>
  </si>
  <si>
    <t>pojistka PN000 20A gG</t>
  </si>
  <si>
    <t>900001541</t>
  </si>
  <si>
    <t>UD 1500 výložník FeZn</t>
  </si>
  <si>
    <t>asfalt ABJ</t>
  </si>
  <si>
    <t>912001305</t>
  </si>
  <si>
    <t>Značka kabelova MINI MARKER</t>
  </si>
  <si>
    <t>bal</t>
  </si>
  <si>
    <t>99401052</t>
  </si>
  <si>
    <t>Sazenice tavolníků (3ks na 1m)</t>
  </si>
  <si>
    <t>Ks</t>
  </si>
  <si>
    <t>Koordinace - přeložka vrchního vedení CETIN</t>
  </si>
  <si>
    <t>Srovnáná žulových obrubníků na parkovišti v místě výkopů</t>
  </si>
  <si>
    <t>Výsadba nových keřů vč. zavlažování</t>
  </si>
  <si>
    <t>SOUPIS PRACÍ</t>
  </si>
  <si>
    <t>Geodetické zaměření + geometrický plán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</si>
</sst>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405]#,##0.00;\-#,##0.00"/>
    <numFmt numFmtId="165" formatCode="[$-10405]#,##0;\-#,##0"/>
  </numFmts>
  <fonts count="50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2"/>
      <name val="Arial"/>
      <family val="2"/>
    </font>
    <font>
      <b/>
      <sz val="9"/>
      <color indexed="8"/>
      <name val="Arial CE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2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indent="1"/>
    </xf>
    <xf numFmtId="0" fontId="3" fillId="33" borderId="10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vertical="top"/>
    </xf>
    <xf numFmtId="0" fontId="2" fillId="0" borderId="0" xfId="0" applyFont="1" applyAlignment="1">
      <alignment horizontal="left" vertical="top" indent="1"/>
    </xf>
    <xf numFmtId="0" fontId="2" fillId="33" borderId="13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9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33" borderId="13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4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horizontal="right" vertical="top"/>
    </xf>
    <xf numFmtId="14" fontId="2" fillId="0" borderId="0" xfId="0" applyNumberFormat="1" applyFont="1" applyAlignment="1">
      <alignment horizontal="left" vertical="top" indent="1"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0" fontId="6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4" fontId="6" fillId="0" borderId="18" xfId="0" applyNumberFormat="1" applyFont="1" applyBorder="1" applyAlignment="1">
      <alignment vertical="top"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4" fontId="49" fillId="0" borderId="0" xfId="46" applyNumberFormat="1" applyFont="1" applyFill="1" applyBorder="1" applyAlignment="1">
      <alignment horizontal="right" vertical="top" wrapText="1" readingOrder="1"/>
      <protection/>
    </xf>
    <xf numFmtId="165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horizontal="left" vertical="top" wrapText="1" readingOrder="1"/>
      <protection/>
    </xf>
    <xf numFmtId="4" fontId="4" fillId="0" borderId="0" xfId="0" applyNumberFormat="1" applyFont="1" applyBorder="1" applyAlignment="1">
      <alignment horizontal="center" vertical="top"/>
    </xf>
    <xf numFmtId="4" fontId="3" fillId="33" borderId="19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top"/>
    </xf>
    <xf numFmtId="4" fontId="3" fillId="33" borderId="21" xfId="0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horizontal="right" vertical="center"/>
    </xf>
    <xf numFmtId="0" fontId="49" fillId="0" borderId="0" xfId="4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top" wrapText="1"/>
    </xf>
    <xf numFmtId="0" fontId="2" fillId="0" borderId="18" xfId="0" applyFont="1" applyBorder="1" applyAlignment="1">
      <alignment horizontal="right" vertical="center"/>
    </xf>
    <xf numFmtId="0" fontId="49" fillId="0" borderId="0" xfId="46" applyNumberFormat="1" applyFont="1" applyFill="1" applyBorder="1" applyAlignment="1">
      <alignment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4" fontId="49" fillId="0" borderId="0" xfId="46" applyNumberFormat="1" applyFont="1" applyFill="1" applyBorder="1" applyAlignment="1">
      <alignment horizontal="right" vertical="top" wrapText="1" readingOrder="1"/>
      <protection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6.421875" style="1" customWidth="1"/>
    <col min="2" max="2" width="53.7109375" style="1" customWidth="1"/>
    <col min="3" max="3" width="15.140625" style="25" customWidth="1"/>
    <col min="4" max="16384" width="9.140625" style="1" customWidth="1"/>
  </cols>
  <sheetData>
    <row r="1" spans="1:3" ht="20.25">
      <c r="A1" s="69" t="s">
        <v>6</v>
      </c>
      <c r="B1" s="69"/>
      <c r="C1" s="69"/>
    </row>
    <row r="2" spans="1:3" ht="15">
      <c r="A2" s="70" t="s">
        <v>162</v>
      </c>
      <c r="B2" s="70"/>
      <c r="C2" s="70"/>
    </row>
    <row r="3" spans="1:3" ht="15.75" thickBot="1">
      <c r="A3" s="71" t="s">
        <v>163</v>
      </c>
      <c r="B3" s="71"/>
      <c r="C3" s="71"/>
    </row>
    <row r="4" spans="1:3" ht="15.75" thickTop="1">
      <c r="A4" s="31"/>
      <c r="B4" s="31"/>
      <c r="C4" s="54"/>
    </row>
    <row r="5" spans="1:3" ht="18">
      <c r="A5" s="72" t="s">
        <v>347</v>
      </c>
      <c r="B5" s="73"/>
      <c r="C5" s="73"/>
    </row>
    <row r="6" ht="12" thickBot="1"/>
    <row r="7" spans="1:3" ht="15">
      <c r="A7" s="5" t="s">
        <v>0</v>
      </c>
      <c r="B7" s="33" t="s">
        <v>274</v>
      </c>
      <c r="C7" s="55"/>
    </row>
    <row r="8" spans="1:3" ht="15">
      <c r="A8" s="6" t="s">
        <v>1</v>
      </c>
      <c r="B8" s="32" t="s">
        <v>275</v>
      </c>
      <c r="C8" s="56"/>
    </row>
    <row r="9" spans="1:3" ht="15.75" thickBot="1">
      <c r="A9" s="7"/>
      <c r="B9" s="34" t="s">
        <v>2</v>
      </c>
      <c r="C9" s="57"/>
    </row>
    <row r="11" spans="1:2" ht="15">
      <c r="A11" s="3" t="s">
        <v>3</v>
      </c>
      <c r="B11" s="4" t="s">
        <v>4</v>
      </c>
    </row>
    <row r="13" spans="1:3" ht="15.75">
      <c r="A13" s="68" t="s">
        <v>143</v>
      </c>
      <c r="B13" s="68"/>
      <c r="C13" s="68"/>
    </row>
    <row r="15" spans="1:3" ht="11.25">
      <c r="A15" s="9" t="s">
        <v>141</v>
      </c>
      <c r="B15" s="16" t="s">
        <v>13</v>
      </c>
      <c r="C15" s="26" t="s">
        <v>142</v>
      </c>
    </row>
    <row r="16" spans="1:3" ht="11.25">
      <c r="A16" s="18" t="s">
        <v>144</v>
      </c>
      <c r="B16" s="19" t="s">
        <v>145</v>
      </c>
      <c r="C16" s="27"/>
    </row>
    <row r="17" spans="1:3" ht="11.25">
      <c r="A17" s="2">
        <v>1</v>
      </c>
      <c r="B17" s="17" t="s">
        <v>146</v>
      </c>
      <c r="C17" s="25">
        <f>Položky!G30</f>
        <v>0</v>
      </c>
    </row>
    <row r="18" spans="1:3" ht="11.25">
      <c r="A18" s="2">
        <v>2</v>
      </c>
      <c r="B18" s="17" t="s">
        <v>147</v>
      </c>
      <c r="C18" s="67">
        <v>0</v>
      </c>
    </row>
    <row r="19" spans="1:3" ht="11.25">
      <c r="A19" s="2">
        <v>3</v>
      </c>
      <c r="B19" s="17" t="s">
        <v>148</v>
      </c>
      <c r="C19" s="67">
        <v>0</v>
      </c>
    </row>
    <row r="20" spans="1:3" ht="11.25">
      <c r="A20" s="2">
        <v>4</v>
      </c>
      <c r="B20" s="17" t="s">
        <v>149</v>
      </c>
      <c r="C20" s="67">
        <v>0</v>
      </c>
    </row>
    <row r="21" spans="1:3" ht="11.25">
      <c r="A21" s="2">
        <v>5</v>
      </c>
      <c r="B21" s="17" t="s">
        <v>167</v>
      </c>
      <c r="C21" s="25">
        <v>0</v>
      </c>
    </row>
    <row r="22" spans="1:3" ht="11.25">
      <c r="A22" s="2">
        <v>6</v>
      </c>
      <c r="B22" s="17" t="s">
        <v>168</v>
      </c>
      <c r="C22" s="25">
        <f>Položky!G85</f>
        <v>0</v>
      </c>
    </row>
    <row r="23" spans="1:3" ht="11.25">
      <c r="A23" s="2">
        <v>7</v>
      </c>
      <c r="B23" s="17" t="s">
        <v>169</v>
      </c>
      <c r="C23" s="25">
        <f>Položky!G138</f>
        <v>0</v>
      </c>
    </row>
    <row r="24" spans="1:3" ht="11.25">
      <c r="A24" s="2">
        <v>8</v>
      </c>
      <c r="B24" s="17" t="s">
        <v>170</v>
      </c>
      <c r="C24" s="67">
        <v>0</v>
      </c>
    </row>
    <row r="25" spans="1:3" ht="11.25">
      <c r="A25" s="20"/>
      <c r="B25" s="21" t="s">
        <v>150</v>
      </c>
      <c r="C25" s="28">
        <f>SUM(C17:C24)</f>
        <v>0</v>
      </c>
    </row>
    <row r="26" spans="1:2" ht="11.25">
      <c r="A26" s="2"/>
      <c r="B26" s="17"/>
    </row>
    <row r="27" spans="1:3" ht="11.25">
      <c r="A27" s="18" t="s">
        <v>151</v>
      </c>
      <c r="B27" s="19" t="s">
        <v>152</v>
      </c>
      <c r="C27" s="27"/>
    </row>
    <row r="28" spans="1:3" ht="11.25">
      <c r="A28" s="2">
        <v>9</v>
      </c>
      <c r="B28" s="17" t="s">
        <v>153</v>
      </c>
      <c r="C28" s="25">
        <f>Položky!G160</f>
        <v>0</v>
      </c>
    </row>
    <row r="29" spans="1:3" ht="11.25">
      <c r="A29" s="20"/>
      <c r="B29" s="21" t="s">
        <v>154</v>
      </c>
      <c r="C29" s="28">
        <f>SUM(C28)</f>
        <v>0</v>
      </c>
    </row>
    <row r="30" spans="1:2" ht="11.25">
      <c r="A30" s="2"/>
      <c r="B30" s="17"/>
    </row>
    <row r="31" spans="1:3" ht="11.25">
      <c r="A31" s="18" t="s">
        <v>155</v>
      </c>
      <c r="B31" s="19" t="s">
        <v>156</v>
      </c>
      <c r="C31" s="27"/>
    </row>
    <row r="32" spans="1:3" ht="11.25">
      <c r="A32" s="2">
        <v>10</v>
      </c>
      <c r="B32" s="64" t="s">
        <v>130</v>
      </c>
      <c r="C32" s="67">
        <v>0</v>
      </c>
    </row>
    <row r="33" spans="1:3" ht="11.25">
      <c r="A33" s="2">
        <f>A32+1</f>
        <v>11</v>
      </c>
      <c r="B33" s="64" t="s">
        <v>233</v>
      </c>
      <c r="C33" s="67">
        <v>0</v>
      </c>
    </row>
    <row r="34" spans="1:3" ht="11.25">
      <c r="A34" s="2">
        <f>A33+1</f>
        <v>12</v>
      </c>
      <c r="B34" s="64" t="s">
        <v>276</v>
      </c>
      <c r="C34" s="67">
        <v>0</v>
      </c>
    </row>
    <row r="35" spans="1:3" ht="11.25">
      <c r="A35" s="2">
        <f>A34+1</f>
        <v>13</v>
      </c>
      <c r="B35" s="64" t="s">
        <v>277</v>
      </c>
      <c r="C35" s="67">
        <v>0</v>
      </c>
    </row>
    <row r="36" spans="1:3" ht="11.25">
      <c r="A36" s="2">
        <f>A35+1</f>
        <v>14</v>
      </c>
      <c r="B36" s="64" t="s">
        <v>218</v>
      </c>
      <c r="C36" s="67">
        <v>0</v>
      </c>
    </row>
    <row r="37" spans="1:3" ht="11.25">
      <c r="A37" s="20"/>
      <c r="B37" s="21" t="s">
        <v>157</v>
      </c>
      <c r="C37" s="28">
        <f>SUM(C32:C36)</f>
        <v>0</v>
      </c>
    </row>
    <row r="38" spans="1:2" ht="12" thickBot="1">
      <c r="A38" s="2"/>
      <c r="B38" s="17"/>
    </row>
    <row r="39" spans="1:3" ht="12" thickTop="1">
      <c r="A39" s="22"/>
      <c r="B39" s="23" t="s">
        <v>158</v>
      </c>
      <c r="C39" s="29">
        <f>C25+C29+C37</f>
        <v>0</v>
      </c>
    </row>
    <row r="41" spans="2:3" ht="12">
      <c r="B41" s="24"/>
      <c r="C41" s="30" t="s">
        <v>142</v>
      </c>
    </row>
    <row r="42" spans="2:3" ht="12">
      <c r="B42" s="24" t="s">
        <v>159</v>
      </c>
      <c r="C42" s="35">
        <f>C39</f>
        <v>0</v>
      </c>
    </row>
    <row r="43" spans="2:3" ht="12">
      <c r="B43" s="24" t="s">
        <v>160</v>
      </c>
      <c r="C43" s="36">
        <f>C42*0.21</f>
        <v>0</v>
      </c>
    </row>
    <row r="44" spans="2:3" ht="12">
      <c r="B44" s="24" t="s">
        <v>161</v>
      </c>
      <c r="C44" s="36">
        <f>SUM(C42:C43)</f>
        <v>0</v>
      </c>
    </row>
    <row r="47" spans="1:2" ht="11.25">
      <c r="A47" s="2" t="s">
        <v>5</v>
      </c>
      <c r="B47" s="8" t="s">
        <v>6</v>
      </c>
    </row>
    <row r="48" spans="1:2" ht="11.25">
      <c r="A48" s="2" t="s">
        <v>7</v>
      </c>
      <c r="B48" s="8" t="s">
        <v>8</v>
      </c>
    </row>
    <row r="49" spans="1:2" ht="11.25">
      <c r="A49" s="2" t="s">
        <v>9</v>
      </c>
      <c r="B49" s="40">
        <v>42801</v>
      </c>
    </row>
  </sheetData>
  <sheetProtection/>
  <mergeCells count="5">
    <mergeCell ref="A13:C13"/>
    <mergeCell ref="A1:C1"/>
    <mergeCell ref="A2:C2"/>
    <mergeCell ref="A3:C3"/>
    <mergeCell ref="A5:C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21">
      <selection activeCell="C143" sqref="C143"/>
    </sheetView>
  </sheetViews>
  <sheetFormatPr defaultColWidth="9.140625" defaultRowHeight="12.75"/>
  <cols>
    <col min="1" max="1" width="3.140625" style="1" customWidth="1"/>
    <col min="2" max="2" width="9.57421875" style="1" bestFit="1" customWidth="1"/>
    <col min="3" max="3" width="40.140625" style="1" customWidth="1"/>
    <col min="4" max="4" width="7.8515625" style="25" customWidth="1"/>
    <col min="5" max="5" width="7.7109375" style="25" customWidth="1"/>
    <col min="6" max="6" width="3.57421875" style="60" customWidth="1"/>
    <col min="7" max="7" width="10.00390625" style="25" bestFit="1" customWidth="1"/>
    <col min="8" max="8" width="4.7109375" style="1" customWidth="1"/>
    <col min="9" max="16384" width="9.140625" style="1" customWidth="1"/>
  </cols>
  <sheetData>
    <row r="1" spans="1:8" ht="15.75">
      <c r="A1" s="74" t="s">
        <v>10</v>
      </c>
      <c r="B1" s="74"/>
      <c r="C1" s="74"/>
      <c r="D1" s="74"/>
      <c r="E1" s="74"/>
      <c r="F1" s="74"/>
      <c r="G1" s="74"/>
      <c r="H1" s="74"/>
    </row>
    <row r="2" spans="1:8" ht="11.25">
      <c r="A2" s="9" t="s">
        <v>11</v>
      </c>
      <c r="B2" s="10" t="s">
        <v>12</v>
      </c>
      <c r="C2" s="10" t="s">
        <v>13</v>
      </c>
      <c r="D2" s="26" t="s">
        <v>14</v>
      </c>
      <c r="E2" s="26" t="s">
        <v>15</v>
      </c>
      <c r="F2" s="58" t="s">
        <v>16</v>
      </c>
      <c r="G2" s="26" t="s">
        <v>17</v>
      </c>
      <c r="H2" s="9" t="s">
        <v>18</v>
      </c>
    </row>
    <row r="3" spans="1:8" ht="11.25">
      <c r="A3" s="48">
        <v>1</v>
      </c>
      <c r="B3" s="64" t="s">
        <v>234</v>
      </c>
      <c r="C3" s="64" t="s">
        <v>235</v>
      </c>
      <c r="D3" s="66">
        <v>0</v>
      </c>
      <c r="E3" s="65" t="s">
        <v>222</v>
      </c>
      <c r="F3" s="59" t="s">
        <v>19</v>
      </c>
      <c r="G3" s="50">
        <f>E3*D3</f>
        <v>0</v>
      </c>
      <c r="H3" s="13">
        <v>0.21</v>
      </c>
    </row>
    <row r="4" spans="1:8" ht="11.25">
      <c r="A4" s="48">
        <f>A3+1</f>
        <v>2</v>
      </c>
      <c r="B4" s="64" t="s">
        <v>20</v>
      </c>
      <c r="C4" s="64" t="s">
        <v>21</v>
      </c>
      <c r="D4" s="66">
        <v>0</v>
      </c>
      <c r="E4" s="65" t="s">
        <v>278</v>
      </c>
      <c r="F4" s="59" t="s">
        <v>19</v>
      </c>
      <c r="G4" s="50">
        <f aca="true" t="shared" si="0" ref="G4:G28">E4*D4</f>
        <v>0</v>
      </c>
      <c r="H4" s="13">
        <v>0.21</v>
      </c>
    </row>
    <row r="5" spans="1:8" ht="11.25">
      <c r="A5" s="48">
        <f aca="true" t="shared" si="1" ref="A5:A28">A4+1</f>
        <v>3</v>
      </c>
      <c r="B5" s="64" t="s">
        <v>22</v>
      </c>
      <c r="C5" s="64" t="s">
        <v>23</v>
      </c>
      <c r="D5" s="66">
        <v>0</v>
      </c>
      <c r="E5" s="65" t="s">
        <v>241</v>
      </c>
      <c r="F5" s="59" t="s">
        <v>19</v>
      </c>
      <c r="G5" s="50">
        <f t="shared" si="0"/>
        <v>0</v>
      </c>
      <c r="H5" s="13">
        <v>0.21</v>
      </c>
    </row>
    <row r="6" spans="1:8" ht="13.5" customHeight="1">
      <c r="A6" s="48">
        <f t="shared" si="1"/>
        <v>4</v>
      </c>
      <c r="B6" s="64" t="s">
        <v>24</v>
      </c>
      <c r="C6" s="64" t="s">
        <v>25</v>
      </c>
      <c r="D6" s="66">
        <v>0</v>
      </c>
      <c r="E6" s="65" t="s">
        <v>279</v>
      </c>
      <c r="F6" s="59" t="s">
        <v>219</v>
      </c>
      <c r="G6" s="50">
        <f t="shared" si="0"/>
        <v>0</v>
      </c>
      <c r="H6" s="13">
        <v>0.21</v>
      </c>
    </row>
    <row r="7" spans="1:8" ht="11.25" customHeight="1">
      <c r="A7" s="48">
        <f t="shared" si="1"/>
        <v>5</v>
      </c>
      <c r="B7" s="64" t="s">
        <v>26</v>
      </c>
      <c r="C7" s="64" t="s">
        <v>28</v>
      </c>
      <c r="D7" s="66">
        <v>0</v>
      </c>
      <c r="E7" s="65" t="s">
        <v>280</v>
      </c>
      <c r="F7" s="59" t="s">
        <v>219</v>
      </c>
      <c r="G7" s="50">
        <f t="shared" si="0"/>
        <v>0</v>
      </c>
      <c r="H7" s="13">
        <v>0.21</v>
      </c>
    </row>
    <row r="8" spans="1:8" ht="10.5" customHeight="1">
      <c r="A8" s="48">
        <f t="shared" si="1"/>
        <v>6</v>
      </c>
      <c r="B8" s="64" t="s">
        <v>26</v>
      </c>
      <c r="C8" s="64" t="s">
        <v>27</v>
      </c>
      <c r="D8" s="66">
        <v>0</v>
      </c>
      <c r="E8" s="65" t="s">
        <v>280</v>
      </c>
      <c r="F8" s="59" t="s">
        <v>219</v>
      </c>
      <c r="G8" s="50">
        <f t="shared" si="0"/>
        <v>0</v>
      </c>
      <c r="H8" s="13">
        <v>0.21</v>
      </c>
    </row>
    <row r="9" spans="1:8" ht="12" customHeight="1">
      <c r="A9" s="48">
        <f t="shared" si="1"/>
        <v>7</v>
      </c>
      <c r="B9" s="64" t="s">
        <v>29</v>
      </c>
      <c r="C9" s="64" t="s">
        <v>30</v>
      </c>
      <c r="D9" s="66">
        <v>0</v>
      </c>
      <c r="E9" s="65" t="s">
        <v>281</v>
      </c>
      <c r="F9" s="59" t="s">
        <v>219</v>
      </c>
      <c r="G9" s="50">
        <f t="shared" si="0"/>
        <v>0</v>
      </c>
      <c r="H9" s="13">
        <v>0.21</v>
      </c>
    </row>
    <row r="10" spans="1:8" ht="11.25">
      <c r="A10" s="48">
        <f t="shared" si="1"/>
        <v>8</v>
      </c>
      <c r="B10" s="64" t="s">
        <v>282</v>
      </c>
      <c r="C10" s="64" t="s">
        <v>283</v>
      </c>
      <c r="D10" s="66">
        <v>0</v>
      </c>
      <c r="E10" s="65" t="s">
        <v>189</v>
      </c>
      <c r="F10" s="59" t="s">
        <v>31</v>
      </c>
      <c r="G10" s="50">
        <f t="shared" si="0"/>
        <v>0</v>
      </c>
      <c r="H10" s="13">
        <v>0.21</v>
      </c>
    </row>
    <row r="11" spans="1:8" ht="12.75" customHeight="1">
      <c r="A11" s="48">
        <f t="shared" si="1"/>
        <v>9</v>
      </c>
      <c r="B11" s="64" t="s">
        <v>174</v>
      </c>
      <c r="C11" s="64" t="s">
        <v>284</v>
      </c>
      <c r="D11" s="66">
        <v>0</v>
      </c>
      <c r="E11" s="65" t="s">
        <v>172</v>
      </c>
      <c r="F11" s="59" t="s">
        <v>219</v>
      </c>
      <c r="G11" s="50">
        <f t="shared" si="0"/>
        <v>0</v>
      </c>
      <c r="H11" s="13">
        <v>0.21</v>
      </c>
    </row>
    <row r="12" spans="1:8" ht="12" customHeight="1">
      <c r="A12" s="48">
        <f t="shared" si="1"/>
        <v>10</v>
      </c>
      <c r="B12" s="64" t="s">
        <v>174</v>
      </c>
      <c r="C12" s="64" t="s">
        <v>285</v>
      </c>
      <c r="D12" s="66">
        <v>0</v>
      </c>
      <c r="E12" s="65" t="s">
        <v>247</v>
      </c>
      <c r="F12" s="59" t="s">
        <v>219</v>
      </c>
      <c r="G12" s="50">
        <f t="shared" si="0"/>
        <v>0</v>
      </c>
      <c r="H12" s="13">
        <v>0.21</v>
      </c>
    </row>
    <row r="13" spans="1:8" ht="12" customHeight="1">
      <c r="A13" s="48">
        <f t="shared" si="1"/>
        <v>11</v>
      </c>
      <c r="B13" s="64" t="s">
        <v>175</v>
      </c>
      <c r="C13" s="64" t="s">
        <v>176</v>
      </c>
      <c r="D13" s="66">
        <v>0</v>
      </c>
      <c r="E13" s="65" t="s">
        <v>281</v>
      </c>
      <c r="F13" s="59" t="s">
        <v>219</v>
      </c>
      <c r="G13" s="50">
        <f t="shared" si="0"/>
        <v>0</v>
      </c>
      <c r="H13" s="13">
        <v>0.21</v>
      </c>
    </row>
    <row r="14" spans="1:8" ht="11.25">
      <c r="A14" s="48">
        <f t="shared" si="1"/>
        <v>12</v>
      </c>
      <c r="B14" s="64" t="s">
        <v>286</v>
      </c>
      <c r="C14" s="64" t="s">
        <v>287</v>
      </c>
      <c r="D14" s="66">
        <v>0</v>
      </c>
      <c r="E14" s="65" t="s">
        <v>221</v>
      </c>
      <c r="F14" s="59" t="s">
        <v>31</v>
      </c>
      <c r="G14" s="50">
        <f t="shared" si="0"/>
        <v>0</v>
      </c>
      <c r="H14" s="13">
        <v>0.21</v>
      </c>
    </row>
    <row r="15" spans="1:8" ht="10.5" customHeight="1">
      <c r="A15" s="48">
        <f t="shared" si="1"/>
        <v>13</v>
      </c>
      <c r="B15" s="64" t="s">
        <v>236</v>
      </c>
      <c r="C15" s="64" t="s">
        <v>237</v>
      </c>
      <c r="D15" s="66">
        <v>0</v>
      </c>
      <c r="E15" s="65" t="s">
        <v>281</v>
      </c>
      <c r="F15" s="59" t="s">
        <v>219</v>
      </c>
      <c r="G15" s="50">
        <f t="shared" si="0"/>
        <v>0</v>
      </c>
      <c r="H15" s="13">
        <v>0.21</v>
      </c>
    </row>
    <row r="16" spans="1:8" ht="11.25">
      <c r="A16" s="48">
        <f t="shared" si="1"/>
        <v>14</v>
      </c>
      <c r="B16" s="64" t="s">
        <v>288</v>
      </c>
      <c r="C16" s="64" t="s">
        <v>289</v>
      </c>
      <c r="D16" s="66">
        <v>0</v>
      </c>
      <c r="E16" s="65" t="s">
        <v>189</v>
      </c>
      <c r="F16" s="59" t="s">
        <v>31</v>
      </c>
      <c r="G16" s="50">
        <f t="shared" si="0"/>
        <v>0</v>
      </c>
      <c r="H16" s="13">
        <v>0.21</v>
      </c>
    </row>
    <row r="17" spans="1:8" ht="11.25">
      <c r="A17" s="48">
        <f t="shared" si="1"/>
        <v>15</v>
      </c>
      <c r="B17" s="64" t="s">
        <v>32</v>
      </c>
      <c r="C17" s="64" t="s">
        <v>33</v>
      </c>
      <c r="D17" s="66">
        <v>0</v>
      </c>
      <c r="E17" s="65" t="s">
        <v>290</v>
      </c>
      <c r="F17" s="59" t="s">
        <v>19</v>
      </c>
      <c r="G17" s="50">
        <f t="shared" si="0"/>
        <v>0</v>
      </c>
      <c r="H17" s="13">
        <v>0.21</v>
      </c>
    </row>
    <row r="18" spans="1:8" ht="11.25">
      <c r="A18" s="48">
        <f t="shared" si="1"/>
        <v>16</v>
      </c>
      <c r="B18" s="64" t="s">
        <v>34</v>
      </c>
      <c r="C18" s="64" t="s">
        <v>35</v>
      </c>
      <c r="D18" s="66">
        <v>0</v>
      </c>
      <c r="E18" s="65" t="s">
        <v>194</v>
      </c>
      <c r="F18" s="59" t="s">
        <v>31</v>
      </c>
      <c r="G18" s="50">
        <f t="shared" si="0"/>
        <v>0</v>
      </c>
      <c r="H18" s="13">
        <v>0.21</v>
      </c>
    </row>
    <row r="19" spans="1:8" ht="13.5" customHeight="1">
      <c r="A19" s="48">
        <f t="shared" si="1"/>
        <v>17</v>
      </c>
      <c r="B19" s="64" t="s">
        <v>36</v>
      </c>
      <c r="C19" s="64" t="s">
        <v>37</v>
      </c>
      <c r="D19" s="66">
        <v>0</v>
      </c>
      <c r="E19" s="65" t="s">
        <v>281</v>
      </c>
      <c r="F19" s="59" t="s">
        <v>219</v>
      </c>
      <c r="G19" s="50">
        <f t="shared" si="0"/>
        <v>0</v>
      </c>
      <c r="H19" s="13">
        <v>0.21</v>
      </c>
    </row>
    <row r="20" spans="1:8" ht="11.25">
      <c r="A20" s="48">
        <f t="shared" si="1"/>
        <v>18</v>
      </c>
      <c r="B20" s="64" t="s">
        <v>38</v>
      </c>
      <c r="C20" s="64" t="s">
        <v>39</v>
      </c>
      <c r="D20" s="66">
        <v>0</v>
      </c>
      <c r="E20" s="65" t="s">
        <v>251</v>
      </c>
      <c r="F20" s="59" t="s">
        <v>19</v>
      </c>
      <c r="G20" s="50">
        <f t="shared" si="0"/>
        <v>0</v>
      </c>
      <c r="H20" s="13">
        <v>0.21</v>
      </c>
    </row>
    <row r="21" spans="1:8" ht="10.5" customHeight="1">
      <c r="A21" s="48">
        <f t="shared" si="1"/>
        <v>19</v>
      </c>
      <c r="B21" s="64" t="s">
        <v>291</v>
      </c>
      <c r="C21" s="64" t="s">
        <v>292</v>
      </c>
      <c r="D21" s="66">
        <v>0</v>
      </c>
      <c r="E21" s="65" t="s">
        <v>281</v>
      </c>
      <c r="F21" s="59" t="s">
        <v>219</v>
      </c>
      <c r="G21" s="50">
        <f t="shared" si="0"/>
        <v>0</v>
      </c>
      <c r="H21" s="13">
        <v>0.21</v>
      </c>
    </row>
    <row r="22" spans="1:8" ht="13.5" customHeight="1">
      <c r="A22" s="65">
        <f t="shared" si="1"/>
        <v>20</v>
      </c>
      <c r="B22" s="64" t="s">
        <v>40</v>
      </c>
      <c r="C22" s="64" t="s">
        <v>41</v>
      </c>
      <c r="D22" s="66">
        <v>0</v>
      </c>
      <c r="E22" s="65" t="s">
        <v>281</v>
      </c>
      <c r="F22" s="59" t="s">
        <v>219</v>
      </c>
      <c r="G22" s="66">
        <f t="shared" si="0"/>
        <v>0</v>
      </c>
      <c r="H22" s="13">
        <v>0.21</v>
      </c>
    </row>
    <row r="23" spans="1:8" ht="11.25">
      <c r="A23" s="65">
        <f t="shared" si="1"/>
        <v>21</v>
      </c>
      <c r="B23" s="64" t="s">
        <v>293</v>
      </c>
      <c r="C23" s="64" t="s">
        <v>294</v>
      </c>
      <c r="D23" s="66">
        <v>0</v>
      </c>
      <c r="E23" s="65" t="s">
        <v>295</v>
      </c>
      <c r="F23" s="59" t="s">
        <v>31</v>
      </c>
      <c r="G23" s="66">
        <f t="shared" si="0"/>
        <v>0</v>
      </c>
      <c r="H23" s="13">
        <v>0.21</v>
      </c>
    </row>
    <row r="24" spans="1:8" ht="11.25">
      <c r="A24" s="65">
        <f t="shared" si="1"/>
        <v>22</v>
      </c>
      <c r="B24" s="64" t="s">
        <v>42</v>
      </c>
      <c r="C24" s="64" t="s">
        <v>43</v>
      </c>
      <c r="D24" s="66">
        <v>0</v>
      </c>
      <c r="E24" s="65" t="s">
        <v>222</v>
      </c>
      <c r="F24" s="59" t="s">
        <v>19</v>
      </c>
      <c r="G24" s="66">
        <f t="shared" si="0"/>
        <v>0</v>
      </c>
      <c r="H24" s="13">
        <v>0.21</v>
      </c>
    </row>
    <row r="25" spans="1:8" ht="11.25">
      <c r="A25" s="65">
        <f t="shared" si="1"/>
        <v>23</v>
      </c>
      <c r="B25" s="64" t="s">
        <v>239</v>
      </c>
      <c r="C25" s="64" t="s">
        <v>240</v>
      </c>
      <c r="D25" s="66">
        <v>0</v>
      </c>
      <c r="E25" s="65" t="s">
        <v>296</v>
      </c>
      <c r="F25" s="59" t="s">
        <v>19</v>
      </c>
      <c r="G25" s="66">
        <f t="shared" si="0"/>
        <v>0</v>
      </c>
      <c r="H25" s="13">
        <v>0.21</v>
      </c>
    </row>
    <row r="26" spans="1:8" ht="11.25">
      <c r="A26" s="65">
        <f t="shared" si="1"/>
        <v>24</v>
      </c>
      <c r="B26" s="64" t="s">
        <v>44</v>
      </c>
      <c r="C26" s="64" t="s">
        <v>45</v>
      </c>
      <c r="D26" s="66">
        <v>0</v>
      </c>
      <c r="E26" s="65" t="s">
        <v>297</v>
      </c>
      <c r="F26" s="59" t="s">
        <v>19</v>
      </c>
      <c r="G26" s="66">
        <f t="shared" si="0"/>
        <v>0</v>
      </c>
      <c r="H26" s="13">
        <v>0.21</v>
      </c>
    </row>
    <row r="27" spans="1:8" ht="11.25">
      <c r="A27" s="65">
        <f t="shared" si="1"/>
        <v>25</v>
      </c>
      <c r="B27" s="64" t="s">
        <v>242</v>
      </c>
      <c r="C27" s="64" t="s">
        <v>243</v>
      </c>
      <c r="D27" s="66">
        <v>0</v>
      </c>
      <c r="E27" s="65" t="s">
        <v>280</v>
      </c>
      <c r="F27" s="59" t="s">
        <v>31</v>
      </c>
      <c r="G27" s="66">
        <f t="shared" si="0"/>
        <v>0</v>
      </c>
      <c r="H27" s="13">
        <v>0.21</v>
      </c>
    </row>
    <row r="28" spans="1:8" ht="11.25">
      <c r="A28" s="65">
        <f t="shared" si="1"/>
        <v>26</v>
      </c>
      <c r="B28" s="64" t="s">
        <v>244</v>
      </c>
      <c r="C28" s="64" t="s">
        <v>245</v>
      </c>
      <c r="D28" s="66">
        <v>0</v>
      </c>
      <c r="E28" s="65" t="s">
        <v>297</v>
      </c>
      <c r="F28" s="59" t="s">
        <v>19</v>
      </c>
      <c r="G28" s="66">
        <f t="shared" si="0"/>
        <v>0</v>
      </c>
      <c r="H28" s="13">
        <v>0.21</v>
      </c>
    </row>
    <row r="29" ht="11.25">
      <c r="H29" s="2"/>
    </row>
    <row r="30" spans="1:7" ht="12" thickBot="1">
      <c r="A30" s="14" t="s">
        <v>50</v>
      </c>
      <c r="G30" s="27">
        <f>SUM(G3:G29)</f>
        <v>0</v>
      </c>
    </row>
    <row r="31" spans="1:8" ht="12.75" thickTop="1">
      <c r="A31" s="15"/>
      <c r="B31" s="15"/>
      <c r="C31" s="15"/>
      <c r="D31" s="38"/>
      <c r="E31" s="38"/>
      <c r="F31" s="61"/>
      <c r="G31" s="39"/>
      <c r="H31" s="15"/>
    </row>
    <row r="32" spans="1:8" ht="15.75">
      <c r="A32" s="74" t="s">
        <v>171</v>
      </c>
      <c r="B32" s="74"/>
      <c r="C32" s="74"/>
      <c r="D32" s="74"/>
      <c r="E32" s="74"/>
      <c r="F32" s="74"/>
      <c r="G32" s="74"/>
      <c r="H32" s="74"/>
    </row>
    <row r="33" spans="1:8" ht="11.25">
      <c r="A33" s="9" t="s">
        <v>11</v>
      </c>
      <c r="B33" s="10" t="s">
        <v>12</v>
      </c>
      <c r="C33" s="10" t="s">
        <v>13</v>
      </c>
      <c r="D33" s="26" t="s">
        <v>14</v>
      </c>
      <c r="E33" s="26" t="s">
        <v>15</v>
      </c>
      <c r="F33" s="58" t="s">
        <v>16</v>
      </c>
      <c r="G33" s="26" t="s">
        <v>17</v>
      </c>
      <c r="H33" s="9" t="s">
        <v>18</v>
      </c>
    </row>
    <row r="34" spans="1:8" ht="11.25">
      <c r="A34" s="41">
        <v>1</v>
      </c>
      <c r="B34" s="42" t="s">
        <v>46</v>
      </c>
      <c r="C34" s="42" t="s">
        <v>47</v>
      </c>
      <c r="D34" s="50">
        <v>0</v>
      </c>
      <c r="E34" s="51">
        <v>17</v>
      </c>
      <c r="F34" s="59" t="s">
        <v>31</v>
      </c>
      <c r="G34" s="43">
        <f>E34*D34</f>
        <v>0</v>
      </c>
      <c r="H34" s="13">
        <v>0.21</v>
      </c>
    </row>
    <row r="35" spans="1:8" ht="11.25">
      <c r="A35" s="41">
        <v>2</v>
      </c>
      <c r="B35" s="42" t="s">
        <v>48</v>
      </c>
      <c r="C35" s="42" t="s">
        <v>49</v>
      </c>
      <c r="D35" s="66">
        <v>0</v>
      </c>
      <c r="E35" s="51">
        <v>13</v>
      </c>
      <c r="F35" s="59" t="s">
        <v>31</v>
      </c>
      <c r="G35" s="43">
        <f>E35*D35</f>
        <v>0</v>
      </c>
      <c r="H35" s="13">
        <v>0.21</v>
      </c>
    </row>
    <row r="36" spans="1:8" ht="11.25">
      <c r="A36" s="11"/>
      <c r="B36" s="12"/>
      <c r="C36" s="12"/>
      <c r="D36" s="37"/>
      <c r="E36" s="37"/>
      <c r="F36" s="62"/>
      <c r="G36" s="37"/>
      <c r="H36" s="13"/>
    </row>
    <row r="37" spans="1:8" ht="12" thickBot="1">
      <c r="A37" s="44" t="s">
        <v>50</v>
      </c>
      <c r="B37" s="45"/>
      <c r="C37" s="45"/>
      <c r="D37" s="46"/>
      <c r="E37" s="46"/>
      <c r="F37" s="63"/>
      <c r="G37" s="47">
        <f>SUM(G34:G36)</f>
        <v>0</v>
      </c>
      <c r="H37" s="45"/>
    </row>
    <row r="38" ht="12" thickTop="1"/>
    <row r="39" spans="1:8" ht="15.75">
      <c r="A39" s="74" t="s">
        <v>51</v>
      </c>
      <c r="B39" s="74"/>
      <c r="C39" s="74"/>
      <c r="D39" s="74"/>
      <c r="E39" s="74"/>
      <c r="F39" s="74"/>
      <c r="G39" s="74"/>
      <c r="H39" s="74"/>
    </row>
    <row r="40" spans="1:8" ht="11.25">
      <c r="A40" s="9" t="s">
        <v>11</v>
      </c>
      <c r="B40" s="10" t="s">
        <v>12</v>
      </c>
      <c r="C40" s="10" t="s">
        <v>13</v>
      </c>
      <c r="D40" s="26" t="s">
        <v>14</v>
      </c>
      <c r="E40" s="26" t="s">
        <v>15</v>
      </c>
      <c r="F40" s="58" t="s">
        <v>16</v>
      </c>
      <c r="G40" s="26" t="s">
        <v>17</v>
      </c>
      <c r="H40" s="9" t="s">
        <v>18</v>
      </c>
    </row>
    <row r="41" spans="1:8" ht="11.25">
      <c r="A41" s="48">
        <v>1</v>
      </c>
      <c r="B41" s="64" t="s">
        <v>52</v>
      </c>
      <c r="C41" s="64" t="s">
        <v>53</v>
      </c>
      <c r="D41" s="66">
        <v>0</v>
      </c>
      <c r="E41" s="65" t="s">
        <v>254</v>
      </c>
      <c r="F41" s="59" t="s">
        <v>54</v>
      </c>
      <c r="G41" s="50">
        <f>E41*D41</f>
        <v>0</v>
      </c>
      <c r="H41" s="13">
        <v>0.21</v>
      </c>
    </row>
    <row r="42" spans="1:8" ht="11.25">
      <c r="A42" s="48">
        <f>A41+1</f>
        <v>2</v>
      </c>
      <c r="B42" s="64" t="s">
        <v>298</v>
      </c>
      <c r="C42" s="64" t="s">
        <v>299</v>
      </c>
      <c r="D42" s="66">
        <v>0</v>
      </c>
      <c r="E42" s="65" t="s">
        <v>191</v>
      </c>
      <c r="F42" s="59" t="s">
        <v>57</v>
      </c>
      <c r="G42" s="50">
        <f aca="true" t="shared" si="2" ref="G42:G83">E42*D42</f>
        <v>0</v>
      </c>
      <c r="H42" s="13">
        <v>0.21</v>
      </c>
    </row>
    <row r="43" spans="1:8" ht="14.25" customHeight="1">
      <c r="A43" s="48">
        <f aca="true" t="shared" si="3" ref="A43:A83">A42+1</f>
        <v>3</v>
      </c>
      <c r="B43" s="64" t="s">
        <v>55</v>
      </c>
      <c r="C43" s="64" t="s">
        <v>56</v>
      </c>
      <c r="D43" s="66">
        <v>0</v>
      </c>
      <c r="E43" s="65" t="s">
        <v>246</v>
      </c>
      <c r="F43" s="59" t="s">
        <v>19</v>
      </c>
      <c r="G43" s="50">
        <f t="shared" si="2"/>
        <v>0</v>
      </c>
      <c r="H43" s="13">
        <v>0.21</v>
      </c>
    </row>
    <row r="44" spans="1:8" ht="11.25">
      <c r="A44" s="48">
        <f t="shared" si="3"/>
        <v>4</v>
      </c>
      <c r="B44" s="64" t="s">
        <v>177</v>
      </c>
      <c r="C44" s="64" t="s">
        <v>178</v>
      </c>
      <c r="D44" s="66">
        <v>0</v>
      </c>
      <c r="E44" s="65" t="s">
        <v>300</v>
      </c>
      <c r="F44" s="59" t="s">
        <v>57</v>
      </c>
      <c r="G44" s="50">
        <f t="shared" si="2"/>
        <v>0</v>
      </c>
      <c r="H44" s="13">
        <v>0.21</v>
      </c>
    </row>
    <row r="45" spans="1:8" ht="11.25">
      <c r="A45" s="48">
        <f t="shared" si="3"/>
        <v>5</v>
      </c>
      <c r="B45" s="64" t="s">
        <v>179</v>
      </c>
      <c r="C45" s="64" t="s">
        <v>180</v>
      </c>
      <c r="D45" s="66">
        <v>0</v>
      </c>
      <c r="E45" s="65" t="s">
        <v>301</v>
      </c>
      <c r="F45" s="59" t="s">
        <v>19</v>
      </c>
      <c r="G45" s="50">
        <f t="shared" si="2"/>
        <v>0</v>
      </c>
      <c r="H45" s="13">
        <v>0.21</v>
      </c>
    </row>
    <row r="46" spans="1:8" ht="11.25">
      <c r="A46" s="48">
        <f t="shared" si="3"/>
        <v>6</v>
      </c>
      <c r="B46" s="64" t="s">
        <v>302</v>
      </c>
      <c r="C46" s="64" t="s">
        <v>303</v>
      </c>
      <c r="D46" s="66">
        <v>0</v>
      </c>
      <c r="E46" s="65" t="s">
        <v>194</v>
      </c>
      <c r="F46" s="59" t="s">
        <v>19</v>
      </c>
      <c r="G46" s="50">
        <f t="shared" si="2"/>
        <v>0</v>
      </c>
      <c r="H46" s="13">
        <v>0.21</v>
      </c>
    </row>
    <row r="47" spans="1:8" ht="11.25">
      <c r="A47" s="48">
        <f t="shared" si="3"/>
        <v>7</v>
      </c>
      <c r="B47" s="64" t="s">
        <v>181</v>
      </c>
      <c r="C47" s="64" t="s">
        <v>182</v>
      </c>
      <c r="D47" s="66">
        <v>0</v>
      </c>
      <c r="E47" s="65" t="s">
        <v>281</v>
      </c>
      <c r="F47" s="59" t="s">
        <v>31</v>
      </c>
      <c r="G47" s="50">
        <f t="shared" si="2"/>
        <v>0</v>
      </c>
      <c r="H47" s="13">
        <v>0.21</v>
      </c>
    </row>
    <row r="48" spans="1:8" ht="11.25">
      <c r="A48" s="48">
        <f t="shared" si="3"/>
        <v>8</v>
      </c>
      <c r="B48" s="64" t="s">
        <v>58</v>
      </c>
      <c r="C48" s="64" t="s">
        <v>59</v>
      </c>
      <c r="D48" s="66">
        <v>0</v>
      </c>
      <c r="E48" s="65" t="s">
        <v>220</v>
      </c>
      <c r="F48" s="59" t="s">
        <v>60</v>
      </c>
      <c r="G48" s="50">
        <f t="shared" si="2"/>
        <v>0</v>
      </c>
      <c r="H48" s="13">
        <v>0.21</v>
      </c>
    </row>
    <row r="49" spans="1:8" ht="11.25">
      <c r="A49" s="48">
        <f t="shared" si="3"/>
        <v>9</v>
      </c>
      <c r="B49" s="64" t="s">
        <v>304</v>
      </c>
      <c r="C49" s="64" t="s">
        <v>305</v>
      </c>
      <c r="D49" s="66">
        <v>0</v>
      </c>
      <c r="E49" s="65" t="s">
        <v>172</v>
      </c>
      <c r="F49" s="59" t="s">
        <v>31</v>
      </c>
      <c r="G49" s="50">
        <f t="shared" si="2"/>
        <v>0</v>
      </c>
      <c r="H49" s="13">
        <v>0.21</v>
      </c>
    </row>
    <row r="50" spans="1:8" ht="11.25">
      <c r="A50" s="48">
        <f t="shared" si="3"/>
        <v>10</v>
      </c>
      <c r="B50" s="64" t="s">
        <v>306</v>
      </c>
      <c r="C50" s="64" t="s">
        <v>307</v>
      </c>
      <c r="D50" s="66">
        <v>0</v>
      </c>
      <c r="E50" s="65" t="s">
        <v>172</v>
      </c>
      <c r="F50" s="59" t="s">
        <v>31</v>
      </c>
      <c r="G50" s="50">
        <f t="shared" si="2"/>
        <v>0</v>
      </c>
      <c r="H50" s="13">
        <v>0.21</v>
      </c>
    </row>
    <row r="51" spans="1:8" ht="11.25">
      <c r="A51" s="48">
        <f t="shared" si="3"/>
        <v>11</v>
      </c>
      <c r="B51" s="64" t="s">
        <v>61</v>
      </c>
      <c r="C51" s="64" t="s">
        <v>62</v>
      </c>
      <c r="D51" s="66">
        <v>0</v>
      </c>
      <c r="E51" s="65" t="s">
        <v>173</v>
      </c>
      <c r="F51" s="59" t="s">
        <v>60</v>
      </c>
      <c r="G51" s="50">
        <f t="shared" si="2"/>
        <v>0</v>
      </c>
      <c r="H51" s="13">
        <v>0.21</v>
      </c>
    </row>
    <row r="52" spans="1:8" ht="11.25" customHeight="1">
      <c r="A52" s="48">
        <f t="shared" si="3"/>
        <v>12</v>
      </c>
      <c r="B52" s="64" t="s">
        <v>184</v>
      </c>
      <c r="C52" s="64" t="s">
        <v>185</v>
      </c>
      <c r="D52" s="66">
        <v>0</v>
      </c>
      <c r="E52" s="65" t="s">
        <v>281</v>
      </c>
      <c r="F52" s="59" t="s">
        <v>219</v>
      </c>
      <c r="G52" s="50">
        <f t="shared" si="2"/>
        <v>0</v>
      </c>
      <c r="H52" s="13">
        <v>0.21</v>
      </c>
    </row>
    <row r="53" spans="1:8" ht="9.75" customHeight="1">
      <c r="A53" s="48">
        <f t="shared" si="3"/>
        <v>13</v>
      </c>
      <c r="B53" s="64" t="s">
        <v>63</v>
      </c>
      <c r="C53" s="64" t="s">
        <v>64</v>
      </c>
      <c r="D53" s="66">
        <v>0</v>
      </c>
      <c r="E53" s="65" t="s">
        <v>220</v>
      </c>
      <c r="F53" s="59" t="s">
        <v>60</v>
      </c>
      <c r="G53" s="50">
        <f t="shared" si="2"/>
        <v>0</v>
      </c>
      <c r="H53" s="13">
        <v>0.21</v>
      </c>
    </row>
    <row r="54" spans="1:8" ht="11.25">
      <c r="A54" s="48">
        <f t="shared" si="3"/>
        <v>14</v>
      </c>
      <c r="B54" s="64" t="s">
        <v>255</v>
      </c>
      <c r="C54" s="64" t="s">
        <v>256</v>
      </c>
      <c r="D54" s="66">
        <v>0</v>
      </c>
      <c r="E54" s="65" t="s">
        <v>183</v>
      </c>
      <c r="F54" s="59" t="s">
        <v>19</v>
      </c>
      <c r="G54" s="50">
        <f t="shared" si="2"/>
        <v>0</v>
      </c>
      <c r="H54" s="13">
        <v>0.21</v>
      </c>
    </row>
    <row r="55" spans="1:8" ht="11.25">
      <c r="A55" s="48">
        <f t="shared" si="3"/>
        <v>15</v>
      </c>
      <c r="B55" s="64" t="s">
        <v>186</v>
      </c>
      <c r="C55" s="64" t="s">
        <v>187</v>
      </c>
      <c r="D55" s="66">
        <v>0</v>
      </c>
      <c r="E55" s="65" t="s">
        <v>238</v>
      </c>
      <c r="F55" s="59" t="s">
        <v>19</v>
      </c>
      <c r="G55" s="50">
        <f t="shared" si="2"/>
        <v>0</v>
      </c>
      <c r="H55" s="13">
        <v>0.21</v>
      </c>
    </row>
    <row r="56" spans="1:8" ht="11.25">
      <c r="A56" s="48">
        <f t="shared" si="3"/>
        <v>16</v>
      </c>
      <c r="B56" s="64" t="s">
        <v>188</v>
      </c>
      <c r="C56" s="64" t="s">
        <v>308</v>
      </c>
      <c r="D56" s="66">
        <v>0</v>
      </c>
      <c r="E56" s="65" t="s">
        <v>252</v>
      </c>
      <c r="F56" s="59" t="s">
        <v>19</v>
      </c>
      <c r="G56" s="50">
        <f t="shared" si="2"/>
        <v>0</v>
      </c>
      <c r="H56" s="13">
        <v>0.21</v>
      </c>
    </row>
    <row r="57" spans="1:8" ht="11.25">
      <c r="A57" s="48">
        <f t="shared" si="3"/>
        <v>17</v>
      </c>
      <c r="B57" s="64" t="s">
        <v>65</v>
      </c>
      <c r="C57" s="64" t="s">
        <v>66</v>
      </c>
      <c r="D57" s="66">
        <v>0</v>
      </c>
      <c r="E57" s="65" t="s">
        <v>309</v>
      </c>
      <c r="F57" s="59" t="s">
        <v>60</v>
      </c>
      <c r="G57" s="50">
        <f t="shared" si="2"/>
        <v>0</v>
      </c>
      <c r="H57" s="13">
        <v>0.21</v>
      </c>
    </row>
    <row r="58" spans="1:8" ht="11.25">
      <c r="A58" s="48">
        <f t="shared" si="3"/>
        <v>18</v>
      </c>
      <c r="B58" s="64" t="s">
        <v>67</v>
      </c>
      <c r="C58" s="64" t="s">
        <v>68</v>
      </c>
      <c r="D58" s="66">
        <v>0</v>
      </c>
      <c r="E58" s="65" t="s">
        <v>310</v>
      </c>
      <c r="F58" s="59" t="s">
        <v>60</v>
      </c>
      <c r="G58" s="50">
        <f t="shared" si="2"/>
        <v>0</v>
      </c>
      <c r="H58" s="13">
        <v>0.21</v>
      </c>
    </row>
    <row r="59" spans="1:8" ht="11.25">
      <c r="A59" s="48">
        <f t="shared" si="3"/>
        <v>19</v>
      </c>
      <c r="B59" s="64" t="s">
        <v>311</v>
      </c>
      <c r="C59" s="64" t="s">
        <v>312</v>
      </c>
      <c r="D59" s="66">
        <v>0</v>
      </c>
      <c r="E59" s="65" t="s">
        <v>280</v>
      </c>
      <c r="F59" s="59" t="s">
        <v>19</v>
      </c>
      <c r="G59" s="50">
        <f t="shared" si="2"/>
        <v>0</v>
      </c>
      <c r="H59" s="13">
        <v>0.21</v>
      </c>
    </row>
    <row r="60" spans="1:8" ht="11.25">
      <c r="A60" s="48">
        <f t="shared" si="3"/>
        <v>20</v>
      </c>
      <c r="B60" s="64" t="s">
        <v>69</v>
      </c>
      <c r="C60" s="64" t="s">
        <v>71</v>
      </c>
      <c r="D60" s="66">
        <v>0</v>
      </c>
      <c r="E60" s="65" t="s">
        <v>221</v>
      </c>
      <c r="F60" s="59" t="s">
        <v>31</v>
      </c>
      <c r="G60" s="50">
        <f t="shared" si="2"/>
        <v>0</v>
      </c>
      <c r="H60" s="13">
        <v>0.21</v>
      </c>
    </row>
    <row r="61" spans="1:8" ht="11.25">
      <c r="A61" s="48">
        <f t="shared" si="3"/>
        <v>21</v>
      </c>
      <c r="B61" s="64" t="s">
        <v>69</v>
      </c>
      <c r="C61" s="64" t="s">
        <v>70</v>
      </c>
      <c r="D61" s="66">
        <v>0</v>
      </c>
      <c r="E61" s="65" t="s">
        <v>295</v>
      </c>
      <c r="F61" s="59" t="s">
        <v>31</v>
      </c>
      <c r="G61" s="50">
        <f t="shared" si="2"/>
        <v>0</v>
      </c>
      <c r="H61" s="13">
        <v>0.21</v>
      </c>
    </row>
    <row r="62" spans="1:8" ht="12.75" customHeight="1">
      <c r="A62" s="48">
        <f t="shared" si="3"/>
        <v>22</v>
      </c>
      <c r="B62" s="64" t="s">
        <v>69</v>
      </c>
      <c r="C62" s="64" t="s">
        <v>190</v>
      </c>
      <c r="D62" s="66">
        <v>0</v>
      </c>
      <c r="E62" s="65" t="s">
        <v>189</v>
      </c>
      <c r="F62" s="59" t="s">
        <v>31</v>
      </c>
      <c r="G62" s="50">
        <f t="shared" si="2"/>
        <v>0</v>
      </c>
      <c r="H62" s="13">
        <v>0.21</v>
      </c>
    </row>
    <row r="63" spans="1:8" ht="11.25">
      <c r="A63" s="48">
        <f t="shared" si="3"/>
        <v>23</v>
      </c>
      <c r="B63" s="64" t="s">
        <v>72</v>
      </c>
      <c r="C63" s="64" t="s">
        <v>73</v>
      </c>
      <c r="D63" s="66">
        <v>0</v>
      </c>
      <c r="E63" s="65" t="s">
        <v>246</v>
      </c>
      <c r="F63" s="59" t="s">
        <v>19</v>
      </c>
      <c r="G63" s="50">
        <f t="shared" si="2"/>
        <v>0</v>
      </c>
      <c r="H63" s="13">
        <v>0.21</v>
      </c>
    </row>
    <row r="64" spans="1:8" ht="12.75" customHeight="1">
      <c r="A64" s="48">
        <f t="shared" si="3"/>
        <v>24</v>
      </c>
      <c r="B64" s="64" t="s">
        <v>313</v>
      </c>
      <c r="C64" s="64" t="s">
        <v>314</v>
      </c>
      <c r="D64" s="66">
        <v>0</v>
      </c>
      <c r="E64" s="65" t="s">
        <v>246</v>
      </c>
      <c r="F64" s="59" t="s">
        <v>232</v>
      </c>
      <c r="G64" s="50">
        <f t="shared" si="2"/>
        <v>0</v>
      </c>
      <c r="H64" s="13">
        <v>0.21</v>
      </c>
    </row>
    <row r="65" spans="1:8" ht="12.75" customHeight="1">
      <c r="A65" s="48">
        <f t="shared" si="3"/>
        <v>25</v>
      </c>
      <c r="B65" s="64" t="s">
        <v>74</v>
      </c>
      <c r="C65" s="64" t="s">
        <v>75</v>
      </c>
      <c r="D65" s="66">
        <v>0</v>
      </c>
      <c r="E65" s="65" t="s">
        <v>281</v>
      </c>
      <c r="F65" s="59" t="s">
        <v>219</v>
      </c>
      <c r="G65" s="50">
        <f t="shared" si="2"/>
        <v>0</v>
      </c>
      <c r="H65" s="13">
        <v>0.21</v>
      </c>
    </row>
    <row r="66" spans="1:8" ht="12" customHeight="1">
      <c r="A66" s="48">
        <f t="shared" si="3"/>
        <v>26</v>
      </c>
      <c r="B66" s="64" t="s">
        <v>76</v>
      </c>
      <c r="C66" s="64" t="s">
        <v>77</v>
      </c>
      <c r="D66" s="66">
        <v>0</v>
      </c>
      <c r="E66" s="65" t="s">
        <v>280</v>
      </c>
      <c r="F66" s="59" t="s">
        <v>31</v>
      </c>
      <c r="G66" s="50">
        <f t="shared" si="2"/>
        <v>0</v>
      </c>
      <c r="H66" s="13">
        <v>0.21</v>
      </c>
    </row>
    <row r="67" spans="1:8" ht="12" customHeight="1">
      <c r="A67" s="48">
        <f t="shared" si="3"/>
        <v>27</v>
      </c>
      <c r="B67" s="64" t="s">
        <v>315</v>
      </c>
      <c r="C67" s="64" t="s">
        <v>316</v>
      </c>
      <c r="D67" s="66">
        <v>0</v>
      </c>
      <c r="E67" s="65" t="s">
        <v>280</v>
      </c>
      <c r="F67" s="59" t="s">
        <v>19</v>
      </c>
      <c r="G67" s="50">
        <f t="shared" si="2"/>
        <v>0</v>
      </c>
      <c r="H67" s="13">
        <v>0.21</v>
      </c>
    </row>
    <row r="68" spans="1:8" ht="12" customHeight="1">
      <c r="A68" s="48">
        <f t="shared" si="3"/>
        <v>28</v>
      </c>
      <c r="B68" s="64" t="s">
        <v>223</v>
      </c>
      <c r="C68" s="64" t="s">
        <v>224</v>
      </c>
      <c r="D68" s="66">
        <v>0</v>
      </c>
      <c r="E68" s="65" t="s">
        <v>251</v>
      </c>
      <c r="F68" s="59" t="s">
        <v>19</v>
      </c>
      <c r="G68" s="50">
        <f t="shared" si="2"/>
        <v>0</v>
      </c>
      <c r="H68" s="13">
        <v>0.21</v>
      </c>
    </row>
    <row r="69" spans="1:8" ht="11.25">
      <c r="A69" s="48">
        <f t="shared" si="3"/>
        <v>29</v>
      </c>
      <c r="B69" s="64" t="s">
        <v>248</v>
      </c>
      <c r="C69" s="64" t="s">
        <v>249</v>
      </c>
      <c r="D69" s="66">
        <v>0</v>
      </c>
      <c r="E69" s="65" t="s">
        <v>183</v>
      </c>
      <c r="F69" s="59" t="s">
        <v>19</v>
      </c>
      <c r="G69" s="50">
        <f t="shared" si="2"/>
        <v>0</v>
      </c>
      <c r="H69" s="13">
        <v>0.21</v>
      </c>
    </row>
    <row r="70" spans="1:8" ht="11.25">
      <c r="A70" s="48">
        <f t="shared" si="3"/>
        <v>30</v>
      </c>
      <c r="B70" s="64" t="s">
        <v>192</v>
      </c>
      <c r="C70" s="64" t="s">
        <v>193</v>
      </c>
      <c r="D70" s="66">
        <v>0</v>
      </c>
      <c r="E70" s="65" t="s">
        <v>238</v>
      </c>
      <c r="F70" s="59" t="s">
        <v>19</v>
      </c>
      <c r="G70" s="50">
        <f t="shared" si="2"/>
        <v>0</v>
      </c>
      <c r="H70" s="13">
        <v>0.21</v>
      </c>
    </row>
    <row r="71" spans="1:8" ht="11.25">
      <c r="A71" s="48">
        <f t="shared" si="3"/>
        <v>31</v>
      </c>
      <c r="B71" s="64" t="s">
        <v>250</v>
      </c>
      <c r="C71" s="64" t="s">
        <v>317</v>
      </c>
      <c r="D71" s="66">
        <v>0</v>
      </c>
      <c r="E71" s="65" t="s">
        <v>252</v>
      </c>
      <c r="F71" s="59" t="s">
        <v>19</v>
      </c>
      <c r="G71" s="50">
        <f t="shared" si="2"/>
        <v>0</v>
      </c>
      <c r="H71" s="13">
        <v>0.21</v>
      </c>
    </row>
    <row r="72" spans="1:8" ht="11.25">
      <c r="A72" s="48">
        <f t="shared" si="3"/>
        <v>32</v>
      </c>
      <c r="B72" s="64" t="s">
        <v>78</v>
      </c>
      <c r="C72" s="64" t="s">
        <v>79</v>
      </c>
      <c r="D72" s="66">
        <v>0</v>
      </c>
      <c r="E72" s="65" t="s">
        <v>318</v>
      </c>
      <c r="F72" s="59" t="s">
        <v>60</v>
      </c>
      <c r="G72" s="50">
        <f t="shared" si="2"/>
        <v>0</v>
      </c>
      <c r="H72" s="13">
        <v>0.21</v>
      </c>
    </row>
    <row r="73" spans="1:8" ht="11.25">
      <c r="A73" s="48">
        <f t="shared" si="3"/>
        <v>33</v>
      </c>
      <c r="B73" s="64" t="s">
        <v>164</v>
      </c>
      <c r="C73" s="64" t="s">
        <v>165</v>
      </c>
      <c r="D73" s="66">
        <v>0</v>
      </c>
      <c r="E73" s="65" t="s">
        <v>319</v>
      </c>
      <c r="F73" s="59" t="s">
        <v>60</v>
      </c>
      <c r="G73" s="50">
        <f t="shared" si="2"/>
        <v>0</v>
      </c>
      <c r="H73" s="13">
        <v>0.21</v>
      </c>
    </row>
    <row r="74" spans="1:8" ht="11.25">
      <c r="A74" s="48">
        <f t="shared" si="3"/>
        <v>34</v>
      </c>
      <c r="B74" s="64" t="s">
        <v>80</v>
      </c>
      <c r="C74" s="64" t="s">
        <v>81</v>
      </c>
      <c r="D74" s="66">
        <v>0</v>
      </c>
      <c r="E74" s="65" t="s">
        <v>238</v>
      </c>
      <c r="F74" s="59" t="s">
        <v>57</v>
      </c>
      <c r="G74" s="50">
        <f t="shared" si="2"/>
        <v>0</v>
      </c>
      <c r="H74" s="13">
        <v>0.21</v>
      </c>
    </row>
    <row r="75" spans="1:8" ht="11.25">
      <c r="A75" s="48">
        <f t="shared" si="3"/>
        <v>35</v>
      </c>
      <c r="B75" s="64" t="s">
        <v>253</v>
      </c>
      <c r="C75" s="64" t="s">
        <v>231</v>
      </c>
      <c r="D75" s="66">
        <v>0</v>
      </c>
      <c r="E75" s="65" t="s">
        <v>238</v>
      </c>
      <c r="F75" s="59" t="s">
        <v>57</v>
      </c>
      <c r="G75" s="50">
        <f t="shared" si="2"/>
        <v>0</v>
      </c>
      <c r="H75" s="13">
        <v>0.21</v>
      </c>
    </row>
    <row r="76" spans="1:8" ht="11.25">
      <c r="A76" s="48">
        <f t="shared" si="3"/>
        <v>36</v>
      </c>
      <c r="B76" s="64" t="s">
        <v>82</v>
      </c>
      <c r="C76" s="64" t="s">
        <v>320</v>
      </c>
      <c r="D76" s="66">
        <v>0</v>
      </c>
      <c r="E76" s="65" t="s">
        <v>194</v>
      </c>
      <c r="F76" s="59" t="s">
        <v>19</v>
      </c>
      <c r="G76" s="50">
        <f t="shared" si="2"/>
        <v>0</v>
      </c>
      <c r="H76" s="13">
        <v>0.21</v>
      </c>
    </row>
    <row r="77" spans="1:8" ht="11.25">
      <c r="A77" s="48">
        <f t="shared" si="3"/>
        <v>37</v>
      </c>
      <c r="B77" s="64" t="s">
        <v>83</v>
      </c>
      <c r="C77" s="64" t="s">
        <v>86</v>
      </c>
      <c r="D77" s="66">
        <v>0</v>
      </c>
      <c r="E77" s="65" t="s">
        <v>321</v>
      </c>
      <c r="F77" s="59" t="s">
        <v>60</v>
      </c>
      <c r="G77" s="50">
        <f t="shared" si="2"/>
        <v>0</v>
      </c>
      <c r="H77" s="13">
        <v>0.21</v>
      </c>
    </row>
    <row r="78" spans="1:8" ht="11.25">
      <c r="A78" s="48">
        <f t="shared" si="3"/>
        <v>38</v>
      </c>
      <c r="B78" s="64" t="s">
        <v>83</v>
      </c>
      <c r="C78" s="64" t="s">
        <v>85</v>
      </c>
      <c r="D78" s="66">
        <v>0</v>
      </c>
      <c r="E78" s="65" t="s">
        <v>322</v>
      </c>
      <c r="F78" s="59" t="s">
        <v>60</v>
      </c>
      <c r="G78" s="50">
        <f t="shared" si="2"/>
        <v>0</v>
      </c>
      <c r="H78" s="13">
        <v>0.21</v>
      </c>
    </row>
    <row r="79" spans="1:8" ht="11.25">
      <c r="A79" s="48">
        <f t="shared" si="3"/>
        <v>39</v>
      </c>
      <c r="B79" s="64" t="s">
        <v>83</v>
      </c>
      <c r="C79" s="64" t="s">
        <v>84</v>
      </c>
      <c r="D79" s="66">
        <v>0</v>
      </c>
      <c r="E79" s="65" t="s">
        <v>323</v>
      </c>
      <c r="F79" s="59" t="s">
        <v>60</v>
      </c>
      <c r="G79" s="50">
        <f t="shared" si="2"/>
        <v>0</v>
      </c>
      <c r="H79" s="13">
        <v>0.21</v>
      </c>
    </row>
    <row r="80" spans="1:8" ht="11.25">
      <c r="A80" s="48">
        <f t="shared" si="3"/>
        <v>40</v>
      </c>
      <c r="B80" s="64" t="s">
        <v>83</v>
      </c>
      <c r="C80" s="64" t="s">
        <v>195</v>
      </c>
      <c r="D80" s="66">
        <v>0</v>
      </c>
      <c r="E80" s="65" t="s">
        <v>324</v>
      </c>
      <c r="F80" s="59" t="s">
        <v>60</v>
      </c>
      <c r="G80" s="50">
        <f t="shared" si="2"/>
        <v>0</v>
      </c>
      <c r="H80" s="13">
        <v>0.21</v>
      </c>
    </row>
    <row r="81" spans="1:8" ht="11.25">
      <c r="A81" s="65">
        <f t="shared" si="3"/>
        <v>41</v>
      </c>
      <c r="B81" s="64" t="s">
        <v>196</v>
      </c>
      <c r="C81" s="64" t="s">
        <v>197</v>
      </c>
      <c r="D81" s="66">
        <v>0</v>
      </c>
      <c r="E81" s="65" t="s">
        <v>300</v>
      </c>
      <c r="F81" s="59" t="s">
        <v>57</v>
      </c>
      <c r="G81" s="66">
        <f t="shared" si="2"/>
        <v>0</v>
      </c>
      <c r="H81" s="13">
        <v>0.21</v>
      </c>
    </row>
    <row r="82" spans="1:8" ht="11.25">
      <c r="A82" s="65">
        <f t="shared" si="3"/>
        <v>42</v>
      </c>
      <c r="B82" s="64" t="s">
        <v>198</v>
      </c>
      <c r="C82" s="64" t="s">
        <v>199</v>
      </c>
      <c r="D82" s="66">
        <v>0</v>
      </c>
      <c r="E82" s="65" t="s">
        <v>300</v>
      </c>
      <c r="F82" s="59" t="s">
        <v>57</v>
      </c>
      <c r="G82" s="66">
        <f t="shared" si="2"/>
        <v>0</v>
      </c>
      <c r="H82" s="13">
        <v>0.21</v>
      </c>
    </row>
    <row r="83" spans="1:8" ht="11.25">
      <c r="A83" s="65">
        <f t="shared" si="3"/>
        <v>43</v>
      </c>
      <c r="B83" s="64" t="s">
        <v>325</v>
      </c>
      <c r="C83" s="64" t="s">
        <v>326</v>
      </c>
      <c r="D83" s="66">
        <v>0</v>
      </c>
      <c r="E83" s="65" t="s">
        <v>295</v>
      </c>
      <c r="F83" s="59" t="s">
        <v>31</v>
      </c>
      <c r="G83" s="66">
        <f t="shared" si="2"/>
        <v>0</v>
      </c>
      <c r="H83" s="13">
        <v>0.21</v>
      </c>
    </row>
    <row r="84" spans="2:8" ht="11.25">
      <c r="B84" s="49"/>
      <c r="C84" s="49"/>
      <c r="D84" s="50"/>
      <c r="H84" s="2"/>
    </row>
    <row r="85" spans="1:7" ht="12" thickBot="1">
      <c r="A85" s="14" t="s">
        <v>50</v>
      </c>
      <c r="G85" s="27">
        <f>SUM(G41:G84)</f>
        <v>0</v>
      </c>
    </row>
    <row r="86" spans="1:8" ht="12.75" thickTop="1">
      <c r="A86" s="15"/>
      <c r="B86" s="15"/>
      <c r="C86" s="15"/>
      <c r="D86" s="38"/>
      <c r="E86" s="38"/>
      <c r="F86" s="61"/>
      <c r="G86" s="39"/>
      <c r="H86" s="15"/>
    </row>
    <row r="88" spans="1:8" ht="15.75">
      <c r="A88" s="74" t="s">
        <v>87</v>
      </c>
      <c r="B88" s="74"/>
      <c r="C88" s="74"/>
      <c r="D88" s="74"/>
      <c r="E88" s="74"/>
      <c r="F88" s="74"/>
      <c r="G88" s="74"/>
      <c r="H88" s="74"/>
    </row>
    <row r="89" spans="1:8" ht="11.25">
      <c r="A89" s="9" t="s">
        <v>11</v>
      </c>
      <c r="B89" s="10" t="s">
        <v>12</v>
      </c>
      <c r="C89" s="10" t="s">
        <v>13</v>
      </c>
      <c r="D89" s="26" t="s">
        <v>14</v>
      </c>
      <c r="E89" s="26" t="s">
        <v>15</v>
      </c>
      <c r="F89" s="58" t="s">
        <v>16</v>
      </c>
      <c r="G89" s="26" t="s">
        <v>17</v>
      </c>
      <c r="H89" s="9" t="s">
        <v>18</v>
      </c>
    </row>
    <row r="90" spans="1:8" ht="11.25" customHeight="1">
      <c r="A90" s="48">
        <v>1</v>
      </c>
      <c r="B90" s="64" t="s">
        <v>257</v>
      </c>
      <c r="C90" s="64" t="s">
        <v>258</v>
      </c>
      <c r="D90" s="66">
        <v>0</v>
      </c>
      <c r="E90" s="66">
        <v>1</v>
      </c>
      <c r="F90" s="59" t="s">
        <v>124</v>
      </c>
      <c r="G90" s="50">
        <f>E90*D90</f>
        <v>0</v>
      </c>
      <c r="H90" s="13">
        <v>0.21</v>
      </c>
    </row>
    <row r="91" spans="1:8" ht="11.25" customHeight="1">
      <c r="A91" s="48">
        <f>A90+1</f>
        <v>2</v>
      </c>
      <c r="B91" s="64" t="s">
        <v>259</v>
      </c>
      <c r="C91" s="64" t="s">
        <v>260</v>
      </c>
      <c r="D91" s="66">
        <v>0</v>
      </c>
      <c r="E91" s="66">
        <v>8</v>
      </c>
      <c r="F91" s="59" t="s">
        <v>19</v>
      </c>
      <c r="G91" s="50">
        <f aca="true" t="shared" si="4" ref="G91:G136">E91*D91</f>
        <v>0</v>
      </c>
      <c r="H91" s="13">
        <v>0.21</v>
      </c>
    </row>
    <row r="92" spans="1:8" ht="11.25" customHeight="1">
      <c r="A92" s="48">
        <f aca="true" t="shared" si="5" ref="A92:A136">A91+1</f>
        <v>3</v>
      </c>
      <c r="B92" s="64" t="s">
        <v>259</v>
      </c>
      <c r="C92" s="64" t="s">
        <v>225</v>
      </c>
      <c r="D92" s="66">
        <v>0</v>
      </c>
      <c r="E92" s="66">
        <v>16</v>
      </c>
      <c r="F92" s="59" t="s">
        <v>19</v>
      </c>
      <c r="G92" s="50">
        <f t="shared" si="4"/>
        <v>0</v>
      </c>
      <c r="H92" s="13">
        <v>0.21</v>
      </c>
    </row>
    <row r="93" spans="1:8" ht="11.25" customHeight="1">
      <c r="A93" s="48">
        <f t="shared" si="5"/>
        <v>4</v>
      </c>
      <c r="B93" s="64" t="s">
        <v>88</v>
      </c>
      <c r="C93" s="64" t="s">
        <v>89</v>
      </c>
      <c r="D93" s="66">
        <v>0</v>
      </c>
      <c r="E93" s="66">
        <v>13</v>
      </c>
      <c r="F93" s="59" t="s">
        <v>219</v>
      </c>
      <c r="G93" s="50">
        <f t="shared" si="4"/>
        <v>0</v>
      </c>
      <c r="H93" s="13">
        <v>0.21</v>
      </c>
    </row>
    <row r="94" spans="1:8" ht="11.25" customHeight="1">
      <c r="A94" s="48">
        <f t="shared" si="5"/>
        <v>5</v>
      </c>
      <c r="B94" s="64" t="s">
        <v>90</v>
      </c>
      <c r="C94" s="64" t="s">
        <v>91</v>
      </c>
      <c r="D94" s="66">
        <v>0</v>
      </c>
      <c r="E94" s="66">
        <v>2</v>
      </c>
      <c r="F94" s="59" t="s">
        <v>219</v>
      </c>
      <c r="G94" s="50">
        <f t="shared" si="4"/>
        <v>0</v>
      </c>
      <c r="H94" s="13">
        <v>0.21</v>
      </c>
    </row>
    <row r="95" spans="1:8" ht="11.25" customHeight="1">
      <c r="A95" s="48">
        <f t="shared" si="5"/>
        <v>6</v>
      </c>
      <c r="B95" s="64" t="s">
        <v>92</v>
      </c>
      <c r="C95" s="64" t="s">
        <v>93</v>
      </c>
      <c r="D95" s="66">
        <v>0</v>
      </c>
      <c r="E95" s="66">
        <v>13</v>
      </c>
      <c r="F95" s="59" t="s">
        <v>219</v>
      </c>
      <c r="G95" s="50">
        <f t="shared" si="4"/>
        <v>0</v>
      </c>
      <c r="H95" s="13">
        <v>0.21</v>
      </c>
    </row>
    <row r="96" spans="1:8" ht="11.25" customHeight="1">
      <c r="A96" s="48">
        <f t="shared" si="5"/>
        <v>7</v>
      </c>
      <c r="B96" s="64" t="s">
        <v>94</v>
      </c>
      <c r="C96" s="64" t="s">
        <v>95</v>
      </c>
      <c r="D96" s="66">
        <v>0</v>
      </c>
      <c r="E96" s="66">
        <v>5.33</v>
      </c>
      <c r="F96" s="59" t="s">
        <v>19</v>
      </c>
      <c r="G96" s="50">
        <f t="shared" si="4"/>
        <v>0</v>
      </c>
      <c r="H96" s="13">
        <v>0.21</v>
      </c>
    </row>
    <row r="97" spans="1:8" ht="12" customHeight="1">
      <c r="A97" s="48">
        <f t="shared" si="5"/>
        <v>8</v>
      </c>
      <c r="B97" s="64" t="s">
        <v>261</v>
      </c>
      <c r="C97" s="64" t="s">
        <v>96</v>
      </c>
      <c r="D97" s="66">
        <v>0</v>
      </c>
      <c r="E97" s="66">
        <v>68</v>
      </c>
      <c r="F97" s="59" t="s">
        <v>19</v>
      </c>
      <c r="G97" s="50">
        <f t="shared" si="4"/>
        <v>0</v>
      </c>
      <c r="H97" s="13">
        <v>0.21</v>
      </c>
    </row>
    <row r="98" spans="1:8" ht="11.25" customHeight="1">
      <c r="A98" s="48">
        <f t="shared" si="5"/>
        <v>9</v>
      </c>
      <c r="B98" s="64" t="s">
        <v>97</v>
      </c>
      <c r="C98" s="64" t="s">
        <v>98</v>
      </c>
      <c r="D98" s="66">
        <v>0</v>
      </c>
      <c r="E98" s="66">
        <v>435</v>
      </c>
      <c r="F98" s="59" t="s">
        <v>19</v>
      </c>
      <c r="G98" s="50">
        <f t="shared" si="4"/>
        <v>0</v>
      </c>
      <c r="H98" s="13">
        <v>0.21</v>
      </c>
    </row>
    <row r="99" spans="1:8" ht="11.25" customHeight="1">
      <c r="A99" s="48">
        <f t="shared" si="5"/>
        <v>10</v>
      </c>
      <c r="B99" s="64" t="s">
        <v>200</v>
      </c>
      <c r="C99" s="64" t="s">
        <v>262</v>
      </c>
      <c r="D99" s="66">
        <v>0</v>
      </c>
      <c r="E99" s="66">
        <v>11</v>
      </c>
      <c r="F99" s="59" t="s">
        <v>232</v>
      </c>
      <c r="G99" s="50">
        <f t="shared" si="4"/>
        <v>0</v>
      </c>
      <c r="H99" s="13">
        <v>0.21</v>
      </c>
    </row>
    <row r="100" spans="1:8" ht="11.25" customHeight="1">
      <c r="A100" s="48">
        <f t="shared" si="5"/>
        <v>11</v>
      </c>
      <c r="B100" s="64" t="s">
        <v>200</v>
      </c>
      <c r="C100" s="64" t="s">
        <v>327</v>
      </c>
      <c r="D100" s="66">
        <v>0</v>
      </c>
      <c r="E100" s="66">
        <v>1</v>
      </c>
      <c r="F100" s="59" t="s">
        <v>232</v>
      </c>
      <c r="G100" s="50">
        <f t="shared" si="4"/>
        <v>0</v>
      </c>
      <c r="H100" s="13">
        <v>0.21</v>
      </c>
    </row>
    <row r="101" spans="1:8" ht="11.25" customHeight="1">
      <c r="A101" s="48">
        <f t="shared" si="5"/>
        <v>12</v>
      </c>
      <c r="B101" s="64" t="s">
        <v>200</v>
      </c>
      <c r="C101" s="64" t="s">
        <v>328</v>
      </c>
      <c r="D101" s="66">
        <v>0</v>
      </c>
      <c r="E101" s="66">
        <v>1</v>
      </c>
      <c r="F101" s="59" t="s">
        <v>232</v>
      </c>
      <c r="G101" s="50">
        <f t="shared" si="4"/>
        <v>0</v>
      </c>
      <c r="H101" s="13">
        <v>0.21</v>
      </c>
    </row>
    <row r="102" spans="1:8" ht="11.25" customHeight="1">
      <c r="A102" s="48">
        <f t="shared" si="5"/>
        <v>13</v>
      </c>
      <c r="B102" s="64" t="s">
        <v>201</v>
      </c>
      <c r="C102" s="64" t="s">
        <v>202</v>
      </c>
      <c r="D102" s="66">
        <v>0</v>
      </c>
      <c r="E102" s="66">
        <v>13</v>
      </c>
      <c r="F102" s="59" t="s">
        <v>226</v>
      </c>
      <c r="G102" s="50">
        <f t="shared" si="4"/>
        <v>0</v>
      </c>
      <c r="H102" s="13">
        <v>0.21</v>
      </c>
    </row>
    <row r="103" spans="1:8" ht="11.25" customHeight="1">
      <c r="A103" s="48">
        <f t="shared" si="5"/>
        <v>14</v>
      </c>
      <c r="B103" s="64" t="s">
        <v>166</v>
      </c>
      <c r="C103" s="64" t="s">
        <v>203</v>
      </c>
      <c r="D103" s="66">
        <v>0</v>
      </c>
      <c r="E103" s="66">
        <v>13</v>
      </c>
      <c r="F103" s="59" t="s">
        <v>227</v>
      </c>
      <c r="G103" s="50">
        <f t="shared" si="4"/>
        <v>0</v>
      </c>
      <c r="H103" s="13">
        <v>0.21</v>
      </c>
    </row>
    <row r="104" spans="1:8" ht="11.25" customHeight="1">
      <c r="A104" s="48">
        <f t="shared" si="5"/>
        <v>15</v>
      </c>
      <c r="B104" s="64" t="s">
        <v>99</v>
      </c>
      <c r="C104" s="64" t="s">
        <v>100</v>
      </c>
      <c r="D104" s="66">
        <v>0</v>
      </c>
      <c r="E104" s="66">
        <v>6</v>
      </c>
      <c r="F104" s="59" t="s">
        <v>60</v>
      </c>
      <c r="G104" s="50">
        <f t="shared" si="4"/>
        <v>0</v>
      </c>
      <c r="H104" s="13">
        <v>0.21</v>
      </c>
    </row>
    <row r="105" spans="1:8" ht="11.25" customHeight="1">
      <c r="A105" s="48">
        <f t="shared" si="5"/>
        <v>16</v>
      </c>
      <c r="B105" s="64" t="s">
        <v>204</v>
      </c>
      <c r="C105" s="64" t="s">
        <v>329</v>
      </c>
      <c r="D105" s="66">
        <v>0</v>
      </c>
      <c r="E105" s="66">
        <v>11</v>
      </c>
      <c r="F105" s="59" t="s">
        <v>227</v>
      </c>
      <c r="G105" s="50">
        <f t="shared" si="4"/>
        <v>0</v>
      </c>
      <c r="H105" s="13">
        <v>0.21</v>
      </c>
    </row>
    <row r="106" spans="1:8" ht="11.25" customHeight="1">
      <c r="A106" s="48">
        <f t="shared" si="5"/>
        <v>17</v>
      </c>
      <c r="B106" s="64" t="s">
        <v>204</v>
      </c>
      <c r="C106" s="64" t="s">
        <v>330</v>
      </c>
      <c r="D106" s="66">
        <v>0</v>
      </c>
      <c r="E106" s="66">
        <v>1</v>
      </c>
      <c r="F106" s="59" t="s">
        <v>227</v>
      </c>
      <c r="G106" s="50">
        <f t="shared" si="4"/>
        <v>0</v>
      </c>
      <c r="H106" s="13">
        <v>0.21</v>
      </c>
    </row>
    <row r="107" spans="1:8" ht="11.25" customHeight="1">
      <c r="A107" s="48">
        <f t="shared" si="5"/>
        <v>18</v>
      </c>
      <c r="B107" s="64" t="s">
        <v>204</v>
      </c>
      <c r="C107" s="64" t="s">
        <v>331</v>
      </c>
      <c r="D107" s="66">
        <v>0</v>
      </c>
      <c r="E107" s="66">
        <v>1</v>
      </c>
      <c r="F107" s="59" t="s">
        <v>227</v>
      </c>
      <c r="G107" s="50">
        <f t="shared" si="4"/>
        <v>0</v>
      </c>
      <c r="H107" s="13">
        <v>0.21</v>
      </c>
    </row>
    <row r="108" spans="1:8" ht="11.25" customHeight="1">
      <c r="A108" s="48">
        <f t="shared" si="5"/>
        <v>19</v>
      </c>
      <c r="B108" s="64" t="s">
        <v>228</v>
      </c>
      <c r="C108" s="64" t="s">
        <v>101</v>
      </c>
      <c r="D108" s="66">
        <v>0</v>
      </c>
      <c r="E108" s="66">
        <v>0.4</v>
      </c>
      <c r="F108" s="59" t="s">
        <v>102</v>
      </c>
      <c r="G108" s="50">
        <f t="shared" si="4"/>
        <v>0</v>
      </c>
      <c r="H108" s="13">
        <v>0.21</v>
      </c>
    </row>
    <row r="109" spans="1:8" ht="11.25" customHeight="1">
      <c r="A109" s="48">
        <f t="shared" si="5"/>
        <v>20</v>
      </c>
      <c r="B109" s="64" t="s">
        <v>103</v>
      </c>
      <c r="C109" s="64" t="s">
        <v>104</v>
      </c>
      <c r="D109" s="66">
        <v>0</v>
      </c>
      <c r="E109" s="66">
        <v>350</v>
      </c>
      <c r="F109" s="59" t="s">
        <v>19</v>
      </c>
      <c r="G109" s="50">
        <f t="shared" si="4"/>
        <v>0</v>
      </c>
      <c r="H109" s="13">
        <v>0.21</v>
      </c>
    </row>
    <row r="110" spans="1:8" ht="11.25" customHeight="1">
      <c r="A110" s="48">
        <f t="shared" si="5"/>
        <v>21</v>
      </c>
      <c r="B110" s="64" t="s">
        <v>105</v>
      </c>
      <c r="C110" s="64" t="s">
        <v>332</v>
      </c>
      <c r="D110" s="66">
        <v>0</v>
      </c>
      <c r="E110" s="66">
        <v>136.5</v>
      </c>
      <c r="F110" s="59" t="s">
        <v>106</v>
      </c>
      <c r="G110" s="50">
        <f t="shared" si="4"/>
        <v>0</v>
      </c>
      <c r="H110" s="13">
        <v>0.21</v>
      </c>
    </row>
    <row r="111" spans="1:8" ht="11.25" customHeight="1">
      <c r="A111" s="48">
        <f t="shared" si="5"/>
        <v>22</v>
      </c>
      <c r="B111" s="64" t="s">
        <v>205</v>
      </c>
      <c r="C111" s="64" t="s">
        <v>206</v>
      </c>
      <c r="D111" s="66">
        <v>0</v>
      </c>
      <c r="E111" s="66">
        <v>410</v>
      </c>
      <c r="F111" s="59" t="s">
        <v>19</v>
      </c>
      <c r="G111" s="50">
        <f t="shared" si="4"/>
        <v>0</v>
      </c>
      <c r="H111" s="13">
        <v>0.21</v>
      </c>
    </row>
    <row r="112" spans="1:8" ht="11.25" customHeight="1">
      <c r="A112" s="48">
        <f t="shared" si="5"/>
        <v>23</v>
      </c>
      <c r="B112" s="64" t="s">
        <v>263</v>
      </c>
      <c r="C112" s="64" t="s">
        <v>264</v>
      </c>
      <c r="D112" s="66">
        <v>0</v>
      </c>
      <c r="E112" s="66">
        <v>26</v>
      </c>
      <c r="F112" s="59" t="s">
        <v>219</v>
      </c>
      <c r="G112" s="50">
        <f t="shared" si="4"/>
        <v>0</v>
      </c>
      <c r="H112" s="13">
        <v>0.21</v>
      </c>
    </row>
    <row r="113" spans="1:8" ht="11.25" customHeight="1">
      <c r="A113" s="48">
        <f t="shared" si="5"/>
        <v>24</v>
      </c>
      <c r="B113" s="64" t="s">
        <v>265</v>
      </c>
      <c r="C113" s="64" t="s">
        <v>266</v>
      </c>
      <c r="D113" s="66">
        <v>0</v>
      </c>
      <c r="E113" s="66">
        <v>13</v>
      </c>
      <c r="F113" s="59" t="s">
        <v>219</v>
      </c>
      <c r="G113" s="50">
        <f t="shared" si="4"/>
        <v>0</v>
      </c>
      <c r="H113" s="13">
        <v>0.21</v>
      </c>
    </row>
    <row r="114" spans="1:8" ht="11.25" customHeight="1">
      <c r="A114" s="48">
        <f t="shared" si="5"/>
        <v>25</v>
      </c>
      <c r="B114" s="64" t="s">
        <v>267</v>
      </c>
      <c r="C114" s="64" t="s">
        <v>268</v>
      </c>
      <c r="D114" s="66">
        <v>0</v>
      </c>
      <c r="E114" s="66">
        <v>3</v>
      </c>
      <c r="F114" s="59" t="s">
        <v>219</v>
      </c>
      <c r="G114" s="50">
        <f t="shared" si="4"/>
        <v>0</v>
      </c>
      <c r="H114" s="13">
        <v>0.21</v>
      </c>
    </row>
    <row r="115" spans="1:8" ht="11.25" customHeight="1">
      <c r="A115" s="48">
        <f t="shared" si="5"/>
        <v>26</v>
      </c>
      <c r="B115" s="64" t="s">
        <v>269</v>
      </c>
      <c r="C115" s="64" t="s">
        <v>270</v>
      </c>
      <c r="D115" s="66">
        <v>0</v>
      </c>
      <c r="E115" s="66">
        <v>1</v>
      </c>
      <c r="F115" s="59" t="s">
        <v>219</v>
      </c>
      <c r="G115" s="50">
        <f t="shared" si="4"/>
        <v>0</v>
      </c>
      <c r="H115" s="13">
        <v>0.21</v>
      </c>
    </row>
    <row r="116" spans="1:8" ht="11.25" customHeight="1">
      <c r="A116" s="48">
        <f t="shared" si="5"/>
        <v>27</v>
      </c>
      <c r="B116" s="64" t="s">
        <v>107</v>
      </c>
      <c r="C116" s="64" t="s">
        <v>108</v>
      </c>
      <c r="D116" s="66">
        <v>0</v>
      </c>
      <c r="E116" s="66">
        <v>13</v>
      </c>
      <c r="F116" s="59" t="s">
        <v>219</v>
      </c>
      <c r="G116" s="50">
        <f t="shared" si="4"/>
        <v>0</v>
      </c>
      <c r="H116" s="13">
        <v>0.21</v>
      </c>
    </row>
    <row r="117" spans="1:8" ht="11.25" customHeight="1">
      <c r="A117" s="48">
        <f t="shared" si="5"/>
        <v>28</v>
      </c>
      <c r="B117" s="64" t="s">
        <v>333</v>
      </c>
      <c r="C117" s="64" t="s">
        <v>334</v>
      </c>
      <c r="D117" s="66">
        <v>0</v>
      </c>
      <c r="E117" s="66">
        <v>3</v>
      </c>
      <c r="F117" s="59" t="s">
        <v>31</v>
      </c>
      <c r="G117" s="50">
        <f t="shared" si="4"/>
        <v>0</v>
      </c>
      <c r="H117" s="13">
        <v>0.21</v>
      </c>
    </row>
    <row r="118" spans="1:8" ht="11.25" customHeight="1">
      <c r="A118" s="48">
        <f t="shared" si="5"/>
        <v>29</v>
      </c>
      <c r="B118" s="64" t="s">
        <v>335</v>
      </c>
      <c r="C118" s="64" t="s">
        <v>336</v>
      </c>
      <c r="D118" s="66">
        <v>0</v>
      </c>
      <c r="E118" s="66">
        <v>1</v>
      </c>
      <c r="F118" s="59" t="s">
        <v>227</v>
      </c>
      <c r="G118" s="50">
        <f t="shared" si="4"/>
        <v>0</v>
      </c>
      <c r="H118" s="13">
        <v>0.21</v>
      </c>
    </row>
    <row r="119" spans="1:8" ht="12.75" customHeight="1">
      <c r="A119" s="48">
        <f t="shared" si="5"/>
        <v>30</v>
      </c>
      <c r="B119" s="64" t="s">
        <v>109</v>
      </c>
      <c r="C119" s="64" t="s">
        <v>207</v>
      </c>
      <c r="D119" s="66">
        <v>0</v>
      </c>
      <c r="E119" s="66">
        <v>13</v>
      </c>
      <c r="F119" s="59" t="s">
        <v>219</v>
      </c>
      <c r="G119" s="50">
        <f t="shared" si="4"/>
        <v>0</v>
      </c>
      <c r="H119" s="13">
        <v>0.21</v>
      </c>
    </row>
    <row r="120" spans="1:8" ht="11.25" customHeight="1">
      <c r="A120" s="48">
        <f t="shared" si="5"/>
        <v>31</v>
      </c>
      <c r="B120" s="64" t="s">
        <v>110</v>
      </c>
      <c r="C120" s="64" t="s">
        <v>111</v>
      </c>
      <c r="D120" s="66">
        <v>0</v>
      </c>
      <c r="E120" s="66">
        <v>320</v>
      </c>
      <c r="F120" s="59" t="s">
        <v>19</v>
      </c>
      <c r="G120" s="50">
        <f t="shared" si="4"/>
        <v>0</v>
      </c>
      <c r="H120" s="13">
        <v>0.21</v>
      </c>
    </row>
    <row r="121" spans="1:8" ht="11.25" customHeight="1">
      <c r="A121" s="48">
        <f t="shared" si="5"/>
        <v>32</v>
      </c>
      <c r="B121" s="64" t="s">
        <v>208</v>
      </c>
      <c r="C121" s="64" t="s">
        <v>209</v>
      </c>
      <c r="D121" s="66">
        <v>0</v>
      </c>
      <c r="E121" s="66">
        <v>13</v>
      </c>
      <c r="F121" s="59" t="s">
        <v>232</v>
      </c>
      <c r="G121" s="50">
        <f t="shared" si="4"/>
        <v>0</v>
      </c>
      <c r="H121" s="13">
        <v>0.21</v>
      </c>
    </row>
    <row r="122" spans="1:8" ht="11.25" customHeight="1">
      <c r="A122" s="48">
        <f t="shared" si="5"/>
        <v>33</v>
      </c>
      <c r="B122" s="64" t="s">
        <v>112</v>
      </c>
      <c r="C122" s="64" t="s">
        <v>114</v>
      </c>
      <c r="D122" s="66">
        <v>0</v>
      </c>
      <c r="E122" s="66">
        <v>54</v>
      </c>
      <c r="F122" s="59" t="s">
        <v>113</v>
      </c>
      <c r="G122" s="50">
        <f t="shared" si="4"/>
        <v>0</v>
      </c>
      <c r="H122" s="13">
        <v>0.21</v>
      </c>
    </row>
    <row r="123" spans="1:8" ht="11.25" customHeight="1">
      <c r="A123" s="48">
        <f t="shared" si="5"/>
        <v>34</v>
      </c>
      <c r="B123" s="64" t="s">
        <v>112</v>
      </c>
      <c r="C123" s="64" t="s">
        <v>116</v>
      </c>
      <c r="D123" s="66">
        <v>0</v>
      </c>
      <c r="E123" s="66">
        <v>18</v>
      </c>
      <c r="F123" s="59" t="s">
        <v>113</v>
      </c>
      <c r="G123" s="50">
        <f t="shared" si="4"/>
        <v>0</v>
      </c>
      <c r="H123" s="13">
        <v>0.21</v>
      </c>
    </row>
    <row r="124" spans="1:8" ht="11.25" customHeight="1">
      <c r="A124" s="48">
        <f t="shared" si="5"/>
        <v>35</v>
      </c>
      <c r="B124" s="64" t="s">
        <v>112</v>
      </c>
      <c r="C124" s="64" t="s">
        <v>115</v>
      </c>
      <c r="D124" s="66">
        <v>0</v>
      </c>
      <c r="E124" s="66">
        <v>10.5</v>
      </c>
      <c r="F124" s="59" t="s">
        <v>113</v>
      </c>
      <c r="G124" s="50">
        <f t="shared" si="4"/>
        <v>0</v>
      </c>
      <c r="H124" s="13">
        <v>0.21</v>
      </c>
    </row>
    <row r="125" spans="1:8" ht="11.25" customHeight="1">
      <c r="A125" s="48">
        <f t="shared" si="5"/>
        <v>36</v>
      </c>
      <c r="B125" s="64" t="s">
        <v>112</v>
      </c>
      <c r="C125" s="64" t="s">
        <v>271</v>
      </c>
      <c r="D125" s="66">
        <v>0</v>
      </c>
      <c r="E125" s="66">
        <v>18.5</v>
      </c>
      <c r="F125" s="59" t="s">
        <v>113</v>
      </c>
      <c r="G125" s="50">
        <f t="shared" si="4"/>
        <v>0</v>
      </c>
      <c r="H125" s="13">
        <v>0.21</v>
      </c>
    </row>
    <row r="126" spans="1:8" ht="11.25" customHeight="1">
      <c r="A126" s="48">
        <f t="shared" si="5"/>
        <v>37</v>
      </c>
      <c r="B126" s="64" t="s">
        <v>117</v>
      </c>
      <c r="C126" s="64" t="s">
        <v>210</v>
      </c>
      <c r="D126" s="66">
        <v>0</v>
      </c>
      <c r="E126" s="66">
        <v>0.7</v>
      </c>
      <c r="F126" s="59" t="s">
        <v>106</v>
      </c>
      <c r="G126" s="50">
        <f t="shared" si="4"/>
        <v>0</v>
      </c>
      <c r="H126" s="13">
        <v>0.21</v>
      </c>
    </row>
    <row r="127" spans="1:8" ht="11.25" customHeight="1">
      <c r="A127" s="48">
        <f t="shared" si="5"/>
        <v>38</v>
      </c>
      <c r="B127" s="64" t="s">
        <v>211</v>
      </c>
      <c r="C127" s="64" t="s">
        <v>212</v>
      </c>
      <c r="D127" s="66">
        <v>0</v>
      </c>
      <c r="E127" s="66">
        <v>167</v>
      </c>
      <c r="F127" s="59" t="s">
        <v>57</v>
      </c>
      <c r="G127" s="50">
        <f t="shared" si="4"/>
        <v>0</v>
      </c>
      <c r="H127" s="13">
        <v>0.21</v>
      </c>
    </row>
    <row r="128" spans="1:8" ht="11.25" customHeight="1">
      <c r="A128" s="48">
        <f t="shared" si="5"/>
        <v>39</v>
      </c>
      <c r="B128" s="64" t="s">
        <v>213</v>
      </c>
      <c r="C128" s="64" t="s">
        <v>214</v>
      </c>
      <c r="D128" s="66">
        <v>0</v>
      </c>
      <c r="E128" s="66">
        <v>6.5</v>
      </c>
      <c r="F128" s="59" t="s">
        <v>113</v>
      </c>
      <c r="G128" s="50">
        <f t="shared" si="4"/>
        <v>0</v>
      </c>
      <c r="H128" s="13">
        <v>0.21</v>
      </c>
    </row>
    <row r="129" spans="1:8" ht="11.25" customHeight="1">
      <c r="A129" s="48">
        <f t="shared" si="5"/>
        <v>40</v>
      </c>
      <c r="B129" s="64" t="s">
        <v>118</v>
      </c>
      <c r="C129" s="64" t="s">
        <v>119</v>
      </c>
      <c r="D129" s="66">
        <v>0</v>
      </c>
      <c r="E129" s="66">
        <v>0.5</v>
      </c>
      <c r="F129" s="59" t="s">
        <v>120</v>
      </c>
      <c r="G129" s="50">
        <f t="shared" si="4"/>
        <v>0</v>
      </c>
      <c r="H129" s="13">
        <v>0.21</v>
      </c>
    </row>
    <row r="130" spans="1:8" ht="11.25" customHeight="1">
      <c r="A130" s="48">
        <f t="shared" si="5"/>
        <v>41</v>
      </c>
      <c r="B130" s="64" t="s">
        <v>215</v>
      </c>
      <c r="C130" s="64" t="s">
        <v>337</v>
      </c>
      <c r="D130" s="66">
        <v>0</v>
      </c>
      <c r="E130" s="66">
        <v>2.5</v>
      </c>
      <c r="F130" s="59" t="s">
        <v>60</v>
      </c>
      <c r="G130" s="50">
        <f t="shared" si="4"/>
        <v>0</v>
      </c>
      <c r="H130" s="13">
        <v>0.21</v>
      </c>
    </row>
    <row r="131" spans="1:8" ht="11.25" customHeight="1">
      <c r="A131" s="48">
        <f t="shared" si="5"/>
        <v>42</v>
      </c>
      <c r="B131" s="64" t="s">
        <v>215</v>
      </c>
      <c r="C131" s="64" t="s">
        <v>272</v>
      </c>
      <c r="D131" s="66">
        <v>0</v>
      </c>
      <c r="E131" s="66">
        <v>7.5</v>
      </c>
      <c r="F131" s="59" t="s">
        <v>60</v>
      </c>
      <c r="G131" s="50">
        <f t="shared" si="4"/>
        <v>0</v>
      </c>
      <c r="H131" s="13">
        <v>0.21</v>
      </c>
    </row>
    <row r="132" spans="1:8" ht="11.25" customHeight="1">
      <c r="A132" s="48">
        <f t="shared" si="5"/>
        <v>43</v>
      </c>
      <c r="B132" s="64" t="s">
        <v>338</v>
      </c>
      <c r="C132" s="64" t="s">
        <v>339</v>
      </c>
      <c r="D132" s="66">
        <v>0</v>
      </c>
      <c r="E132" s="66">
        <v>4</v>
      </c>
      <c r="F132" s="59" t="s">
        <v>340</v>
      </c>
      <c r="G132" s="50">
        <f t="shared" si="4"/>
        <v>0</v>
      </c>
      <c r="H132" s="13">
        <v>0.21</v>
      </c>
    </row>
    <row r="133" spans="1:8" ht="11.25" customHeight="1">
      <c r="A133" s="65">
        <f t="shared" si="5"/>
        <v>44</v>
      </c>
      <c r="B133" s="64" t="s">
        <v>121</v>
      </c>
      <c r="C133" s="64" t="s">
        <v>229</v>
      </c>
      <c r="D133" s="66">
        <v>0</v>
      </c>
      <c r="E133" s="66">
        <v>2</v>
      </c>
      <c r="F133" s="59" t="s">
        <v>226</v>
      </c>
      <c r="G133" s="66">
        <f t="shared" si="4"/>
        <v>0</v>
      </c>
      <c r="H133" s="13">
        <v>0.21</v>
      </c>
    </row>
    <row r="134" spans="1:8" ht="11.25" customHeight="1">
      <c r="A134" s="65">
        <f t="shared" si="5"/>
        <v>45</v>
      </c>
      <c r="B134" s="64" t="s">
        <v>122</v>
      </c>
      <c r="C134" s="64" t="s">
        <v>123</v>
      </c>
      <c r="D134" s="66">
        <v>0</v>
      </c>
      <c r="E134" s="66">
        <v>0.5</v>
      </c>
      <c r="F134" s="59" t="s">
        <v>106</v>
      </c>
      <c r="G134" s="66">
        <f t="shared" si="4"/>
        <v>0</v>
      </c>
      <c r="H134" s="13">
        <v>0.21</v>
      </c>
    </row>
    <row r="135" spans="1:8" ht="11.25" customHeight="1">
      <c r="A135" s="65">
        <f t="shared" si="5"/>
        <v>46</v>
      </c>
      <c r="B135" s="64" t="s">
        <v>341</v>
      </c>
      <c r="C135" s="64" t="s">
        <v>342</v>
      </c>
      <c r="D135" s="66">
        <v>0</v>
      </c>
      <c r="E135" s="66">
        <v>80</v>
      </c>
      <c r="F135" s="59" t="s">
        <v>343</v>
      </c>
      <c r="G135" s="66">
        <f t="shared" si="4"/>
        <v>0</v>
      </c>
      <c r="H135" s="13">
        <v>0.21</v>
      </c>
    </row>
    <row r="136" spans="1:8" ht="11.25" customHeight="1">
      <c r="A136" s="65">
        <f t="shared" si="5"/>
        <v>47</v>
      </c>
      <c r="B136" s="53"/>
      <c r="C136" s="49" t="s">
        <v>217</v>
      </c>
      <c r="D136" s="66">
        <v>0</v>
      </c>
      <c r="E136" s="51">
        <v>1</v>
      </c>
      <c r="F136" s="59" t="s">
        <v>124</v>
      </c>
      <c r="G136" s="50">
        <f t="shared" si="4"/>
        <v>0</v>
      </c>
      <c r="H136" s="13">
        <v>0.21</v>
      </c>
    </row>
    <row r="137" spans="1:8" ht="11.25">
      <c r="A137" s="11"/>
      <c r="H137" s="2"/>
    </row>
    <row r="138" spans="1:7" ht="12" thickBot="1">
      <c r="A138" s="14" t="s">
        <v>125</v>
      </c>
      <c r="G138" s="27">
        <f>SUM(G90:G137)</f>
        <v>0</v>
      </c>
    </row>
    <row r="139" spans="1:8" ht="12.75" thickTop="1">
      <c r="A139" s="15"/>
      <c r="B139" s="15"/>
      <c r="C139" s="15"/>
      <c r="D139" s="38"/>
      <c r="E139" s="38"/>
      <c r="F139" s="61"/>
      <c r="G139" s="39"/>
      <c r="H139" s="15"/>
    </row>
    <row r="140" spans="1:8" ht="15.75">
      <c r="A140" s="74" t="s">
        <v>126</v>
      </c>
      <c r="B140" s="74"/>
      <c r="C140" s="74"/>
      <c r="D140" s="74"/>
      <c r="E140" s="74"/>
      <c r="F140" s="74"/>
      <c r="G140" s="74"/>
      <c r="H140" s="74"/>
    </row>
    <row r="141" spans="1:8" ht="11.25">
      <c r="A141" s="9" t="s">
        <v>11</v>
      </c>
      <c r="B141" s="10" t="s">
        <v>12</v>
      </c>
      <c r="C141" s="10" t="s">
        <v>13</v>
      </c>
      <c r="D141" s="26" t="s">
        <v>14</v>
      </c>
      <c r="E141" s="26" t="s">
        <v>15</v>
      </c>
      <c r="F141" s="58" t="s">
        <v>16</v>
      </c>
      <c r="G141" s="26" t="s">
        <v>17</v>
      </c>
      <c r="H141" s="9" t="s">
        <v>18</v>
      </c>
    </row>
    <row r="142" spans="1:8" ht="12.75" customHeight="1">
      <c r="A142" s="52">
        <v>1</v>
      </c>
      <c r="B142" s="49" t="s">
        <v>127</v>
      </c>
      <c r="C142" s="64" t="s">
        <v>134</v>
      </c>
      <c r="D142" s="66">
        <v>0</v>
      </c>
      <c r="E142" s="66">
        <v>6</v>
      </c>
      <c r="F142" s="59" t="s">
        <v>129</v>
      </c>
      <c r="G142" s="50">
        <f>E142*D142</f>
        <v>0</v>
      </c>
      <c r="H142" s="13">
        <v>0.21</v>
      </c>
    </row>
    <row r="143" spans="1:8" ht="12.75" customHeight="1">
      <c r="A143" s="52">
        <f>A142+1</f>
        <v>2</v>
      </c>
      <c r="B143" s="49" t="s">
        <v>127</v>
      </c>
      <c r="C143" s="64" t="s">
        <v>348</v>
      </c>
      <c r="D143" s="66">
        <v>0</v>
      </c>
      <c r="E143" s="66">
        <v>10</v>
      </c>
      <c r="F143" s="59" t="s">
        <v>129</v>
      </c>
      <c r="G143" s="50">
        <f aca="true" t="shared" si="6" ref="G143:G158">E143*D143</f>
        <v>0</v>
      </c>
      <c r="H143" s="13">
        <v>0.21</v>
      </c>
    </row>
    <row r="144" spans="1:8" ht="12.75" customHeight="1">
      <c r="A144" s="52">
        <f aca="true" t="shared" si="7" ref="A144:A158">A143+1</f>
        <v>3</v>
      </c>
      <c r="B144" s="49" t="s">
        <v>127</v>
      </c>
      <c r="C144" s="64" t="s">
        <v>344</v>
      </c>
      <c r="D144" s="66">
        <v>0</v>
      </c>
      <c r="E144" s="66">
        <v>4</v>
      </c>
      <c r="F144" s="59" t="s">
        <v>129</v>
      </c>
      <c r="G144" s="50">
        <f t="shared" si="6"/>
        <v>0</v>
      </c>
      <c r="H144" s="13">
        <v>0.21</v>
      </c>
    </row>
    <row r="145" spans="1:8" ht="12.75" customHeight="1">
      <c r="A145" s="52">
        <f t="shared" si="7"/>
        <v>4</v>
      </c>
      <c r="B145" s="49" t="s">
        <v>127</v>
      </c>
      <c r="C145" s="64" t="s">
        <v>273</v>
      </c>
      <c r="D145" s="66">
        <v>0</v>
      </c>
      <c r="E145" s="66">
        <v>8</v>
      </c>
      <c r="F145" s="59" t="s">
        <v>129</v>
      </c>
      <c r="G145" s="50">
        <f t="shared" si="6"/>
        <v>0</v>
      </c>
      <c r="H145" s="13">
        <v>0.21</v>
      </c>
    </row>
    <row r="146" spans="1:8" ht="12.75" customHeight="1">
      <c r="A146" s="52">
        <f t="shared" si="7"/>
        <v>5</v>
      </c>
      <c r="B146" s="49" t="s">
        <v>127</v>
      </c>
      <c r="C146" s="64" t="s">
        <v>133</v>
      </c>
      <c r="D146" s="66">
        <v>0</v>
      </c>
      <c r="E146" s="66">
        <v>7</v>
      </c>
      <c r="F146" s="59" t="s">
        <v>129</v>
      </c>
      <c r="G146" s="50">
        <f t="shared" si="6"/>
        <v>0</v>
      </c>
      <c r="H146" s="13">
        <v>0.21</v>
      </c>
    </row>
    <row r="147" spans="1:8" ht="12.75" customHeight="1">
      <c r="A147" s="52">
        <f t="shared" si="7"/>
        <v>6</v>
      </c>
      <c r="B147" s="49" t="s">
        <v>127</v>
      </c>
      <c r="C147" s="64" t="s">
        <v>216</v>
      </c>
      <c r="D147" s="66">
        <v>0</v>
      </c>
      <c r="E147" s="66">
        <v>6</v>
      </c>
      <c r="F147" s="59" t="s">
        <v>129</v>
      </c>
      <c r="G147" s="50">
        <f t="shared" si="6"/>
        <v>0</v>
      </c>
      <c r="H147" s="13">
        <v>0.21</v>
      </c>
    </row>
    <row r="148" spans="1:8" ht="12.75" customHeight="1">
      <c r="A148" s="52">
        <f t="shared" si="7"/>
        <v>7</v>
      </c>
      <c r="B148" s="49" t="s">
        <v>127</v>
      </c>
      <c r="C148" s="64" t="s">
        <v>132</v>
      </c>
      <c r="D148" s="66">
        <v>0</v>
      </c>
      <c r="E148" s="66">
        <v>6</v>
      </c>
      <c r="F148" s="59" t="s">
        <v>129</v>
      </c>
      <c r="G148" s="50">
        <f t="shared" si="6"/>
        <v>0</v>
      </c>
      <c r="H148" s="13">
        <v>0.21</v>
      </c>
    </row>
    <row r="149" spans="1:8" ht="12.75" customHeight="1">
      <c r="A149" s="52">
        <f t="shared" si="7"/>
        <v>8</v>
      </c>
      <c r="B149" s="49" t="s">
        <v>127</v>
      </c>
      <c r="C149" s="64" t="s">
        <v>137</v>
      </c>
      <c r="D149" s="66">
        <v>0</v>
      </c>
      <c r="E149" s="66">
        <v>12</v>
      </c>
      <c r="F149" s="59" t="s">
        <v>129</v>
      </c>
      <c r="G149" s="50">
        <f t="shared" si="6"/>
        <v>0</v>
      </c>
      <c r="H149" s="13">
        <v>0.21</v>
      </c>
    </row>
    <row r="150" spans="1:8" ht="12.75" customHeight="1">
      <c r="A150" s="52">
        <f t="shared" si="7"/>
        <v>9</v>
      </c>
      <c r="B150" s="49" t="s">
        <v>127</v>
      </c>
      <c r="C150" s="64" t="s">
        <v>135</v>
      </c>
      <c r="D150" s="66">
        <v>0</v>
      </c>
      <c r="E150" s="66">
        <v>2</v>
      </c>
      <c r="F150" s="59" t="s">
        <v>129</v>
      </c>
      <c r="G150" s="50">
        <f t="shared" si="6"/>
        <v>0</v>
      </c>
      <c r="H150" s="13">
        <v>0.21</v>
      </c>
    </row>
    <row r="151" spans="1:8" ht="12.75" customHeight="1">
      <c r="A151" s="52">
        <f t="shared" si="7"/>
        <v>10</v>
      </c>
      <c r="B151" s="49" t="s">
        <v>127</v>
      </c>
      <c r="C151" s="64" t="s">
        <v>139</v>
      </c>
      <c r="D151" s="66">
        <v>0</v>
      </c>
      <c r="E151" s="66">
        <v>6</v>
      </c>
      <c r="F151" s="59" t="s">
        <v>129</v>
      </c>
      <c r="G151" s="50">
        <f t="shared" si="6"/>
        <v>0</v>
      </c>
      <c r="H151" s="13">
        <v>0.21</v>
      </c>
    </row>
    <row r="152" spans="1:8" ht="12.75" customHeight="1">
      <c r="A152" s="52">
        <f t="shared" si="7"/>
        <v>11</v>
      </c>
      <c r="B152" s="49" t="s">
        <v>127</v>
      </c>
      <c r="C152" s="64" t="s">
        <v>138</v>
      </c>
      <c r="D152" s="66">
        <v>0</v>
      </c>
      <c r="E152" s="66">
        <v>6</v>
      </c>
      <c r="F152" s="59" t="s">
        <v>129</v>
      </c>
      <c r="G152" s="50">
        <f t="shared" si="6"/>
        <v>0</v>
      </c>
      <c r="H152" s="13">
        <v>0.21</v>
      </c>
    </row>
    <row r="153" spans="1:8" ht="12.75" customHeight="1">
      <c r="A153" s="52">
        <f t="shared" si="7"/>
        <v>12</v>
      </c>
      <c r="B153" s="49" t="s">
        <v>127</v>
      </c>
      <c r="C153" s="64" t="s">
        <v>345</v>
      </c>
      <c r="D153" s="66">
        <v>0</v>
      </c>
      <c r="E153" s="66">
        <v>16</v>
      </c>
      <c r="F153" s="59" t="s">
        <v>129</v>
      </c>
      <c r="G153" s="50">
        <f t="shared" si="6"/>
        <v>0</v>
      </c>
      <c r="H153" s="13">
        <v>0.21</v>
      </c>
    </row>
    <row r="154" spans="1:8" ht="12.75" customHeight="1">
      <c r="A154" s="52">
        <f t="shared" si="7"/>
        <v>13</v>
      </c>
      <c r="B154" s="49" t="s">
        <v>127</v>
      </c>
      <c r="C154" s="64" t="s">
        <v>128</v>
      </c>
      <c r="D154" s="66">
        <v>0</v>
      </c>
      <c r="E154" s="66">
        <v>6</v>
      </c>
      <c r="F154" s="59" t="s">
        <v>129</v>
      </c>
      <c r="G154" s="50">
        <f t="shared" si="6"/>
        <v>0</v>
      </c>
      <c r="H154" s="13">
        <v>0.21</v>
      </c>
    </row>
    <row r="155" spans="1:8" ht="12.75" customHeight="1">
      <c r="A155" s="52">
        <f t="shared" si="7"/>
        <v>14</v>
      </c>
      <c r="B155" s="64"/>
      <c r="C155" s="64" t="s">
        <v>131</v>
      </c>
      <c r="D155" s="66">
        <v>0</v>
      </c>
      <c r="E155" s="66">
        <v>8</v>
      </c>
      <c r="F155" s="59" t="s">
        <v>129</v>
      </c>
      <c r="G155" s="66">
        <f t="shared" si="6"/>
        <v>0</v>
      </c>
      <c r="H155" s="13">
        <v>0.21</v>
      </c>
    </row>
    <row r="156" spans="1:8" ht="12.75" customHeight="1">
      <c r="A156" s="52">
        <f t="shared" si="7"/>
        <v>15</v>
      </c>
      <c r="B156" s="64"/>
      <c r="C156" s="64" t="s">
        <v>346</v>
      </c>
      <c r="D156" s="66">
        <v>0</v>
      </c>
      <c r="E156" s="66">
        <v>16</v>
      </c>
      <c r="F156" s="59" t="s">
        <v>129</v>
      </c>
      <c r="G156" s="66">
        <f t="shared" si="6"/>
        <v>0</v>
      </c>
      <c r="H156" s="13">
        <v>0.21</v>
      </c>
    </row>
    <row r="157" spans="1:8" ht="12.75" customHeight="1">
      <c r="A157" s="52">
        <f t="shared" si="7"/>
        <v>16</v>
      </c>
      <c r="B157" s="64"/>
      <c r="C157" s="64" t="s">
        <v>136</v>
      </c>
      <c r="D157" s="66">
        <v>0</v>
      </c>
      <c r="E157" s="66">
        <v>8</v>
      </c>
      <c r="F157" s="59" t="s">
        <v>129</v>
      </c>
      <c r="G157" s="66">
        <f t="shared" si="6"/>
        <v>0</v>
      </c>
      <c r="H157" s="13">
        <v>0.21</v>
      </c>
    </row>
    <row r="158" spans="1:8" ht="12.75" customHeight="1">
      <c r="A158" s="52">
        <f t="shared" si="7"/>
        <v>17</v>
      </c>
      <c r="B158" s="49" t="s">
        <v>127</v>
      </c>
      <c r="C158" s="64" t="s">
        <v>230</v>
      </c>
      <c r="D158" s="66">
        <v>0</v>
      </c>
      <c r="E158" s="66">
        <v>4</v>
      </c>
      <c r="F158" s="59" t="s">
        <v>129</v>
      </c>
      <c r="G158" s="66">
        <f t="shared" si="6"/>
        <v>0</v>
      </c>
      <c r="H158" s="13">
        <v>0.21</v>
      </c>
    </row>
    <row r="159" ht="11.25">
      <c r="H159" s="2"/>
    </row>
    <row r="160" spans="1:7" ht="12" thickBot="1">
      <c r="A160" s="14" t="s">
        <v>140</v>
      </c>
      <c r="G160" s="27">
        <f>SUM(G142:G159)</f>
        <v>0</v>
      </c>
    </row>
    <row r="161" spans="1:8" ht="12.75" thickTop="1">
      <c r="A161" s="15"/>
      <c r="B161" s="15"/>
      <c r="C161" s="15"/>
      <c r="D161" s="38"/>
      <c r="E161" s="38"/>
      <c r="F161" s="61"/>
      <c r="G161" s="39"/>
      <c r="H161" s="15"/>
    </row>
  </sheetData>
  <sheetProtection/>
  <mergeCells count="5">
    <mergeCell ref="A1:H1"/>
    <mergeCell ref="A39:H39"/>
    <mergeCell ref="A88:H88"/>
    <mergeCell ref="A140:H140"/>
    <mergeCell ref="A32:H3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Renáta Volková</cp:lastModifiedBy>
  <cp:lastPrinted>2017-03-07T15:56:05Z</cp:lastPrinted>
  <dcterms:created xsi:type="dcterms:W3CDTF">2013-12-30T09:49:05Z</dcterms:created>
  <dcterms:modified xsi:type="dcterms:W3CDTF">2020-02-07T10:09:00Z</dcterms:modified>
  <cp:category/>
  <cp:version/>
  <cp:contentType/>
  <cp:contentStatus/>
</cp:coreProperties>
</file>