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1628" activeTab="1"/>
  </bookViews>
  <sheets>
    <sheet name="Sestava Na Valech" sheetId="1" r:id="rId1"/>
    <sheet name="9 ks PA" sheetId="2" r:id="rId2"/>
  </sheets>
  <definedNames/>
  <calcPr fullCalcOnLoad="1"/>
</workbook>
</file>

<file path=xl/sharedStrings.xml><?xml version="1.0" encoding="utf-8"?>
<sst xmlns="http://schemas.openxmlformats.org/spreadsheetml/2006/main" count="90" uniqueCount="78">
  <si>
    <t>I/O Board pro připojení externích zařízení</t>
  </si>
  <si>
    <t>Vyhřívání stojanu</t>
  </si>
  <si>
    <t>Centrální řídící pracoviště</t>
  </si>
  <si>
    <t>Zábrana proti najetí 420 mm</t>
  </si>
  <si>
    <t>Různé</t>
  </si>
  <si>
    <t>Nový čelní panel</t>
  </si>
  <si>
    <t>Nová mezipokladna</t>
  </si>
  <si>
    <t>Telefon VoIP T29G</t>
  </si>
  <si>
    <t xml:space="preserve">Vjezdový stojan </t>
  </si>
  <si>
    <t>Výjezdový stojan</t>
  </si>
  <si>
    <t>Standartní přístroj v základním vybavení</t>
  </si>
  <si>
    <t>Čtečka bankovek, pro 4 druhy bankovek, bez vracení bankovek</t>
  </si>
  <si>
    <t>Kabely pro čtečku bankovek, doplnění</t>
  </si>
  <si>
    <t>Montážní materiál pro čtečku bankovek</t>
  </si>
  <si>
    <t>Čtečka obslužných lístků</t>
  </si>
  <si>
    <t>Základní rám-chemické kotvení</t>
  </si>
  <si>
    <t>Lehká závora</t>
  </si>
  <si>
    <t>Multikom APS</t>
  </si>
  <si>
    <t>Platba bezkontaktní platební kartou - terminál</t>
  </si>
  <si>
    <t>Informační tabule volno/obsazeno</t>
  </si>
  <si>
    <t>Základní jednotka</t>
  </si>
  <si>
    <t>Zdroj multi-range 110-230V</t>
  </si>
  <si>
    <t>Alphanumerická piezoelektrická klávesnice</t>
  </si>
  <si>
    <t>Vstupní štěrbina pro mince</t>
  </si>
  <si>
    <t>Příprava pro Chip&amp;Pin terminál</t>
  </si>
  <si>
    <t>Safe kit - antivandal</t>
  </si>
  <si>
    <t>Příslušenství</t>
  </si>
  <si>
    <t>Papír pro tisk lístků</t>
  </si>
  <si>
    <t>Základový rám</t>
  </si>
  <si>
    <t>Serverová licence pro použití čtečky třetích stran</t>
  </si>
  <si>
    <t>Nastavení interface pro napojení třetích stran</t>
  </si>
  <si>
    <t>Demontáž stávajícího závorového systému</t>
  </si>
  <si>
    <t>Zásobník pro min. 5 000 lístků</t>
  </si>
  <si>
    <t>Základový rám - chemické kotvení - stávající</t>
  </si>
  <si>
    <t>Standardní přístroj  v základním vybavení</t>
  </si>
  <si>
    <t>Základový rám - chemické kotvení</t>
  </si>
  <si>
    <t>Tiskárna účtenek</t>
  </si>
  <si>
    <t>SW licence pro čtení obslužných lístků</t>
  </si>
  <si>
    <t>Základní rám - chem. kotvení</t>
  </si>
  <si>
    <t>Licence pro připojení koncových zařízení na server</t>
  </si>
  <si>
    <t>SW licence řídicího pracoviště</t>
  </si>
  <si>
    <t>Mincovník pro CZK+EUR</t>
  </si>
  <si>
    <t>Parkovací automaty (jednorázové poplatky při dodávce)</t>
  </si>
  <si>
    <t>Demontáž stávajících PA a jejich ekologická likvidace</t>
  </si>
  <si>
    <t>Název požadovaných komponent (výkaz - výměr)</t>
  </si>
  <si>
    <t>Název požadovaných komponent (výkaz-výměr)</t>
  </si>
  <si>
    <t>množství/ks</t>
  </si>
  <si>
    <t>cena bez DPH/1 ks</t>
  </si>
  <si>
    <t>cena bez DPH celkem</t>
  </si>
  <si>
    <t>cena bez DPH/celkem</t>
  </si>
  <si>
    <t>pozn.</t>
  </si>
  <si>
    <t>Platební systém (automatická pokladna)</t>
  </si>
  <si>
    <t>Doprava, revize, zprovoznění, školení, přehrání dat z stávajícího serveru na nový</t>
  </si>
  <si>
    <r>
      <rPr>
        <b/>
        <sz val="10"/>
        <rFont val="Calibri"/>
        <family val="2"/>
      </rPr>
      <t>Název veřejné zakázky:</t>
    </r>
    <r>
      <rPr>
        <sz val="10"/>
        <rFont val="Calibri"/>
        <family val="2"/>
      </rPr>
      <t xml:space="preserve"> Nákup a instalace 9 ks parkovacích automatů a 1 ks závorového systému, včetně technického vybavení a softwarového příslušenství</t>
    </r>
  </si>
  <si>
    <r>
      <rPr>
        <b/>
        <sz val="10"/>
        <rFont val="Calibri"/>
        <family val="2"/>
      </rPr>
      <t>Identifikace zadavatele:</t>
    </r>
    <r>
      <rPr>
        <sz val="10"/>
        <rFont val="Calibri"/>
        <family val="2"/>
      </rPr>
      <t xml:space="preserve"> Technické služby města Nového Jičína, příspěvková organizace, Suvorovova 909/114, PSČ 741 01 Nový Jičín</t>
    </r>
  </si>
  <si>
    <r>
      <rPr>
        <b/>
        <sz val="11"/>
        <rFont val="Calibri"/>
        <family val="2"/>
      </rPr>
      <t>Název veřejné zakázky:</t>
    </r>
    <r>
      <rPr>
        <sz val="11"/>
        <rFont val="Calibri"/>
        <family val="2"/>
      </rPr>
      <t xml:space="preserve"> Nákup a instalace 9 ks parkovacích automatů a 1 ks závorového systému, včetně technického vybavení a softwarového příslušenství</t>
    </r>
  </si>
  <si>
    <r>
      <rPr>
        <b/>
        <sz val="11"/>
        <rFont val="Calibri"/>
        <family val="2"/>
      </rPr>
      <t>Identifikace zadavatele:</t>
    </r>
    <r>
      <rPr>
        <sz val="11"/>
        <rFont val="Calibri"/>
        <family val="2"/>
      </rPr>
      <t xml:space="preserve"> Technické služby města Nového Jičína, příspěvková organizace, Suvorovova 909/114, PSČ 741 01 Nový Jičín</t>
    </r>
  </si>
  <si>
    <t>Bezkontaktní čtečka bez zadávání PINU</t>
  </si>
  <si>
    <t>Extérní interface - adapter s konektory pro napojení dalších zařízení</t>
  </si>
  <si>
    <t>Instalace nových PA (včetně stavební přípravy pro ukotvení PA)</t>
  </si>
  <si>
    <t>Dorozumívací zařízení</t>
  </si>
  <si>
    <t>Standardní přístroj s rovným ramenem 2,5 m</t>
  </si>
  <si>
    <t>Indukční smyčka velikost 1,5x 0,9 m</t>
  </si>
  <si>
    <t>Standartní přístroj na příjem min. 6 druhů mincí</t>
  </si>
  <si>
    <t>Instalace nového ZS (včetně stavební přípravy pro ukotvení)</t>
  </si>
  <si>
    <t>LCD monitor</t>
  </si>
  <si>
    <t>Licence pro platbu bezkontaktní kreditní kartou</t>
  </si>
  <si>
    <t>Parkovací automat (připojení na síť VO a solární panel)</t>
  </si>
  <si>
    <t>Vícesměrový solární panel s regulátorem a baterií vč. záložní baterie</t>
  </si>
  <si>
    <t>GSM modem (3G, 4G) s 4G anténou</t>
  </si>
  <si>
    <t>Celková cena bez DPH</t>
  </si>
  <si>
    <t>Centrální řídící server v PC provedení (min i3 procesor, 4 GB RAM, SSD disk 250 G)</t>
  </si>
  <si>
    <t>Kamerový systém (vjezd, výjezd, pokladna) s min. parametry 6MP, 2.8mm, WDR 120dB, IR 50m, IP67</t>
  </si>
  <si>
    <t>SW nastavení, vytvoření databáze a nastavení PA (dohledové centrum, aplikace)</t>
  </si>
  <si>
    <t>neuvedené věci v základní výbavě parkovacího systému - ceny po slevě</t>
  </si>
  <si>
    <t>9 ks PA</t>
  </si>
  <si>
    <t>ZS Na Valech</t>
  </si>
  <si>
    <t>Celkem bez DPH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</si>
</sst>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\ &quot;Kč&quot;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E+00"/>
    <numFmt numFmtId="171" formatCode="#,##0.0"/>
    <numFmt numFmtId="172" formatCode="#,##0.00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0\ [$DM-407]"/>
    <numFmt numFmtId="178" formatCode="#,##0.00\ &quot;Kč&quot;"/>
    <numFmt numFmtId="179" formatCode="#,##0.00\ [$EUR]"/>
    <numFmt numFmtId="180" formatCode="#,##0.00\ _K_č"/>
    <numFmt numFmtId="181" formatCode="_-* #,##0.00\ [$EUR]_-;\-* #,##0.00\ [$EUR]_-;_-* &quot;-&quot;??\ [$EUR]_-;_-@_-"/>
    <numFmt numFmtId="182" formatCode="#,##0.0\ &quot;Kč&quot;"/>
    <numFmt numFmtId="183" formatCode="[$-405]d\.\ mmmm\ yyyy"/>
    <numFmt numFmtId="184" formatCode="[$€-2]\ #\ ##,000_);[Red]\([$€-2]\ #\ ##,000\)"/>
    <numFmt numFmtId="185" formatCode="_-* #,##0.00\ [$Kč-405]_-;\-* #,##0.00\ [$Kč-405]_-;_-* &quot;-&quot;??\ [$Kč-405]_-;_-@_-"/>
    <numFmt numFmtId="186" formatCode="_-* #,##0.00\ [$€-1]_-;\-* #,##0.00\ [$€-1]_-;_-* &quot;-&quot;??\ [$€-1]_-;_-@_-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>
        <color indexed="63"/>
      </top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0" fillId="0" borderId="0" applyProtection="0">
      <alignment/>
    </xf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32" fillId="32" borderId="10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185" fontId="30" fillId="0" borderId="12" xfId="0" applyNumberFormat="1" applyFont="1" applyFill="1" applyBorder="1" applyAlignment="1">
      <alignment/>
    </xf>
    <xf numFmtId="185" fontId="30" fillId="0" borderId="13" xfId="0" applyNumberFormat="1" applyFont="1" applyBorder="1" applyAlignment="1">
      <alignment/>
    </xf>
    <xf numFmtId="185" fontId="30" fillId="0" borderId="14" xfId="0" applyNumberFormat="1" applyFont="1" applyBorder="1" applyAlignment="1">
      <alignment/>
    </xf>
    <xf numFmtId="0" fontId="32" fillId="32" borderId="15" xfId="0" applyFont="1" applyFill="1" applyBorder="1" applyAlignment="1">
      <alignment horizontal="center"/>
    </xf>
    <xf numFmtId="0" fontId="32" fillId="32" borderId="16" xfId="0" applyFont="1" applyFill="1" applyBorder="1" applyAlignment="1">
      <alignment horizontal="center"/>
    </xf>
    <xf numFmtId="185" fontId="30" fillId="0" borderId="17" xfId="0" applyNumberFormat="1" applyFont="1" applyFill="1" applyBorder="1" applyAlignment="1">
      <alignment/>
    </xf>
    <xf numFmtId="0" fontId="30" fillId="0" borderId="18" xfId="0" applyFont="1" applyFill="1" applyBorder="1" applyAlignment="1">
      <alignment/>
    </xf>
    <xf numFmtId="185" fontId="30" fillId="0" borderId="19" xfId="0" applyNumberFormat="1" applyFont="1" applyFill="1" applyBorder="1" applyAlignment="1">
      <alignment/>
    </xf>
    <xf numFmtId="185" fontId="30" fillId="0" borderId="20" xfId="0" applyNumberFormat="1" applyFont="1" applyBorder="1" applyAlignment="1">
      <alignment/>
    </xf>
    <xf numFmtId="0" fontId="30" fillId="0" borderId="21" xfId="0" applyFont="1" applyFill="1" applyBorder="1" applyAlignment="1">
      <alignment/>
    </xf>
    <xf numFmtId="0" fontId="30" fillId="0" borderId="22" xfId="0" applyFont="1" applyFill="1" applyBorder="1" applyAlignment="1">
      <alignment/>
    </xf>
    <xf numFmtId="185" fontId="30" fillId="0" borderId="23" xfId="0" applyNumberFormat="1" applyFont="1" applyFill="1" applyBorder="1" applyAlignment="1">
      <alignment/>
    </xf>
    <xf numFmtId="185" fontId="30" fillId="0" borderId="24" xfId="0" applyNumberFormat="1" applyFont="1" applyBorder="1" applyAlignment="1">
      <alignment/>
    </xf>
    <xf numFmtId="0" fontId="30" fillId="0" borderId="25" xfId="0" applyFont="1" applyFill="1" applyBorder="1" applyAlignment="1">
      <alignment/>
    </xf>
    <xf numFmtId="185" fontId="30" fillId="0" borderId="26" xfId="0" applyNumberFormat="1" applyFont="1" applyBorder="1" applyAlignment="1">
      <alignment/>
    </xf>
    <xf numFmtId="185" fontId="30" fillId="0" borderId="27" xfId="0" applyNumberFormat="1" applyFont="1" applyBorder="1" applyAlignment="1">
      <alignment/>
    </xf>
    <xf numFmtId="0" fontId="32" fillId="32" borderId="28" xfId="0" applyFont="1" applyFill="1" applyBorder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32" borderId="29" xfId="0" applyFont="1" applyFill="1" applyBorder="1" applyAlignment="1">
      <alignment horizontal="center" vertical="center"/>
    </xf>
    <xf numFmtId="178" fontId="10" fillId="32" borderId="3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43" fontId="7" fillId="0" borderId="31" xfId="39" applyNumberFormat="1" applyFont="1" applyFill="1" applyBorder="1" applyAlignment="1" applyProtection="1">
      <alignment horizontal="left" vertical="center" wrapText="1"/>
      <protection hidden="1"/>
    </xf>
    <xf numFmtId="43" fontId="7" fillId="0" borderId="22" xfId="39" applyNumberFormat="1" applyFont="1" applyFill="1" applyBorder="1" applyAlignment="1" applyProtection="1">
      <alignment horizontal="left" vertical="center" wrapText="1"/>
      <protection hidden="1"/>
    </xf>
    <xf numFmtId="0" fontId="7" fillId="0" borderId="3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33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30" fillId="0" borderId="31" xfId="0" applyFont="1" applyFill="1" applyBorder="1" applyAlignment="1">
      <alignment/>
    </xf>
    <xf numFmtId="0" fontId="30" fillId="0" borderId="3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5" fontId="8" fillId="0" borderId="12" xfId="0" applyNumberFormat="1" applyFont="1" applyFill="1" applyBorder="1" applyAlignment="1">
      <alignment/>
    </xf>
    <xf numFmtId="185" fontId="8" fillId="0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185" fontId="8" fillId="0" borderId="33" xfId="0" applyNumberFormat="1" applyFont="1" applyFill="1" applyBorder="1" applyAlignment="1">
      <alignment/>
    </xf>
    <xf numFmtId="185" fontId="8" fillId="0" borderId="17" xfId="0" applyNumberFormat="1" applyFont="1" applyFill="1" applyBorder="1" applyAlignment="1">
      <alignment/>
    </xf>
    <xf numFmtId="0" fontId="8" fillId="0" borderId="34" xfId="0" applyFont="1" applyFill="1" applyBorder="1" applyAlignment="1">
      <alignment horizontal="center"/>
    </xf>
    <xf numFmtId="185" fontId="8" fillId="0" borderId="35" xfId="0" applyNumberFormat="1" applyFont="1" applyFill="1" applyBorder="1" applyAlignment="1">
      <alignment/>
    </xf>
    <xf numFmtId="185" fontId="8" fillId="0" borderId="36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185" fontId="8" fillId="0" borderId="12" xfId="0" applyNumberFormat="1" applyFont="1" applyBorder="1" applyAlignment="1">
      <alignment/>
    </xf>
    <xf numFmtId="185" fontId="8" fillId="0" borderId="14" xfId="0" applyNumberFormat="1" applyFont="1" applyBorder="1" applyAlignment="1">
      <alignment/>
    </xf>
    <xf numFmtId="0" fontId="8" fillId="0" borderId="34" xfId="0" applyFont="1" applyBorder="1" applyAlignment="1">
      <alignment horizontal="center"/>
    </xf>
    <xf numFmtId="185" fontId="8" fillId="0" borderId="34" xfId="0" applyNumberFormat="1" applyFont="1" applyBorder="1" applyAlignment="1">
      <alignment/>
    </xf>
    <xf numFmtId="185" fontId="8" fillId="0" borderId="36" xfId="0" applyNumberFormat="1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185" fontId="8" fillId="0" borderId="24" xfId="0" applyNumberFormat="1" applyFont="1" applyFill="1" applyBorder="1" applyAlignment="1">
      <alignment/>
    </xf>
    <xf numFmtId="185" fontId="8" fillId="0" borderId="38" xfId="0" applyNumberFormat="1" applyFont="1" applyFill="1" applyBorder="1" applyAlignment="1">
      <alignment/>
    </xf>
    <xf numFmtId="0" fontId="32" fillId="32" borderId="28" xfId="0" applyFont="1" applyFill="1" applyBorder="1" applyAlignment="1">
      <alignment vertical="center"/>
    </xf>
    <xf numFmtId="178" fontId="10" fillId="32" borderId="39" xfId="0" applyNumberFormat="1" applyFont="1" applyFill="1" applyBorder="1" applyAlignment="1">
      <alignment horizontal="center" vertical="center"/>
    </xf>
    <xf numFmtId="43" fontId="7" fillId="0" borderId="11" xfId="39" applyNumberFormat="1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178" fontId="7" fillId="0" borderId="0" xfId="0" applyNumberFormat="1" applyFont="1" applyBorder="1" applyAlignment="1">
      <alignment vertical="center"/>
    </xf>
    <xf numFmtId="178" fontId="47" fillId="34" borderId="23" xfId="54" applyNumberFormat="1" applyFont="1" applyFill="1" applyBorder="1" applyAlignment="1">
      <alignment horizontal="right" vertical="center"/>
      <protection/>
    </xf>
    <xf numFmtId="0" fontId="29" fillId="0" borderId="14" xfId="0" applyFont="1" applyBorder="1" applyAlignment="1">
      <alignment vertical="center" wrapText="1"/>
    </xf>
    <xf numFmtId="43" fontId="7" fillId="0" borderId="22" xfId="39" applyNumberFormat="1" applyFont="1" applyBorder="1" applyAlignment="1" applyProtection="1">
      <alignment horizontal="left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43" fontId="7" fillId="33" borderId="22" xfId="39" applyNumberFormat="1" applyFont="1" applyFill="1" applyBorder="1" applyAlignment="1" applyProtection="1">
      <alignment horizontal="left" vertical="center"/>
      <protection hidden="1"/>
    </xf>
    <xf numFmtId="43" fontId="7" fillId="0" borderId="40" xfId="39" applyNumberFormat="1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178" fontId="47" fillId="34" borderId="34" xfId="54" applyNumberFormat="1" applyFont="1" applyFill="1" applyBorder="1" applyAlignment="1">
      <alignment horizontal="right" vertical="center"/>
      <protection/>
    </xf>
    <xf numFmtId="0" fontId="7" fillId="0" borderId="27" xfId="0" applyFont="1" applyFill="1" applyBorder="1" applyAlignment="1">
      <alignment vertical="center"/>
    </xf>
    <xf numFmtId="43" fontId="7" fillId="33" borderId="31" xfId="39" applyNumberFormat="1" applyFont="1" applyFill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>
      <alignment vertical="center"/>
    </xf>
    <xf numFmtId="43" fontId="7" fillId="0" borderId="31" xfId="39" applyNumberFormat="1" applyFont="1" applyBorder="1" applyAlignment="1" applyProtection="1">
      <alignment horizontal="left" vertical="center"/>
      <protection hidden="1"/>
    </xf>
    <xf numFmtId="0" fontId="7" fillId="0" borderId="17" xfId="0" applyFont="1" applyFill="1" applyBorder="1" applyAlignment="1">
      <alignment vertical="center"/>
    </xf>
    <xf numFmtId="43" fontId="7" fillId="0" borderId="22" xfId="39" applyNumberFormat="1" applyFont="1" applyFill="1" applyBorder="1" applyAlignment="1" applyProtection="1">
      <alignment horizontal="left" vertical="center"/>
      <protection hidden="1"/>
    </xf>
    <xf numFmtId="43" fontId="7" fillId="0" borderId="22" xfId="39" applyNumberFormat="1" applyFont="1" applyBorder="1" applyAlignment="1" applyProtection="1">
      <alignment horizontal="left" vertical="center" wrapText="1"/>
      <protection hidden="1"/>
    </xf>
    <xf numFmtId="0" fontId="7" fillId="0" borderId="27" xfId="0" applyFont="1" applyBorder="1" applyAlignment="1">
      <alignment vertical="center"/>
    </xf>
    <xf numFmtId="43" fontId="7" fillId="0" borderId="40" xfId="39" applyNumberFormat="1" applyFont="1" applyBorder="1" applyAlignment="1" applyProtection="1">
      <alignment horizontal="left" vertical="center" wrapText="1"/>
      <protection hidden="1"/>
    </xf>
    <xf numFmtId="178" fontId="32" fillId="32" borderId="28" xfId="0" applyNumberFormat="1" applyFont="1" applyFill="1" applyBorder="1" applyAlignment="1">
      <alignment horizontal="right" vertical="center"/>
    </xf>
    <xf numFmtId="0" fontId="32" fillId="32" borderId="28" xfId="0" applyFont="1" applyFill="1" applyBorder="1" applyAlignment="1">
      <alignment horizontal="left" vertical="center"/>
    </xf>
    <xf numFmtId="185" fontId="32" fillId="32" borderId="28" xfId="0" applyNumberFormat="1" applyFont="1" applyFill="1" applyBorder="1" applyAlignment="1">
      <alignment horizontal="left"/>
    </xf>
    <xf numFmtId="0" fontId="32" fillId="32" borderId="41" xfId="0" applyFont="1" applyFill="1" applyBorder="1" applyAlignment="1">
      <alignment horizontal="left" vertical="center"/>
    </xf>
    <xf numFmtId="0" fontId="32" fillId="32" borderId="42" xfId="0" applyFont="1" applyFill="1" applyBorder="1" applyAlignment="1">
      <alignment horizontal="left" vertical="center"/>
    </xf>
    <xf numFmtId="0" fontId="32" fillId="32" borderId="43" xfId="0" applyFont="1" applyFill="1" applyBorder="1" applyAlignment="1">
      <alignment horizontal="left" vertical="center"/>
    </xf>
    <xf numFmtId="0" fontId="32" fillId="32" borderId="0" xfId="0" applyFont="1" applyFill="1" applyBorder="1" applyAlignment="1">
      <alignment horizontal="left" vertical="center"/>
    </xf>
    <xf numFmtId="0" fontId="32" fillId="32" borderId="44" xfId="0" applyFont="1" applyFill="1" applyBorder="1" applyAlignment="1">
      <alignment horizontal="left" vertical="center"/>
    </xf>
    <xf numFmtId="0" fontId="32" fillId="32" borderId="41" xfId="0" applyFont="1" applyFill="1" applyBorder="1" applyAlignment="1">
      <alignment horizontal="left"/>
    </xf>
    <xf numFmtId="0" fontId="32" fillId="32" borderId="42" xfId="0" applyFont="1" applyFill="1" applyBorder="1" applyAlignment="1">
      <alignment horizontal="left"/>
    </xf>
    <xf numFmtId="0" fontId="32" fillId="32" borderId="43" xfId="0" applyFont="1" applyFill="1" applyBorder="1" applyAlignment="1">
      <alignment horizontal="left"/>
    </xf>
    <xf numFmtId="185" fontId="0" fillId="0" borderId="0" xfId="0" applyNumberFormat="1" applyAlignment="1">
      <alignment horizontal="right"/>
    </xf>
    <xf numFmtId="4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_laroux" xfId="34"/>
    <cellStyle name="Comma_laroux" xfId="35"/>
    <cellStyle name="Currency [0]_laroux" xfId="36"/>
    <cellStyle name="Currency_laroux" xfId="37"/>
    <cellStyle name="Čárka 2" xfId="38"/>
    <cellStyle name="Comma" xfId="39"/>
    <cellStyle name="Comma [0]" xfId="40"/>
    <cellStyle name="Hyperlink" xfId="41"/>
    <cellStyle name="Chybně" xfId="42"/>
    <cellStyle name="Kontrolní buňka" xfId="43"/>
    <cellStyle name="Currency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al_laroux" xfId="52"/>
    <cellStyle name="Normální 2" xfId="53"/>
    <cellStyle name="Normální 3" xfId="54"/>
    <cellStyle name="Poznámka" xfId="55"/>
    <cellStyle name="Percent" xfId="56"/>
    <cellStyle name="Propojená buňka" xfId="57"/>
    <cellStyle name="Followed Hyperlink" xfId="58"/>
    <cellStyle name="Správně" xfId="59"/>
    <cellStyle name="Styl 1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4"/>
  <sheetViews>
    <sheetView zoomScale="60" zoomScaleNormal="60" zoomScalePageLayoutView="0" workbookViewId="0" topLeftCell="A1">
      <selection activeCell="B33" sqref="B33"/>
    </sheetView>
  </sheetViews>
  <sheetFormatPr defaultColWidth="9.125" defaultRowHeight="12.75"/>
  <cols>
    <col min="1" max="1" width="5.50390625" style="21" customWidth="1"/>
    <col min="2" max="2" width="89.00390625" style="21" customWidth="1"/>
    <col min="3" max="3" width="11.875" style="21" bestFit="1" customWidth="1"/>
    <col min="4" max="4" width="17.125" style="21" customWidth="1"/>
    <col min="5" max="5" width="19.625" style="21" bestFit="1" customWidth="1"/>
    <col min="6" max="6" width="14.375" style="21" customWidth="1"/>
    <col min="7" max="16384" width="9.125" style="21" customWidth="1"/>
  </cols>
  <sheetData>
    <row r="2" ht="14.25">
      <c r="B2" s="21" t="s">
        <v>55</v>
      </c>
    </row>
    <row r="3" ht="14.25">
      <c r="B3" s="21" t="s">
        <v>56</v>
      </c>
    </row>
    <row r="4" ht="15" thickBot="1"/>
    <row r="5" spans="2:6" ht="15" thickBot="1">
      <c r="B5" s="83" t="s">
        <v>44</v>
      </c>
      <c r="C5" s="84"/>
      <c r="D5" s="84"/>
      <c r="E5" s="84"/>
      <c r="F5" s="85"/>
    </row>
    <row r="6" spans="2:6" s="24" customFormat="1" ht="15" thickBot="1">
      <c r="B6" s="55" t="s">
        <v>8</v>
      </c>
      <c r="C6" s="22" t="s">
        <v>46</v>
      </c>
      <c r="D6" s="56" t="s">
        <v>47</v>
      </c>
      <c r="E6" s="56" t="s">
        <v>48</v>
      </c>
      <c r="F6" s="23" t="s">
        <v>50</v>
      </c>
    </row>
    <row r="7" spans="2:6" s="25" customFormat="1" ht="40.5">
      <c r="B7" s="57" t="s">
        <v>10</v>
      </c>
      <c r="C7" s="58">
        <v>1</v>
      </c>
      <c r="D7" s="59">
        <v>37752</v>
      </c>
      <c r="E7" s="60">
        <f aca="true" t="shared" si="0" ref="E7:E14">C7*D7</f>
        <v>37752</v>
      </c>
      <c r="F7" s="61" t="s">
        <v>74</v>
      </c>
    </row>
    <row r="8" spans="2:6" s="25" customFormat="1" ht="14.25">
      <c r="B8" s="62" t="s">
        <v>32</v>
      </c>
      <c r="C8" s="63">
        <v>1</v>
      </c>
      <c r="D8" s="59">
        <v>2178</v>
      </c>
      <c r="E8" s="60">
        <f t="shared" si="0"/>
        <v>2178</v>
      </c>
      <c r="F8" s="64"/>
    </row>
    <row r="9" spans="2:6" s="25" customFormat="1" ht="14.25">
      <c r="B9" s="62" t="s">
        <v>0</v>
      </c>
      <c r="C9" s="63">
        <v>1</v>
      </c>
      <c r="D9" s="59">
        <v>1936</v>
      </c>
      <c r="E9" s="60">
        <f t="shared" si="0"/>
        <v>1936</v>
      </c>
      <c r="F9" s="64"/>
    </row>
    <row r="10" spans="2:6" s="25" customFormat="1" ht="14.25">
      <c r="B10" s="62" t="s">
        <v>14</v>
      </c>
      <c r="C10" s="63">
        <v>1</v>
      </c>
      <c r="D10" s="59">
        <v>7018</v>
      </c>
      <c r="E10" s="60">
        <f t="shared" si="0"/>
        <v>7018</v>
      </c>
      <c r="F10" s="64"/>
    </row>
    <row r="11" spans="2:6" s="25" customFormat="1" ht="14.25">
      <c r="B11" s="62" t="s">
        <v>1</v>
      </c>
      <c r="C11" s="63">
        <v>1</v>
      </c>
      <c r="D11" s="59">
        <v>968</v>
      </c>
      <c r="E11" s="60">
        <f t="shared" si="0"/>
        <v>968</v>
      </c>
      <c r="F11" s="65"/>
    </row>
    <row r="12" spans="2:6" s="25" customFormat="1" ht="14.25">
      <c r="B12" s="66" t="s">
        <v>60</v>
      </c>
      <c r="C12" s="63">
        <v>1</v>
      </c>
      <c r="D12" s="59">
        <v>6292</v>
      </c>
      <c r="E12" s="60">
        <f t="shared" si="0"/>
        <v>6292</v>
      </c>
      <c r="F12" s="65"/>
    </row>
    <row r="13" spans="2:6" s="25" customFormat="1" ht="14.25">
      <c r="B13" s="62" t="s">
        <v>33</v>
      </c>
      <c r="C13" s="63">
        <v>1</v>
      </c>
      <c r="D13" s="59">
        <v>544.5</v>
      </c>
      <c r="E13" s="60">
        <f t="shared" si="0"/>
        <v>544.5</v>
      </c>
      <c r="F13" s="65"/>
    </row>
    <row r="14" spans="2:6" s="25" customFormat="1" ht="15" thickBot="1">
      <c r="B14" s="67" t="s">
        <v>3</v>
      </c>
      <c r="C14" s="68">
        <v>1</v>
      </c>
      <c r="D14" s="59">
        <v>3872</v>
      </c>
      <c r="E14" s="69">
        <f t="shared" si="0"/>
        <v>3872</v>
      </c>
      <c r="F14" s="70"/>
    </row>
    <row r="15" spans="2:6" s="25" customFormat="1" ht="15" thickBot="1">
      <c r="B15" s="83" t="s">
        <v>9</v>
      </c>
      <c r="C15" s="84"/>
      <c r="D15" s="86"/>
      <c r="E15" s="87"/>
      <c r="F15" s="85"/>
    </row>
    <row r="16" spans="2:6" s="25" customFormat="1" ht="14.25">
      <c r="B16" s="71" t="s">
        <v>34</v>
      </c>
      <c r="C16" s="72">
        <v>1</v>
      </c>
      <c r="D16" s="59">
        <v>33880</v>
      </c>
      <c r="E16" s="60">
        <f aca="true" t="shared" si="1" ref="E16:E21">C16*D16</f>
        <v>33880</v>
      </c>
      <c r="F16" s="73"/>
    </row>
    <row r="17" spans="2:6" s="25" customFormat="1" ht="14.25">
      <c r="B17" s="62" t="s">
        <v>14</v>
      </c>
      <c r="C17" s="63">
        <v>1</v>
      </c>
      <c r="D17" s="59">
        <v>7018</v>
      </c>
      <c r="E17" s="60">
        <f t="shared" si="1"/>
        <v>7018</v>
      </c>
      <c r="F17" s="64"/>
    </row>
    <row r="18" spans="2:6" s="25" customFormat="1" ht="14.25">
      <c r="B18" s="62" t="s">
        <v>1</v>
      </c>
      <c r="C18" s="63">
        <v>1</v>
      </c>
      <c r="D18" s="59">
        <v>968</v>
      </c>
      <c r="E18" s="60">
        <f t="shared" si="1"/>
        <v>968</v>
      </c>
      <c r="F18" s="65"/>
    </row>
    <row r="19" spans="2:6" s="25" customFormat="1" ht="14.25">
      <c r="B19" s="66" t="s">
        <v>60</v>
      </c>
      <c r="C19" s="63">
        <v>1</v>
      </c>
      <c r="D19" s="59">
        <v>7018</v>
      </c>
      <c r="E19" s="60">
        <f t="shared" si="1"/>
        <v>7018</v>
      </c>
      <c r="F19" s="65"/>
    </row>
    <row r="20" spans="2:6" s="25" customFormat="1" ht="14.25">
      <c r="B20" s="62" t="s">
        <v>15</v>
      </c>
      <c r="C20" s="63">
        <v>1</v>
      </c>
      <c r="D20" s="59">
        <v>545</v>
      </c>
      <c r="E20" s="60">
        <f t="shared" si="1"/>
        <v>545</v>
      </c>
      <c r="F20" s="65"/>
    </row>
    <row r="21" spans="2:6" s="25" customFormat="1" ht="15" thickBot="1">
      <c r="B21" s="67" t="s">
        <v>3</v>
      </c>
      <c r="C21" s="68">
        <v>1</v>
      </c>
      <c r="D21" s="59">
        <v>3872</v>
      </c>
      <c r="E21" s="60">
        <f t="shared" si="1"/>
        <v>3872</v>
      </c>
      <c r="F21" s="70"/>
    </row>
    <row r="22" spans="2:6" s="25" customFormat="1" ht="15" thickBot="1">
      <c r="B22" s="83" t="s">
        <v>16</v>
      </c>
      <c r="C22" s="84"/>
      <c r="D22" s="86"/>
      <c r="E22" s="84"/>
      <c r="F22" s="85"/>
    </row>
    <row r="23" spans="2:6" s="25" customFormat="1" ht="14.25">
      <c r="B23" s="74" t="s">
        <v>61</v>
      </c>
      <c r="C23" s="72">
        <v>2</v>
      </c>
      <c r="D23" s="59">
        <v>31944</v>
      </c>
      <c r="E23" s="60">
        <f>C23*D23</f>
        <v>63888</v>
      </c>
      <c r="F23" s="75"/>
    </row>
    <row r="24" spans="2:6" s="25" customFormat="1" ht="14.25">
      <c r="B24" s="62" t="s">
        <v>35</v>
      </c>
      <c r="C24" s="63">
        <v>2</v>
      </c>
      <c r="D24" s="59">
        <v>556</v>
      </c>
      <c r="E24" s="60">
        <f>C24*D24</f>
        <v>1112</v>
      </c>
      <c r="F24" s="65"/>
    </row>
    <row r="25" spans="2:6" s="25" customFormat="1" ht="15" thickBot="1">
      <c r="B25" s="67" t="s">
        <v>62</v>
      </c>
      <c r="C25" s="68">
        <v>2</v>
      </c>
      <c r="D25" s="59">
        <v>1161.6</v>
      </c>
      <c r="E25" s="60">
        <f>C25*D25</f>
        <v>2323.2</v>
      </c>
      <c r="F25" s="70"/>
    </row>
    <row r="26" spans="2:6" s="25" customFormat="1" ht="15" thickBot="1">
      <c r="B26" s="83" t="s">
        <v>51</v>
      </c>
      <c r="C26" s="84"/>
      <c r="D26" s="87"/>
      <c r="E26" s="84"/>
      <c r="F26" s="85"/>
    </row>
    <row r="27" spans="2:6" s="25" customFormat="1" ht="14.25">
      <c r="B27" s="74" t="s">
        <v>63</v>
      </c>
      <c r="C27" s="72">
        <v>1</v>
      </c>
      <c r="D27" s="59">
        <v>157980</v>
      </c>
      <c r="E27" s="60">
        <f aca="true" t="shared" si="2" ref="E27:E52">C27*D27</f>
        <v>157980</v>
      </c>
      <c r="F27" s="73"/>
    </row>
    <row r="28" spans="2:6" s="25" customFormat="1" ht="14.25">
      <c r="B28" s="76" t="s">
        <v>14</v>
      </c>
      <c r="C28" s="63">
        <v>1</v>
      </c>
      <c r="D28" s="59">
        <v>7018</v>
      </c>
      <c r="E28" s="60">
        <f t="shared" si="2"/>
        <v>7018</v>
      </c>
      <c r="F28" s="64"/>
    </row>
    <row r="29" spans="2:6" s="25" customFormat="1" ht="12.75" customHeight="1">
      <c r="B29" s="77" t="s">
        <v>11</v>
      </c>
      <c r="C29" s="63">
        <v>1</v>
      </c>
      <c r="D29" s="59">
        <v>21780</v>
      </c>
      <c r="E29" s="60">
        <f t="shared" si="2"/>
        <v>21780</v>
      </c>
      <c r="F29" s="64"/>
    </row>
    <row r="30" spans="2:6" s="25" customFormat="1" ht="12.75" customHeight="1">
      <c r="B30" s="77" t="s">
        <v>12</v>
      </c>
      <c r="C30" s="63">
        <v>1</v>
      </c>
      <c r="D30" s="59">
        <v>423.6</v>
      </c>
      <c r="E30" s="60">
        <f t="shared" si="2"/>
        <v>423.6</v>
      </c>
      <c r="F30" s="64"/>
    </row>
    <row r="31" spans="2:6" s="25" customFormat="1" ht="12.75" customHeight="1">
      <c r="B31" s="77" t="s">
        <v>13</v>
      </c>
      <c r="C31" s="63">
        <v>1</v>
      </c>
      <c r="D31" s="59">
        <v>423.5</v>
      </c>
      <c r="E31" s="60">
        <f t="shared" si="2"/>
        <v>423.5</v>
      </c>
      <c r="F31" s="64"/>
    </row>
    <row r="32" spans="2:6" s="25" customFormat="1" ht="14.25">
      <c r="B32" s="76" t="s">
        <v>18</v>
      </c>
      <c r="C32" s="63">
        <v>1</v>
      </c>
      <c r="D32" s="59">
        <v>15940</v>
      </c>
      <c r="E32" s="60">
        <f t="shared" si="2"/>
        <v>15940</v>
      </c>
      <c r="F32" s="65"/>
    </row>
    <row r="33" spans="2:6" s="25" customFormat="1" ht="12.75" customHeight="1">
      <c r="B33" s="77" t="s">
        <v>6</v>
      </c>
      <c r="C33" s="63">
        <v>1</v>
      </c>
      <c r="D33" s="59">
        <v>4598</v>
      </c>
      <c r="E33" s="60">
        <f t="shared" si="2"/>
        <v>4598</v>
      </c>
      <c r="F33" s="64"/>
    </row>
    <row r="34" spans="2:6" s="25" customFormat="1" ht="12.75" customHeight="1">
      <c r="B34" s="77" t="s">
        <v>17</v>
      </c>
      <c r="C34" s="63">
        <v>1</v>
      </c>
      <c r="D34" s="59">
        <v>2904</v>
      </c>
      <c r="E34" s="60">
        <f t="shared" si="2"/>
        <v>2904</v>
      </c>
      <c r="F34" s="64"/>
    </row>
    <row r="35" spans="2:6" s="25" customFormat="1" ht="14.25">
      <c r="B35" s="62" t="s">
        <v>36</v>
      </c>
      <c r="C35" s="63">
        <v>1</v>
      </c>
      <c r="D35" s="59">
        <v>19965</v>
      </c>
      <c r="E35" s="60">
        <f t="shared" si="2"/>
        <v>19965</v>
      </c>
      <c r="F35" s="65"/>
    </row>
    <row r="36" spans="2:6" s="25" customFormat="1" ht="12.75" customHeight="1">
      <c r="B36" s="77" t="s">
        <v>5</v>
      </c>
      <c r="C36" s="63">
        <v>1</v>
      </c>
      <c r="D36" s="59">
        <v>3025</v>
      </c>
      <c r="E36" s="60">
        <f t="shared" si="2"/>
        <v>3025</v>
      </c>
      <c r="F36" s="64"/>
    </row>
    <row r="37" spans="2:6" s="25" customFormat="1" ht="12.75" customHeight="1">
      <c r="B37" s="77" t="s">
        <v>37</v>
      </c>
      <c r="C37" s="63">
        <v>1</v>
      </c>
      <c r="D37" s="59">
        <v>4840</v>
      </c>
      <c r="E37" s="60">
        <f t="shared" si="2"/>
        <v>4840</v>
      </c>
      <c r="F37" s="64"/>
    </row>
    <row r="38" spans="2:6" s="25" customFormat="1" ht="14.25">
      <c r="B38" s="66" t="s">
        <v>60</v>
      </c>
      <c r="C38" s="63">
        <v>1</v>
      </c>
      <c r="D38" s="59">
        <v>7018</v>
      </c>
      <c r="E38" s="60">
        <f t="shared" si="2"/>
        <v>7018</v>
      </c>
      <c r="F38" s="65"/>
    </row>
    <row r="39" spans="2:6" s="25" customFormat="1" ht="14.25">
      <c r="B39" s="62" t="s">
        <v>1</v>
      </c>
      <c r="C39" s="63">
        <v>1</v>
      </c>
      <c r="D39" s="59">
        <v>968</v>
      </c>
      <c r="E39" s="60">
        <f t="shared" si="2"/>
        <v>968</v>
      </c>
      <c r="F39" s="64"/>
    </row>
    <row r="40" spans="2:6" s="25" customFormat="1" ht="14.25">
      <c r="B40" s="67" t="s">
        <v>38</v>
      </c>
      <c r="C40" s="68">
        <v>1</v>
      </c>
      <c r="D40" s="59">
        <v>545</v>
      </c>
      <c r="E40" s="60">
        <f t="shared" si="2"/>
        <v>545</v>
      </c>
      <c r="F40" s="78"/>
    </row>
    <row r="41" spans="2:6" s="25" customFormat="1" ht="15" thickBot="1">
      <c r="B41" s="67" t="s">
        <v>72</v>
      </c>
      <c r="C41" s="68">
        <v>3</v>
      </c>
      <c r="D41" s="59">
        <v>23474</v>
      </c>
      <c r="E41" s="60">
        <f t="shared" si="2"/>
        <v>70422</v>
      </c>
      <c r="F41" s="78"/>
    </row>
    <row r="42" spans="2:6" s="25" customFormat="1" ht="15" customHeight="1" thickBot="1">
      <c r="B42" s="83" t="s">
        <v>2</v>
      </c>
      <c r="C42" s="84"/>
      <c r="D42" s="84"/>
      <c r="E42" s="84"/>
      <c r="F42" s="85"/>
    </row>
    <row r="43" spans="2:6" s="25" customFormat="1" ht="12.75" customHeight="1">
      <c r="B43" s="26" t="s">
        <v>71</v>
      </c>
      <c r="C43" s="72">
        <v>1</v>
      </c>
      <c r="D43" s="59">
        <v>19920</v>
      </c>
      <c r="E43" s="60">
        <f t="shared" si="2"/>
        <v>19920</v>
      </c>
      <c r="F43" s="75"/>
    </row>
    <row r="44" spans="2:6" s="25" customFormat="1" ht="12.75" customHeight="1">
      <c r="B44" s="27" t="s">
        <v>40</v>
      </c>
      <c r="C44" s="63">
        <v>1</v>
      </c>
      <c r="D44" s="59">
        <v>7260</v>
      </c>
      <c r="E44" s="60">
        <f t="shared" si="2"/>
        <v>7260</v>
      </c>
      <c r="F44" s="65"/>
    </row>
    <row r="45" spans="2:6" s="25" customFormat="1" ht="12.75" customHeight="1">
      <c r="B45" s="77" t="s">
        <v>39</v>
      </c>
      <c r="C45" s="63">
        <v>1</v>
      </c>
      <c r="D45" s="59">
        <v>4840</v>
      </c>
      <c r="E45" s="60">
        <f t="shared" si="2"/>
        <v>4840</v>
      </c>
      <c r="F45" s="64"/>
    </row>
    <row r="46" spans="2:6" s="25" customFormat="1" ht="12.75" customHeight="1">
      <c r="B46" s="77" t="s">
        <v>66</v>
      </c>
      <c r="C46" s="63">
        <v>1</v>
      </c>
      <c r="D46" s="59">
        <v>2807.2</v>
      </c>
      <c r="E46" s="60">
        <f t="shared" si="2"/>
        <v>2807.2</v>
      </c>
      <c r="F46" s="64"/>
    </row>
    <row r="47" spans="2:6" s="25" customFormat="1" ht="15" thickBot="1">
      <c r="B47" s="79" t="s">
        <v>7</v>
      </c>
      <c r="C47" s="68">
        <v>1</v>
      </c>
      <c r="D47" s="59">
        <v>2299</v>
      </c>
      <c r="E47" s="60">
        <f t="shared" si="2"/>
        <v>2299</v>
      </c>
      <c r="F47" s="78"/>
    </row>
    <row r="48" spans="2:6" s="25" customFormat="1" ht="15" thickBot="1">
      <c r="B48" s="83" t="s">
        <v>4</v>
      </c>
      <c r="C48" s="84"/>
      <c r="D48" s="84"/>
      <c r="E48" s="84"/>
      <c r="F48" s="85"/>
    </row>
    <row r="49" spans="2:6" s="25" customFormat="1" ht="14.25">
      <c r="B49" s="28" t="s">
        <v>31</v>
      </c>
      <c r="C49" s="72">
        <v>1</v>
      </c>
      <c r="D49" s="59">
        <v>6050</v>
      </c>
      <c r="E49" s="60">
        <f t="shared" si="2"/>
        <v>6050</v>
      </c>
      <c r="F49" s="73"/>
    </row>
    <row r="50" spans="2:6" s="25" customFormat="1" ht="14.25">
      <c r="B50" s="29" t="s">
        <v>64</v>
      </c>
      <c r="C50" s="63">
        <v>1</v>
      </c>
      <c r="D50" s="59">
        <v>18150</v>
      </c>
      <c r="E50" s="60">
        <f t="shared" si="2"/>
        <v>18150</v>
      </c>
      <c r="F50" s="64"/>
    </row>
    <row r="51" spans="2:6" s="25" customFormat="1" ht="12.75" customHeight="1">
      <c r="B51" s="29" t="s">
        <v>19</v>
      </c>
      <c r="C51" s="63">
        <v>1</v>
      </c>
      <c r="D51" s="59">
        <v>33396</v>
      </c>
      <c r="E51" s="60">
        <f t="shared" si="2"/>
        <v>33396</v>
      </c>
      <c r="F51" s="64"/>
    </row>
    <row r="52" spans="2:6" s="25" customFormat="1" ht="15" thickBot="1">
      <c r="B52" s="29" t="s">
        <v>52</v>
      </c>
      <c r="C52" s="63">
        <v>1</v>
      </c>
      <c r="D52" s="59">
        <v>7260</v>
      </c>
      <c r="E52" s="60">
        <f t="shared" si="2"/>
        <v>7260</v>
      </c>
      <c r="F52" s="64"/>
    </row>
    <row r="53" spans="2:6" s="30" customFormat="1" ht="15" thickBot="1">
      <c r="B53" s="83" t="s">
        <v>70</v>
      </c>
      <c r="C53" s="84"/>
      <c r="D53" s="85"/>
      <c r="E53" s="80">
        <f>SUM(E7:E52)</f>
        <v>601017</v>
      </c>
      <c r="F53" s="81"/>
    </row>
    <row r="54" s="25" customFormat="1" ht="14.25">
      <c r="C54" s="31"/>
    </row>
  </sheetData>
  <sheetProtection/>
  <mergeCells count="7">
    <mergeCell ref="B53:D53"/>
    <mergeCell ref="B5:F5"/>
    <mergeCell ref="B15:F15"/>
    <mergeCell ref="B22:F22"/>
    <mergeCell ref="B26:F26"/>
    <mergeCell ref="B42:F42"/>
    <mergeCell ref="B48:F4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3"/>
  <sheetViews>
    <sheetView tabSelected="1" zoomScalePageLayoutView="0" workbookViewId="0" topLeftCell="A2">
      <selection activeCell="C33" sqref="C33"/>
    </sheetView>
  </sheetViews>
  <sheetFormatPr defaultColWidth="9.00390625" defaultRowHeight="12.75"/>
  <cols>
    <col min="2" max="2" width="68.50390625" style="0" customWidth="1"/>
    <col min="3" max="3" width="11.875" style="0" bestFit="1" customWidth="1"/>
    <col min="4" max="4" width="17.625" style="0" bestFit="1" customWidth="1"/>
    <col min="5" max="5" width="20.50390625" style="0" bestFit="1" customWidth="1"/>
  </cols>
  <sheetData>
    <row r="2" spans="2:6" ht="13.5">
      <c r="B2" s="20" t="s">
        <v>53</v>
      </c>
      <c r="C2" s="20"/>
      <c r="D2" s="20"/>
      <c r="E2" s="20"/>
      <c r="F2" s="20"/>
    </row>
    <row r="3" spans="2:6" ht="13.5">
      <c r="B3" s="20" t="s">
        <v>54</v>
      </c>
      <c r="C3" s="20"/>
      <c r="D3" s="20"/>
      <c r="E3" s="20"/>
      <c r="F3" s="20"/>
    </row>
    <row r="4" spans="2:6" ht="14.25" thickBot="1">
      <c r="B4" s="20"/>
      <c r="C4" s="20"/>
      <c r="D4" s="20"/>
      <c r="E4" s="20"/>
      <c r="F4" s="20"/>
    </row>
    <row r="5" spans="2:6" ht="15" thickBot="1">
      <c r="B5" s="88" t="s">
        <v>45</v>
      </c>
      <c r="C5" s="89"/>
      <c r="D5" s="89"/>
      <c r="E5" s="89"/>
      <c r="F5" s="90"/>
    </row>
    <row r="6" spans="2:6" ht="15" thickBot="1">
      <c r="B6" s="1" t="s">
        <v>67</v>
      </c>
      <c r="C6" s="6" t="s">
        <v>46</v>
      </c>
      <c r="D6" s="6" t="s">
        <v>47</v>
      </c>
      <c r="E6" s="6" t="s">
        <v>49</v>
      </c>
      <c r="F6" s="7" t="s">
        <v>50</v>
      </c>
    </row>
    <row r="7" spans="2:6" ht="14.25">
      <c r="B7" s="2" t="s">
        <v>20</v>
      </c>
      <c r="C7" s="34">
        <v>9</v>
      </c>
      <c r="D7" s="35">
        <v>16180</v>
      </c>
      <c r="E7" s="36">
        <f>C7*D7</f>
        <v>145620</v>
      </c>
      <c r="F7" s="36"/>
    </row>
    <row r="8" spans="2:6" ht="14.25">
      <c r="B8" s="32" t="s">
        <v>57</v>
      </c>
      <c r="C8" s="37">
        <v>9</v>
      </c>
      <c r="D8" s="38">
        <v>14860</v>
      </c>
      <c r="E8" s="53">
        <f aca="true" t="shared" si="0" ref="E8:E28">C8*D8</f>
        <v>133740</v>
      </c>
      <c r="F8" s="39"/>
    </row>
    <row r="9" spans="2:6" ht="14.25">
      <c r="B9" s="32" t="s">
        <v>65</v>
      </c>
      <c r="C9" s="37">
        <v>9</v>
      </c>
      <c r="D9" s="38">
        <v>6710</v>
      </c>
      <c r="E9" s="53">
        <f t="shared" si="0"/>
        <v>60390</v>
      </c>
      <c r="F9" s="39"/>
    </row>
    <row r="10" spans="2:6" ht="14.25">
      <c r="B10" s="32" t="s">
        <v>68</v>
      </c>
      <c r="C10" s="37">
        <v>9</v>
      </c>
      <c r="D10" s="38">
        <v>9670</v>
      </c>
      <c r="E10" s="53">
        <f t="shared" si="0"/>
        <v>87030</v>
      </c>
      <c r="F10" s="39"/>
    </row>
    <row r="11" spans="2:6" ht="14.25">
      <c r="B11" s="32" t="s">
        <v>69</v>
      </c>
      <c r="C11" s="37">
        <v>9</v>
      </c>
      <c r="D11" s="38">
        <v>5230</v>
      </c>
      <c r="E11" s="53">
        <f t="shared" si="0"/>
        <v>47070</v>
      </c>
      <c r="F11" s="39"/>
    </row>
    <row r="12" spans="2:6" ht="14.25">
      <c r="B12" s="32" t="s">
        <v>21</v>
      </c>
      <c r="C12" s="37">
        <v>9</v>
      </c>
      <c r="D12" s="38">
        <v>6390</v>
      </c>
      <c r="E12" s="53">
        <f t="shared" si="0"/>
        <v>57510</v>
      </c>
      <c r="F12" s="39"/>
    </row>
    <row r="13" spans="2:6" ht="14.25">
      <c r="B13" s="32" t="s">
        <v>22</v>
      </c>
      <c r="C13" s="37">
        <v>9</v>
      </c>
      <c r="D13" s="38">
        <v>6150</v>
      </c>
      <c r="E13" s="53">
        <f t="shared" si="0"/>
        <v>55350</v>
      </c>
      <c r="F13" s="39"/>
    </row>
    <row r="14" spans="2:6" ht="14.25">
      <c r="B14" s="32" t="s">
        <v>41</v>
      </c>
      <c r="C14" s="37">
        <v>9</v>
      </c>
      <c r="D14" s="38">
        <v>15320</v>
      </c>
      <c r="E14" s="53">
        <f t="shared" si="0"/>
        <v>137880</v>
      </c>
      <c r="F14" s="39"/>
    </row>
    <row r="15" spans="2:6" ht="14.25">
      <c r="B15" s="32" t="s">
        <v>23</v>
      </c>
      <c r="C15" s="37">
        <v>9</v>
      </c>
      <c r="D15" s="38">
        <v>3520</v>
      </c>
      <c r="E15" s="53">
        <f t="shared" si="0"/>
        <v>31680</v>
      </c>
      <c r="F15" s="39"/>
    </row>
    <row r="16" spans="2:6" ht="14.25">
      <c r="B16" s="32" t="s">
        <v>24</v>
      </c>
      <c r="C16" s="37">
        <v>9</v>
      </c>
      <c r="D16" s="38">
        <v>9780</v>
      </c>
      <c r="E16" s="53">
        <f t="shared" si="0"/>
        <v>88020</v>
      </c>
      <c r="F16" s="39"/>
    </row>
    <row r="17" spans="2:6" ht="14.25">
      <c r="B17" s="32" t="s">
        <v>25</v>
      </c>
      <c r="C17" s="37">
        <v>9</v>
      </c>
      <c r="D17" s="38">
        <v>5740</v>
      </c>
      <c r="E17" s="53">
        <f t="shared" si="0"/>
        <v>51660</v>
      </c>
      <c r="F17" s="39"/>
    </row>
    <row r="18" spans="2:6" ht="15" thickBot="1">
      <c r="B18" s="33" t="s">
        <v>58</v>
      </c>
      <c r="C18" s="40">
        <v>9</v>
      </c>
      <c r="D18" s="41">
        <v>7830</v>
      </c>
      <c r="E18" s="54">
        <f t="shared" si="0"/>
        <v>70470</v>
      </c>
      <c r="F18" s="42"/>
    </row>
    <row r="19" spans="2:6" ht="15" thickBot="1">
      <c r="B19" s="88" t="s">
        <v>26</v>
      </c>
      <c r="C19" s="89"/>
      <c r="D19" s="89"/>
      <c r="E19" s="89"/>
      <c r="F19" s="90"/>
    </row>
    <row r="20" spans="2:6" ht="14.25" thickBot="1">
      <c r="B20" s="43" t="s">
        <v>27</v>
      </c>
      <c r="C20" s="44">
        <v>9</v>
      </c>
      <c r="D20" s="45">
        <v>870</v>
      </c>
      <c r="E20" s="53">
        <f t="shared" si="0"/>
        <v>7830</v>
      </c>
      <c r="F20" s="46"/>
    </row>
    <row r="21" spans="2:6" ht="14.25" thickBot="1">
      <c r="B21" s="43" t="s">
        <v>28</v>
      </c>
      <c r="C21" s="47">
        <v>9</v>
      </c>
      <c r="D21" s="48">
        <v>4580</v>
      </c>
      <c r="E21" s="53">
        <f t="shared" si="0"/>
        <v>41220</v>
      </c>
      <c r="F21" s="49"/>
    </row>
    <row r="22" spans="2:6" ht="15" thickBot="1">
      <c r="B22" s="88" t="s">
        <v>42</v>
      </c>
      <c r="C22" s="89"/>
      <c r="D22" s="89"/>
      <c r="E22" s="89"/>
      <c r="F22" s="90"/>
    </row>
    <row r="23" spans="2:6" ht="14.25">
      <c r="B23" s="12" t="s">
        <v>73</v>
      </c>
      <c r="C23" s="50">
        <v>1</v>
      </c>
      <c r="D23" s="10">
        <v>21600</v>
      </c>
      <c r="E23" s="53">
        <f t="shared" si="0"/>
        <v>21600</v>
      </c>
      <c r="F23" s="8"/>
    </row>
    <row r="24" spans="2:6" ht="14.25">
      <c r="B24" s="9" t="s">
        <v>29</v>
      </c>
      <c r="C24" s="51">
        <v>1</v>
      </c>
      <c r="D24" s="11">
        <v>8800</v>
      </c>
      <c r="E24" s="53">
        <f t="shared" si="0"/>
        <v>8800</v>
      </c>
      <c r="F24" s="4"/>
    </row>
    <row r="25" spans="2:6" ht="15" thickBot="1">
      <c r="B25" s="16" t="s">
        <v>30</v>
      </c>
      <c r="C25" s="52">
        <v>1</v>
      </c>
      <c r="D25" s="17">
        <v>6100</v>
      </c>
      <c r="E25" s="53">
        <f t="shared" si="0"/>
        <v>6100</v>
      </c>
      <c r="F25" s="18"/>
    </row>
    <row r="26" spans="2:6" ht="15" thickBot="1">
      <c r="B26" s="88" t="s">
        <v>4</v>
      </c>
      <c r="C26" s="89"/>
      <c r="D26" s="89"/>
      <c r="E26" s="89"/>
      <c r="F26" s="90"/>
    </row>
    <row r="27" spans="2:6" ht="14.25">
      <c r="B27" s="2" t="s">
        <v>43</v>
      </c>
      <c r="C27" s="44">
        <v>11</v>
      </c>
      <c r="D27" s="3">
        <v>5000</v>
      </c>
      <c r="E27" s="53">
        <f t="shared" si="0"/>
        <v>55000</v>
      </c>
      <c r="F27" s="5"/>
    </row>
    <row r="28" spans="2:6" ht="15" thickBot="1">
      <c r="B28" s="13" t="s">
        <v>59</v>
      </c>
      <c r="C28" s="51">
        <v>9</v>
      </c>
      <c r="D28" s="14">
        <v>8200</v>
      </c>
      <c r="E28" s="53">
        <f t="shared" si="0"/>
        <v>73800</v>
      </c>
      <c r="F28" s="15"/>
    </row>
    <row r="29" spans="2:6" ht="15" thickBot="1">
      <c r="B29" s="88" t="s">
        <v>70</v>
      </c>
      <c r="C29" s="89"/>
      <c r="D29" s="90"/>
      <c r="E29" s="82">
        <f>E7+E8+E9+E10+E11+E12+E13+E14+E15+E16+E17+E18+E20+E21+E23+E24+E25+E27+E28</f>
        <v>1180770</v>
      </c>
      <c r="F29" s="19"/>
    </row>
    <row r="30" spans="2:6" ht="13.5">
      <c r="B30" s="20"/>
      <c r="C30" s="20"/>
      <c r="D30" s="20"/>
      <c r="E30" s="20"/>
      <c r="F30" s="20"/>
    </row>
    <row r="31" spans="4:5" ht="12.75">
      <c r="D31" s="93" t="s">
        <v>75</v>
      </c>
      <c r="E31" s="91">
        <f>E29</f>
        <v>1180770</v>
      </c>
    </row>
    <row r="32" spans="4:5" ht="12.75">
      <c r="D32" s="93" t="s">
        <v>76</v>
      </c>
      <c r="E32" s="92">
        <f>'Sestava Na Valech'!E53</f>
        <v>601017</v>
      </c>
    </row>
    <row r="33" spans="4:5" ht="12.75">
      <c r="D33" s="93" t="s">
        <v>77</v>
      </c>
      <c r="E33" s="91">
        <f>SUM(E31:E32)</f>
        <v>1781787</v>
      </c>
    </row>
  </sheetData>
  <sheetProtection/>
  <mergeCells count="5">
    <mergeCell ref="B5:F5"/>
    <mergeCell ref="B19:F19"/>
    <mergeCell ref="B22:F22"/>
    <mergeCell ref="B26:F26"/>
    <mergeCell ref="B29:D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Vladimír Václavík</dc:creator>
  <cp:keywords/>
  <dc:description/>
  <cp:lastModifiedBy>Mates</cp:lastModifiedBy>
  <cp:lastPrinted>2020-06-12T05:48:12Z</cp:lastPrinted>
  <dcterms:created xsi:type="dcterms:W3CDTF">2003-02-17T09:18:44Z</dcterms:created>
  <dcterms:modified xsi:type="dcterms:W3CDTF">2020-10-05T15:02:58Z</dcterms:modified>
  <cp:category/>
  <cp:version/>
  <cp:contentType/>
  <cp:contentStatus/>
</cp:coreProperties>
</file>