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16" yWindow="65416" windowWidth="23256" windowHeight="13176" activeTab="0"/>
  </bookViews>
  <sheets>
    <sheet name="List1" sheetId="3" r:id="rId1"/>
  </sheets>
  <definedNames/>
  <calcPr calcId="125725"/>
  <extLst/>
</workbook>
</file>

<file path=xl/sharedStrings.xml><?xml version="1.0" encoding="utf-8"?>
<sst xmlns="http://schemas.openxmlformats.org/spreadsheetml/2006/main" count="24" uniqueCount="24">
  <si>
    <t>Cena dle SoD</t>
  </si>
  <si>
    <t>cena včetně DPH</t>
  </si>
  <si>
    <t>cena bez DPH</t>
  </si>
  <si>
    <t>DPH 21%</t>
  </si>
  <si>
    <t xml:space="preserve">Konečná cena díla dle dodatku č.1 </t>
  </si>
  <si>
    <t>Příloha č.2</t>
  </si>
  <si>
    <t>Vícepráce dle dod.č.1</t>
  </si>
  <si>
    <t>Měněpráce dle dod.č.1</t>
  </si>
  <si>
    <t>Navýšení ceny dle dod.č.1</t>
  </si>
  <si>
    <t>Změnový list</t>
  </si>
  <si>
    <t>méněpráce bez DPH</t>
  </si>
  <si>
    <t>méněpráce s DPH</t>
  </si>
  <si>
    <t>vícepráce bez DPH</t>
  </si>
  <si>
    <t>vícepráce s DPH</t>
  </si>
  <si>
    <t>ZL01</t>
  </si>
  <si>
    <t>ZL02</t>
  </si>
  <si>
    <t>ZL03</t>
  </si>
  <si>
    <t>ZL04</t>
  </si>
  <si>
    <t>ZL05</t>
  </si>
  <si>
    <t>ZL06</t>
  </si>
  <si>
    <t>ZL07</t>
  </si>
  <si>
    <t>ZL08</t>
  </si>
  <si>
    <t>Cena celkem ZL01-08</t>
  </si>
  <si>
    <t>Rekapitulace ceny díla dle dodatku č. 1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</si>
</sst>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 applyAlignment="1" applyProtection="1">
      <alignment vertical="top"/>
      <protection locked="0"/>
    </xf>
    <xf numFmtId="0" fontId="2" fillId="0" borderId="0" xfId="20">
      <alignment/>
      <protection/>
    </xf>
    <xf numFmtId="0" fontId="3" fillId="0" borderId="0" xfId="20" applyFont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164" fontId="2" fillId="0" borderId="0" xfId="20" applyNumberFormat="1" applyBorder="1">
      <alignment/>
      <protection/>
    </xf>
    <xf numFmtId="164" fontId="2" fillId="0" borderId="0" xfId="20" applyNumberFormat="1" applyFont="1" applyBorder="1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164" fontId="2" fillId="0" borderId="1" xfId="20" applyNumberFormat="1" applyBorder="1">
      <alignment/>
      <protection/>
    </xf>
    <xf numFmtId="0" fontId="2" fillId="0" borderId="0" xfId="20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164" fontId="4" fillId="0" borderId="0" xfId="20" applyNumberFormat="1" applyFont="1" applyBorder="1">
      <alignment/>
      <protection/>
    </xf>
    <xf numFmtId="164" fontId="6" fillId="0" borderId="2" xfId="20" applyNumberFormat="1" applyFont="1" applyBorder="1">
      <alignment/>
      <protection/>
    </xf>
    <xf numFmtId="164" fontId="6" fillId="0" borderId="3" xfId="20" applyNumberFormat="1" applyFont="1" applyBorder="1">
      <alignment/>
      <protection/>
    </xf>
    <xf numFmtId="44" fontId="2" fillId="0" borderId="0" xfId="20" applyNumberFormat="1" applyBorder="1" applyAlignment="1">
      <alignment horizontal="center"/>
      <protection/>
    </xf>
    <xf numFmtId="164" fontId="7" fillId="0" borderId="4" xfId="20" applyNumberFormat="1" applyFont="1" applyBorder="1">
      <alignment/>
      <protection/>
    </xf>
    <xf numFmtId="164" fontId="2" fillId="0" borderId="5" xfId="20" applyNumberFormat="1" applyBorder="1">
      <alignment/>
      <protection/>
    </xf>
    <xf numFmtId="164" fontId="6" fillId="0" borderId="6" xfId="20" applyNumberFormat="1" applyFont="1" applyBorder="1">
      <alignment/>
      <protection/>
    </xf>
    <xf numFmtId="164" fontId="6" fillId="0" borderId="7" xfId="20" applyNumberFormat="1" applyFont="1" applyBorder="1">
      <alignment/>
      <protection/>
    </xf>
    <xf numFmtId="164" fontId="7" fillId="0" borderId="8" xfId="20" applyNumberFormat="1" applyFont="1" applyBorder="1">
      <alignment/>
      <protection/>
    </xf>
    <xf numFmtId="0" fontId="2" fillId="0" borderId="9" xfId="20" applyFont="1" applyBorder="1" applyAlignment="1">
      <alignment horizontal="left"/>
      <protection/>
    </xf>
    <xf numFmtId="0" fontId="2" fillId="0" borderId="10" xfId="20" applyFont="1" applyBorder="1" applyAlignment="1">
      <alignment horizontal="left"/>
      <protection/>
    </xf>
    <xf numFmtId="0" fontId="2" fillId="0" borderId="11" xfId="20" applyFont="1" applyBorder="1" applyAlignment="1">
      <alignment horizontal="left"/>
      <protection/>
    </xf>
    <xf numFmtId="0" fontId="2" fillId="0" borderId="4" xfId="20" applyFont="1" applyBorder="1" applyAlignment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4" xfId="0" applyNumberFormat="1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4" fontId="6" fillId="0" borderId="25" xfId="0" applyNumberFormat="1" applyFont="1" applyBorder="1" applyAlignment="1" applyProtection="1">
      <alignment/>
      <protection/>
    </xf>
    <xf numFmtId="4" fontId="6" fillId="0" borderId="26" xfId="0" applyNumberFormat="1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4" fontId="6" fillId="0" borderId="28" xfId="0" applyNumberFormat="1" applyFont="1" applyBorder="1" applyAlignment="1" applyProtection="1">
      <alignment/>
      <protection/>
    </xf>
    <xf numFmtId="164" fontId="6" fillId="0" borderId="4" xfId="20" applyNumberFormat="1" applyFont="1" applyBorder="1">
      <alignment/>
      <protection/>
    </xf>
    <xf numFmtId="164" fontId="6" fillId="0" borderId="5" xfId="20" applyNumberFormat="1" applyFont="1" applyBorder="1">
      <alignment/>
      <protection/>
    </xf>
    <xf numFmtId="44" fontId="2" fillId="0" borderId="0" xfId="20" applyNumberForma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B1" sqref="B1"/>
    </sheetView>
  </sheetViews>
  <sheetFormatPr defaultColWidth="9.33203125" defaultRowHeight="10.5"/>
  <cols>
    <col min="1" max="1" width="3.5" style="1" customWidth="1"/>
    <col min="2" max="2" width="38" style="1" customWidth="1"/>
    <col min="3" max="3" width="23.33203125" style="1" bestFit="1" customWidth="1"/>
    <col min="4" max="4" width="20.5" style="1" bestFit="1" customWidth="1"/>
    <col min="5" max="5" width="21.33203125" style="1" bestFit="1" customWidth="1"/>
    <col min="6" max="6" width="20.16015625" style="1" customWidth="1"/>
    <col min="7" max="7" width="19.5" style="1" customWidth="1"/>
    <col min="8" max="8" width="21.33203125" style="1" customWidth="1"/>
    <col min="9" max="9" width="24.33203125" style="1" customWidth="1"/>
    <col min="10" max="10" width="24.16015625" style="1" customWidth="1"/>
    <col min="11" max="16384" width="9.33203125" style="1" customWidth="1"/>
  </cols>
  <sheetData>
    <row r="1" spans="4:5" ht="29.25" customHeight="1">
      <c r="D1" s="8"/>
      <c r="E1" s="13" t="s">
        <v>5</v>
      </c>
    </row>
    <row r="2" spans="4:5" ht="18">
      <c r="D2" s="8"/>
      <c r="E2" s="9"/>
    </row>
    <row r="3" ht="10.5">
      <c r="D3" s="7"/>
    </row>
    <row r="4" spans="2:12" ht="18">
      <c r="B4" s="14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0.5">
      <c r="B5" s="6"/>
      <c r="C5" s="5"/>
      <c r="D5" s="5"/>
      <c r="E5" s="5"/>
      <c r="F5" s="5"/>
      <c r="G5" s="5"/>
      <c r="H5" s="5"/>
      <c r="I5" s="5"/>
      <c r="J5" s="5"/>
      <c r="K5" s="5"/>
      <c r="L5" s="5"/>
    </row>
    <row r="6" spans="3:5" ht="24" customHeight="1" thickBot="1">
      <c r="C6" s="11" t="s">
        <v>2</v>
      </c>
      <c r="D6" s="11" t="s">
        <v>3</v>
      </c>
      <c r="E6" s="12" t="s">
        <v>1</v>
      </c>
    </row>
    <row r="7" spans="2:10" ht="10.5">
      <c r="B7" s="23" t="s">
        <v>0</v>
      </c>
      <c r="C7" s="19">
        <v>5440149.36</v>
      </c>
      <c r="D7" s="58">
        <v>1142431</v>
      </c>
      <c r="E7" s="10">
        <v>6582580</v>
      </c>
      <c r="G7" s="4"/>
      <c r="H7" s="5"/>
      <c r="I7" s="17"/>
      <c r="J7" s="5"/>
    </row>
    <row r="8" spans="2:8" ht="10.5">
      <c r="B8" s="24" t="s">
        <v>6</v>
      </c>
      <c r="C8" s="20">
        <v>510201.82</v>
      </c>
      <c r="D8" s="20">
        <f aca="true" t="shared" si="0" ref="D8:D10">E8-C8</f>
        <v>107142.38219999993</v>
      </c>
      <c r="E8" s="15">
        <f>C8*1.21</f>
        <v>617344.2021999999</v>
      </c>
      <c r="G8" s="4"/>
      <c r="H8" s="5"/>
    </row>
    <row r="9" spans="2:8" ht="10.5">
      <c r="B9" s="24" t="s">
        <v>7</v>
      </c>
      <c r="C9" s="20">
        <v>-33424.8</v>
      </c>
      <c r="D9" s="20">
        <f t="shared" si="0"/>
        <v>-7019.207999999999</v>
      </c>
      <c r="E9" s="15">
        <f aca="true" t="shared" si="1" ref="E9:E11">C9*1.21</f>
        <v>-40444.008</v>
      </c>
      <c r="G9" s="4"/>
      <c r="H9" s="4"/>
    </row>
    <row r="10" spans="2:8" ht="15" thickBot="1">
      <c r="B10" s="25" t="s">
        <v>8</v>
      </c>
      <c r="C10" s="21">
        <f>C8+C9</f>
        <v>476777.02</v>
      </c>
      <c r="D10" s="20">
        <f t="shared" si="0"/>
        <v>100123.17420000001</v>
      </c>
      <c r="E10" s="16">
        <f t="shared" si="1"/>
        <v>576900.1942</v>
      </c>
      <c r="G10" s="4"/>
      <c r="H10" s="4"/>
    </row>
    <row r="11" spans="2:9" ht="15" thickBot="1">
      <c r="B11" s="26" t="s">
        <v>4</v>
      </c>
      <c r="C11" s="22">
        <f>C7+C8+C9</f>
        <v>5916926.380000001</v>
      </c>
      <c r="D11" s="57">
        <f>SUM(D7:D9)</f>
        <v>1242554.1741999998</v>
      </c>
      <c r="E11" s="18">
        <f t="shared" si="1"/>
        <v>7159480.919800001</v>
      </c>
      <c r="G11" s="4"/>
      <c r="I11" s="4"/>
    </row>
    <row r="12" ht="10.5">
      <c r="D12" s="4"/>
    </row>
    <row r="13" spans="3:5" ht="10.5">
      <c r="C13" s="3"/>
      <c r="D13" s="2"/>
      <c r="E13" s="2"/>
    </row>
    <row r="14" spans="3:5" ht="15" thickBot="1">
      <c r="C14" s="2"/>
      <c r="D14" s="3">
        <f>D7+D8</f>
        <v>1249573.3821999999</v>
      </c>
      <c r="E14" s="2"/>
    </row>
    <row r="15" spans="2:8" ht="15" thickBot="1">
      <c r="B15" s="27" t="s">
        <v>9</v>
      </c>
      <c r="C15" s="28" t="s">
        <v>10</v>
      </c>
      <c r="D15" s="29" t="s">
        <v>11</v>
      </c>
      <c r="E15" s="51" t="s">
        <v>12</v>
      </c>
      <c r="F15" s="52" t="s">
        <v>13</v>
      </c>
      <c r="G15" s="30"/>
      <c r="H15" s="30"/>
    </row>
    <row r="16" spans="2:10" ht="10.5">
      <c r="B16" s="37" t="s">
        <v>14</v>
      </c>
      <c r="C16" s="38">
        <v>30597.6</v>
      </c>
      <c r="D16" s="39">
        <f>1.21*C16</f>
        <v>37023.096</v>
      </c>
      <c r="E16" s="53">
        <v>50291.6</v>
      </c>
      <c r="F16" s="39">
        <f>1.21*E16</f>
        <v>60852.835999999996</v>
      </c>
      <c r="G16" s="40"/>
      <c r="H16" s="31"/>
      <c r="J16" s="31"/>
    </row>
    <row r="17" spans="2:10" ht="10.5">
      <c r="B17" s="41" t="s">
        <v>15</v>
      </c>
      <c r="C17" s="42">
        <v>0</v>
      </c>
      <c r="D17" s="43">
        <f aca="true" t="shared" si="2" ref="D17:D24">1.21*C17</f>
        <v>0</v>
      </c>
      <c r="E17" s="54">
        <v>38506.98</v>
      </c>
      <c r="F17" s="43">
        <f aca="true" t="shared" si="3" ref="F17:F24">1.21*E17</f>
        <v>46593.4458</v>
      </c>
      <c r="G17" s="40"/>
      <c r="H17" s="31"/>
      <c r="J17" s="31"/>
    </row>
    <row r="18" spans="2:10" ht="10.5">
      <c r="B18" s="44" t="s">
        <v>16</v>
      </c>
      <c r="C18" s="42">
        <v>0</v>
      </c>
      <c r="D18" s="43">
        <f t="shared" si="2"/>
        <v>0</v>
      </c>
      <c r="E18" s="54">
        <v>281448.72</v>
      </c>
      <c r="F18" s="43">
        <f t="shared" si="3"/>
        <v>340552.95119999995</v>
      </c>
      <c r="G18" s="40"/>
      <c r="H18" s="31"/>
      <c r="J18" s="31"/>
    </row>
    <row r="19" spans="2:10" ht="10.5">
      <c r="B19" s="44" t="s">
        <v>17</v>
      </c>
      <c r="C19" s="42">
        <v>0</v>
      </c>
      <c r="D19" s="43">
        <f t="shared" si="2"/>
        <v>0</v>
      </c>
      <c r="E19" s="54">
        <v>19643.76</v>
      </c>
      <c r="F19" s="43">
        <f t="shared" si="3"/>
        <v>23768.949599999996</v>
      </c>
      <c r="G19" s="40"/>
      <c r="H19" s="31"/>
      <c r="J19" s="31"/>
    </row>
    <row r="20" spans="2:10" ht="10.5">
      <c r="B20" s="44" t="s">
        <v>18</v>
      </c>
      <c r="C20" s="42">
        <v>0</v>
      </c>
      <c r="D20" s="43">
        <f t="shared" si="2"/>
        <v>0</v>
      </c>
      <c r="E20" s="54">
        <v>56257.08</v>
      </c>
      <c r="F20" s="43">
        <f t="shared" si="3"/>
        <v>68071.0668</v>
      </c>
      <c r="G20" s="45"/>
      <c r="H20" s="31"/>
      <c r="J20" s="31"/>
    </row>
    <row r="21" spans="2:10" ht="10.5">
      <c r="B21" s="44" t="s">
        <v>19</v>
      </c>
      <c r="C21" s="42">
        <v>0</v>
      </c>
      <c r="D21" s="43">
        <f t="shared" si="2"/>
        <v>0</v>
      </c>
      <c r="E21" s="54">
        <v>49106.56</v>
      </c>
      <c r="F21" s="43">
        <f t="shared" si="3"/>
        <v>59418.9376</v>
      </c>
      <c r="G21" s="45"/>
      <c r="H21" s="31"/>
      <c r="J21" s="31"/>
    </row>
    <row r="22" spans="2:10" ht="10.5">
      <c r="B22" s="44" t="s">
        <v>20</v>
      </c>
      <c r="C22" s="42">
        <v>2827.2</v>
      </c>
      <c r="D22" s="43">
        <f t="shared" si="2"/>
        <v>3420.912</v>
      </c>
      <c r="E22" s="54">
        <v>7992</v>
      </c>
      <c r="F22" s="43">
        <f t="shared" si="3"/>
        <v>9670.32</v>
      </c>
      <c r="G22" s="45"/>
      <c r="H22" s="31"/>
      <c r="J22" s="31"/>
    </row>
    <row r="23" spans="2:10" ht="15" thickBot="1">
      <c r="B23" s="46" t="s">
        <v>21</v>
      </c>
      <c r="C23" s="47">
        <v>0</v>
      </c>
      <c r="D23" s="48">
        <f t="shared" si="2"/>
        <v>0</v>
      </c>
      <c r="E23" s="55">
        <v>6955.12</v>
      </c>
      <c r="F23" s="48">
        <f t="shared" si="3"/>
        <v>8415.6952</v>
      </c>
      <c r="G23" s="45"/>
      <c r="H23" s="31"/>
      <c r="J23" s="31"/>
    </row>
    <row r="24" spans="2:9" ht="15" thickBot="1">
      <c r="B24" s="49" t="s">
        <v>22</v>
      </c>
      <c r="C24" s="50">
        <f>SUM(C16:C23)</f>
        <v>33424.799999999996</v>
      </c>
      <c r="D24" s="48">
        <f t="shared" si="2"/>
        <v>40444.007999999994</v>
      </c>
      <c r="E24" s="56">
        <f>SUM(E16:E23)</f>
        <v>510201.82</v>
      </c>
      <c r="F24" s="48">
        <f t="shared" si="3"/>
        <v>617344.2021999999</v>
      </c>
      <c r="G24" s="45"/>
      <c r="H24" s="33"/>
      <c r="I24" s="59"/>
    </row>
    <row r="25" spans="2:8" ht="10.5">
      <c r="B25" s="32"/>
      <c r="C25" s="34"/>
      <c r="D25" s="32"/>
      <c r="E25" s="34"/>
      <c r="F25" s="32"/>
      <c r="G25" s="35"/>
      <c r="H25" s="33"/>
    </row>
    <row r="26" spans="7:8" ht="10.5">
      <c r="G26" s="36"/>
      <c r="H26" s="32"/>
    </row>
    <row r="27" spans="7:8" ht="10.5">
      <c r="G27" s="34"/>
      <c r="H27" s="3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Zagorská</dc:creator>
  <cp:keywords/>
  <dc:description/>
  <cp:lastModifiedBy>jitka.hanzelkova</cp:lastModifiedBy>
  <cp:lastPrinted>2020-11-24T09:25:14Z</cp:lastPrinted>
  <dcterms:created xsi:type="dcterms:W3CDTF">2019-09-30T06:35:30Z</dcterms:created>
  <dcterms:modified xsi:type="dcterms:W3CDTF">2020-11-24T14:43:40Z</dcterms:modified>
  <cp:category/>
  <cp:version/>
  <cp:contentType/>
  <cp:contentStatus/>
</cp:coreProperties>
</file>