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bena\Nextcloud2\Akce 2021\MŠ Jiráskova - elektroinstalace\"/>
    </mc:Choice>
  </mc:AlternateContent>
  <bookViews>
    <workbookView xWindow="0" yWindow="0" windowWidth="28800" windowHeight="12435"/>
  </bookViews>
  <sheets>
    <sheet name="Rekapitulace" sheetId="1" r:id="rId1"/>
    <sheet name="Položky všech ceníků" sheetId="2" r:id="rId2"/>
  </sheets>
  <definedNames>
    <definedName name="_xlnm.Print_Titles" localSheetId="1">'Položky všech ceníků'!$1:$1</definedName>
    <definedName name="_xlnm.Print_Titles" localSheetId="0">Rekapitulace!$1:$1</definedName>
    <definedName name="_xlnm.Print_Area" localSheetId="1">'Položky všech ceníků'!$A$1:$AK$297</definedName>
  </definedNames>
  <calcPr calcId="152511"/>
</workbook>
</file>

<file path=xl/calcChain.xml><?xml version="1.0" encoding="utf-8"?>
<calcChain xmlns="http://schemas.openxmlformats.org/spreadsheetml/2006/main">
  <c r="AJ278" i="2" l="1"/>
  <c r="AJ277" i="2"/>
  <c r="B285" i="2" s="1"/>
  <c r="F289" i="2" s="1"/>
  <c r="K292" i="2" s="1"/>
  <c r="K295" i="2" s="1"/>
  <c r="AJ276" i="2"/>
  <c r="AJ279" i="2"/>
  <c r="AJ280" i="2"/>
  <c r="AJ281" i="2"/>
  <c r="AJ282" i="2"/>
  <c r="AJ283" i="2"/>
  <c r="AJ284" i="2"/>
  <c r="AJ234" i="2" l="1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33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180" i="2"/>
  <c r="AJ165" i="2"/>
  <c r="AJ166" i="2"/>
  <c r="AJ167" i="2"/>
  <c r="AJ168" i="2"/>
  <c r="AJ169" i="2"/>
  <c r="AJ164" i="2"/>
  <c r="AJ149" i="2"/>
  <c r="AJ150" i="2"/>
  <c r="AJ151" i="2"/>
  <c r="AJ152" i="2"/>
  <c r="AJ153" i="2"/>
  <c r="AJ129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16" i="2"/>
  <c r="AJ96" i="2"/>
  <c r="AJ94" i="2"/>
  <c r="AJ93" i="2"/>
  <c r="AJ92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5" i="2"/>
  <c r="AJ97" i="2"/>
  <c r="AJ98" i="2"/>
  <c r="AJ71" i="2"/>
  <c r="AJ52" i="2"/>
  <c r="AJ48" i="2"/>
  <c r="AJ49" i="2"/>
  <c r="AJ50" i="2"/>
  <c r="AJ51" i="2"/>
  <c r="AJ53" i="2"/>
  <c r="AJ47" i="2"/>
  <c r="AJ29" i="2"/>
  <c r="AJ25" i="2"/>
  <c r="AJ26" i="2"/>
  <c r="AJ27" i="2"/>
  <c r="AJ28" i="2"/>
  <c r="AJ24" i="2"/>
  <c r="AJ6" i="2"/>
  <c r="B222" i="2" l="1"/>
  <c r="F227" i="2" s="1"/>
  <c r="B256" i="2"/>
  <c r="F260" i="2" s="1"/>
  <c r="B130" i="2"/>
  <c r="F134" i="2" s="1"/>
  <c r="K137" i="2" s="1"/>
  <c r="K140" i="2" s="1"/>
  <c r="U22" i="1" s="1"/>
  <c r="W22" i="1" s="1"/>
  <c r="B170" i="2"/>
  <c r="F174" i="2" s="1"/>
  <c r="U27" i="1"/>
  <c r="U28" i="1" s="1"/>
  <c r="B154" i="2"/>
  <c r="F158" i="2" s="1"/>
  <c r="B99" i="2"/>
  <c r="F103" i="2" s="1"/>
  <c r="B54" i="2"/>
  <c r="F59" i="2" s="1"/>
  <c r="K62" i="2" s="1"/>
  <c r="K65" i="2" s="1"/>
  <c r="U20" i="1" s="1"/>
  <c r="W20" i="1" s="1"/>
  <c r="B30" i="2"/>
  <c r="F34" i="2" s="1"/>
  <c r="K37" i="2" s="1"/>
  <c r="K40" i="2" s="1"/>
  <c r="U19" i="1" s="1"/>
  <c r="W19" i="1" s="1"/>
  <c r="B7" i="2"/>
  <c r="F11" i="2" s="1"/>
  <c r="F264" i="2" l="1"/>
  <c r="K267" i="2" s="1"/>
  <c r="K270" i="2" s="1"/>
  <c r="U23" i="1" s="1"/>
  <c r="W23" i="1" s="1"/>
  <c r="W27" i="1"/>
  <c r="W28" i="1" s="1"/>
  <c r="K106" i="2"/>
  <c r="K109" i="2" s="1"/>
  <c r="U21" i="1" s="1"/>
  <c r="W21" i="1" s="1"/>
  <c r="K14" i="2"/>
  <c r="K17" i="2"/>
  <c r="U18" i="1" s="1"/>
  <c r="W18" i="1" l="1"/>
  <c r="W24" i="1" s="1"/>
  <c r="W31" i="1" s="1"/>
  <c r="W32" i="1" s="1"/>
  <c r="W34" i="1" s="1"/>
  <c r="K38" i="1" s="1"/>
  <c r="U24" i="1"/>
  <c r="U31" i="1" s="1"/>
  <c r="U32" i="1" s="1"/>
  <c r="U34" i="1" s="1"/>
  <c r="S38" i="1" l="1"/>
  <c r="K41" i="1"/>
  <c r="S41" i="1" l="1"/>
  <c r="O41" i="1" s="1"/>
  <c r="O38" i="1"/>
</calcChain>
</file>

<file path=xl/sharedStrings.xml><?xml version="1.0" encoding="utf-8"?>
<sst xmlns="http://schemas.openxmlformats.org/spreadsheetml/2006/main" count="678" uniqueCount="274">
  <si>
    <t>Název: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</si>
  <si>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</si>
  <si>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</si>
  <si>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</si>
  <si>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</si>
  <si>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</si>
  <si>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</si>
  <si>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</si>
  <si>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/>
  </si>
  <si>
    <t>1.</t>
  </si>
  <si>
    <t>Demontáže   -  MONTÁŽ</t>
  </si>
  <si>
    <t>2.</t>
  </si>
  <si>
    <t>Přípojka NN  -  MONTÁŽ</t>
  </si>
  <si>
    <t>3.</t>
  </si>
  <si>
    <t>Rozváděče, přívodní vedení  -  MONTÁŽ</t>
  </si>
  <si>
    <t>4.</t>
  </si>
  <si>
    <t>Silnoproudá elektroinstalace  -  MONTÁŽ</t>
  </si>
  <si>
    <t>5.</t>
  </si>
  <si>
    <t>Slaboproudá elektroinstalace  -  MONTÁŽ</t>
  </si>
  <si>
    <t>6.</t>
  </si>
  <si>
    <t>MATERIÁL</t>
  </si>
  <si>
    <t>CELKEM URN</t>
  </si>
  <si>
    <t>B.</t>
  </si>
  <si>
    <t>DODÁVKY ZAŘÍZENÍ</t>
  </si>
  <si>
    <t>7.</t>
  </si>
  <si>
    <t>Dodávka zařízení (specifikace)</t>
  </si>
  <si>
    <t>CELKEM DODÁVKY</t>
  </si>
  <si>
    <t>C.</t>
  </si>
  <si>
    <t>VEDLEJŠÍ ROZPOČTOVÉ NÁKLADY</t>
  </si>
  <si>
    <t>8.</t>
  </si>
  <si>
    <t>podružný montážní materiál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</si>
  <si>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</si>
  <si>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</si>
  <si>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</si>
  <si>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</si>
  <si>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</si>
  <si>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</si>
  <si>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</si>
  <si>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</si>
  <si>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</si>
  <si>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 xml:space="preserve">Demontáže </t>
  </si>
  <si>
    <t>Poř.č.</t>
  </si>
  <si>
    <t>Číslo pol.</t>
  </si>
  <si>
    <t>Cena/jedn. [Kč]</t>
  </si>
  <si>
    <t>Množství</t>
  </si>
  <si>
    <t>Jedn.</t>
  </si>
  <si>
    <t>Celkem [Kč]</t>
  </si>
  <si>
    <t>01</t>
  </si>
  <si>
    <t>Demontáže stávající elektroinstalace NN a SLP</t>
  </si>
  <si>
    <t>150,00</t>
  </si>
  <si>
    <t>hod</t>
  </si>
  <si>
    <t>Celkem za ceník:</t>
  </si>
  <si>
    <t>Cena:</t>
  </si>
  <si>
    <t>Kč</t>
  </si>
  <si>
    <t>Přípojka NN</t>
  </si>
  <si>
    <t>Napojení ve stávající RIS</t>
  </si>
  <si>
    <t>1,00</t>
  </si>
  <si>
    <t>ks</t>
  </si>
  <si>
    <t>02</t>
  </si>
  <si>
    <t xml:space="preserve">Instalace a zapojení RE rozváděče na omítku </t>
  </si>
  <si>
    <t>03</t>
  </si>
  <si>
    <t>1-CYKY 4x25 - do trubky pod omítku</t>
  </si>
  <si>
    <t>13,00</t>
  </si>
  <si>
    <t>m</t>
  </si>
  <si>
    <t>04</t>
  </si>
  <si>
    <t>1-CYKY 4x25 - povrchově do KŽ</t>
  </si>
  <si>
    <t>22,00</t>
  </si>
  <si>
    <t>05</t>
  </si>
  <si>
    <t>CYKY-J 3x1,5 - povrchově do KŽ</t>
  </si>
  <si>
    <t>06</t>
  </si>
  <si>
    <t>Kab. chránička pr. 50mm - pod omítku</t>
  </si>
  <si>
    <t>Rozváděče, přívodní vedení</t>
  </si>
  <si>
    <t>Instalace povrchového rozváděče R1 (osazení, výplet, zapojení) - celek</t>
  </si>
  <si>
    <t>Instalace povrchového rozváděče R2 (osazení, výplet, zapojení) - celek</t>
  </si>
  <si>
    <t>Instalace povrchového rozváděče R3 (osazení, výplet, zapojení) - celek</t>
  </si>
  <si>
    <t>CYKY-J 5x10 - pod omítku</t>
  </si>
  <si>
    <t>15,00</t>
  </si>
  <si>
    <t>CYKY-J 5x6 - pod omítku</t>
  </si>
  <si>
    <t>40,00</t>
  </si>
  <si>
    <t>Drážka ve zdi do 30x30mm</t>
  </si>
  <si>
    <t>55,00</t>
  </si>
  <si>
    <t>07</t>
  </si>
  <si>
    <t>Instalace kab. žlabu 60x300 s víkem</t>
  </si>
  <si>
    <t>5,00</t>
  </si>
  <si>
    <t>Silnoproudá elektroinstalace</t>
  </si>
  <si>
    <t>Instalace povrchového čtvercového svítidla 600x600mm</t>
  </si>
  <si>
    <t>85,00</t>
  </si>
  <si>
    <t xml:space="preserve">Instalace povrchového lineárního svítidla </t>
  </si>
  <si>
    <t>64,00</t>
  </si>
  <si>
    <t xml:space="preserve">Instalace povrchového kruhového svítidla </t>
  </si>
  <si>
    <t>46,00</t>
  </si>
  <si>
    <t>Instalace nouzového povrchového svítidla s piktogramem</t>
  </si>
  <si>
    <t>36,00</t>
  </si>
  <si>
    <t>Instalace povrchového protipan. svítidla</t>
  </si>
  <si>
    <t>9,00</t>
  </si>
  <si>
    <t>Instalace vypínače řaz. 1 na omítku</t>
  </si>
  <si>
    <t>6,00</t>
  </si>
  <si>
    <t>Instalace vypínače řaz. 5 na omítku</t>
  </si>
  <si>
    <t>4,00</t>
  </si>
  <si>
    <t>08</t>
  </si>
  <si>
    <t>Instalace vypínače řaz. 6 na omítku</t>
  </si>
  <si>
    <t>09</t>
  </si>
  <si>
    <t>Instalace krabice pr.68mm - pod omítku</t>
  </si>
  <si>
    <t>10</t>
  </si>
  <si>
    <t>Vykroužení kapsy pro krabici pr.68mm</t>
  </si>
  <si>
    <t>11</t>
  </si>
  <si>
    <t>Instalace vypínače řaz. 1  - pod omítku</t>
  </si>
  <si>
    <t>28,00</t>
  </si>
  <si>
    <t>12</t>
  </si>
  <si>
    <t>Instalace vypínače řaz. 5  - pod omítku</t>
  </si>
  <si>
    <t>13</t>
  </si>
  <si>
    <t>Instalace vypínače řaz. 6  - pod omítku</t>
  </si>
  <si>
    <t>18,00</t>
  </si>
  <si>
    <t>14</t>
  </si>
  <si>
    <t>Instalace vypínače řaz. 6+6 - pod omítku</t>
  </si>
  <si>
    <t>12,00</t>
  </si>
  <si>
    <t>15</t>
  </si>
  <si>
    <t>Instalace vypínače řaz. 7 - pod omítku</t>
  </si>
  <si>
    <t>2,00</t>
  </si>
  <si>
    <t>16</t>
  </si>
  <si>
    <t>Instalace otočného stmívače DALI - pod omítku</t>
  </si>
  <si>
    <t>8,00</t>
  </si>
  <si>
    <t>17</t>
  </si>
  <si>
    <t>Instalace jednonásobné zásuvky 230V - pod omítku</t>
  </si>
  <si>
    <t>56,00</t>
  </si>
  <si>
    <t>18</t>
  </si>
  <si>
    <t xml:space="preserve">Instalace trojpólového stiskacího spínače 400V </t>
  </si>
  <si>
    <t>19</t>
  </si>
  <si>
    <t>Instalace dvojnásobné zásuvky 230V - pod omítku</t>
  </si>
  <si>
    <t>87,00</t>
  </si>
  <si>
    <t>20</t>
  </si>
  <si>
    <t>Instalace jednonásobné zásuvky 230V na omítku</t>
  </si>
  <si>
    <t>35,00</t>
  </si>
  <si>
    <t>21</t>
  </si>
  <si>
    <t>Instalace jednonásobné zásuvky 230V s SPD T3 - pod omítku</t>
  </si>
  <si>
    <t>38,00</t>
  </si>
  <si>
    <t>22</t>
  </si>
  <si>
    <t>Instalace hl.  a doplňujícího pospojování (instalace MET svorek a vodičů H07V-K ZŽ)</t>
  </si>
  <si>
    <t>clk</t>
  </si>
  <si>
    <t>23</t>
  </si>
  <si>
    <t>Instalace kabelu CYKY do pr. 4mm - pod omítku</t>
  </si>
  <si>
    <t>24</t>
  </si>
  <si>
    <t>Instalace kabelu CYKY do pr. 4mm - povrchově v liště/žlabu</t>
  </si>
  <si>
    <t>25</t>
  </si>
  <si>
    <t>Instalce plastové el. inst. lišty/trubky</t>
  </si>
  <si>
    <t>465,00</t>
  </si>
  <si>
    <t>26</t>
  </si>
  <si>
    <t>27</t>
  </si>
  <si>
    <t>Instalace kabel. žlab 60x150mm, vč. spojek a konzol</t>
  </si>
  <si>
    <t>90,00</t>
  </si>
  <si>
    <t>28</t>
  </si>
  <si>
    <t>Instalace nástěnného tlačítka s 1xNO 230V kontaktem</t>
  </si>
  <si>
    <t>Slaboproudá elektroinstalace</t>
  </si>
  <si>
    <t>Instalace datového rozváděče DTx (osazení, zapojení)</t>
  </si>
  <si>
    <t>Instalace datovév zásuvky 2xRJ45 - pod omítku</t>
  </si>
  <si>
    <t>34,00</t>
  </si>
  <si>
    <t>InstalaceTEL/TV+R zásuvky - pod omítku</t>
  </si>
  <si>
    <t>3,00</t>
  </si>
  <si>
    <t>Instalace systému interkomu - celek</t>
  </si>
  <si>
    <t>Instalce WIFI routeru</t>
  </si>
  <si>
    <t>Instatace ústředny EZS</t>
  </si>
  <si>
    <t>Instalace PIR detektoru</t>
  </si>
  <si>
    <t>FTP cat6 - pod omítku</t>
  </si>
  <si>
    <t>FTP cat6 - povrchově  v liště/žlabu</t>
  </si>
  <si>
    <t>37,00</t>
  </si>
  <si>
    <t>410,00</t>
  </si>
  <si>
    <t>Drážka ve zdi do 15x15mm</t>
  </si>
  <si>
    <t>Materiály</t>
  </si>
  <si>
    <t>Elektroměrový rozváděč ERD3F1, dvousazbový, třífázový, In80A, IP40/20, oceloplachový, přisazený</t>
  </si>
  <si>
    <t>1-CYKY 4x25</t>
  </si>
  <si>
    <t>Kab. chánička KF09050</t>
  </si>
  <si>
    <t>CYKY-J 3x1,5</t>
  </si>
  <si>
    <t>Celkem za skupinu:</t>
  </si>
  <si>
    <t>Rozváděče NN, přívodní vedení</t>
  </si>
  <si>
    <t xml:space="preserve">Rováděč R1 (skříň, výbava) - dle schéma </t>
  </si>
  <si>
    <t xml:space="preserve">Rozváděč R2 (skříň, výbava) - dle schéma </t>
  </si>
  <si>
    <t xml:space="preserve">Rozváděč R3 (skříň, výbava) - dle schéma </t>
  </si>
  <si>
    <t>CYKY-J 5x10</t>
  </si>
  <si>
    <t>CYKY-J 5x6</t>
  </si>
  <si>
    <t>Kab. žlab. KZIN 60x300x0.75_S, vč. víka V 300_S</t>
  </si>
  <si>
    <t>LED čtvercové  svítidlo FIT5000A4KN600/DALI, 49W, 5700lm, 4000K + rám pro přisazenou montáž UQRAM</t>
  </si>
  <si>
    <t>LED čtvercové   svítidlo FIT5000A4KN600/ND, 49W, 5700lm, 4000K + rám pro přisazenou montáž UQRAM</t>
  </si>
  <si>
    <t>LED lineární svítidlo PL7000L2W4ND, 50W, 7500lm, 4000K, IP65, přisazené</t>
  </si>
  <si>
    <t>LED kruhové svítidlo Taurus-R, White, 16W, NW, 1520lm, 4000K, přisazené</t>
  </si>
  <si>
    <t>LED kruhové svítidlo Taurus-R, White, 24W, NW, 2300lm, 4000K, přisazené</t>
  </si>
  <si>
    <t>LED lineární svítidlo ESO6000RLKO4ND, 57W, 7200lm, 4000K, IP40, přisazené</t>
  </si>
  <si>
    <t>Nouzové svítidlo, EXIT, 1W, LED, 125lm, Basic, IP65, 3h, svítí při výpadku, přisazené, piktogram ve směru úniku, přisazené</t>
  </si>
  <si>
    <t>Protipanické svítidlo, Lovato II, uni. optika, 3W, LED, 350lm, Basic, IP41, svítí při výpadku, bálé, přisazené</t>
  </si>
  <si>
    <t>LED kruhové svítidlo Smart-R, White, 12W NW, 800lm, 4000K, přisazené</t>
  </si>
  <si>
    <t>LED kruhové svítidlo Dita Round W s čidlem pohybu, IP54, 14W, 1000lm, 4000K, bílé, přisazené</t>
  </si>
  <si>
    <t>Vypínač řaz. 1, ABB Variant+, IP54, , bílá</t>
  </si>
  <si>
    <t>Vypínač řaz. 6, ABB Variant+, IP54, bílá</t>
  </si>
  <si>
    <t>Vypínač řaz. 5, ABB variant+, IP54, bílá</t>
  </si>
  <si>
    <t>Krabice KU68 + víčko</t>
  </si>
  <si>
    <t>Krabice KP68</t>
  </si>
  <si>
    <t>Vypínač řaz. 1, ABB Tango, bílá, komplet</t>
  </si>
  <si>
    <t>Vypínač řaz. 5, ABB Tango, bílá, komplet</t>
  </si>
  <si>
    <t>Vypínač řaz. 6, ABB Tango, bílá, komplet</t>
  </si>
  <si>
    <t>Vypínač řaz. 6+6, ABB Tango, bílá, komplet</t>
  </si>
  <si>
    <t>Vypínač řaz. 7, ABB Tango, bílá, komplet</t>
  </si>
  <si>
    <t>Stmívač otočný DALI, ABB 2117/11 U-500, vč. otoč. krytu Tango a rámečku Tango, bílý</t>
  </si>
  <si>
    <t>Zásuvka jednonásobná, ABB Tango, bílá, komplet</t>
  </si>
  <si>
    <t>Spínač trojpólový stiskací, ABB Pressto, 400V, IP54, 25A, bílá</t>
  </si>
  <si>
    <t>Zásuvka dvojnásobná, ABB Tango, bílá, komplet</t>
  </si>
  <si>
    <t>Zásuvka jednonásobná, ABB Variant+, bílá</t>
  </si>
  <si>
    <t>Zásuvka jednonásobná, ABB Tango, s SPD T3, bílá, komplet</t>
  </si>
  <si>
    <t>Hlavní a doplňkové ochr. pospojování  - svorky MET + vodiče H07V-K ZŽ - dle schémat</t>
  </si>
  <si>
    <t>CYKY-J 3x2,5</t>
  </si>
  <si>
    <t>PVC lišta 20x20mm, bílá</t>
  </si>
  <si>
    <t>29</t>
  </si>
  <si>
    <t>CYKY-J 5x2,5</t>
  </si>
  <si>
    <t>30</t>
  </si>
  <si>
    <t>H07RR-F 5G2,5</t>
  </si>
  <si>
    <t>31</t>
  </si>
  <si>
    <t>Obebná plast. trubka pr. 25mm, bílá</t>
  </si>
  <si>
    <t>32</t>
  </si>
  <si>
    <t>CYKY-J 5x4</t>
  </si>
  <si>
    <t>33</t>
  </si>
  <si>
    <t>CYKY-J 5x1,5</t>
  </si>
  <si>
    <t>34</t>
  </si>
  <si>
    <t>35</t>
  </si>
  <si>
    <t>CYKY-O 3x1,5</t>
  </si>
  <si>
    <t>36</t>
  </si>
  <si>
    <t>H07RR-F 5G4</t>
  </si>
  <si>
    <t>37</t>
  </si>
  <si>
    <t>Žlab DZ60x150, vč. spojek a konzol</t>
  </si>
  <si>
    <t>38</t>
  </si>
  <si>
    <t>CYKY-O 5x1,5</t>
  </si>
  <si>
    <t>39</t>
  </si>
  <si>
    <t xml:space="preserve">Sádra elektrikářská </t>
  </si>
  <si>
    <t>kg</t>
  </si>
  <si>
    <t>40</t>
  </si>
  <si>
    <t>PVC lišta 60x40mm, bílá</t>
  </si>
  <si>
    <t>41</t>
  </si>
  <si>
    <t>Total Stop - Nástěnné tlačítko s 1xNO 230V kontaktem, optařeno ochr. sklíčkem proti nahodilému sepnutí</t>
  </si>
  <si>
    <t>Datová zásuvka ABB Tango, 2x RJ45, bílá - komplet</t>
  </si>
  <si>
    <t>Tel. zásuvka ABB Tango, 1x RJ11, bílá - komplet</t>
  </si>
  <si>
    <t>WIFI router Ubiquiti UnFi AC Long Range</t>
  </si>
  <si>
    <t>DS-KH8350-WTE1 (Europe BV) - IP videotelefon 7", LAN, WIFI, černo stříbrný</t>
  </si>
  <si>
    <t>DS-KD8003-IME (EU) - řídící modul s kamerou a 1. tlač, IP verze, 2. gen</t>
  </si>
  <si>
    <t>DS-KD-KK - modul se 6. tlačítky, 2.gen</t>
  </si>
  <si>
    <t>DS-KD-M - modul RFID čtečky Mifare (13,56MHz). 2.gen</t>
  </si>
  <si>
    <t>DS-KABD8003-RS3 (O-STD) - povrchový stříška proti dešti a slunci, pro 3. modul. interkom</t>
  </si>
  <si>
    <t>DS-KD-ACF3 - zápustná insta. krab. s rámečkem pro 3. moduly, 2.gen</t>
  </si>
  <si>
    <t>DS-3E0510P-E-10/8 PoE switch, 1x uplink 1Gbps + 1x SFP</t>
  </si>
  <si>
    <t>PC-01-Karta, EM 125kHz standard</t>
  </si>
  <si>
    <t xml:space="preserve">El. zámek nízkoodběrový do zárubně dveří - výběr dle dveří </t>
  </si>
  <si>
    <t>TV+R zásuvka, ABB Tango, bílá - komplet</t>
  </si>
  <si>
    <t>Ústředna v plastovém krytu, Galaxy Flex 20 (V3) - ústředna v kitu s 1x MK8, 1x G8P a AKU 7Ah</t>
  </si>
  <si>
    <t>PIR detektior pohybu, dosah 12m, pohled pod sebe, úhel 90°</t>
  </si>
  <si>
    <t>FTP cat 6</t>
  </si>
  <si>
    <t>Kabelový žlab DZ60x150</t>
  </si>
  <si>
    <t>Obebná plast. trubka pr. 20mm, bílá</t>
  </si>
  <si>
    <t>Celkem za materiály:</t>
  </si>
  <si>
    <t>Dodávky zařízení (specifikace)</t>
  </si>
  <si>
    <t xml:space="preserve">Revize elektroinstalace </t>
  </si>
  <si>
    <t>Dokumentace skutečného provedení stavby</t>
  </si>
  <si>
    <t>ckl</t>
  </si>
  <si>
    <t>Koordinace prací</t>
  </si>
  <si>
    <t>Odvoz a likvidace odpadu</t>
  </si>
  <si>
    <t>Celkem za dodávky:</t>
  </si>
  <si>
    <t>Rekonstrukce el. instalace NN a SLP v obj. MŠ Jiráskova 10, Nový Jičín</t>
  </si>
  <si>
    <t>Investor:</t>
  </si>
  <si>
    <t>Mateřská škola Sady Nový Jičín, Revoluční 52, příspěvková organizace</t>
  </si>
  <si>
    <t>Část:</t>
  </si>
  <si>
    <t>Výkaz výměr elektroinstalace NN a SLP</t>
  </si>
  <si>
    <t>Vápenocementová omítka rýh štuková ve stropech, šířky rýhy do 150 mm, vč. štukové omítky</t>
  </si>
  <si>
    <t>m2</t>
  </si>
  <si>
    <t>Vápenocementová omítka rýh štuková ve stěnách, šířky rýhy do 150 mm, vč. štukové omítky</t>
  </si>
  <si>
    <t>Přesun hmot pro budovy občanské výstavby, bydlení, výrobu a služby  s nosnou svislou konstrukcí zděnou z cihel, tvárnic nebo kamene vodorovná dopravní vzdálenost do 100 m pro budovy výšky do 6 m</t>
  </si>
  <si>
    <t>t</t>
  </si>
  <si>
    <t>Penetrace podkladu jednonásobná základní akrylátová v místnostech výšky do 3,80 m</t>
  </si>
  <si>
    <t>Malby z malířských směsí otěruvzdorných za mokra dvojnásobné, bílé za mokra otěruvzdorné výborně v místnostech výšky do 3,80 m</t>
  </si>
  <si>
    <t>Datový rozváděč DTx (Skříň 550x320x400, výbava: 2x Switch 24× 1Gbit/s port, rozvod 230V AC s SPDT3 8xzás. 230V) - celek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</si>
</sst>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5]#,##0.00;\-#,##0.00"/>
    <numFmt numFmtId="165" formatCode="#,##0.00\ _K_č"/>
    <numFmt numFmtId="166" formatCode="#,##0.00_ ;\-#,##0.00\ "/>
    <numFmt numFmtId="167" formatCode="#,##0.00\ &quot;Kč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b/>
      <sz val="9.75"/>
      <color rgb="FF000080"/>
      <name val="Arial"/>
    </font>
    <font>
      <sz val="11"/>
      <color rgb="FF000000"/>
      <name val="Calibri"/>
      <family val="2"/>
      <scheme val="minor"/>
    </font>
    <font>
      <sz val="8.2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1" fillId="0" borderId="0"/>
  </cellStyleXfs>
  <cellXfs count="80">
    <xf numFmtId="0" fontId="1" fillId="0" borderId="0" xfId="0" applyFont="1" applyFill="1" applyBorder="1"/>
    <xf numFmtId="0" fontId="1" fillId="2" borderId="0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4" fontId="1" fillId="0" borderId="0" xfId="0" applyNumberFormat="1" applyFont="1" applyFill="1" applyBorder="1"/>
    <xf numFmtId="167" fontId="1" fillId="0" borderId="7" xfId="1" applyNumberFormat="1" applyFont="1" applyFill="1" applyBorder="1" applyAlignment="1">
      <alignment vertical="top" wrapText="1"/>
    </xf>
    <xf numFmtId="167" fontId="9" fillId="0" borderId="7" xfId="1" applyNumberFormat="1" applyFont="1" applyFill="1" applyBorder="1" applyAlignment="1">
      <alignment horizontal="right" vertical="top" wrapText="1" readingOrder="1"/>
    </xf>
    <xf numFmtId="167" fontId="1" fillId="0" borderId="0" xfId="0" applyNumberFormat="1" applyFont="1" applyFill="1" applyBorder="1"/>
    <xf numFmtId="167" fontId="9" fillId="0" borderId="0" xfId="1" applyNumberFormat="1" applyFont="1" applyFill="1" applyBorder="1" applyAlignment="1">
      <alignment horizontal="right" vertical="top" wrapText="1" readingOrder="1"/>
    </xf>
    <xf numFmtId="164" fontId="7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10" xfId="1" applyNumberFormat="1" applyFont="1" applyFill="1" applyBorder="1" applyAlignment="1" applyProtection="1">
      <alignment horizontal="right" vertical="center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3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6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4" fontId="7" fillId="0" borderId="0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4" fontId="6" fillId="0" borderId="0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left" vertical="center" wrapText="1" readingOrder="1"/>
    </xf>
    <xf numFmtId="0" fontId="6" fillId="0" borderId="9" xfId="1" applyNumberFormat="1" applyFont="1" applyFill="1" applyBorder="1" applyAlignment="1">
      <alignment vertical="center" wrapText="1" readingOrder="1"/>
    </xf>
    <xf numFmtId="4" fontId="6" fillId="0" borderId="9" xfId="1" applyNumberFormat="1" applyFont="1" applyFill="1" applyBorder="1" applyAlignment="1">
      <alignment horizontal="right" vertical="center" wrapText="1" readingOrder="1"/>
    </xf>
    <xf numFmtId="0" fontId="8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167" fontId="9" fillId="0" borderId="7" xfId="1" applyNumberFormat="1" applyFont="1" applyFill="1" applyBorder="1" applyAlignment="1">
      <alignment horizontal="right" vertical="top" wrapText="1" readingOrder="1"/>
    </xf>
    <xf numFmtId="167" fontId="1" fillId="0" borderId="7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right" vertical="top" wrapText="1" readingOrder="1"/>
    </xf>
    <xf numFmtId="167" fontId="9" fillId="0" borderId="0" xfId="1" applyNumberFormat="1" applyFont="1" applyFill="1" applyBorder="1" applyAlignment="1">
      <alignment horizontal="right" vertical="top" wrapText="1" readingOrder="1"/>
    </xf>
    <xf numFmtId="167" fontId="1" fillId="0" borderId="0" xfId="0" applyNumberFormat="1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165" fontId="9" fillId="0" borderId="7" xfId="1" applyNumberFormat="1" applyFont="1" applyFill="1" applyBorder="1" applyAlignment="1">
      <alignment horizontal="right" vertical="top" wrapText="1" readingOrder="1"/>
    </xf>
    <xf numFmtId="165" fontId="1" fillId="0" borderId="7" xfId="1" applyNumberFormat="1" applyFont="1" applyFill="1" applyBorder="1" applyAlignment="1">
      <alignment vertical="top" wrapText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164" fontId="6" fillId="0" borderId="10" xfId="1" applyNumberFormat="1" applyFont="1" applyFill="1" applyBorder="1" applyAlignment="1">
      <alignment horizontal="right" vertical="center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166" fontId="9" fillId="0" borderId="7" xfId="1" applyNumberFormat="1" applyFont="1" applyFill="1" applyBorder="1" applyAlignment="1">
      <alignment horizontal="right" vertical="top" wrapText="1" readingOrder="1"/>
    </xf>
    <xf numFmtId="166" fontId="9" fillId="0" borderId="0" xfId="1" applyNumberFormat="1" applyFont="1" applyFill="1" applyBorder="1" applyAlignment="1">
      <alignment horizontal="right" vertical="top" wrapText="1" readingOrder="1"/>
    </xf>
    <xf numFmtId="166" fontId="6" fillId="0" borderId="10" xfId="1" applyNumberFormat="1" applyFont="1" applyFill="1" applyBorder="1" applyAlignment="1">
      <alignment horizontal="right" vertical="center" wrapText="1" readingOrder="1"/>
    </xf>
    <xf numFmtId="166" fontId="7" fillId="0" borderId="0" xfId="1" applyNumberFormat="1" applyFont="1" applyFill="1" applyBorder="1" applyAlignment="1">
      <alignment horizontal="right" vertical="top" wrapText="1" readingOrder="1"/>
    </xf>
    <xf numFmtId="2" fontId="7" fillId="0" borderId="0" xfId="1" applyNumberFormat="1" applyFont="1" applyFill="1" applyBorder="1" applyAlignment="1">
      <alignment horizontal="right" vertical="top" wrapText="1" readingOrder="1"/>
    </xf>
    <xf numFmtId="2" fontId="1" fillId="0" borderId="0" xfId="0" applyNumberFormat="1" applyFont="1" applyFill="1" applyBorder="1"/>
    <xf numFmtId="164" fontId="9" fillId="0" borderId="7" xfId="1" applyNumberFormat="1" applyFont="1" applyFill="1" applyBorder="1" applyAlignment="1">
      <alignment horizontal="right"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7" fillId="0" borderId="11" xfId="1" applyNumberFormat="1" applyFont="1" applyFill="1" applyBorder="1" applyAlignment="1">
      <alignment horizontal="right" vertical="top" wrapText="1" readingOrder="1"/>
    </xf>
    <xf numFmtId="0" fontId="7" fillId="0" borderId="11" xfId="1" applyNumberFormat="1" applyFont="1" applyFill="1" applyBorder="1" applyAlignment="1">
      <alignment vertical="top" wrapText="1" readingOrder="1"/>
    </xf>
    <xf numFmtId="164" fontId="12" fillId="0" borderId="0" xfId="1" applyNumberFormat="1" applyFont="1" applyFill="1" applyBorder="1" applyAlignment="1">
      <alignment horizontal="right" vertical="top" wrapText="1" readingOrder="1"/>
    </xf>
    <xf numFmtId="4" fontId="9" fillId="0" borderId="7" xfId="1" applyNumberFormat="1" applyFont="1" applyFill="1" applyBorder="1" applyAlignment="1">
      <alignment horizontal="right" vertical="top" wrapText="1" readingOrder="1"/>
    </xf>
    <xf numFmtId="4" fontId="1" fillId="0" borderId="7" xfId="1" applyNumberFormat="1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 readingOrder="1"/>
    </xf>
    <xf numFmtId="0" fontId="10" fillId="0" borderId="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000080"/>
      <rgbColor rgb="0000FFFF"/>
      <rgbColor rgb="00800000"/>
      <rgbColor rgb="00008000"/>
      <rgbColor rgb="00FF00FF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8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F29" sqref="F29:T29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0.42578125" customWidth="1"/>
    <col min="8" max="8" width="2" customWidth="1"/>
    <col min="9" max="9" width="1.140625" customWidth="1"/>
    <col min="10" max="10" width="0" hidden="1" customWidth="1"/>
    <col min="11" max="11" width="5.42578125" customWidth="1"/>
    <col min="12" max="12" width="4.85546875" customWidth="1"/>
    <col min="13" max="13" width="6.7109375" customWidth="1"/>
    <col min="14" max="14" width="0" hidden="1" customWidth="1"/>
    <col min="15" max="15" width="8.7109375" customWidth="1"/>
    <col min="16" max="16" width="0" hidden="1" customWidth="1"/>
    <col min="17" max="17" width="8.140625" customWidth="1"/>
    <col min="18" max="18" width="0" hidden="1" customWidth="1"/>
    <col min="19" max="19" width="16.140625" customWidth="1"/>
    <col min="20" max="20" width="4.85546875" customWidth="1"/>
    <col min="21" max="21" width="7.42578125" customWidth="1"/>
    <col min="22" max="22" width="6.7109375" customWidth="1"/>
    <col min="23" max="23" width="2.85546875" customWidth="1"/>
    <col min="24" max="24" width="2" customWidth="1"/>
    <col min="25" max="25" width="9.28515625" customWidth="1"/>
    <col min="26" max="26" width="0" hidden="1" customWidth="1"/>
    <col min="27" max="27" width="1.28515625" customWidth="1"/>
    <col min="28" max="29" width="0.5703125" customWidth="1"/>
  </cols>
  <sheetData>
    <row r="1" spans="2:28" ht="0" hidden="1" customHeight="1" x14ac:dyDescent="0.25"/>
    <row r="2" spans="2:28" ht="2.8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5.6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5"/>
    </row>
    <row r="4" spans="2:28" ht="16.350000000000001" customHeight="1" x14ac:dyDescent="0.25">
      <c r="B4" s="6"/>
      <c r="C4" s="1"/>
      <c r="D4" s="1"/>
      <c r="E4" s="25" t="s">
        <v>0</v>
      </c>
      <c r="F4" s="26"/>
      <c r="G4" s="26"/>
      <c r="H4" s="26"/>
      <c r="I4" s="26"/>
      <c r="J4" s="26"/>
      <c r="K4" s="26"/>
      <c r="L4" s="27" t="s">
        <v>261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1"/>
      <c r="AA4" s="7"/>
      <c r="AB4" s="5"/>
    </row>
    <row r="5" spans="2:28" ht="16.350000000000001" customHeight="1" x14ac:dyDescent="0.25">
      <c r="B5" s="6"/>
      <c r="C5" s="1"/>
      <c r="D5" s="1"/>
      <c r="E5" s="25" t="s">
        <v>262</v>
      </c>
      <c r="F5" s="26"/>
      <c r="G5" s="26"/>
      <c r="H5" s="26"/>
      <c r="I5" s="26"/>
      <c r="J5" s="26"/>
      <c r="K5" s="26"/>
      <c r="L5" s="27" t="s">
        <v>263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"/>
      <c r="AA5" s="7"/>
      <c r="AB5" s="5"/>
    </row>
    <row r="6" spans="2:28" ht="16.350000000000001" customHeight="1" x14ac:dyDescent="0.25">
      <c r="B6" s="6"/>
      <c r="C6" s="1"/>
      <c r="D6" s="1"/>
      <c r="E6" s="25" t="s">
        <v>264</v>
      </c>
      <c r="F6" s="26"/>
      <c r="G6" s="26"/>
      <c r="H6" s="26"/>
      <c r="I6" s="26"/>
      <c r="J6" s="26"/>
      <c r="K6" s="26"/>
      <c r="L6" s="27" t="s">
        <v>265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1"/>
      <c r="AA6" s="7"/>
      <c r="AB6" s="5"/>
    </row>
    <row r="7" spans="2:28" ht="0" hidden="1" customHeight="1" x14ac:dyDescent="0.25"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5"/>
    </row>
    <row r="8" spans="2:28" ht="2.85" customHeight="1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/>
      <c r="AB8" s="5"/>
    </row>
    <row r="9" spans="2:28" ht="2.85" customHeight="1" x14ac:dyDescent="0.25"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 ht="0" hidden="1" customHeight="1" x14ac:dyDescent="0.25"/>
    <row r="11" spans="2:28" ht="14.1" customHeight="1" x14ac:dyDescent="0.25"/>
    <row r="12" spans="2:28" ht="2.85" customHeight="1" x14ac:dyDescent="0.25"/>
    <row r="13" spans="2:28" ht="0" hidden="1" customHeight="1" x14ac:dyDescent="0.25"/>
    <row r="14" spans="2:28" ht="17.100000000000001" customHeight="1" x14ac:dyDescent="0.25">
      <c r="B14" s="28" t="s">
        <v>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2:28" ht="2.85" customHeight="1" x14ac:dyDescent="0.25"/>
    <row r="16" spans="2:28" ht="11.45" customHeight="1" x14ac:dyDescent="0.25">
      <c r="B16" s="30" t="s">
        <v>2</v>
      </c>
      <c r="C16" s="31"/>
      <c r="D16" s="31"/>
      <c r="E16" s="31"/>
      <c r="F16" s="32" t="s">
        <v>3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0" t="s">
        <v>4</v>
      </c>
      <c r="V16" s="31"/>
      <c r="W16" s="30" t="s">
        <v>5</v>
      </c>
      <c r="X16" s="31"/>
      <c r="Y16" s="31"/>
      <c r="Z16" s="31"/>
      <c r="AA16" s="31"/>
      <c r="AB16" s="31"/>
    </row>
    <row r="17" spans="2:28" ht="11.45" customHeight="1" x14ac:dyDescent="0.25">
      <c r="B17" s="33" t="s">
        <v>6</v>
      </c>
      <c r="C17" s="29"/>
      <c r="D17" s="29"/>
      <c r="E17" s="29"/>
      <c r="F17" s="34" t="s">
        <v>7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5" t="s">
        <v>8</v>
      </c>
      <c r="V17" s="29"/>
      <c r="W17" s="35" t="s">
        <v>8</v>
      </c>
      <c r="X17" s="29"/>
      <c r="Y17" s="29"/>
      <c r="Z17" s="29"/>
      <c r="AA17" s="29"/>
      <c r="AB17" s="29"/>
    </row>
    <row r="18" spans="2:28" ht="11.25" customHeight="1" x14ac:dyDescent="0.25">
      <c r="B18" s="36" t="s">
        <v>9</v>
      </c>
      <c r="C18" s="29"/>
      <c r="D18" s="29"/>
      <c r="E18" s="29"/>
      <c r="F18" s="37" t="s">
        <v>10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8">
        <f>'Položky všech ceníků'!K17</f>
        <v>0</v>
      </c>
      <c r="V18" s="39"/>
      <c r="W18" s="38">
        <f t="shared" ref="W18:W23" si="0">U18</f>
        <v>0</v>
      </c>
      <c r="X18" s="29"/>
      <c r="Y18" s="29"/>
      <c r="Z18" s="29"/>
      <c r="AA18" s="29"/>
      <c r="AB18" s="29"/>
    </row>
    <row r="19" spans="2:28" ht="11.45" customHeight="1" x14ac:dyDescent="0.25">
      <c r="B19" s="36" t="s">
        <v>11</v>
      </c>
      <c r="C19" s="29"/>
      <c r="D19" s="29"/>
      <c r="E19" s="29"/>
      <c r="F19" s="37" t="s">
        <v>12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8">
        <f>'Položky všech ceníků'!K40</f>
        <v>0</v>
      </c>
      <c r="V19" s="39"/>
      <c r="W19" s="38">
        <f t="shared" si="0"/>
        <v>0</v>
      </c>
      <c r="X19" s="29"/>
      <c r="Y19" s="29"/>
      <c r="Z19" s="29"/>
      <c r="AA19" s="29"/>
      <c r="AB19" s="29"/>
    </row>
    <row r="20" spans="2:28" ht="11.45" customHeight="1" x14ac:dyDescent="0.25">
      <c r="B20" s="36" t="s">
        <v>13</v>
      </c>
      <c r="C20" s="29"/>
      <c r="D20" s="29"/>
      <c r="E20" s="29"/>
      <c r="F20" s="37" t="s">
        <v>14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8">
        <f>'Položky všech ceníků'!K65</f>
        <v>0</v>
      </c>
      <c r="V20" s="39"/>
      <c r="W20" s="38">
        <f t="shared" si="0"/>
        <v>0</v>
      </c>
      <c r="X20" s="29"/>
      <c r="Y20" s="29"/>
      <c r="Z20" s="29"/>
      <c r="AA20" s="29"/>
      <c r="AB20" s="29"/>
    </row>
    <row r="21" spans="2:28" ht="11.45" customHeight="1" x14ac:dyDescent="0.25">
      <c r="B21" s="36" t="s">
        <v>15</v>
      </c>
      <c r="C21" s="29"/>
      <c r="D21" s="29"/>
      <c r="E21" s="29"/>
      <c r="F21" s="37" t="s">
        <v>16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8">
        <f>'Položky všech ceníků'!K109</f>
        <v>0</v>
      </c>
      <c r="V21" s="39"/>
      <c r="W21" s="38">
        <f t="shared" si="0"/>
        <v>0</v>
      </c>
      <c r="X21" s="29"/>
      <c r="Y21" s="29"/>
      <c r="Z21" s="29"/>
      <c r="AA21" s="29"/>
      <c r="AB21" s="29"/>
    </row>
    <row r="22" spans="2:28" ht="11.25" customHeight="1" x14ac:dyDescent="0.25">
      <c r="B22" s="36" t="s">
        <v>17</v>
      </c>
      <c r="C22" s="29"/>
      <c r="D22" s="29"/>
      <c r="E22" s="29"/>
      <c r="F22" s="37" t="s">
        <v>18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8">
        <f>'Položky všech ceníků'!K140</f>
        <v>0</v>
      </c>
      <c r="V22" s="29"/>
      <c r="W22" s="38">
        <f t="shared" si="0"/>
        <v>0</v>
      </c>
      <c r="X22" s="29"/>
      <c r="Y22" s="29"/>
      <c r="Z22" s="29"/>
      <c r="AA22" s="29"/>
      <c r="AB22" s="29"/>
    </row>
    <row r="23" spans="2:28" ht="11.45" customHeight="1" x14ac:dyDescent="0.25">
      <c r="B23" s="36" t="s">
        <v>19</v>
      </c>
      <c r="C23" s="29"/>
      <c r="D23" s="29"/>
      <c r="E23" s="29"/>
      <c r="F23" s="37" t="s">
        <v>20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8">
        <f>'Položky všech ceníků'!K270</f>
        <v>0</v>
      </c>
      <c r="V23" s="39"/>
      <c r="W23" s="38">
        <f t="shared" si="0"/>
        <v>0</v>
      </c>
      <c r="X23" s="39"/>
      <c r="Y23" s="39"/>
      <c r="Z23" s="39"/>
      <c r="AA23" s="39"/>
      <c r="AB23" s="39"/>
    </row>
    <row r="24" spans="2:28" ht="11.45" customHeight="1" x14ac:dyDescent="0.25">
      <c r="B24" s="33" t="s">
        <v>8</v>
      </c>
      <c r="C24" s="29"/>
      <c r="D24" s="29"/>
      <c r="E24" s="29"/>
      <c r="F24" s="34" t="s">
        <v>21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40">
        <f>SUM(U18:V23)</f>
        <v>0</v>
      </c>
      <c r="V24" s="29"/>
      <c r="W24" s="40">
        <f>SUM(W18:AB23)</f>
        <v>0</v>
      </c>
      <c r="X24" s="29"/>
      <c r="Y24" s="29"/>
      <c r="Z24" s="29"/>
      <c r="AA24" s="29"/>
      <c r="AB24" s="29"/>
    </row>
    <row r="25" spans="2:28" ht="11.45" customHeight="1" x14ac:dyDescent="0.25">
      <c r="B25" s="36" t="s">
        <v>8</v>
      </c>
      <c r="C25" s="29"/>
      <c r="D25" s="29"/>
      <c r="E25" s="29"/>
      <c r="F25" s="37" t="s">
        <v>8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6" t="s">
        <v>8</v>
      </c>
      <c r="V25" s="29"/>
      <c r="W25" s="36" t="s">
        <v>8</v>
      </c>
      <c r="X25" s="29"/>
      <c r="Y25" s="29"/>
      <c r="Z25" s="29"/>
      <c r="AA25" s="29"/>
      <c r="AB25" s="29"/>
    </row>
    <row r="26" spans="2:28" ht="11.25" customHeight="1" x14ac:dyDescent="0.25">
      <c r="B26" s="33" t="s">
        <v>22</v>
      </c>
      <c r="C26" s="29"/>
      <c r="D26" s="29"/>
      <c r="E26" s="29"/>
      <c r="F26" s="34" t="s">
        <v>23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5" t="s">
        <v>8</v>
      </c>
      <c r="V26" s="29"/>
      <c r="W26" s="35" t="s">
        <v>8</v>
      </c>
      <c r="X26" s="29"/>
      <c r="Y26" s="29"/>
      <c r="Z26" s="29"/>
      <c r="AA26" s="29"/>
      <c r="AB26" s="29"/>
    </row>
    <row r="27" spans="2:28" ht="11.45" customHeight="1" x14ac:dyDescent="0.25">
      <c r="B27" s="36" t="s">
        <v>24</v>
      </c>
      <c r="C27" s="29"/>
      <c r="D27" s="29"/>
      <c r="E27" s="29"/>
      <c r="F27" s="37" t="s">
        <v>25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8">
        <f>'Položky všech ceníků'!K295</f>
        <v>0</v>
      </c>
      <c r="V27" s="39"/>
      <c r="W27" s="38">
        <f>U27</f>
        <v>0</v>
      </c>
      <c r="X27" s="29"/>
      <c r="Y27" s="29"/>
      <c r="Z27" s="29"/>
      <c r="AA27" s="29"/>
      <c r="AB27" s="29"/>
    </row>
    <row r="28" spans="2:28" ht="11.45" customHeight="1" x14ac:dyDescent="0.25">
      <c r="B28" s="33" t="s">
        <v>8</v>
      </c>
      <c r="C28" s="29"/>
      <c r="D28" s="29"/>
      <c r="E28" s="29"/>
      <c r="F28" s="34" t="s">
        <v>26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40">
        <f>U27</f>
        <v>0</v>
      </c>
      <c r="V28" s="29"/>
      <c r="W28" s="40">
        <f>W27</f>
        <v>0</v>
      </c>
      <c r="X28" s="29"/>
      <c r="Y28" s="29"/>
      <c r="Z28" s="29"/>
      <c r="AA28" s="29"/>
      <c r="AB28" s="29"/>
    </row>
    <row r="29" spans="2:28" ht="11.45" customHeight="1" x14ac:dyDescent="0.25">
      <c r="B29" s="36" t="s">
        <v>8</v>
      </c>
      <c r="C29" s="29"/>
      <c r="D29" s="29"/>
      <c r="E29" s="29"/>
      <c r="F29" s="37" t="s">
        <v>8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6" t="s">
        <v>8</v>
      </c>
      <c r="V29" s="29"/>
      <c r="W29" s="36" t="s">
        <v>8</v>
      </c>
      <c r="X29" s="29"/>
      <c r="Y29" s="29"/>
      <c r="Z29" s="29"/>
      <c r="AA29" s="29"/>
      <c r="AB29" s="29"/>
    </row>
    <row r="30" spans="2:28" ht="11.45" customHeight="1" x14ac:dyDescent="0.25">
      <c r="B30" s="33" t="s">
        <v>27</v>
      </c>
      <c r="C30" s="29"/>
      <c r="D30" s="29"/>
      <c r="E30" s="29"/>
      <c r="F30" s="34" t="s">
        <v>28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35" t="s">
        <v>8</v>
      </c>
      <c r="V30" s="29"/>
      <c r="W30" s="35" t="s">
        <v>8</v>
      </c>
      <c r="X30" s="29"/>
      <c r="Y30" s="29"/>
      <c r="Z30" s="29"/>
      <c r="AA30" s="29"/>
      <c r="AB30" s="29"/>
    </row>
    <row r="31" spans="2:28" ht="11.25" customHeight="1" x14ac:dyDescent="0.25">
      <c r="B31" s="36" t="s">
        <v>29</v>
      </c>
      <c r="C31" s="29"/>
      <c r="D31" s="29"/>
      <c r="E31" s="29"/>
      <c r="F31" s="37" t="s">
        <v>30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8">
        <f>(U28+U24)*0.01</f>
        <v>0</v>
      </c>
      <c r="V31" s="29"/>
      <c r="W31" s="38">
        <f>(W28+W24)*0.01</f>
        <v>0</v>
      </c>
      <c r="X31" s="29"/>
      <c r="Y31" s="29"/>
      <c r="Z31" s="29"/>
      <c r="AA31" s="29"/>
      <c r="AB31" s="29"/>
    </row>
    <row r="32" spans="2:28" ht="11.45" customHeight="1" x14ac:dyDescent="0.25">
      <c r="B32" s="33" t="s">
        <v>8</v>
      </c>
      <c r="C32" s="29"/>
      <c r="D32" s="29"/>
      <c r="E32" s="29"/>
      <c r="F32" s="34" t="s">
        <v>31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40">
        <f>U31</f>
        <v>0</v>
      </c>
      <c r="V32" s="29"/>
      <c r="W32" s="40">
        <f>W31</f>
        <v>0</v>
      </c>
      <c r="X32" s="29"/>
      <c r="Y32" s="29"/>
      <c r="Z32" s="29"/>
      <c r="AA32" s="29"/>
      <c r="AB32" s="29"/>
    </row>
    <row r="33" spans="2:28" ht="11.45" customHeight="1" x14ac:dyDescent="0.25">
      <c r="B33" s="36" t="s">
        <v>8</v>
      </c>
      <c r="C33" s="29"/>
      <c r="D33" s="29"/>
      <c r="E33" s="29"/>
      <c r="F33" s="37" t="s">
        <v>8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6" t="s">
        <v>8</v>
      </c>
      <c r="V33" s="29"/>
      <c r="W33" s="36" t="s">
        <v>8</v>
      </c>
      <c r="X33" s="29"/>
      <c r="Y33" s="29"/>
      <c r="Z33" s="29"/>
      <c r="AA33" s="29"/>
      <c r="AB33" s="29"/>
    </row>
    <row r="34" spans="2:28" ht="11.25" customHeight="1" x14ac:dyDescent="0.25">
      <c r="B34" s="41" t="s">
        <v>32</v>
      </c>
      <c r="C34" s="31"/>
      <c r="D34" s="31"/>
      <c r="E34" s="31"/>
      <c r="F34" s="42" t="s">
        <v>33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43">
        <f>U32+U28+U24</f>
        <v>0</v>
      </c>
      <c r="V34" s="31"/>
      <c r="W34" s="43">
        <f>W32+W28+W24</f>
        <v>0</v>
      </c>
      <c r="X34" s="31"/>
      <c r="Y34" s="31"/>
      <c r="Z34" s="31"/>
      <c r="AA34" s="31"/>
      <c r="AB34" s="31"/>
    </row>
    <row r="35" spans="2:28" ht="0" hidden="1" customHeight="1" x14ac:dyDescent="0.25"/>
    <row r="36" spans="2:28" ht="14.1" customHeight="1" x14ac:dyDescent="0.25"/>
    <row r="37" spans="2:28" x14ac:dyDescent="0.25">
      <c r="B37" s="44" t="s">
        <v>8</v>
      </c>
      <c r="C37" s="45"/>
      <c r="D37" s="45"/>
      <c r="E37" s="45"/>
      <c r="F37" s="45"/>
      <c r="G37" s="45"/>
      <c r="H37" s="45"/>
      <c r="I37" s="45"/>
      <c r="K37" s="46" t="s">
        <v>34</v>
      </c>
      <c r="L37" s="45"/>
      <c r="M37" s="45"/>
      <c r="O37" s="46" t="s">
        <v>35</v>
      </c>
      <c r="P37" s="45"/>
      <c r="Q37" s="45"/>
      <c r="S37" s="12" t="s">
        <v>36</v>
      </c>
    </row>
    <row r="38" spans="2:28" x14ac:dyDescent="0.25">
      <c r="B38" s="46" t="s">
        <v>37</v>
      </c>
      <c r="C38" s="45"/>
      <c r="D38" s="45"/>
      <c r="E38" s="45"/>
      <c r="F38" s="45"/>
      <c r="G38" s="45"/>
      <c r="H38" s="45"/>
      <c r="I38" s="45"/>
      <c r="J38" s="11"/>
      <c r="K38" s="47">
        <f>W34</f>
        <v>0</v>
      </c>
      <c r="L38" s="48"/>
      <c r="M38" s="48"/>
      <c r="N38" s="17"/>
      <c r="O38" s="47">
        <f>S38-K38</f>
        <v>0</v>
      </c>
      <c r="P38" s="48"/>
      <c r="Q38" s="48"/>
      <c r="R38" s="17"/>
      <c r="S38" s="18">
        <f>K38*1.21</f>
        <v>0</v>
      </c>
    </row>
    <row r="39" spans="2:28" ht="0" hidden="1" customHeight="1" x14ac:dyDescent="0.25">
      <c r="K39" s="19"/>
      <c r="L39" s="19"/>
      <c r="M39" s="19"/>
      <c r="N39" s="19"/>
      <c r="O39" s="19"/>
      <c r="P39" s="19"/>
      <c r="Q39" s="19"/>
      <c r="R39" s="19"/>
      <c r="S39" s="19"/>
    </row>
    <row r="40" spans="2:28" ht="3" customHeight="1" x14ac:dyDescent="0.25">
      <c r="K40" s="19"/>
      <c r="L40" s="19"/>
      <c r="M40" s="19"/>
      <c r="N40" s="19"/>
      <c r="O40" s="19"/>
      <c r="P40" s="19"/>
      <c r="Q40" s="19"/>
      <c r="R40" s="19"/>
      <c r="S40" s="19"/>
    </row>
    <row r="41" spans="2:28" x14ac:dyDescent="0.25">
      <c r="B41" s="49" t="s">
        <v>38</v>
      </c>
      <c r="C41" s="29"/>
      <c r="D41" s="29"/>
      <c r="E41" s="29"/>
      <c r="F41" s="29"/>
      <c r="G41" s="29"/>
      <c r="H41" s="29"/>
      <c r="I41" s="29"/>
      <c r="K41" s="50">
        <f>K38</f>
        <v>0</v>
      </c>
      <c r="L41" s="51"/>
      <c r="M41" s="51"/>
      <c r="N41" s="19"/>
      <c r="O41" s="50">
        <f>S41-K41</f>
        <v>0</v>
      </c>
      <c r="P41" s="51"/>
      <c r="Q41" s="51"/>
      <c r="R41" s="19"/>
      <c r="S41" s="20">
        <f>S38</f>
        <v>0</v>
      </c>
    </row>
    <row r="42" spans="2:28" ht="2.85" customHeight="1" x14ac:dyDescent="0.25"/>
    <row r="43" spans="2:28" ht="11.25" customHeight="1" x14ac:dyDescent="0.25">
      <c r="B43" s="52" t="s">
        <v>39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2:28" ht="5.85" customHeight="1" x14ac:dyDescent="0.25"/>
    <row r="45" spans="2:28" ht="2.85" customHeight="1" x14ac:dyDescent="0.25"/>
    <row r="46" spans="2:28" ht="2.25" customHeight="1" x14ac:dyDescent="0.25">
      <c r="B46" s="53" t="s">
        <v>8</v>
      </c>
      <c r="C46" s="29"/>
    </row>
    <row r="47" spans="2:28" ht="11.45" customHeight="1" x14ac:dyDescent="0.25"/>
    <row r="48" spans="2:28" ht="0" hidden="1" customHeight="1" x14ac:dyDescent="0.25"/>
  </sheetData>
  <sheetProtection algorithmName="SHA-512" hashValue="5DxnZ4dIPB4WCiCPZA9Iwad+5MvVokJ80Y1LE8/5FCirT3FeTlxD2N7Wg8nddEQb1eaJLBVjwfqhiGbCOiBMMQ==" saltValue="TNF26Ech3I/i5l1mSMDv+Q==" spinCount="100000" sheet="1" objects="1" scenarios="1"/>
  <mergeCells count="94">
    <mergeCell ref="B41:I41"/>
    <mergeCell ref="K41:M41"/>
    <mergeCell ref="O41:Q41"/>
    <mergeCell ref="B43:AB43"/>
    <mergeCell ref="B46:C46"/>
    <mergeCell ref="B37:I37"/>
    <mergeCell ref="K37:M37"/>
    <mergeCell ref="O37:Q37"/>
    <mergeCell ref="B38:I38"/>
    <mergeCell ref="K38:M38"/>
    <mergeCell ref="O38:Q38"/>
    <mergeCell ref="B33:E33"/>
    <mergeCell ref="F33:T33"/>
    <mergeCell ref="U33:V33"/>
    <mergeCell ref="W33:AB33"/>
    <mergeCell ref="B34:E34"/>
    <mergeCell ref="F34:T34"/>
    <mergeCell ref="U34:V34"/>
    <mergeCell ref="W34:AB34"/>
    <mergeCell ref="B31:E31"/>
    <mergeCell ref="F31:T31"/>
    <mergeCell ref="U31:V31"/>
    <mergeCell ref="W31:AB31"/>
    <mergeCell ref="B32:E32"/>
    <mergeCell ref="F32:T32"/>
    <mergeCell ref="U32:V32"/>
    <mergeCell ref="W32:AB32"/>
    <mergeCell ref="B29:E29"/>
    <mergeCell ref="F29:T29"/>
    <mergeCell ref="U29:V29"/>
    <mergeCell ref="W29:AB29"/>
    <mergeCell ref="B30:E30"/>
    <mergeCell ref="F30:T30"/>
    <mergeCell ref="U30:V30"/>
    <mergeCell ref="W30:AB30"/>
    <mergeCell ref="B27:E27"/>
    <mergeCell ref="F27:T27"/>
    <mergeCell ref="U27:V27"/>
    <mergeCell ref="W27:AB27"/>
    <mergeCell ref="B28:E28"/>
    <mergeCell ref="F28:T28"/>
    <mergeCell ref="U28:V28"/>
    <mergeCell ref="W28:AB28"/>
    <mergeCell ref="B25:E25"/>
    <mergeCell ref="F25:T25"/>
    <mergeCell ref="U25:V25"/>
    <mergeCell ref="W25:AB25"/>
    <mergeCell ref="B26:E26"/>
    <mergeCell ref="F26:T26"/>
    <mergeCell ref="U26:V26"/>
    <mergeCell ref="W26:AB26"/>
    <mergeCell ref="B23:E23"/>
    <mergeCell ref="F23:T23"/>
    <mergeCell ref="U23:V23"/>
    <mergeCell ref="W23:AB23"/>
    <mergeCell ref="B24:E24"/>
    <mergeCell ref="F24:T24"/>
    <mergeCell ref="U24:V24"/>
    <mergeCell ref="W24:AB24"/>
    <mergeCell ref="B21:E21"/>
    <mergeCell ref="F21:T21"/>
    <mergeCell ref="U21:V21"/>
    <mergeCell ref="W21:AB21"/>
    <mergeCell ref="B22:E22"/>
    <mergeCell ref="F22:T22"/>
    <mergeCell ref="U22:V22"/>
    <mergeCell ref="W22:AB22"/>
    <mergeCell ref="B19:E19"/>
    <mergeCell ref="F19:T19"/>
    <mergeCell ref="U19:V19"/>
    <mergeCell ref="W19:AB19"/>
    <mergeCell ref="B20:E20"/>
    <mergeCell ref="F20:T20"/>
    <mergeCell ref="U20:V20"/>
    <mergeCell ref="W20:AB20"/>
    <mergeCell ref="B17:E17"/>
    <mergeCell ref="F17:T17"/>
    <mergeCell ref="U17:V17"/>
    <mergeCell ref="W17:AB17"/>
    <mergeCell ref="B18:E18"/>
    <mergeCell ref="F18:T18"/>
    <mergeCell ref="U18:V18"/>
    <mergeCell ref="W18:AB18"/>
    <mergeCell ref="B14:AB14"/>
    <mergeCell ref="B16:E16"/>
    <mergeCell ref="F16:T16"/>
    <mergeCell ref="U16:V16"/>
    <mergeCell ref="W16:AB16"/>
    <mergeCell ref="E4:K4"/>
    <mergeCell ref="L4:Y4"/>
    <mergeCell ref="E5:K5"/>
    <mergeCell ref="L5:Y5"/>
    <mergeCell ref="E6:K6"/>
    <mergeCell ref="L6:Y6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96"/>
  <sheetViews>
    <sheetView showGridLines="0" view="pageBreakPreview" zoomScaleNormal="100" zoomScaleSheetLayoutView="100" workbookViewId="0">
      <pane ySplit="1" topLeftCell="A2" activePane="bottomLeft" state="frozen"/>
      <selection pane="bottomLeft" activeCell="AE6" sqref="AE6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5703125" customWidth="1"/>
    <col min="7" max="7" width="2" customWidth="1"/>
    <col min="8" max="8" width="0" hidden="1" customWidth="1"/>
    <col min="9" max="9" width="1.7109375" customWidth="1"/>
    <col min="10" max="10" width="0" hidden="1" customWidth="1"/>
    <col min="11" max="11" width="0.7109375" customWidth="1"/>
    <col min="12" max="12" width="0" hidden="1" customWidth="1"/>
    <col min="13" max="14" width="0.85546875" customWidth="1"/>
    <col min="15" max="15" width="0" hidden="1" customWidth="1"/>
    <col min="16" max="16" width="1.28515625" customWidth="1"/>
    <col min="17" max="17" width="0" hidden="1" customWidth="1"/>
    <col min="18" max="18" width="0.28515625" customWidth="1"/>
    <col min="19" max="19" width="5.5703125" customWidth="1"/>
    <col min="20" max="20" width="3.85546875" customWidth="1"/>
    <col min="21" max="21" width="0.5703125" customWidth="1"/>
    <col min="22" max="22" width="1.85546875" customWidth="1"/>
    <col min="23" max="23" width="0" hidden="1" customWidth="1"/>
    <col min="24" max="24" width="1" customWidth="1"/>
    <col min="25" max="25" width="0" hidden="1" customWidth="1"/>
    <col min="26" max="26" width="5.28515625" customWidth="1"/>
    <col min="27" max="28" width="0.85546875" customWidth="1"/>
    <col min="29" max="29" width="1.28515625" customWidth="1"/>
    <col min="30" max="30" width="19.140625" customWidth="1"/>
    <col min="31" max="31" width="13.28515625" customWidth="1"/>
    <col min="32" max="32" width="2.5703125" customWidth="1"/>
    <col min="33" max="33" width="6.42578125" customWidth="1"/>
    <col min="34" max="34" width="5" customWidth="1"/>
    <col min="35" max="35" width="1.28515625" customWidth="1"/>
    <col min="36" max="36" width="0.5703125" customWidth="1"/>
    <col min="37" max="37" width="11.140625" customWidth="1"/>
    <col min="38" max="38" width="0.5703125" customWidth="1"/>
  </cols>
  <sheetData>
    <row r="1" spans="2:37" ht="0" hidden="1" customHeight="1" x14ac:dyDescent="0.25"/>
    <row r="2" spans="2:37" ht="2.85" customHeight="1" x14ac:dyDescent="0.25"/>
    <row r="3" spans="2:37" ht="17.100000000000001" customHeight="1" x14ac:dyDescent="0.25">
      <c r="B3" s="28" t="s">
        <v>40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2:37" ht="2.85" customHeight="1" x14ac:dyDescent="0.25"/>
    <row r="5" spans="2:37" x14ac:dyDescent="0.25">
      <c r="B5" s="54" t="s">
        <v>41</v>
      </c>
      <c r="C5" s="55"/>
      <c r="D5" s="56" t="s">
        <v>42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 t="s">
        <v>3</v>
      </c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13" t="s">
        <v>43</v>
      </c>
      <c r="AF5" s="54" t="s">
        <v>44</v>
      </c>
      <c r="AG5" s="55"/>
      <c r="AH5" s="56" t="s">
        <v>45</v>
      </c>
      <c r="AI5" s="55"/>
      <c r="AJ5" s="54" t="s">
        <v>46</v>
      </c>
      <c r="AK5" s="55"/>
    </row>
    <row r="6" spans="2:37" x14ac:dyDescent="0.25">
      <c r="B6" s="36">
        <v>1</v>
      </c>
      <c r="C6" s="29"/>
      <c r="D6" s="37" t="s">
        <v>47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7" t="s">
        <v>48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1">
        <v>0</v>
      </c>
      <c r="AF6" s="36" t="s">
        <v>49</v>
      </c>
      <c r="AG6" s="29"/>
      <c r="AH6" s="37" t="s">
        <v>50</v>
      </c>
      <c r="AI6" s="29"/>
      <c r="AJ6" s="62">
        <f>AF6*AE6</f>
        <v>0</v>
      </c>
      <c r="AK6" s="29"/>
    </row>
    <row r="7" spans="2:37" ht="11.25" customHeight="1" x14ac:dyDescent="0.25">
      <c r="B7" s="61">
        <f>AJ6</f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2:37" ht="2.85" customHeight="1" x14ac:dyDescent="0.25"/>
    <row r="9" spans="2:37" ht="11.25" customHeight="1" x14ac:dyDescent="0.25">
      <c r="B9" s="34" t="s">
        <v>51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2:37" ht="1.5" customHeight="1" x14ac:dyDescent="0.25"/>
    <row r="11" spans="2:37" ht="11.25" customHeight="1" x14ac:dyDescent="0.25">
      <c r="C11" s="36" t="s">
        <v>52</v>
      </c>
      <c r="D11" s="29"/>
      <c r="F11" s="62">
        <f>B7</f>
        <v>0</v>
      </c>
      <c r="G11" s="29"/>
      <c r="H11" s="29"/>
      <c r="I11" s="29"/>
      <c r="J11" s="29"/>
      <c r="K11" s="29"/>
      <c r="L11" s="29"/>
      <c r="M11" s="29"/>
      <c r="N11" s="37" t="s">
        <v>53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2:37" ht="9.9499999999999993" customHeight="1" x14ac:dyDescent="0.25"/>
    <row r="13" spans="2:37" ht="11.45" customHeight="1" x14ac:dyDescent="0.25">
      <c r="B13" s="44" t="s">
        <v>8</v>
      </c>
      <c r="C13" s="45"/>
      <c r="D13" s="45"/>
      <c r="E13" s="45"/>
      <c r="F13" s="45"/>
      <c r="G13" s="45"/>
      <c r="H13" s="45"/>
      <c r="I13" s="45"/>
      <c r="K13" s="46" t="s">
        <v>4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2:37" ht="11.25" customHeight="1" x14ac:dyDescent="0.25">
      <c r="B14" s="46" t="s">
        <v>5</v>
      </c>
      <c r="C14" s="45"/>
      <c r="D14" s="45"/>
      <c r="E14" s="45"/>
      <c r="F14" s="45"/>
      <c r="G14" s="45"/>
      <c r="H14" s="45"/>
      <c r="I14" s="45"/>
      <c r="J14" s="11"/>
      <c r="K14" s="57">
        <f>F11</f>
        <v>0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2:37" ht="0" hidden="1" customHeight="1" x14ac:dyDescent="0.25"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2:37" ht="3" customHeight="1" x14ac:dyDescent="0.25"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37" ht="11.25" customHeight="1" x14ac:dyDescent="0.25">
      <c r="B17" s="49" t="s">
        <v>38</v>
      </c>
      <c r="C17" s="29"/>
      <c r="D17" s="29"/>
      <c r="E17" s="29"/>
      <c r="F17" s="29"/>
      <c r="G17" s="29"/>
      <c r="H17" s="29"/>
      <c r="I17" s="29"/>
      <c r="K17" s="59">
        <f>F11</f>
        <v>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2:37" ht="5.65" customHeight="1" x14ac:dyDescent="0.25"/>
    <row r="19" spans="2:37" ht="2.85" customHeight="1" x14ac:dyDescent="0.25"/>
    <row r="20" spans="2:37" ht="0" hidden="1" customHeight="1" x14ac:dyDescent="0.25"/>
    <row r="21" spans="2:37" ht="17.100000000000001" customHeight="1" x14ac:dyDescent="0.25">
      <c r="B21" s="28" t="s">
        <v>54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2:37" ht="2.85" customHeight="1" x14ac:dyDescent="0.25"/>
    <row r="23" spans="2:37" x14ac:dyDescent="0.25">
      <c r="B23" s="54" t="s">
        <v>41</v>
      </c>
      <c r="C23" s="55"/>
      <c r="D23" s="56" t="s">
        <v>42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 t="s">
        <v>3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13" t="s">
        <v>43</v>
      </c>
      <c r="AF23" s="54" t="s">
        <v>44</v>
      </c>
      <c r="AG23" s="55"/>
      <c r="AH23" s="56" t="s">
        <v>45</v>
      </c>
      <c r="AI23" s="55"/>
      <c r="AJ23" s="54" t="s">
        <v>46</v>
      </c>
      <c r="AK23" s="55"/>
    </row>
    <row r="24" spans="2:37" x14ac:dyDescent="0.25">
      <c r="B24" s="36">
        <v>1</v>
      </c>
      <c r="C24" s="29"/>
      <c r="D24" s="37" t="s">
        <v>47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7" t="s">
        <v>55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1">
        <v>0</v>
      </c>
      <c r="AF24" s="36" t="s">
        <v>56</v>
      </c>
      <c r="AG24" s="29"/>
      <c r="AH24" s="37" t="s">
        <v>57</v>
      </c>
      <c r="AI24" s="29"/>
      <c r="AJ24" s="62">
        <f>AF24*AE24</f>
        <v>0</v>
      </c>
      <c r="AK24" s="29"/>
    </row>
    <row r="25" spans="2:37" x14ac:dyDescent="0.25">
      <c r="B25" s="36">
        <v>2</v>
      </c>
      <c r="C25" s="29"/>
      <c r="D25" s="37" t="s">
        <v>58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7" t="s">
        <v>59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1">
        <v>0</v>
      </c>
      <c r="AF25" s="36" t="s">
        <v>56</v>
      </c>
      <c r="AG25" s="29"/>
      <c r="AH25" s="37" t="s">
        <v>57</v>
      </c>
      <c r="AI25" s="29"/>
      <c r="AJ25" s="62">
        <f t="shared" ref="AJ25:AJ28" si="0">AF25*AE25</f>
        <v>0</v>
      </c>
      <c r="AK25" s="29"/>
    </row>
    <row r="26" spans="2:37" x14ac:dyDescent="0.25">
      <c r="B26" s="36">
        <v>3</v>
      </c>
      <c r="C26" s="29"/>
      <c r="D26" s="37" t="s">
        <v>60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7" t="s">
        <v>61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1">
        <v>0</v>
      </c>
      <c r="AF26" s="36" t="s">
        <v>62</v>
      </c>
      <c r="AG26" s="29"/>
      <c r="AH26" s="37" t="s">
        <v>63</v>
      </c>
      <c r="AI26" s="29"/>
      <c r="AJ26" s="62">
        <f t="shared" si="0"/>
        <v>0</v>
      </c>
      <c r="AK26" s="29"/>
    </row>
    <row r="27" spans="2:37" x14ac:dyDescent="0.25">
      <c r="B27" s="36">
        <v>4</v>
      </c>
      <c r="C27" s="29"/>
      <c r="D27" s="37" t="s">
        <v>64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7" t="s">
        <v>65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1">
        <v>0</v>
      </c>
      <c r="AF27" s="36" t="s">
        <v>66</v>
      </c>
      <c r="AG27" s="29"/>
      <c r="AH27" s="37" t="s">
        <v>63</v>
      </c>
      <c r="AI27" s="29"/>
      <c r="AJ27" s="62">
        <f t="shared" si="0"/>
        <v>0</v>
      </c>
      <c r="AK27" s="29"/>
    </row>
    <row r="28" spans="2:37" x14ac:dyDescent="0.25">
      <c r="B28" s="36">
        <v>5</v>
      </c>
      <c r="C28" s="29"/>
      <c r="D28" s="37" t="s">
        <v>67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7" t="s">
        <v>68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1">
        <v>0</v>
      </c>
      <c r="AF28" s="36" t="s">
        <v>66</v>
      </c>
      <c r="AG28" s="29"/>
      <c r="AH28" s="37" t="s">
        <v>63</v>
      </c>
      <c r="AI28" s="29"/>
      <c r="AJ28" s="62">
        <f t="shared" si="0"/>
        <v>0</v>
      </c>
      <c r="AK28" s="29"/>
    </row>
    <row r="29" spans="2:37" x14ac:dyDescent="0.25">
      <c r="B29" s="36">
        <v>6</v>
      </c>
      <c r="C29" s="29"/>
      <c r="D29" s="37" t="s">
        <v>69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7" t="s">
        <v>70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1">
        <v>0</v>
      </c>
      <c r="AF29" s="67">
        <v>13</v>
      </c>
      <c r="AG29" s="68"/>
      <c r="AH29" s="37" t="s">
        <v>63</v>
      </c>
      <c r="AI29" s="29"/>
      <c r="AJ29" s="62">
        <f>AF29*AE29</f>
        <v>0</v>
      </c>
      <c r="AK29" s="29"/>
    </row>
    <row r="30" spans="2:37" ht="11.45" customHeight="1" x14ac:dyDescent="0.25">
      <c r="B30" s="65">
        <f>AJ29+AJ28+AJ27+AJ26+AJ25+AJ24</f>
        <v>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2:37" ht="2.85" customHeight="1" x14ac:dyDescent="0.25"/>
    <row r="32" spans="2:37" ht="11.25" customHeight="1" x14ac:dyDescent="0.25">
      <c r="B32" s="34" t="s">
        <v>51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2:37" ht="1.5" customHeight="1" x14ac:dyDescent="0.25"/>
    <row r="34" spans="2:37" ht="11.25" customHeight="1" x14ac:dyDescent="0.25">
      <c r="C34" s="36" t="s">
        <v>52</v>
      </c>
      <c r="D34" s="29"/>
      <c r="F34" s="66">
        <f>B30</f>
        <v>0</v>
      </c>
      <c r="G34" s="29"/>
      <c r="H34" s="29"/>
      <c r="I34" s="29"/>
      <c r="J34" s="29"/>
      <c r="K34" s="29"/>
      <c r="M34" s="37" t="s">
        <v>53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2:37" ht="9.9499999999999993" customHeight="1" x14ac:dyDescent="0.25"/>
    <row r="36" spans="2:37" ht="11.45" customHeight="1" x14ac:dyDescent="0.25">
      <c r="B36" s="44" t="s">
        <v>8</v>
      </c>
      <c r="C36" s="45"/>
      <c r="D36" s="45"/>
      <c r="E36" s="45"/>
      <c r="F36" s="45"/>
      <c r="G36" s="45"/>
      <c r="H36" s="45"/>
      <c r="I36" s="45"/>
      <c r="K36" s="46" t="s">
        <v>4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2:37" ht="11.25" customHeight="1" x14ac:dyDescent="0.25">
      <c r="B37" s="46" t="s">
        <v>5</v>
      </c>
      <c r="C37" s="45"/>
      <c r="D37" s="45"/>
      <c r="E37" s="45"/>
      <c r="F37" s="45"/>
      <c r="G37" s="45"/>
      <c r="H37" s="45"/>
      <c r="I37" s="45"/>
      <c r="J37" s="11"/>
      <c r="K37" s="63">
        <f>F34</f>
        <v>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2:37" ht="0" hidden="1" customHeight="1" x14ac:dyDescent="0.25"/>
    <row r="39" spans="2:37" ht="3" customHeight="1" x14ac:dyDescent="0.25"/>
    <row r="40" spans="2:37" ht="11.25" customHeight="1" x14ac:dyDescent="0.25">
      <c r="B40" s="49" t="s">
        <v>38</v>
      </c>
      <c r="C40" s="29"/>
      <c r="D40" s="29"/>
      <c r="E40" s="29"/>
      <c r="F40" s="29"/>
      <c r="G40" s="29"/>
      <c r="H40" s="29"/>
      <c r="I40" s="29"/>
      <c r="K40" s="64">
        <f>K37</f>
        <v>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2:37" ht="5.65" customHeight="1" x14ac:dyDescent="0.25"/>
    <row r="42" spans="2:37" ht="2.85" customHeight="1" x14ac:dyDescent="0.25"/>
    <row r="43" spans="2:37" ht="0" hidden="1" customHeight="1" x14ac:dyDescent="0.25"/>
    <row r="44" spans="2:37" ht="17.100000000000001" customHeight="1" x14ac:dyDescent="0.25">
      <c r="B44" s="28" t="s">
        <v>71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2:37" ht="2.85" customHeight="1" x14ac:dyDescent="0.25"/>
    <row r="46" spans="2:37" x14ac:dyDescent="0.25">
      <c r="B46" s="54" t="s">
        <v>41</v>
      </c>
      <c r="C46" s="55"/>
      <c r="D46" s="56" t="s">
        <v>42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 t="s">
        <v>3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13" t="s">
        <v>43</v>
      </c>
      <c r="AF46" s="54" t="s">
        <v>44</v>
      </c>
      <c r="AG46" s="55"/>
      <c r="AH46" s="56" t="s">
        <v>45</v>
      </c>
      <c r="AI46" s="55"/>
      <c r="AJ46" s="54" t="s">
        <v>46</v>
      </c>
      <c r="AK46" s="55"/>
    </row>
    <row r="47" spans="2:37" ht="24" customHeight="1" x14ac:dyDescent="0.25">
      <c r="B47" s="36">
        <v>1</v>
      </c>
      <c r="C47" s="29"/>
      <c r="D47" s="37" t="s">
        <v>47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7" t="s">
        <v>72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1">
        <v>0</v>
      </c>
      <c r="AF47" s="36" t="s">
        <v>56</v>
      </c>
      <c r="AG47" s="29"/>
      <c r="AH47" s="37" t="s">
        <v>57</v>
      </c>
      <c r="AI47" s="29"/>
      <c r="AJ47" s="62">
        <f>AF47*AE47</f>
        <v>0</v>
      </c>
      <c r="AK47" s="29"/>
    </row>
    <row r="48" spans="2:37" ht="24.75" customHeight="1" x14ac:dyDescent="0.25">
      <c r="B48" s="36">
        <v>2</v>
      </c>
      <c r="C48" s="29"/>
      <c r="D48" s="37" t="s">
        <v>58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7" t="s">
        <v>73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1">
        <v>0</v>
      </c>
      <c r="AF48" s="36" t="s">
        <v>56</v>
      </c>
      <c r="AG48" s="29"/>
      <c r="AH48" s="37" t="s">
        <v>57</v>
      </c>
      <c r="AI48" s="29"/>
      <c r="AJ48" s="62">
        <f t="shared" ref="AJ48:AJ53" si="1">AF48*AE48</f>
        <v>0</v>
      </c>
      <c r="AK48" s="29"/>
    </row>
    <row r="49" spans="2:37" ht="24" customHeight="1" x14ac:dyDescent="0.25">
      <c r="B49" s="36">
        <v>3</v>
      </c>
      <c r="C49" s="29"/>
      <c r="D49" s="37" t="s">
        <v>60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7" t="s">
        <v>74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1">
        <v>0</v>
      </c>
      <c r="AF49" s="36" t="s">
        <v>56</v>
      </c>
      <c r="AG49" s="29"/>
      <c r="AH49" s="37" t="s">
        <v>57</v>
      </c>
      <c r="AI49" s="29"/>
      <c r="AJ49" s="62">
        <f t="shared" si="1"/>
        <v>0</v>
      </c>
      <c r="AK49" s="29"/>
    </row>
    <row r="50" spans="2:37" x14ac:dyDescent="0.25">
      <c r="B50" s="36">
        <v>4</v>
      </c>
      <c r="C50" s="29"/>
      <c r="D50" s="37" t="s">
        <v>64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7" t="s">
        <v>75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1">
        <v>0</v>
      </c>
      <c r="AF50" s="36" t="s">
        <v>76</v>
      </c>
      <c r="AG50" s="29"/>
      <c r="AH50" s="37" t="s">
        <v>63</v>
      </c>
      <c r="AI50" s="29"/>
      <c r="AJ50" s="62">
        <f t="shared" si="1"/>
        <v>0</v>
      </c>
      <c r="AK50" s="29"/>
    </row>
    <row r="51" spans="2:37" x14ac:dyDescent="0.25">
      <c r="B51" s="36">
        <v>5</v>
      </c>
      <c r="C51" s="29"/>
      <c r="D51" s="37" t="s">
        <v>67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7" t="s">
        <v>77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1">
        <v>0</v>
      </c>
      <c r="AF51" s="36" t="s">
        <v>78</v>
      </c>
      <c r="AG51" s="29"/>
      <c r="AH51" s="37" t="s">
        <v>63</v>
      </c>
      <c r="AI51" s="29"/>
      <c r="AJ51" s="62">
        <f t="shared" si="1"/>
        <v>0</v>
      </c>
      <c r="AK51" s="29"/>
    </row>
    <row r="52" spans="2:37" x14ac:dyDescent="0.25">
      <c r="B52" s="36">
        <v>6</v>
      </c>
      <c r="C52" s="29"/>
      <c r="D52" s="37" t="s">
        <v>69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7" t="s">
        <v>79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1">
        <v>0</v>
      </c>
      <c r="AF52" s="36" t="s">
        <v>80</v>
      </c>
      <c r="AG52" s="29"/>
      <c r="AH52" s="37" t="s">
        <v>63</v>
      </c>
      <c r="AI52" s="29"/>
      <c r="AJ52" s="62">
        <f>AF52*AE52</f>
        <v>0</v>
      </c>
      <c r="AK52" s="29"/>
    </row>
    <row r="53" spans="2:37" x14ac:dyDescent="0.25">
      <c r="B53" s="36">
        <v>7</v>
      </c>
      <c r="C53" s="29"/>
      <c r="D53" s="37" t="s">
        <v>81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7" t="s">
        <v>82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1">
        <v>0</v>
      </c>
      <c r="AF53" s="36" t="s">
        <v>83</v>
      </c>
      <c r="AG53" s="29"/>
      <c r="AH53" s="37" t="s">
        <v>63</v>
      </c>
      <c r="AI53" s="29"/>
      <c r="AJ53" s="62">
        <f t="shared" si="1"/>
        <v>0</v>
      </c>
      <c r="AK53" s="29"/>
    </row>
    <row r="54" spans="2:37" ht="11.25" customHeight="1" x14ac:dyDescent="0.25">
      <c r="B54" s="61">
        <f>SUM(AJ47:AK53)</f>
        <v>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</row>
    <row r="55" spans="2:37" ht="0" hidden="1" customHeight="1" x14ac:dyDescent="0.25"/>
    <row r="56" spans="2:37" ht="2.85" customHeight="1" x14ac:dyDescent="0.25"/>
    <row r="57" spans="2:37" ht="11.25" customHeight="1" x14ac:dyDescent="0.25">
      <c r="B57" s="34" t="s">
        <v>51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2:37" ht="1.5" customHeight="1" x14ac:dyDescent="0.25"/>
    <row r="59" spans="2:37" ht="11.25" customHeight="1" x14ac:dyDescent="0.25">
      <c r="C59" s="36" t="s">
        <v>52</v>
      </c>
      <c r="D59" s="29"/>
      <c r="F59" s="62">
        <f>B54</f>
        <v>0</v>
      </c>
      <c r="G59" s="29"/>
      <c r="H59" s="29"/>
      <c r="I59" s="29"/>
      <c r="J59" s="29"/>
      <c r="K59" s="29"/>
      <c r="L59" s="29"/>
      <c r="M59" s="29"/>
      <c r="N59" s="37" t="s">
        <v>53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2:37" ht="9.9499999999999993" customHeight="1" x14ac:dyDescent="0.25"/>
    <row r="61" spans="2:37" ht="11.45" customHeight="1" x14ac:dyDescent="0.25">
      <c r="B61" s="44" t="s">
        <v>8</v>
      </c>
      <c r="C61" s="45"/>
      <c r="D61" s="45"/>
      <c r="E61" s="45"/>
      <c r="F61" s="45"/>
      <c r="G61" s="45"/>
      <c r="H61" s="45"/>
      <c r="I61" s="45"/>
      <c r="K61" s="46" t="s">
        <v>4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2:37" ht="11.25" customHeight="1" x14ac:dyDescent="0.25">
      <c r="B62" s="46" t="s">
        <v>5</v>
      </c>
      <c r="C62" s="45"/>
      <c r="D62" s="45"/>
      <c r="E62" s="45"/>
      <c r="F62" s="45"/>
      <c r="G62" s="45"/>
      <c r="H62" s="45"/>
      <c r="I62" s="45"/>
      <c r="J62" s="11"/>
      <c r="K62" s="69">
        <f>F59</f>
        <v>0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2:37" ht="0" hidden="1" customHeight="1" x14ac:dyDescent="0.25"/>
    <row r="64" spans="2:37" ht="3" customHeight="1" x14ac:dyDescent="0.25"/>
    <row r="65" spans="2:37" ht="11.25" customHeight="1" x14ac:dyDescent="0.25">
      <c r="B65" s="49" t="s">
        <v>38</v>
      </c>
      <c r="C65" s="29"/>
      <c r="D65" s="29"/>
      <c r="E65" s="29"/>
      <c r="F65" s="29"/>
      <c r="G65" s="29"/>
      <c r="H65" s="29"/>
      <c r="I65" s="29"/>
      <c r="K65" s="70">
        <f>K62</f>
        <v>0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2:37" ht="5.85" customHeight="1" x14ac:dyDescent="0.25"/>
    <row r="67" spans="2:37" ht="2.85" customHeight="1" x14ac:dyDescent="0.25"/>
    <row r="68" spans="2:37" ht="17.100000000000001" customHeight="1" x14ac:dyDescent="0.25">
      <c r="B68" s="28" t="s">
        <v>84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spans="2:37" ht="2.85" customHeight="1" x14ac:dyDescent="0.25"/>
    <row r="70" spans="2:37" x14ac:dyDescent="0.25">
      <c r="B70" s="54" t="s">
        <v>41</v>
      </c>
      <c r="C70" s="55"/>
      <c r="D70" s="56" t="s">
        <v>42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 t="s">
        <v>3</v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13" t="s">
        <v>43</v>
      </c>
      <c r="AF70" s="54" t="s">
        <v>44</v>
      </c>
      <c r="AG70" s="55"/>
      <c r="AH70" s="56" t="s">
        <v>45</v>
      </c>
      <c r="AI70" s="55"/>
      <c r="AJ70" s="54" t="s">
        <v>46</v>
      </c>
      <c r="AK70" s="55"/>
    </row>
    <row r="71" spans="2:37" x14ac:dyDescent="0.25">
      <c r="B71" s="36">
        <v>1</v>
      </c>
      <c r="C71" s="29"/>
      <c r="D71" s="37" t="s">
        <v>47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37" t="s">
        <v>85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1">
        <v>0</v>
      </c>
      <c r="AF71" s="36" t="s">
        <v>86</v>
      </c>
      <c r="AG71" s="29"/>
      <c r="AH71" s="37" t="s">
        <v>57</v>
      </c>
      <c r="AI71" s="29"/>
      <c r="AJ71" s="62">
        <f>AF71*AE71</f>
        <v>0</v>
      </c>
      <c r="AK71" s="29"/>
    </row>
    <row r="72" spans="2:37" x14ac:dyDescent="0.25">
      <c r="B72" s="36">
        <v>2</v>
      </c>
      <c r="C72" s="29"/>
      <c r="D72" s="37" t="s">
        <v>58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37" t="s">
        <v>87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1">
        <v>0</v>
      </c>
      <c r="AF72" s="36" t="s">
        <v>88</v>
      </c>
      <c r="AG72" s="29"/>
      <c r="AH72" s="37" t="s">
        <v>57</v>
      </c>
      <c r="AI72" s="29"/>
      <c r="AJ72" s="62">
        <f t="shared" ref="AJ72:AJ98" si="2">AF72*AE72</f>
        <v>0</v>
      </c>
      <c r="AK72" s="29"/>
    </row>
    <row r="73" spans="2:37" ht="15" customHeight="1" x14ac:dyDescent="0.25">
      <c r="B73" s="36">
        <v>3</v>
      </c>
      <c r="C73" s="36"/>
      <c r="D73" s="37" t="s">
        <v>60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 t="s">
        <v>89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1">
        <v>0</v>
      </c>
      <c r="AF73" s="36" t="s">
        <v>90</v>
      </c>
      <c r="AG73" s="29"/>
      <c r="AH73" s="37" t="s">
        <v>57</v>
      </c>
      <c r="AI73" s="29"/>
      <c r="AJ73" s="62">
        <f t="shared" si="2"/>
        <v>0</v>
      </c>
      <c r="AK73" s="29"/>
    </row>
    <row r="74" spans="2:37" ht="15" customHeight="1" x14ac:dyDescent="0.25">
      <c r="B74" s="36">
        <v>4</v>
      </c>
      <c r="C74" s="36"/>
      <c r="D74" s="37" t="s">
        <v>64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 t="s">
        <v>91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1">
        <v>0</v>
      </c>
      <c r="AF74" s="36" t="s">
        <v>92</v>
      </c>
      <c r="AG74" s="29"/>
      <c r="AH74" s="37" t="s">
        <v>57</v>
      </c>
      <c r="AI74" s="29"/>
      <c r="AJ74" s="62">
        <f t="shared" si="2"/>
        <v>0</v>
      </c>
      <c r="AK74" s="29"/>
    </row>
    <row r="75" spans="2:37" ht="15" customHeight="1" x14ac:dyDescent="0.25">
      <c r="B75" s="36">
        <v>5</v>
      </c>
      <c r="C75" s="36"/>
      <c r="D75" s="37" t="s">
        <v>67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 t="s">
        <v>93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1">
        <v>0</v>
      </c>
      <c r="AF75" s="36" t="s">
        <v>94</v>
      </c>
      <c r="AG75" s="29"/>
      <c r="AH75" s="37" t="s">
        <v>8</v>
      </c>
      <c r="AI75" s="29"/>
      <c r="AJ75" s="62">
        <f t="shared" si="2"/>
        <v>0</v>
      </c>
      <c r="AK75" s="29"/>
    </row>
    <row r="76" spans="2:37" ht="15" customHeight="1" x14ac:dyDescent="0.25">
      <c r="B76" s="36">
        <v>6</v>
      </c>
      <c r="C76" s="36"/>
      <c r="D76" s="37" t="s">
        <v>69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 t="s">
        <v>95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1">
        <v>0</v>
      </c>
      <c r="AF76" s="36" t="s">
        <v>96</v>
      </c>
      <c r="AG76" s="29"/>
      <c r="AH76" s="37" t="s">
        <v>57</v>
      </c>
      <c r="AI76" s="29"/>
      <c r="AJ76" s="62">
        <f t="shared" si="2"/>
        <v>0</v>
      </c>
      <c r="AK76" s="29"/>
    </row>
    <row r="77" spans="2:37" ht="15" customHeight="1" x14ac:dyDescent="0.25">
      <c r="B77" s="36">
        <v>7</v>
      </c>
      <c r="C77" s="36"/>
      <c r="D77" s="37" t="s">
        <v>81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 t="s">
        <v>97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1">
        <v>0</v>
      </c>
      <c r="AF77" s="36" t="s">
        <v>98</v>
      </c>
      <c r="AG77" s="29"/>
      <c r="AH77" s="37" t="s">
        <v>57</v>
      </c>
      <c r="AI77" s="29"/>
      <c r="AJ77" s="62">
        <f t="shared" si="2"/>
        <v>0</v>
      </c>
      <c r="AK77" s="29"/>
    </row>
    <row r="78" spans="2:37" ht="15" customHeight="1" x14ac:dyDescent="0.25">
      <c r="B78" s="36">
        <v>8</v>
      </c>
      <c r="C78" s="36"/>
      <c r="D78" s="37" t="s">
        <v>99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 t="s">
        <v>100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1">
        <v>0</v>
      </c>
      <c r="AF78" s="36" t="s">
        <v>56</v>
      </c>
      <c r="AG78" s="29"/>
      <c r="AH78" s="37" t="s">
        <v>57</v>
      </c>
      <c r="AI78" s="29"/>
      <c r="AJ78" s="62">
        <f t="shared" si="2"/>
        <v>0</v>
      </c>
      <c r="AK78" s="29"/>
    </row>
    <row r="79" spans="2:37" ht="15" customHeight="1" x14ac:dyDescent="0.25">
      <c r="B79" s="36">
        <v>9</v>
      </c>
      <c r="C79" s="36"/>
      <c r="D79" s="37" t="s">
        <v>101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 t="s">
        <v>102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1">
        <v>0</v>
      </c>
      <c r="AF79" s="36">
        <v>257</v>
      </c>
      <c r="AG79" s="29"/>
      <c r="AH79" s="37" t="s">
        <v>57</v>
      </c>
      <c r="AI79" s="29"/>
      <c r="AJ79" s="62">
        <f t="shared" si="2"/>
        <v>0</v>
      </c>
      <c r="AK79" s="29"/>
    </row>
    <row r="80" spans="2:37" ht="15" customHeight="1" x14ac:dyDescent="0.25">
      <c r="B80" s="36">
        <v>10</v>
      </c>
      <c r="C80" s="36"/>
      <c r="D80" s="37" t="s">
        <v>103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 t="s">
        <v>104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1">
        <v>0</v>
      </c>
      <c r="AF80" s="36">
        <v>257</v>
      </c>
      <c r="AG80" s="29"/>
      <c r="AH80" s="37" t="s">
        <v>57</v>
      </c>
      <c r="AI80" s="29"/>
      <c r="AJ80" s="62">
        <f t="shared" si="2"/>
        <v>0</v>
      </c>
      <c r="AK80" s="29"/>
    </row>
    <row r="81" spans="2:37" ht="15" customHeight="1" x14ac:dyDescent="0.25">
      <c r="B81" s="36">
        <v>11</v>
      </c>
      <c r="C81" s="36"/>
      <c r="D81" s="37" t="s">
        <v>105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 t="s">
        <v>106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1">
        <v>0</v>
      </c>
      <c r="AF81" s="36" t="s">
        <v>107</v>
      </c>
      <c r="AG81" s="29"/>
      <c r="AH81" s="37" t="s">
        <v>57</v>
      </c>
      <c r="AI81" s="29"/>
      <c r="AJ81" s="62">
        <f t="shared" si="2"/>
        <v>0</v>
      </c>
      <c r="AK81" s="29"/>
    </row>
    <row r="82" spans="2:37" ht="15" customHeight="1" x14ac:dyDescent="0.25">
      <c r="B82" s="36">
        <v>12</v>
      </c>
      <c r="C82" s="36"/>
      <c r="D82" s="37" t="s">
        <v>108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 t="s">
        <v>109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1">
        <v>0</v>
      </c>
      <c r="AF82" s="36" t="s">
        <v>96</v>
      </c>
      <c r="AG82" s="29"/>
      <c r="AH82" s="37" t="s">
        <v>57</v>
      </c>
      <c r="AI82" s="29"/>
      <c r="AJ82" s="62">
        <f t="shared" si="2"/>
        <v>0</v>
      </c>
      <c r="AK82" s="29"/>
    </row>
    <row r="83" spans="2:37" ht="15" customHeight="1" x14ac:dyDescent="0.25">
      <c r="B83" s="36">
        <v>13</v>
      </c>
      <c r="C83" s="36"/>
      <c r="D83" s="37" t="s">
        <v>110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 t="s">
        <v>111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1">
        <v>0</v>
      </c>
      <c r="AF83" s="36" t="s">
        <v>112</v>
      </c>
      <c r="AG83" s="29"/>
      <c r="AH83" s="37" t="s">
        <v>57</v>
      </c>
      <c r="AI83" s="29"/>
      <c r="AJ83" s="62">
        <f t="shared" si="2"/>
        <v>0</v>
      </c>
      <c r="AK83" s="29"/>
    </row>
    <row r="84" spans="2:37" ht="15" customHeight="1" x14ac:dyDescent="0.25">
      <c r="B84" s="36">
        <v>14</v>
      </c>
      <c r="C84" s="36"/>
      <c r="D84" s="37" t="s">
        <v>113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 t="s">
        <v>114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1">
        <v>0</v>
      </c>
      <c r="AF84" s="36" t="s">
        <v>115</v>
      </c>
      <c r="AG84" s="29"/>
      <c r="AH84" s="37" t="s">
        <v>57</v>
      </c>
      <c r="AI84" s="29"/>
      <c r="AJ84" s="62">
        <f t="shared" si="2"/>
        <v>0</v>
      </c>
      <c r="AK84" s="29"/>
    </row>
    <row r="85" spans="2:37" ht="15" customHeight="1" x14ac:dyDescent="0.25">
      <c r="B85" s="36">
        <v>15</v>
      </c>
      <c r="C85" s="36"/>
      <c r="D85" s="37" t="s">
        <v>116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 t="s">
        <v>117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1">
        <v>0</v>
      </c>
      <c r="AF85" s="36" t="s">
        <v>118</v>
      </c>
      <c r="AG85" s="29"/>
      <c r="AH85" s="37" t="s">
        <v>57</v>
      </c>
      <c r="AI85" s="29"/>
      <c r="AJ85" s="62">
        <f t="shared" si="2"/>
        <v>0</v>
      </c>
      <c r="AK85" s="29"/>
    </row>
    <row r="86" spans="2:37" ht="15" customHeight="1" x14ac:dyDescent="0.25">
      <c r="B86" s="36">
        <v>16</v>
      </c>
      <c r="C86" s="36"/>
      <c r="D86" s="37" t="s">
        <v>119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 t="s">
        <v>120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1">
        <v>0</v>
      </c>
      <c r="AF86" s="36" t="s">
        <v>121</v>
      </c>
      <c r="AG86" s="29"/>
      <c r="AH86" s="37" t="s">
        <v>57</v>
      </c>
      <c r="AI86" s="29"/>
      <c r="AJ86" s="62">
        <f t="shared" si="2"/>
        <v>0</v>
      </c>
      <c r="AK86" s="29"/>
    </row>
    <row r="87" spans="2:37" ht="15" customHeight="1" x14ac:dyDescent="0.25">
      <c r="B87" s="36">
        <v>17</v>
      </c>
      <c r="C87" s="36"/>
      <c r="D87" s="37" t="s">
        <v>122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 t="s">
        <v>123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1">
        <v>0</v>
      </c>
      <c r="AF87" s="36" t="s">
        <v>124</v>
      </c>
      <c r="AG87" s="29"/>
      <c r="AH87" s="37" t="s">
        <v>57</v>
      </c>
      <c r="AI87" s="29"/>
      <c r="AJ87" s="62">
        <f t="shared" si="2"/>
        <v>0</v>
      </c>
      <c r="AK87" s="29"/>
    </row>
    <row r="88" spans="2:37" ht="15" customHeight="1" x14ac:dyDescent="0.25">
      <c r="B88" s="36">
        <v>18</v>
      </c>
      <c r="C88" s="36"/>
      <c r="D88" s="37" t="s">
        <v>125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 t="s">
        <v>126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1">
        <v>0</v>
      </c>
      <c r="AF88" s="36" t="s">
        <v>83</v>
      </c>
      <c r="AG88" s="29"/>
      <c r="AH88" s="37" t="s">
        <v>57</v>
      </c>
      <c r="AI88" s="29"/>
      <c r="AJ88" s="62">
        <f t="shared" si="2"/>
        <v>0</v>
      </c>
      <c r="AK88" s="29"/>
    </row>
    <row r="89" spans="2:37" ht="15" customHeight="1" x14ac:dyDescent="0.25">
      <c r="B89" s="36">
        <v>19</v>
      </c>
      <c r="C89" s="36"/>
      <c r="D89" s="37" t="s">
        <v>127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 t="s">
        <v>128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1">
        <v>0</v>
      </c>
      <c r="AF89" s="36" t="s">
        <v>129</v>
      </c>
      <c r="AG89" s="29"/>
      <c r="AH89" s="37" t="s">
        <v>57</v>
      </c>
      <c r="AI89" s="29"/>
      <c r="AJ89" s="62">
        <f t="shared" si="2"/>
        <v>0</v>
      </c>
      <c r="AK89" s="29"/>
    </row>
    <row r="90" spans="2:37" ht="15" customHeight="1" x14ac:dyDescent="0.25">
      <c r="B90" s="36">
        <v>20</v>
      </c>
      <c r="C90" s="36"/>
      <c r="D90" s="37" t="s">
        <v>130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 t="s">
        <v>131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1">
        <v>0</v>
      </c>
      <c r="AF90" s="36" t="s">
        <v>132</v>
      </c>
      <c r="AG90" s="29"/>
      <c r="AH90" s="37" t="s">
        <v>57</v>
      </c>
      <c r="AI90" s="29"/>
      <c r="AJ90" s="62">
        <f t="shared" si="2"/>
        <v>0</v>
      </c>
      <c r="AK90" s="29"/>
    </row>
    <row r="91" spans="2:37" ht="24.75" customHeight="1" x14ac:dyDescent="0.25">
      <c r="B91" s="36">
        <v>21</v>
      </c>
      <c r="C91" s="36"/>
      <c r="D91" s="37" t="s">
        <v>133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 t="s">
        <v>134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1">
        <v>0</v>
      </c>
      <c r="AF91" s="36" t="s">
        <v>135</v>
      </c>
      <c r="AG91" s="29"/>
      <c r="AH91" s="37" t="s">
        <v>57</v>
      </c>
      <c r="AI91" s="29"/>
      <c r="AJ91" s="62">
        <f t="shared" si="2"/>
        <v>0</v>
      </c>
      <c r="AK91" s="29"/>
    </row>
    <row r="92" spans="2:37" ht="25.5" customHeight="1" x14ac:dyDescent="0.25">
      <c r="B92" s="36">
        <v>22</v>
      </c>
      <c r="C92" s="36"/>
      <c r="D92" s="37" t="s">
        <v>136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 t="s">
        <v>137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1">
        <v>0</v>
      </c>
      <c r="AF92" s="36" t="s">
        <v>56</v>
      </c>
      <c r="AG92" s="29"/>
      <c r="AH92" s="37" t="s">
        <v>138</v>
      </c>
      <c r="AI92" s="29"/>
      <c r="AJ92" s="62">
        <f>AF92*AE92</f>
        <v>0</v>
      </c>
      <c r="AK92" s="29"/>
    </row>
    <row r="93" spans="2:37" ht="15" customHeight="1" x14ac:dyDescent="0.25">
      <c r="B93" s="36">
        <v>23</v>
      </c>
      <c r="C93" s="36"/>
      <c r="D93" s="37" t="s">
        <v>139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 t="s">
        <v>140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1">
        <v>0</v>
      </c>
      <c r="AF93" s="67">
        <v>5610</v>
      </c>
      <c r="AG93" s="68"/>
      <c r="AH93" s="37" t="s">
        <v>63</v>
      </c>
      <c r="AI93" s="29"/>
      <c r="AJ93" s="67">
        <f>AF93*AE93</f>
        <v>0</v>
      </c>
      <c r="AK93" s="68"/>
    </row>
    <row r="94" spans="2:37" ht="23.25" customHeight="1" x14ac:dyDescent="0.25">
      <c r="B94" s="36">
        <v>24</v>
      </c>
      <c r="C94" s="36"/>
      <c r="D94" s="37" t="s">
        <v>141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 t="s">
        <v>142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1">
        <v>0</v>
      </c>
      <c r="AF94" s="67">
        <v>2630</v>
      </c>
      <c r="AG94" s="68"/>
      <c r="AH94" s="37" t="s">
        <v>63</v>
      </c>
      <c r="AI94" s="29"/>
      <c r="AJ94" s="62">
        <f>AF94*AE94</f>
        <v>0</v>
      </c>
      <c r="AK94" s="29"/>
    </row>
    <row r="95" spans="2:37" ht="15" customHeight="1" x14ac:dyDescent="0.25">
      <c r="B95" s="36">
        <v>25</v>
      </c>
      <c r="C95" s="36"/>
      <c r="D95" s="37" t="s">
        <v>143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 t="s">
        <v>144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1">
        <v>0</v>
      </c>
      <c r="AF95" s="36" t="s">
        <v>145</v>
      </c>
      <c r="AG95" s="29"/>
      <c r="AH95" s="37" t="s">
        <v>63</v>
      </c>
      <c r="AI95" s="29"/>
      <c r="AJ95" s="62">
        <f t="shared" si="2"/>
        <v>0</v>
      </c>
      <c r="AK95" s="29"/>
    </row>
    <row r="96" spans="2:37" ht="15" customHeight="1" x14ac:dyDescent="0.25">
      <c r="B96" s="36">
        <v>26</v>
      </c>
      <c r="C96" s="36"/>
      <c r="D96" s="37" t="s">
        <v>146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 t="s">
        <v>79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1">
        <v>0</v>
      </c>
      <c r="AF96" s="67">
        <v>5610</v>
      </c>
      <c r="AG96" s="68"/>
      <c r="AH96" s="37" t="s">
        <v>63</v>
      </c>
      <c r="AI96" s="29"/>
      <c r="AJ96" s="62">
        <f>AF96*AE96</f>
        <v>0</v>
      </c>
      <c r="AK96" s="29"/>
    </row>
    <row r="97" spans="2:37" ht="15" customHeight="1" x14ac:dyDescent="0.25">
      <c r="B97" s="36">
        <v>27</v>
      </c>
      <c r="C97" s="36"/>
      <c r="D97" s="37" t="s">
        <v>147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 t="s">
        <v>148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1">
        <v>0</v>
      </c>
      <c r="AF97" s="36" t="s">
        <v>149</v>
      </c>
      <c r="AG97" s="29"/>
      <c r="AH97" s="37" t="s">
        <v>63</v>
      </c>
      <c r="AI97" s="29"/>
      <c r="AJ97" s="62">
        <f t="shared" si="2"/>
        <v>0</v>
      </c>
      <c r="AK97" s="29"/>
    </row>
    <row r="98" spans="2:37" ht="15" customHeight="1" x14ac:dyDescent="0.25">
      <c r="B98" s="71">
        <v>28</v>
      </c>
      <c r="C98" s="71"/>
      <c r="D98" s="72" t="s">
        <v>150</v>
      </c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37" t="s">
        <v>151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1">
        <v>0</v>
      </c>
      <c r="AF98" s="67">
        <v>1</v>
      </c>
      <c r="AG98" s="68"/>
      <c r="AH98" s="37" t="s">
        <v>57</v>
      </c>
      <c r="AI98" s="29"/>
      <c r="AJ98" s="62">
        <f t="shared" si="2"/>
        <v>0</v>
      </c>
      <c r="AK98" s="29"/>
    </row>
    <row r="99" spans="2:37" ht="11.45" customHeight="1" x14ac:dyDescent="0.25">
      <c r="B99" s="61">
        <f>SUM(AJ71:AK98)</f>
        <v>0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</row>
    <row r="100" spans="2:37" ht="2.85" customHeight="1" x14ac:dyDescent="0.25"/>
    <row r="101" spans="2:37" ht="11.25" customHeight="1" x14ac:dyDescent="0.25">
      <c r="B101" s="34" t="s">
        <v>51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</row>
    <row r="102" spans="2:37" ht="1.5" customHeight="1" x14ac:dyDescent="0.25"/>
    <row r="103" spans="2:37" ht="11.25" customHeight="1" x14ac:dyDescent="0.25">
      <c r="C103" s="36" t="s">
        <v>52</v>
      </c>
      <c r="D103" s="29"/>
      <c r="F103" s="73">
        <f>B99</f>
        <v>0</v>
      </c>
      <c r="G103" s="29"/>
      <c r="H103" s="29"/>
      <c r="I103" s="29"/>
      <c r="J103" s="29"/>
      <c r="K103" s="29"/>
      <c r="L103" s="29"/>
      <c r="M103" s="29"/>
      <c r="N103" s="29"/>
      <c r="P103" s="37" t="s">
        <v>53</v>
      </c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spans="2:37" ht="9.9499999999999993" customHeight="1" x14ac:dyDescent="0.25"/>
    <row r="105" spans="2:37" ht="11.45" customHeight="1" x14ac:dyDescent="0.25">
      <c r="B105" s="44" t="s">
        <v>8</v>
      </c>
      <c r="C105" s="45"/>
      <c r="D105" s="45"/>
      <c r="E105" s="45"/>
      <c r="F105" s="45"/>
      <c r="G105" s="45"/>
      <c r="H105" s="45"/>
      <c r="I105" s="45"/>
      <c r="K105" s="46" t="s">
        <v>4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2:37" ht="11.25" customHeight="1" x14ac:dyDescent="0.25">
      <c r="B106" s="46" t="s">
        <v>5</v>
      </c>
      <c r="C106" s="45"/>
      <c r="D106" s="45"/>
      <c r="E106" s="45"/>
      <c r="F106" s="45"/>
      <c r="G106" s="45"/>
      <c r="H106" s="45"/>
      <c r="I106" s="45"/>
      <c r="J106" s="11"/>
      <c r="K106" s="69">
        <f>B99</f>
        <v>0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2:37" ht="0" hidden="1" customHeight="1" x14ac:dyDescent="0.25"/>
    <row r="108" spans="2:37" ht="3" customHeight="1" x14ac:dyDescent="0.25"/>
    <row r="109" spans="2:37" ht="11.25" customHeight="1" x14ac:dyDescent="0.25">
      <c r="B109" s="49" t="s">
        <v>38</v>
      </c>
      <c r="C109" s="29"/>
      <c r="D109" s="29"/>
      <c r="E109" s="29"/>
      <c r="F109" s="29"/>
      <c r="G109" s="29"/>
      <c r="H109" s="29"/>
      <c r="I109" s="29"/>
      <c r="K109" s="70">
        <f>K106</f>
        <v>0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2:37" ht="5.65" customHeight="1" x14ac:dyDescent="0.25"/>
    <row r="111" spans="2:37" ht="2.85" customHeight="1" x14ac:dyDescent="0.25"/>
    <row r="112" spans="2:37" ht="0" hidden="1" customHeight="1" x14ac:dyDescent="0.25"/>
    <row r="113" spans="2:37" ht="17.100000000000001" customHeight="1" x14ac:dyDescent="0.25">
      <c r="B113" s="28" t="s">
        <v>152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</row>
    <row r="114" spans="2:37" ht="2.85" customHeight="1" x14ac:dyDescent="0.25"/>
    <row r="115" spans="2:37" x14ac:dyDescent="0.25">
      <c r="B115" s="54" t="s">
        <v>41</v>
      </c>
      <c r="C115" s="55"/>
      <c r="D115" s="56" t="s">
        <v>42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6" t="s">
        <v>3</v>
      </c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13" t="s">
        <v>43</v>
      </c>
      <c r="AF115" s="54" t="s">
        <v>44</v>
      </c>
      <c r="AG115" s="55"/>
      <c r="AH115" s="56" t="s">
        <v>45</v>
      </c>
      <c r="AI115" s="55"/>
      <c r="AJ115" s="54" t="s">
        <v>46</v>
      </c>
      <c r="AK115" s="55"/>
    </row>
    <row r="116" spans="2:37" x14ac:dyDescent="0.25">
      <c r="B116" s="36">
        <v>1</v>
      </c>
      <c r="C116" s="29"/>
      <c r="D116" s="37" t="s">
        <v>47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37" t="s">
        <v>153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1">
        <v>0</v>
      </c>
      <c r="AF116" s="36" t="s">
        <v>118</v>
      </c>
      <c r="AG116" s="29"/>
      <c r="AH116" s="37" t="s">
        <v>57</v>
      </c>
      <c r="AI116" s="29"/>
      <c r="AJ116" s="62">
        <f>AF116*AE116</f>
        <v>0</v>
      </c>
      <c r="AK116" s="29"/>
    </row>
    <row r="117" spans="2:37" x14ac:dyDescent="0.25">
      <c r="B117" s="36">
        <v>2</v>
      </c>
      <c r="C117" s="29"/>
      <c r="D117" s="37" t="s">
        <v>58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37" t="s">
        <v>154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1">
        <v>0</v>
      </c>
      <c r="AF117" s="36" t="s">
        <v>155</v>
      </c>
      <c r="AG117" s="29"/>
      <c r="AH117" s="37" t="s">
        <v>57</v>
      </c>
      <c r="AI117" s="29"/>
      <c r="AJ117" s="62">
        <f t="shared" ref="AJ117:AJ128" si="3">AF117*AE117</f>
        <v>0</v>
      </c>
      <c r="AK117" s="29"/>
    </row>
    <row r="118" spans="2:37" x14ac:dyDescent="0.25">
      <c r="B118" s="36">
        <v>3</v>
      </c>
      <c r="C118" s="29"/>
      <c r="D118" s="37" t="s">
        <v>60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37" t="s">
        <v>156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1">
        <v>0</v>
      </c>
      <c r="AF118" s="36" t="s">
        <v>157</v>
      </c>
      <c r="AG118" s="29"/>
      <c r="AH118" s="37" t="s">
        <v>57</v>
      </c>
      <c r="AI118" s="29"/>
      <c r="AJ118" s="62">
        <f t="shared" si="3"/>
        <v>0</v>
      </c>
      <c r="AK118" s="29"/>
    </row>
    <row r="119" spans="2:37" x14ac:dyDescent="0.25">
      <c r="B119" s="36">
        <v>4</v>
      </c>
      <c r="C119" s="29"/>
      <c r="D119" s="37" t="s">
        <v>64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37" t="s">
        <v>158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1">
        <v>0</v>
      </c>
      <c r="AF119" s="36" t="s">
        <v>56</v>
      </c>
      <c r="AG119" s="29"/>
      <c r="AH119" s="37" t="s">
        <v>138</v>
      </c>
      <c r="AI119" s="29"/>
      <c r="AJ119" s="62">
        <f t="shared" si="3"/>
        <v>0</v>
      </c>
      <c r="AK119" s="29"/>
    </row>
    <row r="120" spans="2:37" x14ac:dyDescent="0.25">
      <c r="B120" s="36">
        <v>5</v>
      </c>
      <c r="C120" s="29"/>
      <c r="D120" s="37" t="s">
        <v>67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37" t="s">
        <v>159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1">
        <v>0</v>
      </c>
      <c r="AF120" s="36" t="s">
        <v>83</v>
      </c>
      <c r="AG120" s="29"/>
      <c r="AH120" s="37" t="s">
        <v>57</v>
      </c>
      <c r="AI120" s="29"/>
      <c r="AJ120" s="62">
        <f t="shared" si="3"/>
        <v>0</v>
      </c>
      <c r="AK120" s="29"/>
    </row>
    <row r="121" spans="2:37" x14ac:dyDescent="0.25">
      <c r="B121" s="36">
        <v>6</v>
      </c>
      <c r="C121" s="29"/>
      <c r="D121" s="37" t="s">
        <v>69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37" t="s">
        <v>160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1">
        <v>0</v>
      </c>
      <c r="AF121" s="36" t="s">
        <v>56</v>
      </c>
      <c r="AG121" s="29"/>
      <c r="AH121" s="37" t="s">
        <v>57</v>
      </c>
      <c r="AI121" s="29"/>
      <c r="AJ121" s="62">
        <f t="shared" si="3"/>
        <v>0</v>
      </c>
      <c r="AK121" s="29"/>
    </row>
    <row r="122" spans="2:37" x14ac:dyDescent="0.25">
      <c r="B122" s="36">
        <v>7</v>
      </c>
      <c r="C122" s="29"/>
      <c r="D122" s="37" t="s">
        <v>81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37" t="s">
        <v>161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1">
        <v>0</v>
      </c>
      <c r="AF122" s="36" t="s">
        <v>92</v>
      </c>
      <c r="AG122" s="29"/>
      <c r="AH122" s="37" t="s">
        <v>57</v>
      </c>
      <c r="AI122" s="29"/>
      <c r="AJ122" s="62">
        <f t="shared" si="3"/>
        <v>0</v>
      </c>
      <c r="AK122" s="29"/>
    </row>
    <row r="123" spans="2:37" x14ac:dyDescent="0.25">
      <c r="B123" s="36">
        <v>8</v>
      </c>
      <c r="C123" s="29"/>
      <c r="D123" s="37" t="s">
        <v>99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37" t="s">
        <v>162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1">
        <v>0</v>
      </c>
      <c r="AF123" s="36">
        <v>5400</v>
      </c>
      <c r="AG123" s="29"/>
      <c r="AH123" s="37" t="s">
        <v>63</v>
      </c>
      <c r="AI123" s="29"/>
      <c r="AJ123" s="62">
        <f t="shared" si="3"/>
        <v>0</v>
      </c>
      <c r="AK123" s="29"/>
    </row>
    <row r="124" spans="2:37" x14ac:dyDescent="0.25">
      <c r="B124" s="36">
        <v>9</v>
      </c>
      <c r="C124" s="29"/>
      <c r="D124" s="37" t="s">
        <v>101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37" t="s">
        <v>163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1">
        <v>0</v>
      </c>
      <c r="AF124" s="36">
        <v>2500</v>
      </c>
      <c r="AG124" s="29"/>
      <c r="AH124" s="37" t="s">
        <v>63</v>
      </c>
      <c r="AI124" s="29"/>
      <c r="AJ124" s="62">
        <f t="shared" si="3"/>
        <v>0</v>
      </c>
      <c r="AK124" s="29"/>
    </row>
    <row r="125" spans="2:37" x14ac:dyDescent="0.25">
      <c r="B125" s="36">
        <v>10</v>
      </c>
      <c r="C125" s="29"/>
      <c r="D125" s="37" t="s">
        <v>103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37" t="s">
        <v>102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1">
        <v>0</v>
      </c>
      <c r="AF125" s="36" t="s">
        <v>164</v>
      </c>
      <c r="AG125" s="29"/>
      <c r="AH125" s="37" t="s">
        <v>57</v>
      </c>
      <c r="AI125" s="29"/>
      <c r="AJ125" s="62">
        <f t="shared" si="3"/>
        <v>0</v>
      </c>
      <c r="AK125" s="29"/>
    </row>
    <row r="126" spans="2:37" x14ac:dyDescent="0.25">
      <c r="B126" s="36">
        <v>11</v>
      </c>
      <c r="C126" s="29"/>
      <c r="D126" s="37" t="s">
        <v>105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37" t="s">
        <v>104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1">
        <v>0</v>
      </c>
      <c r="AF126" s="36" t="s">
        <v>164</v>
      </c>
      <c r="AG126" s="29"/>
      <c r="AH126" s="37" t="s">
        <v>57</v>
      </c>
      <c r="AI126" s="29"/>
      <c r="AJ126" s="62">
        <f t="shared" si="3"/>
        <v>0</v>
      </c>
      <c r="AK126" s="29"/>
    </row>
    <row r="127" spans="2:37" x14ac:dyDescent="0.25">
      <c r="B127" s="36">
        <v>12</v>
      </c>
      <c r="C127" s="29"/>
      <c r="D127" s="37" t="s">
        <v>108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37" t="s">
        <v>148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1">
        <v>0</v>
      </c>
      <c r="AF127" s="36" t="s">
        <v>149</v>
      </c>
      <c r="AG127" s="29"/>
      <c r="AH127" s="37" t="s">
        <v>63</v>
      </c>
      <c r="AI127" s="29"/>
      <c r="AJ127" s="62">
        <f t="shared" si="3"/>
        <v>0</v>
      </c>
      <c r="AK127" s="29"/>
    </row>
    <row r="128" spans="2:37" x14ac:dyDescent="0.25">
      <c r="B128" s="36">
        <v>13</v>
      </c>
      <c r="C128" s="29"/>
      <c r="D128" s="37" t="s">
        <v>143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37" t="s">
        <v>144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1">
        <v>0</v>
      </c>
      <c r="AF128" s="36" t="s">
        <v>165</v>
      </c>
      <c r="AG128" s="29"/>
      <c r="AH128" s="37" t="s">
        <v>63</v>
      </c>
      <c r="AI128" s="29"/>
      <c r="AJ128" s="62">
        <f t="shared" si="3"/>
        <v>0</v>
      </c>
      <c r="AK128" s="29"/>
    </row>
    <row r="129" spans="2:37" x14ac:dyDescent="0.25">
      <c r="B129" s="36">
        <v>14</v>
      </c>
      <c r="C129" s="29"/>
      <c r="D129" s="37" t="s">
        <v>146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37" t="s">
        <v>166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1">
        <v>0</v>
      </c>
      <c r="AF129" s="36">
        <v>5400</v>
      </c>
      <c r="AG129" s="29"/>
      <c r="AH129" s="37" t="s">
        <v>63</v>
      </c>
      <c r="AI129" s="29"/>
      <c r="AJ129" s="62">
        <f>AF129*AE129</f>
        <v>0</v>
      </c>
      <c r="AK129" s="29"/>
    </row>
    <row r="130" spans="2:37" ht="11.25" customHeight="1" x14ac:dyDescent="0.25">
      <c r="B130" s="61">
        <f>SUM(AJ116:AK129)</f>
        <v>0</v>
      </c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</row>
    <row r="131" spans="2:37" ht="2.85" customHeight="1" x14ac:dyDescent="0.25"/>
    <row r="132" spans="2:37" ht="11.25" customHeight="1" x14ac:dyDescent="0.25">
      <c r="B132" s="34" t="s">
        <v>51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</row>
    <row r="133" spans="2:37" ht="1.5" customHeight="1" x14ac:dyDescent="0.25"/>
    <row r="134" spans="2:37" ht="11.25" customHeight="1" x14ac:dyDescent="0.25">
      <c r="C134" s="36" t="s">
        <v>52</v>
      </c>
      <c r="D134" s="29"/>
      <c r="F134" s="62">
        <f>B130</f>
        <v>0</v>
      </c>
      <c r="G134" s="29"/>
      <c r="H134" s="29"/>
      <c r="I134" s="29"/>
      <c r="J134" s="29"/>
      <c r="K134" s="29"/>
      <c r="L134" s="29"/>
      <c r="M134" s="29"/>
      <c r="N134" s="29"/>
      <c r="P134" s="37" t="s">
        <v>53</v>
      </c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spans="2:37" ht="9.9499999999999993" customHeight="1" x14ac:dyDescent="0.25"/>
    <row r="136" spans="2:37" ht="11.45" customHeight="1" x14ac:dyDescent="0.25">
      <c r="B136" s="44" t="s">
        <v>8</v>
      </c>
      <c r="C136" s="45"/>
      <c r="D136" s="45"/>
      <c r="E136" s="45"/>
      <c r="F136" s="45"/>
      <c r="G136" s="45"/>
      <c r="H136" s="45"/>
      <c r="I136" s="45"/>
      <c r="K136" s="46" t="s">
        <v>4</v>
      </c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2:37" ht="11.25" customHeight="1" x14ac:dyDescent="0.25">
      <c r="B137" s="46" t="s">
        <v>5</v>
      </c>
      <c r="C137" s="45"/>
      <c r="D137" s="45"/>
      <c r="E137" s="45"/>
      <c r="F137" s="45"/>
      <c r="G137" s="45"/>
      <c r="H137" s="45"/>
      <c r="I137" s="45"/>
      <c r="J137" s="11"/>
      <c r="K137" s="74">
        <f>F134</f>
        <v>0</v>
      </c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</row>
    <row r="138" spans="2:37" ht="0" hidden="1" customHeight="1" x14ac:dyDescent="0.25"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2:37" ht="3" customHeight="1" x14ac:dyDescent="0.25"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2:37" ht="11.25" customHeight="1" x14ac:dyDescent="0.25">
      <c r="B140" s="49" t="s">
        <v>38</v>
      </c>
      <c r="C140" s="29"/>
      <c r="D140" s="29"/>
      <c r="E140" s="29"/>
      <c r="F140" s="29"/>
      <c r="G140" s="29"/>
      <c r="H140" s="29"/>
      <c r="I140" s="29"/>
      <c r="K140" s="76">
        <f>K137</f>
        <v>0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</row>
    <row r="141" spans="2:37" ht="11.45" customHeight="1" x14ac:dyDescent="0.25"/>
    <row r="142" spans="2:37" ht="2.85" customHeight="1" x14ac:dyDescent="0.25"/>
    <row r="143" spans="2:37" ht="17.100000000000001" customHeight="1" x14ac:dyDescent="0.25">
      <c r="B143" s="28" t="s">
        <v>167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</row>
    <row r="144" spans="2:37" ht="2.85" customHeight="1" x14ac:dyDescent="0.25"/>
    <row r="145" spans="2:37" ht="2.85" customHeight="1" x14ac:dyDescent="0.25"/>
    <row r="146" spans="2:37" ht="14.45" customHeight="1" x14ac:dyDescent="0.25">
      <c r="B146" s="77" t="s">
        <v>54</v>
      </c>
      <c r="C146" s="29"/>
      <c r="D146" s="29"/>
      <c r="E146" s="29"/>
      <c r="F146" s="29"/>
      <c r="G146" s="29"/>
      <c r="H146" s="29"/>
    </row>
    <row r="147" spans="2:37" ht="0" hidden="1" customHeight="1" x14ac:dyDescent="0.25"/>
    <row r="148" spans="2:37" x14ac:dyDescent="0.25">
      <c r="B148" s="78" t="s">
        <v>41</v>
      </c>
      <c r="C148" s="55"/>
      <c r="D148" s="79" t="s">
        <v>42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79" t="s">
        <v>3</v>
      </c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14" t="s">
        <v>43</v>
      </c>
      <c r="AF148" s="78" t="s">
        <v>44</v>
      </c>
      <c r="AG148" s="55"/>
      <c r="AH148" s="79" t="s">
        <v>45</v>
      </c>
      <c r="AI148" s="55"/>
      <c r="AJ148" s="78" t="s">
        <v>46</v>
      </c>
      <c r="AK148" s="55"/>
    </row>
    <row r="149" spans="2:37" x14ac:dyDescent="0.25">
      <c r="B149" s="36">
        <v>1</v>
      </c>
      <c r="C149" s="29"/>
      <c r="D149" s="37" t="s">
        <v>47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7" t="s">
        <v>55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1">
        <v>0</v>
      </c>
      <c r="AF149" s="62">
        <v>1</v>
      </c>
      <c r="AG149" s="29"/>
      <c r="AH149" s="37" t="s">
        <v>138</v>
      </c>
      <c r="AI149" s="29"/>
      <c r="AJ149" s="62">
        <f>AF149*AE149</f>
        <v>0</v>
      </c>
      <c r="AK149" s="29"/>
    </row>
    <row r="150" spans="2:37" ht="27" customHeight="1" x14ac:dyDescent="0.25">
      <c r="B150" s="36">
        <v>2</v>
      </c>
      <c r="C150" s="29"/>
      <c r="D150" s="37" t="s">
        <v>58</v>
      </c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37" t="s">
        <v>168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1">
        <v>0</v>
      </c>
      <c r="AF150" s="62">
        <v>1</v>
      </c>
      <c r="AG150" s="29"/>
      <c r="AH150" s="37" t="s">
        <v>57</v>
      </c>
      <c r="AI150" s="29"/>
      <c r="AJ150" s="62">
        <f t="shared" ref="AJ150:AJ153" si="4">AF150*AE150</f>
        <v>0</v>
      </c>
      <c r="AK150" s="29"/>
    </row>
    <row r="151" spans="2:37" x14ac:dyDescent="0.25">
      <c r="B151" s="36">
        <v>3</v>
      </c>
      <c r="C151" s="29"/>
      <c r="D151" s="37" t="s">
        <v>60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37" t="s">
        <v>169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1">
        <v>0</v>
      </c>
      <c r="AF151" s="62">
        <v>35</v>
      </c>
      <c r="AG151" s="29"/>
      <c r="AH151" s="37" t="s">
        <v>63</v>
      </c>
      <c r="AI151" s="29"/>
      <c r="AJ151" s="62">
        <f t="shared" si="4"/>
        <v>0</v>
      </c>
      <c r="AK151" s="29"/>
    </row>
    <row r="152" spans="2:37" x14ac:dyDescent="0.25">
      <c r="B152" s="36">
        <v>4</v>
      </c>
      <c r="C152" s="29"/>
      <c r="D152" s="37" t="s">
        <v>64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37" t="s">
        <v>170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1">
        <v>0</v>
      </c>
      <c r="AF152" s="62">
        <v>13</v>
      </c>
      <c r="AG152" s="29"/>
      <c r="AH152" s="37" t="s">
        <v>63</v>
      </c>
      <c r="AI152" s="29"/>
      <c r="AJ152" s="62">
        <f t="shared" si="4"/>
        <v>0</v>
      </c>
      <c r="AK152" s="29"/>
    </row>
    <row r="153" spans="2:37" x14ac:dyDescent="0.25">
      <c r="B153" s="36">
        <v>5</v>
      </c>
      <c r="C153" s="29"/>
      <c r="D153" s="37" t="s">
        <v>67</v>
      </c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37" t="s">
        <v>171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1">
        <v>0</v>
      </c>
      <c r="AF153" s="62">
        <v>22</v>
      </c>
      <c r="AG153" s="29"/>
      <c r="AH153" s="37" t="s">
        <v>63</v>
      </c>
      <c r="AI153" s="29"/>
      <c r="AJ153" s="62">
        <f t="shared" si="4"/>
        <v>0</v>
      </c>
      <c r="AK153" s="29"/>
    </row>
    <row r="154" spans="2:37" ht="11.25" customHeight="1" x14ac:dyDescent="0.25">
      <c r="B154" s="61">
        <f>SUM(AJ149:AK153)</f>
        <v>0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</row>
    <row r="155" spans="2:37" ht="2.85" customHeight="1" x14ac:dyDescent="0.25"/>
    <row r="156" spans="2:37" ht="11.25" customHeight="1" x14ac:dyDescent="0.25">
      <c r="B156" s="34" t="s">
        <v>172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</row>
    <row r="157" spans="2:37" ht="1.5" customHeight="1" x14ac:dyDescent="0.25"/>
    <row r="158" spans="2:37" ht="11.25" customHeight="1" x14ac:dyDescent="0.25">
      <c r="C158" s="36" t="s">
        <v>52</v>
      </c>
      <c r="D158" s="29"/>
      <c r="F158" s="62">
        <f>B154</f>
        <v>0</v>
      </c>
      <c r="G158" s="29"/>
      <c r="H158" s="29"/>
      <c r="I158" s="29"/>
      <c r="J158" s="29"/>
      <c r="K158" s="29"/>
      <c r="L158" s="29"/>
      <c r="M158" s="29"/>
      <c r="N158" s="37" t="s">
        <v>53</v>
      </c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 spans="2:37" ht="4.3499999999999996" customHeight="1" x14ac:dyDescent="0.25"/>
    <row r="160" spans="2:37" ht="2.85" customHeight="1" x14ac:dyDescent="0.25"/>
    <row r="161" spans="2:37" ht="0" hidden="1" customHeight="1" x14ac:dyDescent="0.25"/>
    <row r="162" spans="2:37" ht="14.45" customHeight="1" x14ac:dyDescent="0.25">
      <c r="B162" s="77" t="s">
        <v>173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2:37" x14ac:dyDescent="0.25">
      <c r="B163" s="78" t="s">
        <v>41</v>
      </c>
      <c r="C163" s="55"/>
      <c r="D163" s="79" t="s">
        <v>42</v>
      </c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79" t="s">
        <v>3</v>
      </c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14" t="s">
        <v>43</v>
      </c>
      <c r="AF163" s="78" t="s">
        <v>44</v>
      </c>
      <c r="AG163" s="55"/>
      <c r="AH163" s="79" t="s">
        <v>45</v>
      </c>
      <c r="AI163" s="55"/>
      <c r="AJ163" s="78" t="s">
        <v>46</v>
      </c>
      <c r="AK163" s="55"/>
    </row>
    <row r="164" spans="2:37" x14ac:dyDescent="0.25">
      <c r="B164" s="36">
        <v>1</v>
      </c>
      <c r="C164" s="29"/>
      <c r="D164" s="37" t="s">
        <v>47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37" t="s">
        <v>174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1">
        <v>0</v>
      </c>
      <c r="AF164" s="62">
        <v>1</v>
      </c>
      <c r="AG164" s="29"/>
      <c r="AH164" s="37" t="s">
        <v>138</v>
      </c>
      <c r="AI164" s="29"/>
      <c r="AJ164" s="62">
        <f>AF164*AE164</f>
        <v>0</v>
      </c>
      <c r="AK164" s="29"/>
    </row>
    <row r="165" spans="2:37" x14ac:dyDescent="0.25">
      <c r="B165" s="36">
        <v>2</v>
      </c>
      <c r="C165" s="29"/>
      <c r="D165" s="37" t="s">
        <v>58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37" t="s">
        <v>175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1">
        <v>0</v>
      </c>
      <c r="AF165" s="62">
        <v>1</v>
      </c>
      <c r="AG165" s="29"/>
      <c r="AH165" s="37" t="s">
        <v>138</v>
      </c>
      <c r="AI165" s="29"/>
      <c r="AJ165" s="62">
        <f t="shared" ref="AJ165:AJ169" si="5">AF165*AE165</f>
        <v>0</v>
      </c>
      <c r="AK165" s="29"/>
    </row>
    <row r="166" spans="2:37" x14ac:dyDescent="0.25">
      <c r="B166" s="36">
        <v>3</v>
      </c>
      <c r="C166" s="29"/>
      <c r="D166" s="37" t="s">
        <v>60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37" t="s">
        <v>176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1">
        <v>0</v>
      </c>
      <c r="AF166" s="62">
        <v>1</v>
      </c>
      <c r="AG166" s="29"/>
      <c r="AH166" s="37" t="s">
        <v>138</v>
      </c>
      <c r="AI166" s="29"/>
      <c r="AJ166" s="62">
        <f t="shared" si="5"/>
        <v>0</v>
      </c>
      <c r="AK166" s="29"/>
    </row>
    <row r="167" spans="2:37" x14ac:dyDescent="0.25">
      <c r="B167" s="36">
        <v>4</v>
      </c>
      <c r="C167" s="29"/>
      <c r="D167" s="37" t="s">
        <v>64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37" t="s">
        <v>177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1">
        <v>0</v>
      </c>
      <c r="AF167" s="62">
        <v>15</v>
      </c>
      <c r="AG167" s="29"/>
      <c r="AH167" s="37" t="s">
        <v>63</v>
      </c>
      <c r="AI167" s="29"/>
      <c r="AJ167" s="62">
        <f t="shared" si="5"/>
        <v>0</v>
      </c>
      <c r="AK167" s="29"/>
    </row>
    <row r="168" spans="2:37" x14ac:dyDescent="0.25">
      <c r="B168" s="36">
        <v>5</v>
      </c>
      <c r="C168" s="29"/>
      <c r="D168" s="37" t="s">
        <v>67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37" t="s">
        <v>178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1">
        <v>0</v>
      </c>
      <c r="AF168" s="62">
        <v>40</v>
      </c>
      <c r="AG168" s="29"/>
      <c r="AH168" s="37" t="s">
        <v>63</v>
      </c>
      <c r="AI168" s="29"/>
      <c r="AJ168" s="62">
        <f t="shared" si="5"/>
        <v>0</v>
      </c>
      <c r="AK168" s="29"/>
    </row>
    <row r="169" spans="2:37" x14ac:dyDescent="0.25">
      <c r="B169" s="36">
        <v>6</v>
      </c>
      <c r="C169" s="29"/>
      <c r="D169" s="37" t="s">
        <v>69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37" t="s">
        <v>179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1">
        <v>0</v>
      </c>
      <c r="AF169" s="62">
        <v>5</v>
      </c>
      <c r="AG169" s="29"/>
      <c r="AH169" s="37" t="s">
        <v>63</v>
      </c>
      <c r="AI169" s="29"/>
      <c r="AJ169" s="62">
        <f t="shared" si="5"/>
        <v>0</v>
      </c>
      <c r="AK169" s="29"/>
    </row>
    <row r="170" spans="2:37" ht="11.45" customHeight="1" x14ac:dyDescent="0.25">
      <c r="B170" s="61">
        <f>SUM(AJ164:AK169)</f>
        <v>0</v>
      </c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</row>
    <row r="171" spans="2:37" ht="2.85" customHeight="1" x14ac:dyDescent="0.25"/>
    <row r="172" spans="2:37" ht="11.25" customHeight="1" x14ac:dyDescent="0.25">
      <c r="B172" s="34" t="s">
        <v>172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</row>
    <row r="173" spans="2:37" ht="1.5" customHeight="1" x14ac:dyDescent="0.25"/>
    <row r="174" spans="2:37" ht="11.25" customHeight="1" x14ac:dyDescent="0.25">
      <c r="C174" s="36" t="s">
        <v>52</v>
      </c>
      <c r="D174" s="29"/>
      <c r="F174" s="62">
        <f>B170</f>
        <v>0</v>
      </c>
      <c r="G174" s="29"/>
      <c r="H174" s="29"/>
      <c r="I174" s="29"/>
      <c r="J174" s="29"/>
      <c r="K174" s="29"/>
      <c r="L174" s="29"/>
      <c r="M174" s="29"/>
      <c r="N174" s="29"/>
      <c r="P174" s="37" t="s">
        <v>53</v>
      </c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spans="2:37" ht="4.3499999999999996" customHeight="1" x14ac:dyDescent="0.25"/>
    <row r="176" spans="2:37" ht="2.85" customHeight="1" x14ac:dyDescent="0.25"/>
    <row r="177" spans="2:37" ht="0" hidden="1" customHeight="1" x14ac:dyDescent="0.25"/>
    <row r="178" spans="2:37" ht="14.45" customHeight="1" x14ac:dyDescent="0.25">
      <c r="B178" s="77" t="s">
        <v>84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2:37" x14ac:dyDescent="0.25">
      <c r="B179" s="78" t="s">
        <v>41</v>
      </c>
      <c r="C179" s="55"/>
      <c r="D179" s="79" t="s">
        <v>42</v>
      </c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79" t="s">
        <v>3</v>
      </c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14" t="s">
        <v>43</v>
      </c>
      <c r="AF179" s="78" t="s">
        <v>44</v>
      </c>
      <c r="AG179" s="55"/>
      <c r="AH179" s="79" t="s">
        <v>45</v>
      </c>
      <c r="AI179" s="55"/>
      <c r="AJ179" s="78" t="s">
        <v>46</v>
      </c>
      <c r="AK179" s="55"/>
    </row>
    <row r="180" spans="2:37" ht="26.25" customHeight="1" x14ac:dyDescent="0.25">
      <c r="B180" s="36">
        <v>1</v>
      </c>
      <c r="C180" s="29"/>
      <c r="D180" s="37" t="s">
        <v>47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37" t="s">
        <v>180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1">
        <v>0</v>
      </c>
      <c r="AF180" s="62">
        <v>46</v>
      </c>
      <c r="AG180" s="29"/>
      <c r="AH180" s="37" t="s">
        <v>57</v>
      </c>
      <c r="AI180" s="29"/>
      <c r="AJ180" s="62">
        <f>AF180*AE180</f>
        <v>0</v>
      </c>
      <c r="AK180" s="29"/>
    </row>
    <row r="181" spans="2:37" ht="24" customHeight="1" x14ac:dyDescent="0.25">
      <c r="B181" s="36">
        <v>2</v>
      </c>
      <c r="C181" s="29"/>
      <c r="D181" s="37" t="s">
        <v>58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37" t="s">
        <v>181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1">
        <v>0</v>
      </c>
      <c r="AF181" s="62">
        <v>39</v>
      </c>
      <c r="AG181" s="29"/>
      <c r="AH181" s="37" t="s">
        <v>57</v>
      </c>
      <c r="AI181" s="29"/>
      <c r="AJ181" s="62">
        <f t="shared" ref="AJ181:AJ221" si="6">AF181*AE181</f>
        <v>0</v>
      </c>
      <c r="AK181" s="29"/>
    </row>
    <row r="182" spans="2:37" ht="25.5" customHeight="1" x14ac:dyDescent="0.25">
      <c r="B182" s="36">
        <v>3</v>
      </c>
      <c r="C182" s="29"/>
      <c r="D182" s="37" t="s">
        <v>60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37" t="s">
        <v>182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1">
        <v>0</v>
      </c>
      <c r="AF182" s="62">
        <v>39</v>
      </c>
      <c r="AG182" s="29"/>
      <c r="AH182" s="37" t="s">
        <v>57</v>
      </c>
      <c r="AI182" s="29"/>
      <c r="AJ182" s="62">
        <f t="shared" si="6"/>
        <v>0</v>
      </c>
      <c r="AK182" s="29"/>
    </row>
    <row r="183" spans="2:37" ht="25.5" customHeight="1" x14ac:dyDescent="0.25">
      <c r="B183" s="36">
        <v>4</v>
      </c>
      <c r="C183" s="29"/>
      <c r="D183" s="37" t="s">
        <v>64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37" t="s">
        <v>183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1">
        <v>0</v>
      </c>
      <c r="AF183" s="62">
        <v>22</v>
      </c>
      <c r="AG183" s="29"/>
      <c r="AH183" s="37" t="s">
        <v>57</v>
      </c>
      <c r="AI183" s="29"/>
      <c r="AJ183" s="62">
        <f t="shared" si="6"/>
        <v>0</v>
      </c>
      <c r="AK183" s="29"/>
    </row>
    <row r="184" spans="2:37" ht="24.75" customHeight="1" x14ac:dyDescent="0.25">
      <c r="B184" s="36">
        <v>5</v>
      </c>
      <c r="C184" s="29"/>
      <c r="D184" s="37" t="s">
        <v>67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37" t="s">
        <v>184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1">
        <v>0</v>
      </c>
      <c r="AF184" s="62">
        <v>22</v>
      </c>
      <c r="AG184" s="29"/>
      <c r="AH184" s="37" t="s">
        <v>57</v>
      </c>
      <c r="AI184" s="29"/>
      <c r="AJ184" s="62">
        <f t="shared" si="6"/>
        <v>0</v>
      </c>
      <c r="AK184" s="29"/>
    </row>
    <row r="185" spans="2:37" ht="22.5" customHeight="1" x14ac:dyDescent="0.25">
      <c r="B185" s="36">
        <v>6</v>
      </c>
      <c r="C185" s="29"/>
      <c r="D185" s="37" t="s">
        <v>69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37" t="s">
        <v>185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1">
        <v>0</v>
      </c>
      <c r="AF185" s="62">
        <v>25</v>
      </c>
      <c r="AG185" s="29"/>
      <c r="AH185" s="37" t="s">
        <v>57</v>
      </c>
      <c r="AI185" s="29"/>
      <c r="AJ185" s="62">
        <f t="shared" si="6"/>
        <v>0</v>
      </c>
      <c r="AK185" s="29"/>
    </row>
    <row r="186" spans="2:37" ht="38.25" customHeight="1" x14ac:dyDescent="0.25">
      <c r="B186" s="36">
        <v>7</v>
      </c>
      <c r="C186" s="29"/>
      <c r="D186" s="37" t="s">
        <v>81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37" t="s">
        <v>186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1">
        <v>0</v>
      </c>
      <c r="AF186" s="62">
        <v>36</v>
      </c>
      <c r="AG186" s="29"/>
      <c r="AH186" s="37" t="s">
        <v>57</v>
      </c>
      <c r="AI186" s="29"/>
      <c r="AJ186" s="62">
        <f t="shared" si="6"/>
        <v>0</v>
      </c>
      <c r="AK186" s="29"/>
    </row>
    <row r="187" spans="2:37" ht="24.75" customHeight="1" x14ac:dyDescent="0.25">
      <c r="B187" s="36">
        <v>8</v>
      </c>
      <c r="C187" s="29"/>
      <c r="D187" s="37" t="s">
        <v>99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37" t="s">
        <v>187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1">
        <v>0</v>
      </c>
      <c r="AF187" s="62">
        <v>9</v>
      </c>
      <c r="AG187" s="29"/>
      <c r="AH187" s="37" t="s">
        <v>57</v>
      </c>
      <c r="AI187" s="29"/>
      <c r="AJ187" s="62">
        <f t="shared" si="6"/>
        <v>0</v>
      </c>
      <c r="AK187" s="29"/>
    </row>
    <row r="188" spans="2:37" ht="26.25" customHeight="1" x14ac:dyDescent="0.25">
      <c r="B188" s="36">
        <v>9</v>
      </c>
      <c r="C188" s="29"/>
      <c r="D188" s="37" t="s">
        <v>101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37" t="s">
        <v>188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1">
        <v>0</v>
      </c>
      <c r="AF188" s="62">
        <v>1</v>
      </c>
      <c r="AG188" s="29"/>
      <c r="AH188" s="37" t="s">
        <v>57</v>
      </c>
      <c r="AI188" s="29"/>
      <c r="AJ188" s="62">
        <f t="shared" si="6"/>
        <v>0</v>
      </c>
      <c r="AK188" s="29"/>
    </row>
    <row r="189" spans="2:37" ht="30.75" customHeight="1" x14ac:dyDescent="0.25">
      <c r="B189" s="36">
        <v>10</v>
      </c>
      <c r="C189" s="29"/>
      <c r="D189" s="37" t="s">
        <v>103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37" t="s">
        <v>189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1">
        <v>0</v>
      </c>
      <c r="AF189" s="62">
        <v>1</v>
      </c>
      <c r="AG189" s="29"/>
      <c r="AH189" s="37" t="s">
        <v>57</v>
      </c>
      <c r="AI189" s="29"/>
      <c r="AJ189" s="62">
        <f t="shared" si="6"/>
        <v>0</v>
      </c>
      <c r="AK189" s="29"/>
    </row>
    <row r="190" spans="2:37" x14ac:dyDescent="0.25">
      <c r="B190" s="36">
        <v>11</v>
      </c>
      <c r="C190" s="29"/>
      <c r="D190" s="37" t="s">
        <v>105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37" t="s">
        <v>190</v>
      </c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1">
        <v>0</v>
      </c>
      <c r="AF190" s="62">
        <v>6</v>
      </c>
      <c r="AG190" s="29"/>
      <c r="AH190" s="37" t="s">
        <v>57</v>
      </c>
      <c r="AI190" s="29"/>
      <c r="AJ190" s="62">
        <f t="shared" si="6"/>
        <v>0</v>
      </c>
      <c r="AK190" s="29"/>
    </row>
    <row r="191" spans="2:37" x14ac:dyDescent="0.25">
      <c r="B191" s="36">
        <v>12</v>
      </c>
      <c r="C191" s="29"/>
      <c r="D191" s="37" t="s">
        <v>108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37" t="s">
        <v>191</v>
      </c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1">
        <v>0</v>
      </c>
      <c r="AF191" s="62">
        <v>4</v>
      </c>
      <c r="AG191" s="29"/>
      <c r="AH191" s="37" t="s">
        <v>57</v>
      </c>
      <c r="AI191" s="29"/>
      <c r="AJ191" s="62">
        <f t="shared" si="6"/>
        <v>0</v>
      </c>
      <c r="AK191" s="29"/>
    </row>
    <row r="192" spans="2:37" x14ac:dyDescent="0.25">
      <c r="B192" s="36">
        <v>13</v>
      </c>
      <c r="C192" s="29"/>
      <c r="D192" s="37" t="s">
        <v>110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37" t="s">
        <v>192</v>
      </c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1">
        <v>0</v>
      </c>
      <c r="AF192" s="62">
        <v>1</v>
      </c>
      <c r="AG192" s="29"/>
      <c r="AH192" s="37" t="s">
        <v>57</v>
      </c>
      <c r="AI192" s="29"/>
      <c r="AJ192" s="62">
        <f t="shared" si="6"/>
        <v>0</v>
      </c>
      <c r="AK192" s="29"/>
    </row>
    <row r="193" spans="2:37" x14ac:dyDescent="0.25">
      <c r="B193" s="36">
        <v>14</v>
      </c>
      <c r="C193" s="29"/>
      <c r="D193" s="37" t="s">
        <v>113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37" t="s">
        <v>193</v>
      </c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1">
        <v>0</v>
      </c>
      <c r="AF193" s="62">
        <v>2</v>
      </c>
      <c r="AG193" s="29"/>
      <c r="AH193" s="37" t="s">
        <v>57</v>
      </c>
      <c r="AI193" s="29"/>
      <c r="AJ193" s="62">
        <f t="shared" si="6"/>
        <v>0</v>
      </c>
      <c r="AK193" s="29"/>
    </row>
    <row r="194" spans="2:37" x14ac:dyDescent="0.25">
      <c r="B194" s="36">
        <v>15</v>
      </c>
      <c r="C194" s="29"/>
      <c r="D194" s="37" t="s">
        <v>116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7" t="s">
        <v>194</v>
      </c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1">
        <v>0</v>
      </c>
      <c r="AF194" s="62">
        <v>255</v>
      </c>
      <c r="AG194" s="29"/>
      <c r="AH194" s="37" t="s">
        <v>57</v>
      </c>
      <c r="AI194" s="29"/>
      <c r="AJ194" s="62">
        <f t="shared" si="6"/>
        <v>0</v>
      </c>
      <c r="AK194" s="29"/>
    </row>
    <row r="195" spans="2:37" x14ac:dyDescent="0.25">
      <c r="B195" s="36">
        <v>16</v>
      </c>
      <c r="C195" s="29"/>
      <c r="D195" s="37" t="s">
        <v>119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7" t="s">
        <v>195</v>
      </c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1">
        <v>0</v>
      </c>
      <c r="AF195" s="62">
        <v>28</v>
      </c>
      <c r="AG195" s="29"/>
      <c r="AH195" s="37" t="s">
        <v>57</v>
      </c>
      <c r="AI195" s="29"/>
      <c r="AJ195" s="62">
        <f t="shared" si="6"/>
        <v>0</v>
      </c>
      <c r="AK195" s="29"/>
    </row>
    <row r="196" spans="2:37" x14ac:dyDescent="0.25">
      <c r="B196" s="36">
        <v>17</v>
      </c>
      <c r="C196" s="29"/>
      <c r="D196" s="37" t="s">
        <v>122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37" t="s">
        <v>196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1">
        <v>0</v>
      </c>
      <c r="AF196" s="62">
        <v>6</v>
      </c>
      <c r="AG196" s="29"/>
      <c r="AH196" s="37" t="s">
        <v>57</v>
      </c>
      <c r="AI196" s="29"/>
      <c r="AJ196" s="62">
        <f t="shared" si="6"/>
        <v>0</v>
      </c>
      <c r="AK196" s="29"/>
    </row>
    <row r="197" spans="2:37" x14ac:dyDescent="0.25">
      <c r="B197" s="36">
        <v>18</v>
      </c>
      <c r="C197" s="29"/>
      <c r="D197" s="37" t="s">
        <v>125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7" t="s">
        <v>197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1">
        <v>0</v>
      </c>
      <c r="AF197" s="62">
        <v>18</v>
      </c>
      <c r="AG197" s="29"/>
      <c r="AH197" s="37" t="s">
        <v>57</v>
      </c>
      <c r="AI197" s="29"/>
      <c r="AJ197" s="62">
        <f t="shared" si="6"/>
        <v>0</v>
      </c>
      <c r="AK197" s="29"/>
    </row>
    <row r="198" spans="2:37" x14ac:dyDescent="0.25">
      <c r="B198" s="36">
        <v>19</v>
      </c>
      <c r="C198" s="29"/>
      <c r="D198" s="37" t="s">
        <v>127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7" t="s">
        <v>198</v>
      </c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1">
        <v>0</v>
      </c>
      <c r="AF198" s="62">
        <v>12</v>
      </c>
      <c r="AG198" s="29"/>
      <c r="AH198" s="37" t="s">
        <v>57</v>
      </c>
      <c r="AI198" s="29"/>
      <c r="AJ198" s="62">
        <f t="shared" si="6"/>
        <v>0</v>
      </c>
      <c r="AK198" s="29"/>
    </row>
    <row r="199" spans="2:37" x14ac:dyDescent="0.25">
      <c r="B199" s="36">
        <v>20</v>
      </c>
      <c r="C199" s="29"/>
      <c r="D199" s="37" t="s">
        <v>127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7" t="s">
        <v>199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1">
        <v>0</v>
      </c>
      <c r="AF199" s="62">
        <v>2</v>
      </c>
      <c r="AG199" s="29"/>
      <c r="AH199" s="37" t="s">
        <v>57</v>
      </c>
      <c r="AI199" s="29"/>
      <c r="AJ199" s="62">
        <f t="shared" si="6"/>
        <v>0</v>
      </c>
      <c r="AK199" s="29"/>
    </row>
    <row r="200" spans="2:37" ht="27" customHeight="1" x14ac:dyDescent="0.25">
      <c r="B200" s="36">
        <v>21</v>
      </c>
      <c r="C200" s="29"/>
      <c r="D200" s="37" t="s">
        <v>130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7" t="s">
        <v>200</v>
      </c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1">
        <v>0</v>
      </c>
      <c r="AF200" s="62">
        <v>8</v>
      </c>
      <c r="AG200" s="29"/>
      <c r="AH200" s="37" t="s">
        <v>57</v>
      </c>
      <c r="AI200" s="29"/>
      <c r="AJ200" s="62">
        <f t="shared" si="6"/>
        <v>0</v>
      </c>
      <c r="AK200" s="29"/>
    </row>
    <row r="201" spans="2:37" x14ac:dyDescent="0.25">
      <c r="B201" s="36">
        <v>22</v>
      </c>
      <c r="C201" s="29"/>
      <c r="D201" s="37" t="s">
        <v>133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7" t="s">
        <v>201</v>
      </c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1">
        <v>0</v>
      </c>
      <c r="AF201" s="62">
        <v>56</v>
      </c>
      <c r="AG201" s="29"/>
      <c r="AH201" s="37" t="s">
        <v>57</v>
      </c>
      <c r="AI201" s="29"/>
      <c r="AJ201" s="62">
        <f t="shared" si="6"/>
        <v>0</v>
      </c>
      <c r="AK201" s="29"/>
    </row>
    <row r="202" spans="2:37" ht="22.5" customHeight="1" x14ac:dyDescent="0.25">
      <c r="B202" s="36">
        <v>23</v>
      </c>
      <c r="C202" s="29"/>
      <c r="D202" s="37" t="s">
        <v>136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7" t="s">
        <v>202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1">
        <v>0</v>
      </c>
      <c r="AF202" s="62">
        <v>5</v>
      </c>
      <c r="AG202" s="29"/>
      <c r="AH202" s="37" t="s">
        <v>57</v>
      </c>
      <c r="AI202" s="29"/>
      <c r="AJ202" s="62">
        <f t="shared" si="6"/>
        <v>0</v>
      </c>
      <c r="AK202" s="29"/>
    </row>
    <row r="203" spans="2:37" x14ac:dyDescent="0.25">
      <c r="B203" s="36">
        <v>24</v>
      </c>
      <c r="C203" s="29"/>
      <c r="D203" s="37" t="s">
        <v>139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7" t="s">
        <v>203</v>
      </c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1">
        <v>0</v>
      </c>
      <c r="AF203" s="62">
        <v>87</v>
      </c>
      <c r="AG203" s="29"/>
      <c r="AH203" s="37" t="s">
        <v>57</v>
      </c>
      <c r="AI203" s="29"/>
      <c r="AJ203" s="62">
        <f t="shared" si="6"/>
        <v>0</v>
      </c>
      <c r="AK203" s="29"/>
    </row>
    <row r="204" spans="2:37" x14ac:dyDescent="0.25">
      <c r="B204" s="36">
        <v>25</v>
      </c>
      <c r="C204" s="29"/>
      <c r="D204" s="37" t="s">
        <v>141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37" t="s">
        <v>204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1">
        <v>0</v>
      </c>
      <c r="AF204" s="62">
        <v>35</v>
      </c>
      <c r="AG204" s="29"/>
      <c r="AH204" s="37" t="s">
        <v>57</v>
      </c>
      <c r="AI204" s="29"/>
      <c r="AJ204" s="62">
        <f t="shared" si="6"/>
        <v>0</v>
      </c>
      <c r="AK204" s="29"/>
    </row>
    <row r="205" spans="2:37" ht="24.75" customHeight="1" x14ac:dyDescent="0.25">
      <c r="B205" s="36">
        <v>26</v>
      </c>
      <c r="C205" s="29"/>
      <c r="D205" s="37" t="s">
        <v>143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37" t="s">
        <v>205</v>
      </c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1">
        <v>0</v>
      </c>
      <c r="AF205" s="62">
        <v>38</v>
      </c>
      <c r="AG205" s="29"/>
      <c r="AH205" s="37" t="s">
        <v>57</v>
      </c>
      <c r="AI205" s="29"/>
      <c r="AJ205" s="62">
        <f t="shared" si="6"/>
        <v>0</v>
      </c>
      <c r="AK205" s="29"/>
    </row>
    <row r="206" spans="2:37" ht="27" customHeight="1" x14ac:dyDescent="0.25">
      <c r="B206" s="36">
        <v>27</v>
      </c>
      <c r="C206" s="29"/>
      <c r="D206" s="37" t="s">
        <v>146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37" t="s">
        <v>206</v>
      </c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1">
        <v>0</v>
      </c>
      <c r="AF206" s="62">
        <v>1</v>
      </c>
      <c r="AG206" s="29"/>
      <c r="AH206" s="37" t="s">
        <v>138</v>
      </c>
      <c r="AI206" s="29"/>
      <c r="AJ206" s="62">
        <f t="shared" si="6"/>
        <v>0</v>
      </c>
      <c r="AK206" s="29"/>
    </row>
    <row r="207" spans="2:37" x14ac:dyDescent="0.25">
      <c r="B207" s="36">
        <v>28</v>
      </c>
      <c r="C207" s="29"/>
      <c r="D207" s="37" t="s">
        <v>147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37" t="s">
        <v>207</v>
      </c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1">
        <v>0</v>
      </c>
      <c r="AF207" s="62">
        <v>3475</v>
      </c>
      <c r="AG207" s="29"/>
      <c r="AH207" s="37" t="s">
        <v>63</v>
      </c>
      <c r="AI207" s="29"/>
      <c r="AJ207" s="62">
        <f t="shared" si="6"/>
        <v>0</v>
      </c>
      <c r="AK207" s="29"/>
    </row>
    <row r="208" spans="2:37" x14ac:dyDescent="0.25">
      <c r="B208" s="36">
        <v>29</v>
      </c>
      <c r="C208" s="29"/>
      <c r="D208" s="37" t="s">
        <v>150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37" t="s">
        <v>208</v>
      </c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1">
        <v>0</v>
      </c>
      <c r="AF208" s="62">
        <v>290</v>
      </c>
      <c r="AG208" s="29"/>
      <c r="AH208" s="37" t="s">
        <v>63</v>
      </c>
      <c r="AI208" s="29"/>
      <c r="AJ208" s="62">
        <f t="shared" si="6"/>
        <v>0</v>
      </c>
      <c r="AK208" s="29"/>
    </row>
    <row r="209" spans="2:37" x14ac:dyDescent="0.25">
      <c r="B209" s="36">
        <v>30</v>
      </c>
      <c r="C209" s="29"/>
      <c r="D209" s="37" t="s">
        <v>209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37" t="s">
        <v>210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1">
        <v>0</v>
      </c>
      <c r="AF209" s="62">
        <v>250</v>
      </c>
      <c r="AG209" s="29"/>
      <c r="AH209" s="37" t="s">
        <v>63</v>
      </c>
      <c r="AI209" s="29"/>
      <c r="AJ209" s="62">
        <f t="shared" si="6"/>
        <v>0</v>
      </c>
      <c r="AK209" s="29"/>
    </row>
    <row r="210" spans="2:37" x14ac:dyDescent="0.25">
      <c r="B210" s="36">
        <v>31</v>
      </c>
      <c r="C210" s="29"/>
      <c r="D210" s="37" t="s">
        <v>211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7" t="s">
        <v>212</v>
      </c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1">
        <v>0</v>
      </c>
      <c r="AF210" s="62">
        <v>105</v>
      </c>
      <c r="AG210" s="29"/>
      <c r="AH210" s="37" t="s">
        <v>63</v>
      </c>
      <c r="AI210" s="29"/>
      <c r="AJ210" s="62">
        <f t="shared" si="6"/>
        <v>0</v>
      </c>
      <c r="AK210" s="29"/>
    </row>
    <row r="211" spans="2:37" x14ac:dyDescent="0.25">
      <c r="B211" s="36">
        <v>32</v>
      </c>
      <c r="C211" s="29"/>
      <c r="D211" s="37" t="s">
        <v>213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7" t="s">
        <v>214</v>
      </c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1">
        <v>0</v>
      </c>
      <c r="AF211" s="62">
        <v>150</v>
      </c>
      <c r="AG211" s="29"/>
      <c r="AH211" s="37" t="s">
        <v>63</v>
      </c>
      <c r="AI211" s="29"/>
      <c r="AJ211" s="62">
        <f t="shared" si="6"/>
        <v>0</v>
      </c>
      <c r="AK211" s="29"/>
    </row>
    <row r="212" spans="2:37" x14ac:dyDescent="0.25">
      <c r="B212" s="36">
        <v>33</v>
      </c>
      <c r="C212" s="29"/>
      <c r="D212" s="37" t="s">
        <v>215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37" t="s">
        <v>216</v>
      </c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1">
        <v>0</v>
      </c>
      <c r="AF212" s="62">
        <v>110</v>
      </c>
      <c r="AG212" s="29"/>
      <c r="AH212" s="37" t="s">
        <v>63</v>
      </c>
      <c r="AI212" s="29"/>
      <c r="AJ212" s="62">
        <f t="shared" si="6"/>
        <v>0</v>
      </c>
      <c r="AK212" s="29"/>
    </row>
    <row r="213" spans="2:37" x14ac:dyDescent="0.25">
      <c r="B213" s="36">
        <v>34</v>
      </c>
      <c r="C213" s="29"/>
      <c r="D213" s="37" t="s">
        <v>217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37" t="s">
        <v>218</v>
      </c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1">
        <v>0</v>
      </c>
      <c r="AF213" s="62">
        <v>950</v>
      </c>
      <c r="AG213" s="29"/>
      <c r="AH213" s="37" t="s">
        <v>63</v>
      </c>
      <c r="AI213" s="29"/>
      <c r="AJ213" s="62">
        <f t="shared" si="6"/>
        <v>0</v>
      </c>
      <c r="AK213" s="29"/>
    </row>
    <row r="214" spans="2:37" x14ac:dyDescent="0.25">
      <c r="B214" s="36">
        <v>35</v>
      </c>
      <c r="C214" s="29"/>
      <c r="D214" s="37" t="s">
        <v>219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7" t="s">
        <v>171</v>
      </c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1">
        <v>0</v>
      </c>
      <c r="AF214" s="62">
        <v>2700</v>
      </c>
      <c r="AG214" s="29"/>
      <c r="AH214" s="37" t="s">
        <v>63</v>
      </c>
      <c r="AI214" s="29"/>
      <c r="AJ214" s="62">
        <f t="shared" si="6"/>
        <v>0</v>
      </c>
      <c r="AK214" s="29"/>
    </row>
    <row r="215" spans="2:37" x14ac:dyDescent="0.25">
      <c r="B215" s="36">
        <v>36</v>
      </c>
      <c r="C215" s="29"/>
      <c r="D215" s="37" t="s">
        <v>220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7" t="s">
        <v>221</v>
      </c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1">
        <v>0</v>
      </c>
      <c r="AF215" s="62">
        <v>290</v>
      </c>
      <c r="AG215" s="29"/>
      <c r="AH215" s="37" t="s">
        <v>63</v>
      </c>
      <c r="AI215" s="29"/>
      <c r="AJ215" s="62">
        <f t="shared" si="6"/>
        <v>0</v>
      </c>
      <c r="AK215" s="29"/>
    </row>
    <row r="216" spans="2:37" x14ac:dyDescent="0.25">
      <c r="B216" s="36">
        <v>37</v>
      </c>
      <c r="C216" s="29"/>
      <c r="D216" s="37" t="s">
        <v>222</v>
      </c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37" t="s">
        <v>223</v>
      </c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1">
        <v>0</v>
      </c>
      <c r="AF216" s="62">
        <v>110</v>
      </c>
      <c r="AG216" s="29"/>
      <c r="AH216" s="37" t="s">
        <v>63</v>
      </c>
      <c r="AI216" s="29"/>
      <c r="AJ216" s="62">
        <f t="shared" si="6"/>
        <v>0</v>
      </c>
      <c r="AK216" s="29"/>
    </row>
    <row r="217" spans="2:37" x14ac:dyDescent="0.25">
      <c r="B217" s="36">
        <v>38</v>
      </c>
      <c r="C217" s="29"/>
      <c r="D217" s="37" t="s">
        <v>224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37" t="s">
        <v>225</v>
      </c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1">
        <v>0</v>
      </c>
      <c r="AF217" s="62">
        <v>90</v>
      </c>
      <c r="AG217" s="29"/>
      <c r="AH217" s="37" t="s">
        <v>63</v>
      </c>
      <c r="AI217" s="29"/>
      <c r="AJ217" s="62">
        <f t="shared" si="6"/>
        <v>0</v>
      </c>
      <c r="AK217" s="29"/>
    </row>
    <row r="218" spans="2:37" x14ac:dyDescent="0.25">
      <c r="B218" s="36">
        <v>39</v>
      </c>
      <c r="C218" s="29"/>
      <c r="D218" s="37" t="s">
        <v>226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37" t="s">
        <v>227</v>
      </c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1">
        <v>0</v>
      </c>
      <c r="AF218" s="62">
        <v>150</v>
      </c>
      <c r="AG218" s="29"/>
      <c r="AH218" s="37" t="s">
        <v>63</v>
      </c>
      <c r="AI218" s="29"/>
      <c r="AJ218" s="62">
        <f t="shared" si="6"/>
        <v>0</v>
      </c>
      <c r="AK218" s="29"/>
    </row>
    <row r="219" spans="2:37" x14ac:dyDescent="0.25">
      <c r="B219" s="36">
        <v>40</v>
      </c>
      <c r="C219" s="29"/>
      <c r="D219" s="37" t="s">
        <v>228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37" t="s">
        <v>229</v>
      </c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1">
        <v>0</v>
      </c>
      <c r="AF219" s="62">
        <v>90</v>
      </c>
      <c r="AG219" s="29"/>
      <c r="AH219" s="37" t="s">
        <v>230</v>
      </c>
      <c r="AI219" s="29"/>
      <c r="AJ219" s="62">
        <f t="shared" si="6"/>
        <v>0</v>
      </c>
      <c r="AK219" s="29"/>
    </row>
    <row r="220" spans="2:37" x14ac:dyDescent="0.25">
      <c r="B220" s="36">
        <v>41</v>
      </c>
      <c r="C220" s="29"/>
      <c r="D220" s="37" t="s">
        <v>231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7" t="s">
        <v>232</v>
      </c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1">
        <v>0</v>
      </c>
      <c r="AF220" s="62">
        <v>25</v>
      </c>
      <c r="AG220" s="29"/>
      <c r="AH220" s="37" t="s">
        <v>63</v>
      </c>
      <c r="AI220" s="29"/>
      <c r="AJ220" s="62">
        <f t="shared" si="6"/>
        <v>0</v>
      </c>
      <c r="AK220" s="29"/>
    </row>
    <row r="221" spans="2:37" ht="27" customHeight="1" x14ac:dyDescent="0.25">
      <c r="B221" s="36">
        <v>42</v>
      </c>
      <c r="C221" s="29"/>
      <c r="D221" s="37" t="s">
        <v>233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7" t="s">
        <v>234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1">
        <v>0</v>
      </c>
      <c r="AF221" s="62">
        <v>1</v>
      </c>
      <c r="AG221" s="29"/>
      <c r="AH221" s="37" t="s">
        <v>57</v>
      </c>
      <c r="AI221" s="29"/>
      <c r="AJ221" s="62">
        <f t="shared" si="6"/>
        <v>0</v>
      </c>
      <c r="AK221" s="29"/>
    </row>
    <row r="222" spans="2:37" ht="11.25" customHeight="1" x14ac:dyDescent="0.25">
      <c r="B222" s="61">
        <f>SUM(AJ180:AK221)</f>
        <v>0</v>
      </c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</row>
    <row r="223" spans="2:37" ht="0" hidden="1" customHeight="1" x14ac:dyDescent="0.25"/>
    <row r="224" spans="2:37" ht="2.85" customHeight="1" x14ac:dyDescent="0.25"/>
    <row r="225" spans="2:37" ht="11.25" customHeight="1" x14ac:dyDescent="0.25">
      <c r="B225" s="34" t="s">
        <v>172</v>
      </c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</row>
    <row r="226" spans="2:37" ht="1.5" customHeight="1" x14ac:dyDescent="0.25"/>
    <row r="227" spans="2:37" ht="11.25" customHeight="1" x14ac:dyDescent="0.25">
      <c r="C227" s="36" t="s">
        <v>52</v>
      </c>
      <c r="D227" s="29"/>
      <c r="F227" s="73">
        <f>B222</f>
        <v>0</v>
      </c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R227" s="37" t="s">
        <v>53</v>
      </c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2:37" ht="4.3499999999999996" customHeight="1" x14ac:dyDescent="0.25"/>
    <row r="229" spans="2:37" ht="2.85" customHeight="1" x14ac:dyDescent="0.25"/>
    <row r="230" spans="2:37" ht="14.45" customHeight="1" x14ac:dyDescent="0.25">
      <c r="B230" s="77" t="s">
        <v>152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</row>
    <row r="231" spans="2:37" ht="0" hidden="1" customHeight="1" x14ac:dyDescent="0.25"/>
    <row r="232" spans="2:37" x14ac:dyDescent="0.25">
      <c r="B232" s="78" t="s">
        <v>41</v>
      </c>
      <c r="C232" s="55"/>
      <c r="D232" s="79" t="s">
        <v>42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79" t="s">
        <v>3</v>
      </c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14" t="s">
        <v>43</v>
      </c>
      <c r="AF232" s="78" t="s">
        <v>44</v>
      </c>
      <c r="AG232" s="55"/>
      <c r="AH232" s="79" t="s">
        <v>45</v>
      </c>
      <c r="AI232" s="55"/>
      <c r="AJ232" s="78" t="s">
        <v>46</v>
      </c>
      <c r="AK232" s="55"/>
    </row>
    <row r="233" spans="2:37" ht="37.5" customHeight="1" x14ac:dyDescent="0.25">
      <c r="B233" s="36">
        <v>1</v>
      </c>
      <c r="C233" s="29"/>
      <c r="D233" s="37" t="s">
        <v>47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37" t="s">
        <v>273</v>
      </c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1">
        <v>0</v>
      </c>
      <c r="AF233" s="62">
        <v>2</v>
      </c>
      <c r="AG233" s="29"/>
      <c r="AH233" s="37" t="s">
        <v>57</v>
      </c>
      <c r="AI233" s="29"/>
      <c r="AJ233" s="62">
        <f>AF233*AE233</f>
        <v>0</v>
      </c>
      <c r="AK233" s="29"/>
    </row>
    <row r="234" spans="2:37" x14ac:dyDescent="0.25">
      <c r="B234" s="36">
        <v>2</v>
      </c>
      <c r="C234" s="29"/>
      <c r="D234" s="37" t="s">
        <v>58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37" t="s">
        <v>235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1">
        <v>0</v>
      </c>
      <c r="AF234" s="62">
        <v>34</v>
      </c>
      <c r="AG234" s="29"/>
      <c r="AH234" s="37" t="s">
        <v>57</v>
      </c>
      <c r="AI234" s="29"/>
      <c r="AJ234" s="62">
        <f t="shared" ref="AJ234:AJ255" si="7">AF234*AE234</f>
        <v>0</v>
      </c>
      <c r="AK234" s="29"/>
    </row>
    <row r="235" spans="2:37" x14ac:dyDescent="0.25">
      <c r="B235" s="36">
        <v>3</v>
      </c>
      <c r="C235" s="29"/>
      <c r="D235" s="37" t="s">
        <v>60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37" t="s">
        <v>236</v>
      </c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1">
        <v>0</v>
      </c>
      <c r="AF235" s="62">
        <v>2</v>
      </c>
      <c r="AG235" s="29"/>
      <c r="AH235" s="37" t="s">
        <v>57</v>
      </c>
      <c r="AI235" s="29"/>
      <c r="AJ235" s="62">
        <f t="shared" si="7"/>
        <v>0</v>
      </c>
      <c r="AK235" s="29"/>
    </row>
    <row r="236" spans="2:37" x14ac:dyDescent="0.25">
      <c r="B236" s="36">
        <v>4</v>
      </c>
      <c r="C236" s="29"/>
      <c r="D236" s="37" t="s">
        <v>64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37" t="s">
        <v>237</v>
      </c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1">
        <v>0</v>
      </c>
      <c r="AF236" s="62">
        <v>5</v>
      </c>
      <c r="AG236" s="29"/>
      <c r="AH236" s="37" t="s">
        <v>57</v>
      </c>
      <c r="AI236" s="29"/>
      <c r="AJ236" s="62">
        <f t="shared" si="7"/>
        <v>0</v>
      </c>
      <c r="AK236" s="29"/>
    </row>
    <row r="237" spans="2:37" ht="29.25" customHeight="1" x14ac:dyDescent="0.25">
      <c r="B237" s="36">
        <v>5</v>
      </c>
      <c r="C237" s="29"/>
      <c r="D237" s="37" t="s">
        <v>67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37" t="s">
        <v>238</v>
      </c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1">
        <v>0</v>
      </c>
      <c r="AF237" s="62">
        <v>5</v>
      </c>
      <c r="AG237" s="29"/>
      <c r="AH237" s="37" t="s">
        <v>57</v>
      </c>
      <c r="AI237" s="29"/>
      <c r="AJ237" s="62">
        <f t="shared" si="7"/>
        <v>0</v>
      </c>
      <c r="AK237" s="29"/>
    </row>
    <row r="238" spans="2:37" ht="25.5" customHeight="1" x14ac:dyDescent="0.25">
      <c r="B238" s="36">
        <v>6</v>
      </c>
      <c r="C238" s="29"/>
      <c r="D238" s="37" t="s">
        <v>69</v>
      </c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37" t="s">
        <v>239</v>
      </c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1">
        <v>0</v>
      </c>
      <c r="AF238" s="62">
        <v>1</v>
      </c>
      <c r="AG238" s="29"/>
      <c r="AH238" s="37" t="s">
        <v>57</v>
      </c>
      <c r="AI238" s="29"/>
      <c r="AJ238" s="62">
        <f t="shared" si="7"/>
        <v>0</v>
      </c>
      <c r="AK238" s="29"/>
    </row>
    <row r="239" spans="2:37" x14ac:dyDescent="0.25">
      <c r="B239" s="36">
        <v>7</v>
      </c>
      <c r="C239" s="29"/>
      <c r="D239" s="37" t="s">
        <v>81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37" t="s">
        <v>240</v>
      </c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1">
        <v>0</v>
      </c>
      <c r="AF239" s="62">
        <v>1</v>
      </c>
      <c r="AG239" s="29"/>
      <c r="AH239" s="37" t="s">
        <v>57</v>
      </c>
      <c r="AI239" s="29"/>
      <c r="AJ239" s="62">
        <f t="shared" si="7"/>
        <v>0</v>
      </c>
      <c r="AK239" s="29"/>
    </row>
    <row r="240" spans="2:37" x14ac:dyDescent="0.25">
      <c r="B240" s="36">
        <v>8</v>
      </c>
      <c r="C240" s="29"/>
      <c r="D240" s="37" t="s">
        <v>99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37" t="s">
        <v>241</v>
      </c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1">
        <v>0</v>
      </c>
      <c r="AF240" s="62">
        <v>1</v>
      </c>
      <c r="AG240" s="29"/>
      <c r="AH240" s="37" t="s">
        <v>57</v>
      </c>
      <c r="AI240" s="29"/>
      <c r="AJ240" s="62">
        <f t="shared" si="7"/>
        <v>0</v>
      </c>
      <c r="AK240" s="29"/>
    </row>
    <row r="241" spans="2:37" ht="27.75" customHeight="1" x14ac:dyDescent="0.25">
      <c r="B241" s="36">
        <v>9</v>
      </c>
      <c r="C241" s="29"/>
      <c r="D241" s="37" t="s">
        <v>101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37" t="s">
        <v>242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1">
        <v>0</v>
      </c>
      <c r="AF241" s="62">
        <v>1</v>
      </c>
      <c r="AG241" s="29"/>
      <c r="AH241" s="37" t="s">
        <v>57</v>
      </c>
      <c r="AI241" s="29"/>
      <c r="AJ241" s="62">
        <f t="shared" si="7"/>
        <v>0</v>
      </c>
      <c r="AK241" s="29"/>
    </row>
    <row r="242" spans="2:37" ht="28.5" customHeight="1" x14ac:dyDescent="0.25">
      <c r="B242" s="36">
        <v>10</v>
      </c>
      <c r="C242" s="29"/>
      <c r="D242" s="37" t="s">
        <v>103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37" t="s">
        <v>243</v>
      </c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1">
        <v>0</v>
      </c>
      <c r="AF242" s="62">
        <v>1</v>
      </c>
      <c r="AG242" s="29"/>
      <c r="AH242" s="37" t="s">
        <v>57</v>
      </c>
      <c r="AI242" s="29"/>
      <c r="AJ242" s="62">
        <f t="shared" si="7"/>
        <v>0</v>
      </c>
      <c r="AK242" s="29"/>
    </row>
    <row r="243" spans="2:37" ht="24" customHeight="1" x14ac:dyDescent="0.25">
      <c r="B243" s="36">
        <v>11</v>
      </c>
      <c r="C243" s="29"/>
      <c r="D243" s="37" t="s">
        <v>105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37" t="s">
        <v>244</v>
      </c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1">
        <v>0</v>
      </c>
      <c r="AF243" s="62">
        <v>1</v>
      </c>
      <c r="AG243" s="29"/>
      <c r="AH243" s="37" t="s">
        <v>57</v>
      </c>
      <c r="AI243" s="29"/>
      <c r="AJ243" s="62">
        <f t="shared" si="7"/>
        <v>0</v>
      </c>
      <c r="AK243" s="29"/>
    </row>
    <row r="244" spans="2:37" x14ac:dyDescent="0.25">
      <c r="B244" s="36">
        <v>12</v>
      </c>
      <c r="C244" s="29"/>
      <c r="D244" s="37" t="s">
        <v>108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37" t="s">
        <v>245</v>
      </c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1">
        <v>0</v>
      </c>
      <c r="AF244" s="62">
        <v>10</v>
      </c>
      <c r="AG244" s="29"/>
      <c r="AH244" s="37" t="s">
        <v>57</v>
      </c>
      <c r="AI244" s="29"/>
      <c r="AJ244" s="62">
        <f t="shared" si="7"/>
        <v>0</v>
      </c>
      <c r="AK244" s="29"/>
    </row>
    <row r="245" spans="2:37" ht="24.75" customHeight="1" x14ac:dyDescent="0.25">
      <c r="B245" s="36">
        <v>13</v>
      </c>
      <c r="C245" s="29"/>
      <c r="D245" s="37" t="s">
        <v>110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37" t="s">
        <v>246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1">
        <v>0</v>
      </c>
      <c r="AF245" s="62">
        <v>1</v>
      </c>
      <c r="AG245" s="29"/>
      <c r="AH245" s="37" t="s">
        <v>57</v>
      </c>
      <c r="AI245" s="29"/>
      <c r="AJ245" s="62">
        <f t="shared" si="7"/>
        <v>0</v>
      </c>
      <c r="AK245" s="29"/>
    </row>
    <row r="246" spans="2:37" x14ac:dyDescent="0.25">
      <c r="B246" s="36">
        <v>14</v>
      </c>
      <c r="C246" s="29"/>
      <c r="D246" s="37" t="s">
        <v>113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7" t="s">
        <v>247</v>
      </c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1">
        <v>0</v>
      </c>
      <c r="AF246" s="62">
        <v>1</v>
      </c>
      <c r="AG246" s="29"/>
      <c r="AH246" s="37" t="s">
        <v>57</v>
      </c>
      <c r="AI246" s="29"/>
      <c r="AJ246" s="62">
        <f t="shared" si="7"/>
        <v>0</v>
      </c>
      <c r="AK246" s="29"/>
    </row>
    <row r="247" spans="2:37" ht="29.25" customHeight="1" x14ac:dyDescent="0.25">
      <c r="B247" s="36">
        <v>15</v>
      </c>
      <c r="C247" s="29"/>
      <c r="D247" s="37" t="s">
        <v>116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37" t="s">
        <v>248</v>
      </c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1">
        <v>0</v>
      </c>
      <c r="AF247" s="62">
        <v>1</v>
      </c>
      <c r="AG247" s="29"/>
      <c r="AH247" s="37" t="s">
        <v>57</v>
      </c>
      <c r="AI247" s="29"/>
      <c r="AJ247" s="62">
        <f t="shared" si="7"/>
        <v>0</v>
      </c>
      <c r="AK247" s="29"/>
    </row>
    <row r="248" spans="2:37" ht="24" customHeight="1" x14ac:dyDescent="0.25">
      <c r="B248" s="36">
        <v>16</v>
      </c>
      <c r="C248" s="29"/>
      <c r="D248" s="37" t="s">
        <v>119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37" t="s">
        <v>249</v>
      </c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1">
        <v>0</v>
      </c>
      <c r="AF248" s="62">
        <v>36</v>
      </c>
      <c r="AG248" s="29"/>
      <c r="AH248" s="37" t="s">
        <v>57</v>
      </c>
      <c r="AI248" s="29"/>
      <c r="AJ248" s="62">
        <f t="shared" si="7"/>
        <v>0</v>
      </c>
      <c r="AK248" s="29"/>
    </row>
    <row r="249" spans="2:37" x14ac:dyDescent="0.25">
      <c r="B249" s="36">
        <v>17</v>
      </c>
      <c r="C249" s="29"/>
      <c r="D249" s="37" t="s">
        <v>122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37" t="s">
        <v>250</v>
      </c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1">
        <v>0</v>
      </c>
      <c r="AF249" s="62">
        <v>7900</v>
      </c>
      <c r="AG249" s="29"/>
      <c r="AH249" s="37" t="s">
        <v>63</v>
      </c>
      <c r="AI249" s="29"/>
      <c r="AJ249" s="62">
        <f t="shared" si="7"/>
        <v>0</v>
      </c>
      <c r="AK249" s="29"/>
    </row>
    <row r="250" spans="2:37" x14ac:dyDescent="0.25">
      <c r="B250" s="36">
        <v>18</v>
      </c>
      <c r="C250" s="29"/>
      <c r="D250" s="37" t="s">
        <v>125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37" t="s">
        <v>251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1">
        <v>0</v>
      </c>
      <c r="AF250" s="62">
        <v>90</v>
      </c>
      <c r="AG250" s="29"/>
      <c r="AH250" s="37" t="s">
        <v>63</v>
      </c>
      <c r="AI250" s="29"/>
      <c r="AJ250" s="62">
        <f t="shared" si="7"/>
        <v>0</v>
      </c>
      <c r="AK250" s="29"/>
    </row>
    <row r="251" spans="2:37" x14ac:dyDescent="0.25">
      <c r="B251" s="36">
        <v>19</v>
      </c>
      <c r="C251" s="29"/>
      <c r="D251" s="37" t="s">
        <v>127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37" t="s">
        <v>225</v>
      </c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1">
        <v>0</v>
      </c>
      <c r="AF251" s="62">
        <v>90</v>
      </c>
      <c r="AG251" s="29"/>
      <c r="AH251" s="37" t="s">
        <v>63</v>
      </c>
      <c r="AI251" s="29"/>
      <c r="AJ251" s="62">
        <f t="shared" si="7"/>
        <v>0</v>
      </c>
      <c r="AK251" s="29"/>
    </row>
    <row r="252" spans="2:37" x14ac:dyDescent="0.25">
      <c r="B252" s="36">
        <v>20</v>
      </c>
      <c r="C252" s="29"/>
      <c r="D252" s="37" t="s">
        <v>130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37" t="s">
        <v>194</v>
      </c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1">
        <v>0</v>
      </c>
      <c r="AF252" s="62">
        <v>37</v>
      </c>
      <c r="AG252" s="29"/>
      <c r="AH252" s="37" t="s">
        <v>57</v>
      </c>
      <c r="AI252" s="29"/>
      <c r="AJ252" s="62">
        <f t="shared" si="7"/>
        <v>0</v>
      </c>
      <c r="AK252" s="29"/>
    </row>
    <row r="253" spans="2:37" x14ac:dyDescent="0.25">
      <c r="B253" s="36">
        <v>21</v>
      </c>
      <c r="C253" s="29"/>
      <c r="D253" s="37" t="s">
        <v>133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37" t="s">
        <v>208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1">
        <v>0</v>
      </c>
      <c r="AF253" s="62">
        <v>230</v>
      </c>
      <c r="AG253" s="29"/>
      <c r="AH253" s="37" t="s">
        <v>63</v>
      </c>
      <c r="AI253" s="29"/>
      <c r="AJ253" s="62">
        <f t="shared" si="7"/>
        <v>0</v>
      </c>
      <c r="AK253" s="29"/>
    </row>
    <row r="254" spans="2:37" x14ac:dyDescent="0.25">
      <c r="B254" s="36">
        <v>22</v>
      </c>
      <c r="C254" s="29"/>
      <c r="D254" s="37" t="s">
        <v>136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37" t="s">
        <v>252</v>
      </c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1">
        <v>0</v>
      </c>
      <c r="AF254" s="62">
        <v>180</v>
      </c>
      <c r="AG254" s="29"/>
      <c r="AH254" s="37" t="s">
        <v>63</v>
      </c>
      <c r="AI254" s="29"/>
      <c r="AJ254" s="62">
        <f t="shared" si="7"/>
        <v>0</v>
      </c>
      <c r="AK254" s="29"/>
    </row>
    <row r="255" spans="2:37" x14ac:dyDescent="0.25">
      <c r="B255" s="36">
        <v>23</v>
      </c>
      <c r="C255" s="29"/>
      <c r="D255" s="37" t="s">
        <v>139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37" t="s">
        <v>229</v>
      </c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1">
        <v>0</v>
      </c>
      <c r="AF255" s="62">
        <v>60</v>
      </c>
      <c r="AG255" s="29"/>
      <c r="AH255" s="37" t="s">
        <v>230</v>
      </c>
      <c r="AI255" s="29"/>
      <c r="AJ255" s="62">
        <f t="shared" si="7"/>
        <v>0</v>
      </c>
      <c r="AK255" s="29"/>
    </row>
    <row r="256" spans="2:37" ht="11.25" customHeight="1" x14ac:dyDescent="0.25">
      <c r="B256" s="61">
        <f>SUM(AJ233:AK255)</f>
        <v>0</v>
      </c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</row>
    <row r="257" spans="2:37" ht="2.85" customHeight="1" x14ac:dyDescent="0.25"/>
    <row r="258" spans="2:37" ht="11.25" customHeight="1" x14ac:dyDescent="0.25">
      <c r="B258" s="34" t="s">
        <v>172</v>
      </c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</row>
    <row r="259" spans="2:37" ht="1.5" customHeight="1" x14ac:dyDescent="0.25"/>
    <row r="260" spans="2:37" ht="11.25" customHeight="1" x14ac:dyDescent="0.25">
      <c r="C260" s="36" t="s">
        <v>52</v>
      </c>
      <c r="D260" s="29"/>
      <c r="F260" s="62">
        <f>B256</f>
        <v>0</v>
      </c>
      <c r="G260" s="29"/>
      <c r="H260" s="29"/>
      <c r="I260" s="29"/>
      <c r="J260" s="29"/>
      <c r="K260" s="29"/>
      <c r="L260" s="29"/>
      <c r="M260" s="29"/>
      <c r="N260" s="29"/>
      <c r="P260" s="37" t="s">
        <v>53</v>
      </c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spans="2:37" ht="1.5" customHeight="1" x14ac:dyDescent="0.25"/>
    <row r="262" spans="2:37" ht="11.25" customHeight="1" x14ac:dyDescent="0.25">
      <c r="B262" s="34" t="s">
        <v>253</v>
      </c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</row>
    <row r="263" spans="2:37" ht="1.5" customHeight="1" x14ac:dyDescent="0.25"/>
    <row r="264" spans="2:37" ht="11.25" customHeight="1" x14ac:dyDescent="0.25">
      <c r="C264" s="36" t="s">
        <v>52</v>
      </c>
      <c r="D264" s="29"/>
      <c r="F264" s="66">
        <f>F260+F227+F174+F158</f>
        <v>0</v>
      </c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R264" s="37" t="s">
        <v>53</v>
      </c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 spans="2:37" ht="9.9499999999999993" customHeight="1" x14ac:dyDescent="0.25"/>
    <row r="266" spans="2:37" ht="11.45" customHeight="1" x14ac:dyDescent="0.25">
      <c r="B266" s="44" t="s">
        <v>8</v>
      </c>
      <c r="C266" s="45"/>
      <c r="D266" s="45"/>
      <c r="E266" s="45"/>
      <c r="F266" s="45"/>
      <c r="G266" s="45"/>
      <c r="H266" s="45"/>
      <c r="I266" s="45"/>
      <c r="K266" s="46" t="s">
        <v>4</v>
      </c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</row>
    <row r="267" spans="2:37" ht="11.25" customHeight="1" x14ac:dyDescent="0.25">
      <c r="B267" s="46" t="s">
        <v>5</v>
      </c>
      <c r="C267" s="45"/>
      <c r="D267" s="45"/>
      <c r="E267" s="45"/>
      <c r="F267" s="45"/>
      <c r="G267" s="45"/>
      <c r="H267" s="45"/>
      <c r="I267" s="45"/>
      <c r="J267" s="11"/>
      <c r="K267" s="63">
        <f>F264</f>
        <v>0</v>
      </c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</row>
    <row r="268" spans="2:37" ht="0" hidden="1" customHeight="1" x14ac:dyDescent="0.25"/>
    <row r="269" spans="2:37" ht="3" customHeight="1" x14ac:dyDescent="0.25"/>
    <row r="270" spans="2:37" ht="11.25" customHeight="1" x14ac:dyDescent="0.25">
      <c r="B270" s="49" t="s">
        <v>38</v>
      </c>
      <c r="C270" s="29"/>
      <c r="D270" s="29"/>
      <c r="E270" s="29"/>
      <c r="F270" s="29"/>
      <c r="G270" s="29"/>
      <c r="H270" s="29"/>
      <c r="I270" s="29"/>
      <c r="K270" s="64">
        <f>K267</f>
        <v>0</v>
      </c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</row>
    <row r="271" spans="2:37" ht="11.45" customHeight="1" x14ac:dyDescent="0.25"/>
    <row r="272" spans="2:37" ht="2.85" customHeight="1" x14ac:dyDescent="0.25"/>
    <row r="273" spans="2:37" ht="17.100000000000001" customHeight="1" x14ac:dyDescent="0.25">
      <c r="B273" s="28" t="s">
        <v>254</v>
      </c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</row>
    <row r="274" spans="2:37" ht="2.85" customHeight="1" x14ac:dyDescent="0.25"/>
    <row r="275" spans="2:37" x14ac:dyDescent="0.25">
      <c r="B275" s="78" t="s">
        <v>41</v>
      </c>
      <c r="C275" s="55"/>
      <c r="D275" s="79" t="s">
        <v>42</v>
      </c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79" t="s">
        <v>3</v>
      </c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22" t="s">
        <v>43</v>
      </c>
      <c r="AF275" s="78" t="s">
        <v>44</v>
      </c>
      <c r="AG275" s="55"/>
      <c r="AH275" s="79" t="s">
        <v>45</v>
      </c>
      <c r="AI275" s="55"/>
      <c r="AJ275" s="78" t="s">
        <v>46</v>
      </c>
      <c r="AK275" s="55"/>
    </row>
    <row r="276" spans="2:37" ht="25.5" customHeight="1" x14ac:dyDescent="0.25">
      <c r="B276" s="36">
        <v>1</v>
      </c>
      <c r="C276" s="29"/>
      <c r="D276" s="37" t="s">
        <v>47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7" t="s">
        <v>266</v>
      </c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1">
        <v>0</v>
      </c>
      <c r="AF276" s="62">
        <v>59</v>
      </c>
      <c r="AG276" s="29"/>
      <c r="AH276" s="37" t="s">
        <v>267</v>
      </c>
      <c r="AI276" s="29"/>
      <c r="AJ276" s="62">
        <f>AF276*AE276</f>
        <v>0</v>
      </c>
      <c r="AK276" s="29"/>
    </row>
    <row r="277" spans="2:37" s="23" customFormat="1" ht="26.25" customHeight="1" x14ac:dyDescent="0.25">
      <c r="B277" s="36">
        <v>2</v>
      </c>
      <c r="C277" s="29"/>
      <c r="D277" s="37" t="s">
        <v>58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53" t="s">
        <v>268</v>
      </c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21">
        <v>0</v>
      </c>
      <c r="AF277" s="62">
        <v>214</v>
      </c>
      <c r="AG277" s="29"/>
      <c r="AH277" s="24" t="s">
        <v>267</v>
      </c>
      <c r="AJ277" s="62">
        <f>AF277*AE277</f>
        <v>0</v>
      </c>
      <c r="AK277" s="29"/>
    </row>
    <row r="278" spans="2:37" s="23" customFormat="1" ht="48" customHeight="1" x14ac:dyDescent="0.25">
      <c r="B278" s="36">
        <v>3</v>
      </c>
      <c r="C278" s="29"/>
      <c r="D278" s="37" t="s">
        <v>60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53" t="s">
        <v>269</v>
      </c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21">
        <v>0</v>
      </c>
      <c r="AF278" s="62">
        <v>6</v>
      </c>
      <c r="AG278" s="29"/>
      <c r="AH278" s="24" t="s">
        <v>270</v>
      </c>
      <c r="AJ278" s="62">
        <f>AF278*AE278</f>
        <v>0</v>
      </c>
      <c r="AK278" s="29"/>
    </row>
    <row r="279" spans="2:37" s="23" customFormat="1" ht="26.25" customHeight="1" x14ac:dyDescent="0.25">
      <c r="B279" s="36">
        <v>4</v>
      </c>
      <c r="C279" s="29"/>
      <c r="D279" s="37" t="s">
        <v>64</v>
      </c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53" t="s">
        <v>271</v>
      </c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21">
        <v>0</v>
      </c>
      <c r="AF279" s="62">
        <v>3100</v>
      </c>
      <c r="AG279" s="29"/>
      <c r="AH279" s="24" t="s">
        <v>267</v>
      </c>
      <c r="AJ279" s="62">
        <f>AF279*AE279</f>
        <v>0</v>
      </c>
      <c r="AK279" s="29"/>
    </row>
    <row r="280" spans="2:37" s="23" customFormat="1" ht="37.5" customHeight="1" x14ac:dyDescent="0.25">
      <c r="B280" s="36">
        <v>5</v>
      </c>
      <c r="C280" s="29"/>
      <c r="D280" s="37" t="s">
        <v>67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53" t="s">
        <v>272</v>
      </c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21">
        <v>0</v>
      </c>
      <c r="AF280" s="62">
        <v>3100</v>
      </c>
      <c r="AG280" s="29"/>
      <c r="AH280" s="24" t="s">
        <v>267</v>
      </c>
      <c r="AJ280" s="62">
        <f t="shared" ref="AJ280:AJ284" si="8">AF280*AE280</f>
        <v>0</v>
      </c>
      <c r="AK280" s="29"/>
    </row>
    <row r="281" spans="2:37" ht="15" customHeight="1" x14ac:dyDescent="0.25">
      <c r="B281" s="36">
        <v>6</v>
      </c>
      <c r="C281" s="29"/>
      <c r="D281" s="37" t="s">
        <v>69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37" t="s">
        <v>255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1">
        <v>0</v>
      </c>
      <c r="AF281" s="62">
        <v>1</v>
      </c>
      <c r="AG281" s="29"/>
      <c r="AH281" s="37" t="s">
        <v>138</v>
      </c>
      <c r="AI281" s="29"/>
      <c r="AJ281" s="62">
        <f t="shared" si="8"/>
        <v>0</v>
      </c>
      <c r="AK281" s="29"/>
    </row>
    <row r="282" spans="2:37" ht="15" customHeight="1" x14ac:dyDescent="0.25">
      <c r="B282" s="36">
        <v>7</v>
      </c>
      <c r="C282" s="29"/>
      <c r="D282" s="37" t="s">
        <v>81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37" t="s">
        <v>256</v>
      </c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1">
        <v>0</v>
      </c>
      <c r="AF282" s="62">
        <v>1</v>
      </c>
      <c r="AG282" s="29"/>
      <c r="AH282" s="37" t="s">
        <v>257</v>
      </c>
      <c r="AI282" s="29"/>
      <c r="AJ282" s="62">
        <f t="shared" si="8"/>
        <v>0</v>
      </c>
      <c r="AK282" s="29"/>
    </row>
    <row r="283" spans="2:37" ht="15" customHeight="1" x14ac:dyDescent="0.25">
      <c r="B283" s="36">
        <v>8</v>
      </c>
      <c r="C283" s="29"/>
      <c r="D283" s="37" t="s">
        <v>99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37" t="s">
        <v>258</v>
      </c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1">
        <v>0</v>
      </c>
      <c r="AF283" s="62">
        <v>1</v>
      </c>
      <c r="AG283" s="29"/>
      <c r="AH283" s="37" t="s">
        <v>257</v>
      </c>
      <c r="AI283" s="29"/>
      <c r="AJ283" s="62">
        <f t="shared" si="8"/>
        <v>0</v>
      </c>
      <c r="AK283" s="29"/>
    </row>
    <row r="284" spans="2:37" ht="15" customHeight="1" x14ac:dyDescent="0.25">
      <c r="B284" s="36">
        <v>9</v>
      </c>
      <c r="C284" s="29"/>
      <c r="D284" s="37" t="s">
        <v>101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37" t="s">
        <v>259</v>
      </c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1">
        <v>0</v>
      </c>
      <c r="AF284" s="62">
        <v>1</v>
      </c>
      <c r="AG284" s="29"/>
      <c r="AH284" s="37" t="s">
        <v>138</v>
      </c>
      <c r="AI284" s="29"/>
      <c r="AJ284" s="62">
        <f t="shared" si="8"/>
        <v>0</v>
      </c>
      <c r="AK284" s="29"/>
    </row>
    <row r="285" spans="2:37" ht="11.25" customHeight="1" x14ac:dyDescent="0.25">
      <c r="B285" s="61">
        <f>SUM(AJ276:AK284)</f>
        <v>0</v>
      </c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</row>
    <row r="286" spans="2:37" ht="2.85" customHeight="1" x14ac:dyDescent="0.25"/>
    <row r="287" spans="2:37" ht="11.25" customHeight="1" x14ac:dyDescent="0.25">
      <c r="B287" s="34" t="s">
        <v>260</v>
      </c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</row>
    <row r="288" spans="2:37" ht="1.5" customHeight="1" x14ac:dyDescent="0.25"/>
    <row r="289" spans="2:28" ht="11.25" customHeight="1" x14ac:dyDescent="0.25">
      <c r="C289" s="36" t="s">
        <v>52</v>
      </c>
      <c r="D289" s="29"/>
      <c r="F289" s="62">
        <f>B285</f>
        <v>0</v>
      </c>
      <c r="G289" s="29"/>
      <c r="H289" s="29"/>
      <c r="I289" s="29"/>
      <c r="J289" s="29"/>
      <c r="K289" s="29"/>
      <c r="L289" s="29"/>
      <c r="M289" s="29"/>
      <c r="N289" s="29"/>
      <c r="P289" s="37" t="s">
        <v>53</v>
      </c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spans="2:28" ht="9.9499999999999993" customHeight="1" x14ac:dyDescent="0.25"/>
    <row r="291" spans="2:28" ht="11.45" customHeight="1" x14ac:dyDescent="0.25">
      <c r="B291" s="44" t="s">
        <v>8</v>
      </c>
      <c r="C291" s="45"/>
      <c r="D291" s="45"/>
      <c r="E291" s="45"/>
      <c r="F291" s="45"/>
      <c r="G291" s="45"/>
      <c r="H291" s="45"/>
      <c r="I291" s="45"/>
      <c r="K291" s="46" t="s">
        <v>4</v>
      </c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2:28" ht="11.25" customHeight="1" x14ac:dyDescent="0.25">
      <c r="B292" s="46" t="s">
        <v>5</v>
      </c>
      <c r="C292" s="45"/>
      <c r="D292" s="45"/>
      <c r="E292" s="45"/>
      <c r="F292" s="45"/>
      <c r="G292" s="45"/>
      <c r="H292" s="45"/>
      <c r="I292" s="45"/>
      <c r="J292" s="11"/>
      <c r="K292" s="69">
        <f>F289</f>
        <v>0</v>
      </c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2:28" ht="0" hidden="1" customHeight="1" x14ac:dyDescent="0.25"/>
    <row r="294" spans="2:28" ht="3" customHeight="1" x14ac:dyDescent="0.25"/>
    <row r="295" spans="2:28" ht="11.25" customHeight="1" x14ac:dyDescent="0.25">
      <c r="B295" s="49" t="s">
        <v>38</v>
      </c>
      <c r="C295" s="29"/>
      <c r="D295" s="29"/>
      <c r="E295" s="29"/>
      <c r="F295" s="29"/>
      <c r="G295" s="29"/>
      <c r="H295" s="29"/>
      <c r="I295" s="29"/>
      <c r="K295" s="70">
        <f>K292</f>
        <v>0</v>
      </c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2:28" ht="0" hidden="1" customHeight="1" x14ac:dyDescent="0.25"/>
  </sheetData>
  <sheetProtection algorithmName="SHA-512" hashValue="13cehC7Xm5gxOiZXuh6kmFuow6ekrMNwGumoe9Sf9VK0SEUmZSrexruKjR8Z9N9A6kbgt96dwv6nbgU4AD2Ehw==" saltValue="eJ2SpZKNB8+OmE7ZGtzMmA==" spinCount="100000" sheet="1" objects="1" scenarios="1" selectLockedCells="1"/>
  <mergeCells count="1009">
    <mergeCell ref="B291:I291"/>
    <mergeCell ref="K291:V291"/>
    <mergeCell ref="B292:I292"/>
    <mergeCell ref="K292:V292"/>
    <mergeCell ref="B295:I295"/>
    <mergeCell ref="K295:V295"/>
    <mergeCell ref="B285:AK285"/>
    <mergeCell ref="B287:AK287"/>
    <mergeCell ref="C289:D289"/>
    <mergeCell ref="F289:N289"/>
    <mergeCell ref="P289:AB289"/>
    <mergeCell ref="AJ283:AK283"/>
    <mergeCell ref="B284:C284"/>
    <mergeCell ref="D284:R284"/>
    <mergeCell ref="S284:AD284"/>
    <mergeCell ref="AF284:AG284"/>
    <mergeCell ref="AH284:AI284"/>
    <mergeCell ref="AJ284:AK284"/>
    <mergeCell ref="B283:C283"/>
    <mergeCell ref="D283:R283"/>
    <mergeCell ref="S283:AD283"/>
    <mergeCell ref="AF283:AG283"/>
    <mergeCell ref="AH283:AI283"/>
    <mergeCell ref="AJ281:AK281"/>
    <mergeCell ref="B282:C282"/>
    <mergeCell ref="D282:R282"/>
    <mergeCell ref="S282:AD282"/>
    <mergeCell ref="AF282:AG282"/>
    <mergeCell ref="AH282:AI282"/>
    <mergeCell ref="AJ282:AK282"/>
    <mergeCell ref="B281:C281"/>
    <mergeCell ref="D281:R281"/>
    <mergeCell ref="S281:AD281"/>
    <mergeCell ref="AF281:AG281"/>
    <mergeCell ref="AH281:AI281"/>
    <mergeCell ref="AJ275:AK275"/>
    <mergeCell ref="B276:C276"/>
    <mergeCell ref="D276:R276"/>
    <mergeCell ref="S276:AD276"/>
    <mergeCell ref="AF276:AG276"/>
    <mergeCell ref="AH276:AI276"/>
    <mergeCell ref="AJ276:AK276"/>
    <mergeCell ref="B275:C275"/>
    <mergeCell ref="D275:R275"/>
    <mergeCell ref="S275:AD275"/>
    <mergeCell ref="AF275:AG275"/>
    <mergeCell ref="AH275:AI275"/>
    <mergeCell ref="S277:AD277"/>
    <mergeCell ref="S278:AD278"/>
    <mergeCell ref="S279:AD279"/>
    <mergeCell ref="S280:AD280"/>
    <mergeCell ref="AF277:AG277"/>
    <mergeCell ref="AF278:AG278"/>
    <mergeCell ref="AF279:AG279"/>
    <mergeCell ref="AF280:AG280"/>
    <mergeCell ref="AJ277:AK277"/>
    <mergeCell ref="AJ278:AK278"/>
    <mergeCell ref="B267:I267"/>
    <mergeCell ref="K267:X267"/>
    <mergeCell ref="B270:I270"/>
    <mergeCell ref="K270:X270"/>
    <mergeCell ref="B273:AK273"/>
    <mergeCell ref="B262:AK262"/>
    <mergeCell ref="C264:D264"/>
    <mergeCell ref="F264:P264"/>
    <mergeCell ref="R264:AC264"/>
    <mergeCell ref="B266:I266"/>
    <mergeCell ref="K266:X266"/>
    <mergeCell ref="B256:AK256"/>
    <mergeCell ref="B258:AK258"/>
    <mergeCell ref="C260:D260"/>
    <mergeCell ref="F260:N260"/>
    <mergeCell ref="P260:AB260"/>
    <mergeCell ref="D277:R277"/>
    <mergeCell ref="D278:R278"/>
    <mergeCell ref="D279:R279"/>
    <mergeCell ref="D280:R280"/>
    <mergeCell ref="B277:C277"/>
    <mergeCell ref="B278:C278"/>
    <mergeCell ref="B279:C279"/>
    <mergeCell ref="B280:C280"/>
    <mergeCell ref="AJ279:AK279"/>
    <mergeCell ref="AJ280:AK280"/>
    <mergeCell ref="AJ254:AK254"/>
    <mergeCell ref="B255:C255"/>
    <mergeCell ref="D255:R255"/>
    <mergeCell ref="S255:AD255"/>
    <mergeCell ref="AF255:AG255"/>
    <mergeCell ref="AH255:AI255"/>
    <mergeCell ref="AJ255:AK255"/>
    <mergeCell ref="B254:C254"/>
    <mergeCell ref="D254:R254"/>
    <mergeCell ref="S254:AD254"/>
    <mergeCell ref="AF254:AG254"/>
    <mergeCell ref="AH254:AI254"/>
    <mergeCell ref="AJ252:AK252"/>
    <mergeCell ref="B253:C253"/>
    <mergeCell ref="D253:R253"/>
    <mergeCell ref="S253:AD253"/>
    <mergeCell ref="AF253:AG253"/>
    <mergeCell ref="AH253:AI253"/>
    <mergeCell ref="AJ253:AK253"/>
    <mergeCell ref="B252:C252"/>
    <mergeCell ref="D252:R252"/>
    <mergeCell ref="S252:AD252"/>
    <mergeCell ref="AF252:AG252"/>
    <mergeCell ref="AH252:AI252"/>
    <mergeCell ref="AJ250:AK250"/>
    <mergeCell ref="B251:C251"/>
    <mergeCell ref="D251:R251"/>
    <mergeCell ref="S251:AD251"/>
    <mergeCell ref="AF251:AG251"/>
    <mergeCell ref="AH251:AI251"/>
    <mergeCell ref="AJ251:AK251"/>
    <mergeCell ref="B250:C250"/>
    <mergeCell ref="D250:R250"/>
    <mergeCell ref="S250:AD250"/>
    <mergeCell ref="AF250:AG250"/>
    <mergeCell ref="AH250:AI250"/>
    <mergeCell ref="AJ248:AK248"/>
    <mergeCell ref="B249:C249"/>
    <mergeCell ref="D249:R249"/>
    <mergeCell ref="S249:AD249"/>
    <mergeCell ref="AF249:AG249"/>
    <mergeCell ref="AH249:AI249"/>
    <mergeCell ref="AJ249:AK249"/>
    <mergeCell ref="B248:C248"/>
    <mergeCell ref="D248:R248"/>
    <mergeCell ref="S248:AD248"/>
    <mergeCell ref="AF248:AG248"/>
    <mergeCell ref="AH248:AI248"/>
    <mergeCell ref="AJ246:AK246"/>
    <mergeCell ref="B247:C247"/>
    <mergeCell ref="D247:R247"/>
    <mergeCell ref="S247:AD247"/>
    <mergeCell ref="AF247:AG247"/>
    <mergeCell ref="AH247:AI247"/>
    <mergeCell ref="AJ247:AK247"/>
    <mergeCell ref="B246:C246"/>
    <mergeCell ref="D246:R246"/>
    <mergeCell ref="S246:AD246"/>
    <mergeCell ref="AF246:AG246"/>
    <mergeCell ref="AH246:AI246"/>
    <mergeCell ref="AJ244:AK244"/>
    <mergeCell ref="B245:C245"/>
    <mergeCell ref="D245:R245"/>
    <mergeCell ref="S245:AD245"/>
    <mergeCell ref="AF245:AG245"/>
    <mergeCell ref="AH245:AI245"/>
    <mergeCell ref="AJ245:AK245"/>
    <mergeCell ref="B244:C244"/>
    <mergeCell ref="D244:R244"/>
    <mergeCell ref="S244:AD244"/>
    <mergeCell ref="AF244:AG244"/>
    <mergeCell ref="AH244:AI244"/>
    <mergeCell ref="AJ242:AK242"/>
    <mergeCell ref="B243:C243"/>
    <mergeCell ref="D243:R243"/>
    <mergeCell ref="S243:AD243"/>
    <mergeCell ref="AF243:AG243"/>
    <mergeCell ref="AH243:AI243"/>
    <mergeCell ref="AJ243:AK243"/>
    <mergeCell ref="B242:C242"/>
    <mergeCell ref="D242:R242"/>
    <mergeCell ref="S242:AD242"/>
    <mergeCell ref="AF242:AG242"/>
    <mergeCell ref="AH242:AI242"/>
    <mergeCell ref="AJ240:AK240"/>
    <mergeCell ref="B241:C241"/>
    <mergeCell ref="D241:R241"/>
    <mergeCell ref="S241:AD241"/>
    <mergeCell ref="AF241:AG241"/>
    <mergeCell ref="AH241:AI241"/>
    <mergeCell ref="AJ241:AK241"/>
    <mergeCell ref="B240:C240"/>
    <mergeCell ref="D240:R240"/>
    <mergeCell ref="S240:AD240"/>
    <mergeCell ref="AF240:AG240"/>
    <mergeCell ref="AH240:AI240"/>
    <mergeCell ref="AJ238:AK238"/>
    <mergeCell ref="B239:C239"/>
    <mergeCell ref="D239:R239"/>
    <mergeCell ref="S239:AD239"/>
    <mergeCell ref="AF239:AG239"/>
    <mergeCell ref="AH239:AI239"/>
    <mergeCell ref="AJ239:AK239"/>
    <mergeCell ref="B238:C238"/>
    <mergeCell ref="D238:R238"/>
    <mergeCell ref="S238:AD238"/>
    <mergeCell ref="AF238:AG238"/>
    <mergeCell ref="AH238:AI238"/>
    <mergeCell ref="AJ236:AK236"/>
    <mergeCell ref="B237:C237"/>
    <mergeCell ref="D237:R237"/>
    <mergeCell ref="S237:AD237"/>
    <mergeCell ref="AF237:AG237"/>
    <mergeCell ref="AH237:AI237"/>
    <mergeCell ref="AJ237:AK237"/>
    <mergeCell ref="B236:C236"/>
    <mergeCell ref="D236:R236"/>
    <mergeCell ref="S236:AD236"/>
    <mergeCell ref="AF236:AG236"/>
    <mergeCell ref="AH236:AI236"/>
    <mergeCell ref="AJ234:AK234"/>
    <mergeCell ref="B235:C235"/>
    <mergeCell ref="D235:R235"/>
    <mergeCell ref="S235:AD235"/>
    <mergeCell ref="AF235:AG235"/>
    <mergeCell ref="AH235:AI235"/>
    <mergeCell ref="AJ235:AK235"/>
    <mergeCell ref="B234:C234"/>
    <mergeCell ref="D234:R234"/>
    <mergeCell ref="S234:AD234"/>
    <mergeCell ref="AF234:AG234"/>
    <mergeCell ref="AH234:AI234"/>
    <mergeCell ref="AH232:AI232"/>
    <mergeCell ref="AJ232:AK232"/>
    <mergeCell ref="B233:C233"/>
    <mergeCell ref="D233:R233"/>
    <mergeCell ref="S233:AD233"/>
    <mergeCell ref="AF233:AG233"/>
    <mergeCell ref="AH233:AI233"/>
    <mergeCell ref="AJ233:AK233"/>
    <mergeCell ref="B230:U230"/>
    <mergeCell ref="B232:C232"/>
    <mergeCell ref="D232:R232"/>
    <mergeCell ref="S232:AD232"/>
    <mergeCell ref="AF232:AG232"/>
    <mergeCell ref="AJ221:AK221"/>
    <mergeCell ref="B222:AK222"/>
    <mergeCell ref="B225:AK225"/>
    <mergeCell ref="C227:D227"/>
    <mergeCell ref="F227:P227"/>
    <mergeCell ref="R227:AC227"/>
    <mergeCell ref="B221:C221"/>
    <mergeCell ref="D221:R221"/>
    <mergeCell ref="S221:AD221"/>
    <mergeCell ref="AF221:AG221"/>
    <mergeCell ref="AH221:AI221"/>
    <mergeCell ref="AJ219:AK219"/>
    <mergeCell ref="B220:C220"/>
    <mergeCell ref="D220:R220"/>
    <mergeCell ref="S220:AD220"/>
    <mergeCell ref="AF220:AG220"/>
    <mergeCell ref="AH220:AI220"/>
    <mergeCell ref="AJ220:AK220"/>
    <mergeCell ref="B219:C219"/>
    <mergeCell ref="D219:R219"/>
    <mergeCell ref="S219:AD219"/>
    <mergeCell ref="AF219:AG219"/>
    <mergeCell ref="AH219:AI219"/>
    <mergeCell ref="AJ217:AK217"/>
    <mergeCell ref="B218:C218"/>
    <mergeCell ref="D218:R218"/>
    <mergeCell ref="S218:AD218"/>
    <mergeCell ref="AF218:AG218"/>
    <mergeCell ref="AH218:AI218"/>
    <mergeCell ref="AJ218:AK218"/>
    <mergeCell ref="B217:C217"/>
    <mergeCell ref="D217:R217"/>
    <mergeCell ref="S217:AD217"/>
    <mergeCell ref="AF217:AG217"/>
    <mergeCell ref="AH217:AI217"/>
    <mergeCell ref="AJ215:AK215"/>
    <mergeCell ref="B216:C216"/>
    <mergeCell ref="D216:R216"/>
    <mergeCell ref="S216:AD216"/>
    <mergeCell ref="AF216:AG216"/>
    <mergeCell ref="AH216:AI216"/>
    <mergeCell ref="AJ216:AK216"/>
    <mergeCell ref="B215:C215"/>
    <mergeCell ref="D215:R215"/>
    <mergeCell ref="S215:AD215"/>
    <mergeCell ref="AF215:AG215"/>
    <mergeCell ref="AH215:AI215"/>
    <mergeCell ref="AJ213:AK213"/>
    <mergeCell ref="B214:C214"/>
    <mergeCell ref="D214:R214"/>
    <mergeCell ref="S214:AD214"/>
    <mergeCell ref="AF214:AG214"/>
    <mergeCell ref="AH214:AI214"/>
    <mergeCell ref="AJ214:AK214"/>
    <mergeCell ref="B213:C213"/>
    <mergeCell ref="D213:R213"/>
    <mergeCell ref="S213:AD213"/>
    <mergeCell ref="AF213:AG213"/>
    <mergeCell ref="AH213:AI213"/>
    <mergeCell ref="AJ211:AK211"/>
    <mergeCell ref="B212:C212"/>
    <mergeCell ref="D212:R212"/>
    <mergeCell ref="S212:AD212"/>
    <mergeCell ref="AF212:AG212"/>
    <mergeCell ref="AH212:AI212"/>
    <mergeCell ref="AJ212:AK212"/>
    <mergeCell ref="B211:C211"/>
    <mergeCell ref="D211:R211"/>
    <mergeCell ref="S211:AD211"/>
    <mergeCell ref="AF211:AG211"/>
    <mergeCell ref="AH211:AI211"/>
    <mergeCell ref="AJ209:AK209"/>
    <mergeCell ref="B210:C210"/>
    <mergeCell ref="D210:R210"/>
    <mergeCell ref="S210:AD210"/>
    <mergeCell ref="AF210:AG210"/>
    <mergeCell ref="AH210:AI210"/>
    <mergeCell ref="AJ210:AK210"/>
    <mergeCell ref="B209:C209"/>
    <mergeCell ref="D209:R209"/>
    <mergeCell ref="S209:AD209"/>
    <mergeCell ref="AF209:AG209"/>
    <mergeCell ref="AH209:AI209"/>
    <mergeCell ref="AJ207:AK207"/>
    <mergeCell ref="B208:C208"/>
    <mergeCell ref="D208:R208"/>
    <mergeCell ref="S208:AD208"/>
    <mergeCell ref="AF208:AG208"/>
    <mergeCell ref="AH208:AI208"/>
    <mergeCell ref="AJ208:AK208"/>
    <mergeCell ref="B207:C207"/>
    <mergeCell ref="D207:R207"/>
    <mergeCell ref="S207:AD207"/>
    <mergeCell ref="AF207:AG207"/>
    <mergeCell ref="AH207:AI207"/>
    <mergeCell ref="AJ205:AK205"/>
    <mergeCell ref="B206:C206"/>
    <mergeCell ref="D206:R206"/>
    <mergeCell ref="S206:AD206"/>
    <mergeCell ref="AF206:AG206"/>
    <mergeCell ref="AH206:AI206"/>
    <mergeCell ref="AJ206:AK206"/>
    <mergeCell ref="B205:C205"/>
    <mergeCell ref="D205:R205"/>
    <mergeCell ref="S205:AD205"/>
    <mergeCell ref="AF205:AG205"/>
    <mergeCell ref="AH205:AI205"/>
    <mergeCell ref="AJ203:AK203"/>
    <mergeCell ref="B204:C204"/>
    <mergeCell ref="D204:R204"/>
    <mergeCell ref="S204:AD204"/>
    <mergeCell ref="AF204:AG204"/>
    <mergeCell ref="AH204:AI204"/>
    <mergeCell ref="AJ204:AK204"/>
    <mergeCell ref="B203:C203"/>
    <mergeCell ref="D203:R203"/>
    <mergeCell ref="S203:AD203"/>
    <mergeCell ref="AF203:AG203"/>
    <mergeCell ref="AH203:AI203"/>
    <mergeCell ref="AJ201:AK201"/>
    <mergeCell ref="B202:C202"/>
    <mergeCell ref="D202:R202"/>
    <mergeCell ref="S202:AD202"/>
    <mergeCell ref="AF202:AG202"/>
    <mergeCell ref="AH202:AI202"/>
    <mergeCell ref="AJ202:AK202"/>
    <mergeCell ref="B201:C201"/>
    <mergeCell ref="D201:R201"/>
    <mergeCell ref="S201:AD201"/>
    <mergeCell ref="AF201:AG201"/>
    <mergeCell ref="AH201:AI201"/>
    <mergeCell ref="AJ199:AK199"/>
    <mergeCell ref="B200:C200"/>
    <mergeCell ref="D200:R200"/>
    <mergeCell ref="S200:AD200"/>
    <mergeCell ref="AF200:AG200"/>
    <mergeCell ref="AH200:AI200"/>
    <mergeCell ref="AJ200:AK200"/>
    <mergeCell ref="B199:C199"/>
    <mergeCell ref="D199:R199"/>
    <mergeCell ref="S199:AD199"/>
    <mergeCell ref="AF199:AG199"/>
    <mergeCell ref="AH199:AI199"/>
    <mergeCell ref="AJ197:AK197"/>
    <mergeCell ref="B198:C198"/>
    <mergeCell ref="D198:R198"/>
    <mergeCell ref="S198:AD198"/>
    <mergeCell ref="AF198:AG198"/>
    <mergeCell ref="AH198:AI198"/>
    <mergeCell ref="AJ198:AK198"/>
    <mergeCell ref="B197:C197"/>
    <mergeCell ref="D197:R197"/>
    <mergeCell ref="S197:AD197"/>
    <mergeCell ref="AF197:AG197"/>
    <mergeCell ref="AH197:AI197"/>
    <mergeCell ref="AJ195:AK195"/>
    <mergeCell ref="B196:C196"/>
    <mergeCell ref="D196:R196"/>
    <mergeCell ref="S196:AD196"/>
    <mergeCell ref="AF196:AG196"/>
    <mergeCell ref="AH196:AI196"/>
    <mergeCell ref="AJ196:AK196"/>
    <mergeCell ref="B195:C195"/>
    <mergeCell ref="D195:R195"/>
    <mergeCell ref="S195:AD195"/>
    <mergeCell ref="AF195:AG195"/>
    <mergeCell ref="AH195:AI195"/>
    <mergeCell ref="AJ193:AK193"/>
    <mergeCell ref="B194:C194"/>
    <mergeCell ref="D194:R194"/>
    <mergeCell ref="S194:AD194"/>
    <mergeCell ref="AF194:AG194"/>
    <mergeCell ref="AH194:AI194"/>
    <mergeCell ref="AJ194:AK194"/>
    <mergeCell ref="B193:C193"/>
    <mergeCell ref="D193:R193"/>
    <mergeCell ref="S193:AD193"/>
    <mergeCell ref="AF193:AG193"/>
    <mergeCell ref="AH193:AI193"/>
    <mergeCell ref="AJ191:AK191"/>
    <mergeCell ref="B192:C192"/>
    <mergeCell ref="D192:R192"/>
    <mergeCell ref="S192:AD192"/>
    <mergeCell ref="AF192:AG192"/>
    <mergeCell ref="AH192:AI192"/>
    <mergeCell ref="AJ192:AK192"/>
    <mergeCell ref="B191:C191"/>
    <mergeCell ref="D191:R191"/>
    <mergeCell ref="S191:AD191"/>
    <mergeCell ref="AF191:AG191"/>
    <mergeCell ref="AH191:AI191"/>
    <mergeCell ref="AJ189:AK189"/>
    <mergeCell ref="B190:C190"/>
    <mergeCell ref="D190:R190"/>
    <mergeCell ref="S190:AD190"/>
    <mergeCell ref="AF190:AG190"/>
    <mergeCell ref="AH190:AI190"/>
    <mergeCell ref="AJ190:AK190"/>
    <mergeCell ref="B189:C189"/>
    <mergeCell ref="D189:R189"/>
    <mergeCell ref="S189:AD189"/>
    <mergeCell ref="AF189:AG189"/>
    <mergeCell ref="AH189:AI189"/>
    <mergeCell ref="AJ187:AK187"/>
    <mergeCell ref="B188:C188"/>
    <mergeCell ref="D188:R188"/>
    <mergeCell ref="S188:AD188"/>
    <mergeCell ref="AF188:AG188"/>
    <mergeCell ref="AH188:AI188"/>
    <mergeCell ref="AJ188:AK188"/>
    <mergeCell ref="B187:C187"/>
    <mergeCell ref="D187:R187"/>
    <mergeCell ref="S187:AD187"/>
    <mergeCell ref="AF187:AG187"/>
    <mergeCell ref="AH187:AI187"/>
    <mergeCell ref="AJ185:AK185"/>
    <mergeCell ref="B186:C186"/>
    <mergeCell ref="D186:R186"/>
    <mergeCell ref="S186:AD186"/>
    <mergeCell ref="AF186:AG186"/>
    <mergeCell ref="AH186:AI186"/>
    <mergeCell ref="AJ186:AK186"/>
    <mergeCell ref="B185:C185"/>
    <mergeCell ref="D185:R185"/>
    <mergeCell ref="S185:AD185"/>
    <mergeCell ref="AF185:AG185"/>
    <mergeCell ref="AH185:AI185"/>
    <mergeCell ref="AJ183:AK183"/>
    <mergeCell ref="B184:C184"/>
    <mergeCell ref="D184:R184"/>
    <mergeCell ref="S184:AD184"/>
    <mergeCell ref="AF184:AG184"/>
    <mergeCell ref="AH184:AI184"/>
    <mergeCell ref="AJ184:AK184"/>
    <mergeCell ref="B183:C183"/>
    <mergeCell ref="D183:R183"/>
    <mergeCell ref="S183:AD183"/>
    <mergeCell ref="AF183:AG183"/>
    <mergeCell ref="AH183:AI183"/>
    <mergeCell ref="AJ181:AK181"/>
    <mergeCell ref="B182:C182"/>
    <mergeCell ref="D182:R182"/>
    <mergeCell ref="S182:AD182"/>
    <mergeCell ref="AF182:AG182"/>
    <mergeCell ref="AH182:AI182"/>
    <mergeCell ref="AJ182:AK182"/>
    <mergeCell ref="B181:C181"/>
    <mergeCell ref="D181:R181"/>
    <mergeCell ref="S181:AD181"/>
    <mergeCell ref="AF181:AG181"/>
    <mergeCell ref="AH181:AI181"/>
    <mergeCell ref="AH179:AI179"/>
    <mergeCell ref="AJ179:AK179"/>
    <mergeCell ref="B180:C180"/>
    <mergeCell ref="D180:R180"/>
    <mergeCell ref="S180:AD180"/>
    <mergeCell ref="AF180:AG180"/>
    <mergeCell ref="AH180:AI180"/>
    <mergeCell ref="AJ180:AK180"/>
    <mergeCell ref="B178:T178"/>
    <mergeCell ref="B179:C179"/>
    <mergeCell ref="D179:R179"/>
    <mergeCell ref="S179:AD179"/>
    <mergeCell ref="AF179:AG179"/>
    <mergeCell ref="AJ169:AK169"/>
    <mergeCell ref="B170:AK170"/>
    <mergeCell ref="B172:AK172"/>
    <mergeCell ref="C174:D174"/>
    <mergeCell ref="F174:N174"/>
    <mergeCell ref="P174:AB174"/>
    <mergeCell ref="B169:C169"/>
    <mergeCell ref="D169:R169"/>
    <mergeCell ref="S169:AD169"/>
    <mergeCell ref="AF169:AG169"/>
    <mergeCell ref="AH169:AI169"/>
    <mergeCell ref="AJ167:AK167"/>
    <mergeCell ref="B168:C168"/>
    <mergeCell ref="D168:R168"/>
    <mergeCell ref="S168:AD168"/>
    <mergeCell ref="AF168:AG168"/>
    <mergeCell ref="AH168:AI168"/>
    <mergeCell ref="AJ168:AK168"/>
    <mergeCell ref="B167:C167"/>
    <mergeCell ref="D167:R167"/>
    <mergeCell ref="S167:AD167"/>
    <mergeCell ref="AF167:AG167"/>
    <mergeCell ref="AH167:AI167"/>
    <mergeCell ref="AJ165:AK165"/>
    <mergeCell ref="B166:C166"/>
    <mergeCell ref="D166:R166"/>
    <mergeCell ref="S166:AD166"/>
    <mergeCell ref="AF166:AG166"/>
    <mergeCell ref="AH166:AI166"/>
    <mergeCell ref="AJ166:AK166"/>
    <mergeCell ref="B165:C165"/>
    <mergeCell ref="D165:R165"/>
    <mergeCell ref="S165:AD165"/>
    <mergeCell ref="AF165:AG165"/>
    <mergeCell ref="AH165:AI165"/>
    <mergeCell ref="AH163:AI163"/>
    <mergeCell ref="AJ163:AK163"/>
    <mergeCell ref="B164:C164"/>
    <mergeCell ref="D164:R164"/>
    <mergeCell ref="S164:AD164"/>
    <mergeCell ref="AF164:AG164"/>
    <mergeCell ref="AH164:AI164"/>
    <mergeCell ref="AJ164:AK164"/>
    <mergeCell ref="B162:V162"/>
    <mergeCell ref="B163:C163"/>
    <mergeCell ref="D163:R163"/>
    <mergeCell ref="S163:AD163"/>
    <mergeCell ref="AF163:AG163"/>
    <mergeCell ref="AJ153:AK153"/>
    <mergeCell ref="B154:AK154"/>
    <mergeCell ref="B156:AK156"/>
    <mergeCell ref="C158:D158"/>
    <mergeCell ref="F158:M158"/>
    <mergeCell ref="N158:AA158"/>
    <mergeCell ref="B153:C153"/>
    <mergeCell ref="D153:R153"/>
    <mergeCell ref="S153:AD153"/>
    <mergeCell ref="AF153:AG153"/>
    <mergeCell ref="AH153:AI153"/>
    <mergeCell ref="AJ151:AK151"/>
    <mergeCell ref="B152:C152"/>
    <mergeCell ref="D152:R152"/>
    <mergeCell ref="S152:AD152"/>
    <mergeCell ref="AF152:AG152"/>
    <mergeCell ref="AH152:AI152"/>
    <mergeCell ref="AJ152:AK152"/>
    <mergeCell ref="B151:C151"/>
    <mergeCell ref="D151:R151"/>
    <mergeCell ref="S151:AD151"/>
    <mergeCell ref="AF151:AG151"/>
    <mergeCell ref="AH151:AI151"/>
    <mergeCell ref="AJ149:AK149"/>
    <mergeCell ref="B150:C150"/>
    <mergeCell ref="D150:R150"/>
    <mergeCell ref="S150:AD150"/>
    <mergeCell ref="AF150:AG150"/>
    <mergeCell ref="AH150:AI150"/>
    <mergeCell ref="AJ150:AK150"/>
    <mergeCell ref="B149:C149"/>
    <mergeCell ref="D149:R149"/>
    <mergeCell ref="S149:AD149"/>
    <mergeCell ref="AF149:AG149"/>
    <mergeCell ref="AH149:AI149"/>
    <mergeCell ref="B143:AK143"/>
    <mergeCell ref="B146:H146"/>
    <mergeCell ref="B148:C148"/>
    <mergeCell ref="D148:R148"/>
    <mergeCell ref="S148:AD148"/>
    <mergeCell ref="AF148:AG148"/>
    <mergeCell ref="AH148:AI148"/>
    <mergeCell ref="AJ148:AK148"/>
    <mergeCell ref="B136:I136"/>
    <mergeCell ref="K136:V136"/>
    <mergeCell ref="B137:I137"/>
    <mergeCell ref="K137:V137"/>
    <mergeCell ref="B140:I140"/>
    <mergeCell ref="K140:V140"/>
    <mergeCell ref="B130:AK130"/>
    <mergeCell ref="B132:AK132"/>
    <mergeCell ref="C134:D134"/>
    <mergeCell ref="F134:N134"/>
    <mergeCell ref="P134:AB134"/>
    <mergeCell ref="AJ128:AK128"/>
    <mergeCell ref="B129:C129"/>
    <mergeCell ref="D129:R129"/>
    <mergeCell ref="S129:AD129"/>
    <mergeCell ref="AF129:AG129"/>
    <mergeCell ref="AH129:AI129"/>
    <mergeCell ref="AJ129:AK129"/>
    <mergeCell ref="B128:C128"/>
    <mergeCell ref="D128:R128"/>
    <mergeCell ref="S128:AD128"/>
    <mergeCell ref="AF128:AG128"/>
    <mergeCell ref="AH128:AI128"/>
    <mergeCell ref="AJ126:AK126"/>
    <mergeCell ref="B127:C127"/>
    <mergeCell ref="D127:R127"/>
    <mergeCell ref="S127:AD127"/>
    <mergeCell ref="AF127:AG127"/>
    <mergeCell ref="AH127:AI127"/>
    <mergeCell ref="AJ127:AK127"/>
    <mergeCell ref="B126:C126"/>
    <mergeCell ref="D126:R126"/>
    <mergeCell ref="S126:AD126"/>
    <mergeCell ref="AF126:AG126"/>
    <mergeCell ref="AH126:AI126"/>
    <mergeCell ref="AJ124:AK124"/>
    <mergeCell ref="B125:C125"/>
    <mergeCell ref="D125:R125"/>
    <mergeCell ref="S125:AD125"/>
    <mergeCell ref="AF125:AG125"/>
    <mergeCell ref="AH125:AI125"/>
    <mergeCell ref="AJ125:AK125"/>
    <mergeCell ref="B124:C124"/>
    <mergeCell ref="D124:R124"/>
    <mergeCell ref="S124:AD124"/>
    <mergeCell ref="AF124:AG124"/>
    <mergeCell ref="AH124:AI124"/>
    <mergeCell ref="AJ122:AK122"/>
    <mergeCell ref="B123:C123"/>
    <mergeCell ref="D123:R123"/>
    <mergeCell ref="S123:AD123"/>
    <mergeCell ref="AF123:AG123"/>
    <mergeCell ref="AH123:AI123"/>
    <mergeCell ref="AJ123:AK123"/>
    <mergeCell ref="B122:C122"/>
    <mergeCell ref="D122:R122"/>
    <mergeCell ref="S122:AD122"/>
    <mergeCell ref="AF122:AG122"/>
    <mergeCell ref="AH122:AI122"/>
    <mergeCell ref="AJ120:AK120"/>
    <mergeCell ref="B121:C121"/>
    <mergeCell ref="D121:R121"/>
    <mergeCell ref="S121:AD121"/>
    <mergeCell ref="AF121:AG121"/>
    <mergeCell ref="AH121:AI121"/>
    <mergeCell ref="AJ121:AK121"/>
    <mergeCell ref="B120:C120"/>
    <mergeCell ref="D120:R120"/>
    <mergeCell ref="S120:AD120"/>
    <mergeCell ref="AF120:AG120"/>
    <mergeCell ref="AH120:AI120"/>
    <mergeCell ref="AJ118:AK118"/>
    <mergeCell ref="B119:C119"/>
    <mergeCell ref="D119:R119"/>
    <mergeCell ref="S119:AD119"/>
    <mergeCell ref="AF119:AG119"/>
    <mergeCell ref="AH119:AI119"/>
    <mergeCell ref="AJ119:AK119"/>
    <mergeCell ref="B118:C118"/>
    <mergeCell ref="D118:R118"/>
    <mergeCell ref="S118:AD118"/>
    <mergeCell ref="AF118:AG118"/>
    <mergeCell ref="AH118:AI118"/>
    <mergeCell ref="AJ116:AK116"/>
    <mergeCell ref="B117:C117"/>
    <mergeCell ref="D117:R117"/>
    <mergeCell ref="S117:AD117"/>
    <mergeCell ref="AF117:AG117"/>
    <mergeCell ref="AH117:AI117"/>
    <mergeCell ref="AJ117:AK117"/>
    <mergeCell ref="B116:C116"/>
    <mergeCell ref="D116:R116"/>
    <mergeCell ref="S116:AD116"/>
    <mergeCell ref="AF116:AG116"/>
    <mergeCell ref="AH116:AI116"/>
    <mergeCell ref="B113:AK113"/>
    <mergeCell ref="B115:C115"/>
    <mergeCell ref="D115:R115"/>
    <mergeCell ref="S115:AD115"/>
    <mergeCell ref="AF115:AG115"/>
    <mergeCell ref="AH115:AI115"/>
    <mergeCell ref="AJ115:AK115"/>
    <mergeCell ref="B105:I105"/>
    <mergeCell ref="K105:V105"/>
    <mergeCell ref="B106:I106"/>
    <mergeCell ref="K106:V106"/>
    <mergeCell ref="B109:I109"/>
    <mergeCell ref="K109:V109"/>
    <mergeCell ref="B99:AK99"/>
    <mergeCell ref="B101:AK101"/>
    <mergeCell ref="C103:D103"/>
    <mergeCell ref="F103:N103"/>
    <mergeCell ref="P103:AB103"/>
    <mergeCell ref="AJ97:AK97"/>
    <mergeCell ref="B98:C98"/>
    <mergeCell ref="D98:R98"/>
    <mergeCell ref="S98:AD98"/>
    <mergeCell ref="AF98:AG98"/>
    <mergeCell ref="AH98:AI98"/>
    <mergeCell ref="AJ98:AK98"/>
    <mergeCell ref="B97:C97"/>
    <mergeCell ref="D97:R97"/>
    <mergeCell ref="S97:AD97"/>
    <mergeCell ref="AF97:AG97"/>
    <mergeCell ref="AH97:AI97"/>
    <mergeCell ref="AJ95:AK95"/>
    <mergeCell ref="B96:C96"/>
    <mergeCell ref="D96:R96"/>
    <mergeCell ref="S96:AD96"/>
    <mergeCell ref="AF96:AG96"/>
    <mergeCell ref="AH96:AI96"/>
    <mergeCell ref="AJ96:AK96"/>
    <mergeCell ref="B95:C95"/>
    <mergeCell ref="D95:R95"/>
    <mergeCell ref="S95:AD95"/>
    <mergeCell ref="AF95:AG95"/>
    <mergeCell ref="AH95:AI95"/>
    <mergeCell ref="AJ93:AK93"/>
    <mergeCell ref="B94:C94"/>
    <mergeCell ref="D94:R94"/>
    <mergeCell ref="S94:AD94"/>
    <mergeCell ref="AF94:AG94"/>
    <mergeCell ref="AH94:AI94"/>
    <mergeCell ref="AJ94:AK94"/>
    <mergeCell ref="B93:C93"/>
    <mergeCell ref="D93:R93"/>
    <mergeCell ref="S93:AD93"/>
    <mergeCell ref="AF93:AG93"/>
    <mergeCell ref="AH93:AI93"/>
    <mergeCell ref="AJ91:AK91"/>
    <mergeCell ref="B92:C92"/>
    <mergeCell ref="D92:R92"/>
    <mergeCell ref="S92:AD92"/>
    <mergeCell ref="AF92:AG92"/>
    <mergeCell ref="AH92:AI92"/>
    <mergeCell ref="AJ92:AK92"/>
    <mergeCell ref="B91:C91"/>
    <mergeCell ref="D91:R91"/>
    <mergeCell ref="S91:AD91"/>
    <mergeCell ref="AF91:AG91"/>
    <mergeCell ref="AH91:AI91"/>
    <mergeCell ref="AJ89:AK89"/>
    <mergeCell ref="B90:C90"/>
    <mergeCell ref="D90:R90"/>
    <mergeCell ref="S90:AD90"/>
    <mergeCell ref="AF90:AG90"/>
    <mergeCell ref="AH90:AI90"/>
    <mergeCell ref="AJ90:AK90"/>
    <mergeCell ref="B89:C89"/>
    <mergeCell ref="D89:R89"/>
    <mergeCell ref="S89:AD89"/>
    <mergeCell ref="AF89:AG89"/>
    <mergeCell ref="AH89:AI89"/>
    <mergeCell ref="AJ87:AK87"/>
    <mergeCell ref="B88:C88"/>
    <mergeCell ref="D88:R88"/>
    <mergeCell ref="S88:AD88"/>
    <mergeCell ref="AF88:AG88"/>
    <mergeCell ref="AH88:AI88"/>
    <mergeCell ref="AJ88:AK88"/>
    <mergeCell ref="B87:C87"/>
    <mergeCell ref="D87:R87"/>
    <mergeCell ref="S87:AD87"/>
    <mergeCell ref="AF87:AG87"/>
    <mergeCell ref="AH87:AI87"/>
    <mergeCell ref="AJ85:AK85"/>
    <mergeCell ref="B86:C86"/>
    <mergeCell ref="D86:R86"/>
    <mergeCell ref="S86:AD86"/>
    <mergeCell ref="AF86:AG86"/>
    <mergeCell ref="AH86:AI86"/>
    <mergeCell ref="AJ86:AK86"/>
    <mergeCell ref="B85:C85"/>
    <mergeCell ref="D85:R85"/>
    <mergeCell ref="S85:AD85"/>
    <mergeCell ref="AF85:AG85"/>
    <mergeCell ref="AH85:AI85"/>
    <mergeCell ref="AJ83:AK83"/>
    <mergeCell ref="B84:C84"/>
    <mergeCell ref="D84:R84"/>
    <mergeCell ref="S84:AD84"/>
    <mergeCell ref="AF84:AG84"/>
    <mergeCell ref="AH84:AI84"/>
    <mergeCell ref="AJ84:AK84"/>
    <mergeCell ref="B83:C83"/>
    <mergeCell ref="D83:R83"/>
    <mergeCell ref="S83:AD83"/>
    <mergeCell ref="AF83:AG83"/>
    <mergeCell ref="AH83:AI83"/>
    <mergeCell ref="AJ81:AK81"/>
    <mergeCell ref="B82:C82"/>
    <mergeCell ref="D82:R82"/>
    <mergeCell ref="S82:AD82"/>
    <mergeCell ref="AF82:AG82"/>
    <mergeCell ref="AH82:AI82"/>
    <mergeCell ref="AJ82:AK82"/>
    <mergeCell ref="B81:C81"/>
    <mergeCell ref="D81:R81"/>
    <mergeCell ref="S81:AD81"/>
    <mergeCell ref="AF81:AG81"/>
    <mergeCell ref="AH81:AI81"/>
    <mergeCell ref="AJ79:AK79"/>
    <mergeCell ref="B80:C80"/>
    <mergeCell ref="D80:R80"/>
    <mergeCell ref="S80:AD80"/>
    <mergeCell ref="AF80:AG80"/>
    <mergeCell ref="AH80:AI80"/>
    <mergeCell ref="AJ80:AK80"/>
    <mergeCell ref="B79:C79"/>
    <mergeCell ref="D79:R79"/>
    <mergeCell ref="S79:AD79"/>
    <mergeCell ref="AF79:AG79"/>
    <mergeCell ref="AH79:AI79"/>
    <mergeCell ref="AJ77:AK77"/>
    <mergeCell ref="B78:C78"/>
    <mergeCell ref="D78:R78"/>
    <mergeCell ref="S78:AD78"/>
    <mergeCell ref="AF78:AG78"/>
    <mergeCell ref="AH78:AI78"/>
    <mergeCell ref="AJ78:AK78"/>
    <mergeCell ref="B77:C77"/>
    <mergeCell ref="D77:R77"/>
    <mergeCell ref="S77:AD77"/>
    <mergeCell ref="AF77:AG77"/>
    <mergeCell ref="AH77:AI77"/>
    <mergeCell ref="AJ75:AK75"/>
    <mergeCell ref="B76:C76"/>
    <mergeCell ref="D76:R76"/>
    <mergeCell ref="S76:AD76"/>
    <mergeCell ref="AF76:AG76"/>
    <mergeCell ref="AH76:AI76"/>
    <mergeCell ref="AJ76:AK76"/>
    <mergeCell ref="B75:C75"/>
    <mergeCell ref="D75:R75"/>
    <mergeCell ref="S75:AD75"/>
    <mergeCell ref="AF75:AG75"/>
    <mergeCell ref="AH75:AI75"/>
    <mergeCell ref="AJ73:AK73"/>
    <mergeCell ref="B74:C74"/>
    <mergeCell ref="D74:R74"/>
    <mergeCell ref="S74:AD74"/>
    <mergeCell ref="AF74:AG74"/>
    <mergeCell ref="AH74:AI74"/>
    <mergeCell ref="AJ74:AK74"/>
    <mergeCell ref="B73:C73"/>
    <mergeCell ref="D73:R73"/>
    <mergeCell ref="S73:AD73"/>
    <mergeCell ref="AF73:AG73"/>
    <mergeCell ref="AH73:AI73"/>
    <mergeCell ref="AJ71:AK71"/>
    <mergeCell ref="B72:C72"/>
    <mergeCell ref="D72:R72"/>
    <mergeCell ref="S72:AD72"/>
    <mergeCell ref="AF72:AG72"/>
    <mergeCell ref="AH72:AI72"/>
    <mergeCell ref="AJ72:AK72"/>
    <mergeCell ref="B71:C71"/>
    <mergeCell ref="D71:R71"/>
    <mergeCell ref="S71:AD71"/>
    <mergeCell ref="AF71:AG71"/>
    <mergeCell ref="AH71:AI71"/>
    <mergeCell ref="B68:AK68"/>
    <mergeCell ref="B70:C70"/>
    <mergeCell ref="D70:R70"/>
    <mergeCell ref="S70:AD70"/>
    <mergeCell ref="AF70:AG70"/>
    <mergeCell ref="AH70:AI70"/>
    <mergeCell ref="AJ70:AK70"/>
    <mergeCell ref="B61:I61"/>
    <mergeCell ref="K61:V61"/>
    <mergeCell ref="B62:I62"/>
    <mergeCell ref="K62:V62"/>
    <mergeCell ref="B65:I65"/>
    <mergeCell ref="K65:V65"/>
    <mergeCell ref="AJ53:AK53"/>
    <mergeCell ref="B54:AK54"/>
    <mergeCell ref="B57:AK57"/>
    <mergeCell ref="C59:D59"/>
    <mergeCell ref="F59:M59"/>
    <mergeCell ref="N59:AA59"/>
    <mergeCell ref="B53:C53"/>
    <mergeCell ref="D53:R53"/>
    <mergeCell ref="S53:AD53"/>
    <mergeCell ref="AF53:AG53"/>
    <mergeCell ref="AH53:AI53"/>
    <mergeCell ref="AJ51:AK51"/>
    <mergeCell ref="B52:C52"/>
    <mergeCell ref="D52:R52"/>
    <mergeCell ref="S52:AD52"/>
    <mergeCell ref="AF52:AG52"/>
    <mergeCell ref="AH52:AI52"/>
    <mergeCell ref="AJ52:AK52"/>
    <mergeCell ref="B51:C51"/>
    <mergeCell ref="D51:R51"/>
    <mergeCell ref="S51:AD51"/>
    <mergeCell ref="AF51:AG51"/>
    <mergeCell ref="AH51:AI51"/>
    <mergeCell ref="AJ49:AK49"/>
    <mergeCell ref="B50:C50"/>
    <mergeCell ref="D50:R50"/>
    <mergeCell ref="S50:AD50"/>
    <mergeCell ref="AF50:AG50"/>
    <mergeCell ref="AH50:AI50"/>
    <mergeCell ref="AJ50:AK50"/>
    <mergeCell ref="B49:C49"/>
    <mergeCell ref="D49:R49"/>
    <mergeCell ref="S49:AD49"/>
    <mergeCell ref="AF49:AG49"/>
    <mergeCell ref="AH49:AI49"/>
    <mergeCell ref="AJ47:AK47"/>
    <mergeCell ref="B48:C48"/>
    <mergeCell ref="D48:R48"/>
    <mergeCell ref="S48:AD48"/>
    <mergeCell ref="AF48:AG48"/>
    <mergeCell ref="AH48:AI48"/>
    <mergeCell ref="AJ48:AK48"/>
    <mergeCell ref="B47:C47"/>
    <mergeCell ref="D47:R47"/>
    <mergeCell ref="S47:AD47"/>
    <mergeCell ref="AF47:AG47"/>
    <mergeCell ref="AH47:AI47"/>
    <mergeCell ref="B44:AK44"/>
    <mergeCell ref="B46:C46"/>
    <mergeCell ref="D46:R46"/>
    <mergeCell ref="S46:AD46"/>
    <mergeCell ref="AF46:AG46"/>
    <mergeCell ref="AH46:AI46"/>
    <mergeCell ref="AJ46:AK46"/>
    <mergeCell ref="B36:I36"/>
    <mergeCell ref="K36:V36"/>
    <mergeCell ref="B37:I37"/>
    <mergeCell ref="K37:V37"/>
    <mergeCell ref="B40:I40"/>
    <mergeCell ref="K40:V40"/>
    <mergeCell ref="B30:AK30"/>
    <mergeCell ref="B32:AK32"/>
    <mergeCell ref="C34:D34"/>
    <mergeCell ref="F34:K34"/>
    <mergeCell ref="M34:Z34"/>
    <mergeCell ref="AJ28:AK28"/>
    <mergeCell ref="B29:C29"/>
    <mergeCell ref="D29:R29"/>
    <mergeCell ref="S29:AD29"/>
    <mergeCell ref="AF29:AG29"/>
    <mergeCell ref="AH29:AI29"/>
    <mergeCell ref="AJ29:AK29"/>
    <mergeCell ref="B28:C28"/>
    <mergeCell ref="D28:R28"/>
    <mergeCell ref="S28:AD28"/>
    <mergeCell ref="AF28:AG28"/>
    <mergeCell ref="AH28:AI28"/>
    <mergeCell ref="AJ26:AK26"/>
    <mergeCell ref="B27:C27"/>
    <mergeCell ref="D27:R27"/>
    <mergeCell ref="S27:AD27"/>
    <mergeCell ref="AF27:AG27"/>
    <mergeCell ref="AH27:AI27"/>
    <mergeCell ref="AJ27:AK27"/>
    <mergeCell ref="B26:C26"/>
    <mergeCell ref="D26:R26"/>
    <mergeCell ref="S26:AD26"/>
    <mergeCell ref="AF26:AG26"/>
    <mergeCell ref="AH26:AI26"/>
    <mergeCell ref="AJ24:AK24"/>
    <mergeCell ref="B25:C25"/>
    <mergeCell ref="D25:R25"/>
    <mergeCell ref="S25:AD25"/>
    <mergeCell ref="AF25:AG25"/>
    <mergeCell ref="AH25:AI25"/>
    <mergeCell ref="AJ25:AK25"/>
    <mergeCell ref="B24:C24"/>
    <mergeCell ref="D24:R24"/>
    <mergeCell ref="S24:AD24"/>
    <mergeCell ref="AF24:AG24"/>
    <mergeCell ref="AH24:AI24"/>
    <mergeCell ref="B21:AK21"/>
    <mergeCell ref="B23:C23"/>
    <mergeCell ref="D23:R23"/>
    <mergeCell ref="S23:AD23"/>
    <mergeCell ref="AF23:AG23"/>
    <mergeCell ref="AH23:AI23"/>
    <mergeCell ref="AJ23:AK23"/>
    <mergeCell ref="B13:I13"/>
    <mergeCell ref="K13:V13"/>
    <mergeCell ref="B14:I14"/>
    <mergeCell ref="K14:V14"/>
    <mergeCell ref="B17:I17"/>
    <mergeCell ref="K17:V17"/>
    <mergeCell ref="B3:AK3"/>
    <mergeCell ref="B7:AK7"/>
    <mergeCell ref="B9:AK9"/>
    <mergeCell ref="C11:D11"/>
    <mergeCell ref="F11:M11"/>
    <mergeCell ref="N11:AA11"/>
    <mergeCell ref="AJ5:AK5"/>
    <mergeCell ref="B6:C6"/>
    <mergeCell ref="D6:R6"/>
    <mergeCell ref="S6:AD6"/>
    <mergeCell ref="AF6:AG6"/>
    <mergeCell ref="AH6:AI6"/>
    <mergeCell ref="AJ6:AK6"/>
    <mergeCell ref="B5:C5"/>
    <mergeCell ref="D5:R5"/>
    <mergeCell ref="S5:AD5"/>
    <mergeCell ref="AF5:AG5"/>
    <mergeCell ref="AH5:AI5"/>
  </mergeCells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Položky všech ceníků</vt:lpstr>
      <vt:lpstr>'Položky všech ceníků'!Názvy_tisku</vt:lpstr>
      <vt:lpstr>Rekapitulace!Názvy_tisku</vt:lpstr>
      <vt:lpstr>'Položky všech ceníků'!Oblast_tisku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Kuběna</dc:creator>
  <cp:lastModifiedBy>Josef Kuběna</cp:lastModifiedBy>
  <dcterms:created xsi:type="dcterms:W3CDTF">2021-03-11T08:20:13Z</dcterms:created>
  <dcterms:modified xsi:type="dcterms:W3CDTF">2021-03-11T08:20:13Z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