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60" windowHeight="12530" activeTab="1"/>
  </bookViews>
  <sheets>
    <sheet name="Titulní list" sheetId="1" r:id="rId1"/>
    <sheet name="Rekapitulace" sheetId="2" r:id="rId2"/>
    <sheet name="Položky" sheetId="3" r:id="rId3"/>
  </sheets>
  <definedNames/>
  <calcPr fullCalcOnLoad="1"/>
</workbook>
</file>

<file path=xl/sharedStrings.xml><?xml version="1.0" encoding="utf-8"?>
<sst xmlns="http://schemas.openxmlformats.org/spreadsheetml/2006/main" count="233" uniqueCount="161">
  <si>
    <t>Nabídka číslo:</t>
  </si>
  <si>
    <t>N21-0006</t>
  </si>
  <si>
    <t>název:</t>
  </si>
  <si>
    <t>BD-NOVÝ JIČÍN - SK D145 2</t>
  </si>
  <si>
    <t>Investor:</t>
  </si>
  <si>
    <t>Vypracoval:</t>
  </si>
  <si>
    <t>Petr Daněk</t>
  </si>
  <si>
    <t>Dne:</t>
  </si>
  <si>
    <t>25.01.2021</t>
  </si>
  <si>
    <t>C21M - Elektromontáže</t>
  </si>
  <si>
    <t>poř.č.</t>
  </si>
  <si>
    <t>číslo pol.</t>
  </si>
  <si>
    <t>popis položky</t>
  </si>
  <si>
    <t>jedn.cena</t>
  </si>
  <si>
    <t>množství</t>
  </si>
  <si>
    <t>jedn.</t>
  </si>
  <si>
    <t>celkem [Kč]</t>
  </si>
  <si>
    <t>DPH</t>
  </si>
  <si>
    <t>210020523</t>
  </si>
  <si>
    <t>kab.žlab MERKUR 250/100</t>
  </si>
  <si>
    <t>ks</t>
  </si>
  <si>
    <t>PC-1000</t>
  </si>
  <si>
    <t>Instalace datového rozváděče</t>
  </si>
  <si>
    <t>PC-1001</t>
  </si>
  <si>
    <t>Montáž ventilační jednotky</t>
  </si>
  <si>
    <t xml:space="preserve"> </t>
  </si>
  <si>
    <t>PC-1002</t>
  </si>
  <si>
    <t>Montáž rozvodného zásuvkového panelu 5x230V</t>
  </si>
  <si>
    <t>PC-1005</t>
  </si>
  <si>
    <t>Montáž patch panelu 24xRJ45 Cat 5E</t>
  </si>
  <si>
    <t>PC-1006</t>
  </si>
  <si>
    <t>Montáž vyvazovacího panelu</t>
  </si>
  <si>
    <t>PC-1008</t>
  </si>
  <si>
    <t>Ukončení dat. kabelu</t>
  </si>
  <si>
    <t>PC-1009</t>
  </si>
  <si>
    <t>Montáž datové zásuvky (bez zapojení)</t>
  </si>
  <si>
    <t>Celkem za ceník:</t>
  </si>
  <si>
    <t xml:space="preserve">                       Základ DPH Základ 21%  Základ 15% Základ 0%</t>
  </si>
  <si>
    <t>C22M - Sdělovací, signal. a zabezpečovací zařízení</t>
  </si>
  <si>
    <t>0003</t>
  </si>
  <si>
    <t>UTP kabel BICC CAT 5+</t>
  </si>
  <si>
    <t>m</t>
  </si>
  <si>
    <t>210010003</t>
  </si>
  <si>
    <t>trubka oheb.el.inst. typ 23 R=23mm (PO)</t>
  </si>
  <si>
    <t>210010301</t>
  </si>
  <si>
    <t>krab.přístrojová (1901; KP 68; KZ 3) bez zapojení</t>
  </si>
  <si>
    <t xml:space="preserve">                        Základ DPH Základ 21%   Základ 15% Základ 0%</t>
  </si>
  <si>
    <t>Materiály</t>
  </si>
  <si>
    <t>1610086</t>
  </si>
  <si>
    <t>SPOJKA ZLABU MERKUR SZ2</t>
  </si>
  <si>
    <t>KS</t>
  </si>
  <si>
    <t>1610110</t>
  </si>
  <si>
    <t>NOSNIK MERKUR NZ1 130mm</t>
  </si>
  <si>
    <t>1610116</t>
  </si>
  <si>
    <t>DRZAK MERKUR DZ 1</t>
  </si>
  <si>
    <t>1610132</t>
  </si>
  <si>
    <t>TYC ZAVITOVA MERKUR 8mm/1m pozi</t>
  </si>
  <si>
    <t>O 5</t>
  </si>
  <si>
    <t>200014</t>
  </si>
  <si>
    <t>CIMCO páska 200x2,5</t>
  </si>
  <si>
    <t xml:space="preserve">  KS</t>
  </si>
  <si>
    <t>200141</t>
  </si>
  <si>
    <t>TR.OHEB.MONOF.1423/1</t>
  </si>
  <si>
    <t>M</t>
  </si>
  <si>
    <t>200295</t>
  </si>
  <si>
    <t>KR.KP 67/1</t>
  </si>
  <si>
    <t>230254</t>
  </si>
  <si>
    <t>MERKUR ZLAB 250/100</t>
  </si>
  <si>
    <t>O 9</t>
  </si>
  <si>
    <t>501127-UP</t>
  </si>
  <si>
    <t xml:space="preserve"> Zásuvka DATOVÁ 2xRJ45/u. Category 5. pod omítku 80x80 mm. KOMPLET</t>
  </si>
  <si>
    <t>O 10</t>
  </si>
  <si>
    <t>796252</t>
  </si>
  <si>
    <t xml:space="preserve"> FTP 4x2xAWG24 Cat.5. LSOH bezhalogenový</t>
  </si>
  <si>
    <t>Celkem za materiály:</t>
  </si>
  <si>
    <t xml:space="preserve">                Základ DPH Základ 21% Základ 15% Základ 0%</t>
  </si>
  <si>
    <t xml:space="preserve">                            Základ DPH Základ 21%   Základ 15% Základ 0%</t>
  </si>
  <si>
    <t>Dodávky zařízení (specifikace)</t>
  </si>
  <si>
    <t>O 1</t>
  </si>
  <si>
    <t>0501262615</t>
  </si>
  <si>
    <t>Patch panel 24 portů, modulární, vyvazovací lišta, Axemax</t>
  </si>
  <si>
    <t>O 2</t>
  </si>
  <si>
    <t>0501314392</t>
  </si>
  <si>
    <t>Keystone RJ45, CAT.5, STP, Tool Free, Axemax</t>
  </si>
  <si>
    <t>O 3</t>
  </si>
  <si>
    <t>0502126880</t>
  </si>
  <si>
    <t>RMA-45-800/1000, 19" datový rozvaděč TRITON, (barva světle šedá)</t>
  </si>
  <si>
    <t>O 4</t>
  </si>
  <si>
    <t>0502315613</t>
  </si>
  <si>
    <t>RAX-VP-X13-A1, 19" vyvazovací panel 1U 5x háček malý, (barva černá)</t>
  </si>
  <si>
    <t>0502315620</t>
  </si>
  <si>
    <t>RAX-VP-X02-A1, 19" vyvazovací panel 1U jednostranná plast. lišta, (barva světle šedá)</t>
  </si>
  <si>
    <t>O 6</t>
  </si>
  <si>
    <t>0502321220</t>
  </si>
  <si>
    <t>RAX-CH-X04-X3, vent. jednotka,4x ventilátor,termostat,spodní-horní, (barva světle šedá)</t>
  </si>
  <si>
    <t>O 7</t>
  </si>
  <si>
    <t>0502323120</t>
  </si>
  <si>
    <t>RAX-OJ-X07-X1, Osvětlovací jednotka LED-diodová,magnet, adapté</t>
  </si>
  <si>
    <t>O 8</t>
  </si>
  <si>
    <t>0502354480</t>
  </si>
  <si>
    <t>RAX-PO-X81-XN, podstavec s filtrem pro TRITON 800/1000, (barva světle šedá)</t>
  </si>
  <si>
    <t>0701312352</t>
  </si>
  <si>
    <t>Rozvodný panel ACAR 504WF rack 19", 5x 230 V, filtr, varistor, 3m</t>
  </si>
  <si>
    <t>KEL-C6-U-020</t>
  </si>
  <si>
    <t xml:space="preserve"> Patch kabel UTP 4P, Cat.5 - 2m, PVC</t>
  </si>
  <si>
    <t>O 11</t>
  </si>
  <si>
    <t>RAB-FO-X37-A1</t>
  </si>
  <si>
    <t xml:space="preserve"> 19" optická vana 1U pro. max. 24 spojek SC, černá, neosazená</t>
  </si>
  <si>
    <t>Celkem za dodávky:</t>
  </si>
  <si>
    <t xml:space="preserve">                         Základ DPH Základ 21%  Základ 15% Základ 0%</t>
  </si>
  <si>
    <t>Práce v HZS</t>
  </si>
  <si>
    <t/>
  </si>
  <si>
    <t>Projektová dokumentace provedení stavby</t>
  </si>
  <si>
    <t>hod.</t>
  </si>
  <si>
    <t>Sekací práce</t>
  </si>
  <si>
    <t>Koordinace s ostatními profesemi</t>
  </si>
  <si>
    <t>Celkem za práci v HZS:</t>
  </si>
  <si>
    <t xml:space="preserve">                             Základ DPH Základ 21%  Základ 15% Základ 0%</t>
  </si>
  <si>
    <t>Kap.</t>
  </si>
  <si>
    <t>Základ DPH</t>
  </si>
  <si>
    <t>Základ 21%</t>
  </si>
  <si>
    <t>Základ 15%</t>
  </si>
  <si>
    <t>Rekapitulace</t>
  </si>
  <si>
    <t xml:space="preserve">A.  </t>
  </si>
  <si>
    <t>UPRAVENÉ ROZPOČTOVÉ NÁKLADY</t>
  </si>
  <si>
    <t>C22M - Sdělovací, signal. a zabezpečovací zařízení (MONTÁŽ)</t>
  </si>
  <si>
    <t>C22M - Sdělovací, signal. a zabezpečovací zařízení (MAT.NOSNÝ)</t>
  </si>
  <si>
    <t xml:space="preserve">  Podružný materiál</t>
  </si>
  <si>
    <t xml:space="preserve">  Podíl přidružených výkonů z C22M a navázaného materiálu</t>
  </si>
  <si>
    <t>C21M - Elektromontáže (MONTÁŽ)</t>
  </si>
  <si>
    <t>C21M - Elektromontáže (MAT.NOSNÝ)</t>
  </si>
  <si>
    <t xml:space="preserve">  Podíl přidružených výkonů z C21M a navázaného materiálu</t>
  </si>
  <si>
    <t>Ostatní materiál (MAT.NOSNÝ)</t>
  </si>
  <si>
    <t>Přesun dodávek</t>
  </si>
  <si>
    <t>CELKEM URN</t>
  </si>
  <si>
    <t xml:space="preserve">B.  </t>
  </si>
  <si>
    <t>HZS</t>
  </si>
  <si>
    <t>Hodinová zúčtovací sazba</t>
  </si>
  <si>
    <t>CELKEM HZS</t>
  </si>
  <si>
    <t xml:space="preserve">C.  </t>
  </si>
  <si>
    <t>DODÁVKA ZAŘÍZENÍ</t>
  </si>
  <si>
    <t>Dodávka zařízení (specifikace)</t>
  </si>
  <si>
    <t>Doprava dodávek</t>
  </si>
  <si>
    <t>CELKEM DODÁVKA</t>
  </si>
  <si>
    <t xml:space="preserve">D.  </t>
  </si>
  <si>
    <t>VEDLEJŠÍ ROZPOČTOVÉ NÁKLADY</t>
  </si>
  <si>
    <t>Doprava</t>
  </si>
  <si>
    <t>CELKEM VRN</t>
  </si>
  <si>
    <t>REKAPITULACE CELKEM</t>
  </si>
  <si>
    <t>CELKEM - náklady bez DPH [Kč]:</t>
  </si>
  <si>
    <t>hodnoty DPH:</t>
  </si>
  <si>
    <t>náklady včetně DPH:</t>
  </si>
  <si>
    <t>DOSADIT CENU V KČ</t>
  </si>
  <si>
    <t>DOPOČTENO AUTOMATICKY</t>
  </si>
  <si>
    <t>PC-1004</t>
  </si>
  <si>
    <t>Montáž Patch kabelu RJ45/RJ45</t>
  </si>
  <si>
    <t xml:space="preserve">Cena za ceník celkem: </t>
  </si>
  <si>
    <t>Prořez (5,00%):</t>
  </si>
  <si>
    <t xml:space="preserve">Cena za materiály celkem: </t>
  </si>
  <si>
    <t>Cena za dodávky celkem:</t>
  </si>
  <si>
    <t xml:space="preserve">Cena za práci v HZS celkem: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</si>
</sst>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ourier New"/>
      <family val="3"/>
    </font>
    <font>
      <b/>
      <sz val="9"/>
      <color indexed="8"/>
      <name val="Courier New"/>
      <family val="3"/>
    </font>
    <font>
      <b/>
      <sz val="16"/>
      <color indexed="10"/>
      <name val="Arial"/>
      <family val="2"/>
    </font>
    <font>
      <i/>
      <sz val="12"/>
      <color indexed="8"/>
      <name val="Arial"/>
      <family val="2"/>
    </font>
    <font>
      <b/>
      <sz val="12"/>
      <color indexed="12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Courier New"/>
      <family val="3"/>
    </font>
    <font>
      <b/>
      <sz val="9"/>
      <color rgb="FF000000"/>
      <name val="Courier New"/>
      <family val="3"/>
    </font>
    <font>
      <b/>
      <sz val="16"/>
      <color rgb="FFFF0000"/>
      <name val="Arial"/>
      <family val="2"/>
    </font>
    <font>
      <i/>
      <sz val="12"/>
      <color rgb="FF000000"/>
      <name val="Arial"/>
      <family val="2"/>
    </font>
    <font>
      <b/>
      <sz val="12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E4E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double">
        <color rgb="FF000000"/>
      </top>
      <bottom/>
    </border>
    <border>
      <left/>
      <right/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43" fillId="33" borderId="10" xfId="0" applyFont="1" applyFill="1" applyBorder="1" applyAlignment="1">
      <alignment horizontal="right" vertical="top"/>
    </xf>
    <xf numFmtId="0" fontId="43" fillId="33" borderId="11" xfId="0" applyFont="1" applyFill="1" applyBorder="1" applyAlignment="1">
      <alignment horizontal="left" vertical="top" indent="1"/>
    </xf>
    <xf numFmtId="0" fontId="42" fillId="33" borderId="12" xfId="0" applyFont="1" applyFill="1" applyBorder="1" applyAlignment="1">
      <alignment vertical="top"/>
    </xf>
    <xf numFmtId="0" fontId="43" fillId="33" borderId="13" xfId="0" applyFont="1" applyFill="1" applyBorder="1" applyAlignment="1">
      <alignment horizontal="right" vertical="top"/>
    </xf>
    <xf numFmtId="0" fontId="43" fillId="33" borderId="14" xfId="0" applyFont="1" applyFill="1" applyBorder="1" applyAlignment="1">
      <alignment horizontal="left" vertical="top" indent="1"/>
    </xf>
    <xf numFmtId="0" fontId="42" fillId="33" borderId="15" xfId="0" applyFont="1" applyFill="1" applyBorder="1" applyAlignment="1">
      <alignment vertical="top"/>
    </xf>
    <xf numFmtId="0" fontId="42" fillId="0" borderId="0" xfId="0" applyFont="1" applyAlignment="1">
      <alignment horizontal="left" vertical="top" indent="1"/>
    </xf>
    <xf numFmtId="0" fontId="42" fillId="0" borderId="0" xfId="0" applyFont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 locked="0"/>
    </xf>
    <xf numFmtId="0" fontId="42" fillId="0" borderId="0" xfId="0" applyFont="1" applyAlignment="1" applyProtection="1">
      <alignment horizontal="right" vertical="top"/>
      <protection locked="0"/>
    </xf>
    <xf numFmtId="0" fontId="42" fillId="34" borderId="0" xfId="0" applyFont="1" applyFill="1" applyAlignment="1" applyProtection="1">
      <alignment vertical="top"/>
      <protection locked="0"/>
    </xf>
    <xf numFmtId="0" fontId="42" fillId="35" borderId="0" xfId="0" applyFont="1" applyFill="1" applyAlignment="1" applyProtection="1">
      <alignment vertical="top"/>
      <protection locked="0"/>
    </xf>
    <xf numFmtId="0" fontId="42" fillId="33" borderId="16" xfId="0" applyFont="1" applyFill="1" applyBorder="1" applyAlignment="1" applyProtection="1">
      <alignment horizontal="right"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44" fillId="0" borderId="0" xfId="0" applyFont="1" applyAlignment="1" applyProtection="1">
      <alignment horizontal="right" vertical="top"/>
      <protection/>
    </xf>
    <xf numFmtId="0" fontId="44" fillId="0" borderId="0" xfId="0" applyFont="1" applyAlignment="1" applyProtection="1">
      <alignment vertical="top" wrapText="1"/>
      <protection/>
    </xf>
    <xf numFmtId="2" fontId="44" fillId="0" borderId="0" xfId="0" applyNumberFormat="1" applyFont="1" applyAlignment="1" applyProtection="1">
      <alignment vertical="top"/>
      <protection/>
    </xf>
    <xf numFmtId="0" fontId="42" fillId="0" borderId="0" xfId="0" applyFont="1" applyAlignment="1" applyProtection="1">
      <alignment horizontal="right" vertical="top"/>
      <protection/>
    </xf>
    <xf numFmtId="0" fontId="42" fillId="0" borderId="0" xfId="0" applyFont="1" applyAlignment="1" applyProtection="1">
      <alignment vertical="top" wrapText="1"/>
      <protection/>
    </xf>
    <xf numFmtId="2" fontId="42" fillId="35" borderId="0" xfId="0" applyNumberFormat="1" applyFont="1" applyFill="1" applyAlignment="1" applyProtection="1">
      <alignment vertical="top"/>
      <protection/>
    </xf>
    <xf numFmtId="2" fontId="42" fillId="0" borderId="0" xfId="0" applyNumberFormat="1" applyFont="1" applyAlignment="1" applyProtection="1">
      <alignment vertical="top"/>
      <protection/>
    </xf>
    <xf numFmtId="2" fontId="42" fillId="34" borderId="0" xfId="0" applyNumberFormat="1" applyFont="1" applyFill="1" applyAlignment="1" applyProtection="1">
      <alignment vertical="top"/>
      <protection/>
    </xf>
    <xf numFmtId="0" fontId="44" fillId="0" borderId="17" xfId="0" applyFont="1" applyBorder="1" applyAlignment="1" applyProtection="1">
      <alignment horizontal="right" vertical="top"/>
      <protection/>
    </xf>
    <xf numFmtId="0" fontId="44" fillId="0" borderId="17" xfId="0" applyFont="1" applyBorder="1" applyAlignment="1" applyProtection="1">
      <alignment vertical="top" wrapText="1"/>
      <protection/>
    </xf>
    <xf numFmtId="2" fontId="44" fillId="35" borderId="17" xfId="0" applyNumberFormat="1" applyFont="1" applyFill="1" applyBorder="1" applyAlignment="1" applyProtection="1">
      <alignment vertical="top"/>
      <protection/>
    </xf>
    <xf numFmtId="2" fontId="44" fillId="0" borderId="17" xfId="0" applyNumberFormat="1" applyFont="1" applyBorder="1" applyAlignment="1" applyProtection="1">
      <alignment vertical="top"/>
      <protection/>
    </xf>
    <xf numFmtId="0" fontId="44" fillId="0" borderId="18" xfId="0" applyFont="1" applyBorder="1" applyAlignment="1" applyProtection="1">
      <alignment horizontal="right" vertical="top"/>
      <protection/>
    </xf>
    <xf numFmtId="0" fontId="44" fillId="0" borderId="18" xfId="0" applyFont="1" applyBorder="1" applyAlignment="1" applyProtection="1">
      <alignment vertical="top" wrapText="1"/>
      <protection/>
    </xf>
    <xf numFmtId="2" fontId="44" fillId="35" borderId="18" xfId="0" applyNumberFormat="1" applyFont="1" applyFill="1" applyBorder="1" applyAlignment="1" applyProtection="1">
      <alignment vertical="top"/>
      <protection/>
    </xf>
    <xf numFmtId="2" fontId="44" fillId="0" borderId="18" xfId="0" applyNumberFormat="1" applyFont="1" applyBorder="1" applyAlignment="1" applyProtection="1">
      <alignment vertical="top"/>
      <protection/>
    </xf>
    <xf numFmtId="0" fontId="42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vertical="top"/>
      <protection/>
    </xf>
    <xf numFmtId="0" fontId="45" fillId="0" borderId="0" xfId="0" applyFont="1" applyAlignment="1" applyProtection="1">
      <alignment horizontal="right" vertical="top"/>
      <protection/>
    </xf>
    <xf numFmtId="2" fontId="45" fillId="35" borderId="0" xfId="0" applyNumberFormat="1" applyFont="1" applyFill="1" applyAlignment="1" applyProtection="1">
      <alignment horizontal="right" vertical="top"/>
      <protection/>
    </xf>
    <xf numFmtId="2" fontId="42" fillId="34" borderId="0" xfId="0" applyNumberFormat="1" applyFont="1" applyFill="1" applyAlignment="1" applyProtection="1">
      <alignment horizontal="right" vertical="top"/>
      <protection locked="0"/>
    </xf>
    <xf numFmtId="0" fontId="44" fillId="0" borderId="0" xfId="0" applyFont="1" applyAlignment="1" applyProtection="1">
      <alignment horizontal="left" vertical="top"/>
      <protection locked="0"/>
    </xf>
    <xf numFmtId="0" fontId="42" fillId="0" borderId="18" xfId="0" applyFont="1" applyBorder="1" applyAlignment="1" applyProtection="1">
      <alignment vertical="top"/>
      <protection locked="0"/>
    </xf>
    <xf numFmtId="0" fontId="46" fillId="0" borderId="0" xfId="0" applyFont="1" applyAlignment="1" applyProtection="1">
      <alignment horizontal="left" vertical="top"/>
      <protection locked="0"/>
    </xf>
    <xf numFmtId="0" fontId="45" fillId="0" borderId="0" xfId="0" applyFont="1" applyAlignment="1" applyProtection="1">
      <alignment horizontal="left" vertical="top"/>
      <protection locked="0"/>
    </xf>
    <xf numFmtId="0" fontId="42" fillId="33" borderId="16" xfId="0" applyFont="1" applyFill="1" applyBorder="1" applyAlignment="1" applyProtection="1">
      <alignment horizontal="left" vertical="top"/>
      <protection/>
    </xf>
    <xf numFmtId="1" fontId="42" fillId="0" borderId="0" xfId="0" applyNumberFormat="1" applyFont="1" applyAlignment="1" applyProtection="1">
      <alignment horizontal="right" vertical="top"/>
      <protection/>
    </xf>
    <xf numFmtId="49" fontId="42" fillId="0" borderId="0" xfId="0" applyNumberFormat="1" applyFont="1" applyAlignment="1" applyProtection="1">
      <alignment horizontal="left" vertical="top" wrapText="1"/>
      <protection/>
    </xf>
    <xf numFmtId="2" fontId="42" fillId="0" borderId="0" xfId="0" applyNumberFormat="1" applyFont="1" applyAlignment="1" applyProtection="1">
      <alignment horizontal="right" vertical="top"/>
      <protection/>
    </xf>
    <xf numFmtId="2" fontId="42" fillId="35" borderId="0" xfId="0" applyNumberFormat="1" applyFont="1" applyFill="1" applyAlignment="1" applyProtection="1">
      <alignment horizontal="right" vertical="top"/>
      <protection/>
    </xf>
    <xf numFmtId="9" fontId="42" fillId="0" borderId="0" xfId="0" applyNumberFormat="1" applyFont="1" applyAlignment="1" applyProtection="1">
      <alignment horizontal="right" vertical="top"/>
      <protection/>
    </xf>
    <xf numFmtId="2" fontId="45" fillId="35" borderId="18" xfId="0" applyNumberFormat="1" applyFont="1" applyFill="1" applyBorder="1" applyAlignment="1" applyProtection="1">
      <alignment horizontal="right" vertical="top"/>
      <protection/>
    </xf>
    <xf numFmtId="0" fontId="42" fillId="34" borderId="0" xfId="0" applyFont="1" applyFill="1" applyAlignment="1" applyProtection="1">
      <alignment vertical="top"/>
      <protection/>
    </xf>
    <xf numFmtId="0" fontId="47" fillId="0" borderId="0" xfId="0" applyFont="1" applyAlignment="1">
      <alignment horizontal="center" vertical="top"/>
    </xf>
    <xf numFmtId="0" fontId="48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 vertical="top"/>
    </xf>
    <xf numFmtId="0" fontId="49" fillId="0" borderId="0" xfId="0" applyFont="1" applyAlignment="1" applyProtection="1">
      <alignment horizontal="center" vertical="top"/>
      <protection locked="0"/>
    </xf>
    <xf numFmtId="0" fontId="49" fillId="0" borderId="0" xfId="0" applyFont="1" applyBorder="1" applyAlignment="1" applyProtection="1">
      <alignment horizontal="center" vertical="top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3" sqref="B22:B23"/>
    </sheetView>
  </sheetViews>
  <sheetFormatPr defaultColWidth="9.140625" defaultRowHeight="15"/>
  <cols>
    <col min="1" max="1" width="16.7109375" style="1" customWidth="1"/>
    <col min="2" max="2" width="53.7109375" style="1" customWidth="1"/>
    <col min="3" max="3" width="16.7109375" style="1" customWidth="1"/>
    <col min="4" max="16384" width="9.140625" style="1" customWidth="1"/>
  </cols>
  <sheetData>
    <row r="1" spans="1:3" ht="19.5">
      <c r="A1" s="51"/>
      <c r="B1" s="51"/>
      <c r="C1" s="51"/>
    </row>
    <row r="2" spans="1:3" ht="15">
      <c r="A2" s="52"/>
      <c r="B2" s="52"/>
      <c r="C2" s="52"/>
    </row>
    <row r="3" spans="1:3" ht="15.75" thickBot="1">
      <c r="A3" s="53"/>
      <c r="B3" s="53"/>
      <c r="C3" s="53"/>
    </row>
    <row r="4" ht="10.5" thickBot="1" thickTop="1"/>
    <row r="5" spans="1:3" ht="15">
      <c r="A5" s="4" t="s">
        <v>0</v>
      </c>
      <c r="B5" s="5" t="s">
        <v>1</v>
      </c>
      <c r="C5" s="6"/>
    </row>
    <row r="6" spans="1:3" ht="15.75" thickBot="1">
      <c r="A6" s="7" t="s">
        <v>2</v>
      </c>
      <c r="B6" s="8" t="s">
        <v>3</v>
      </c>
      <c r="C6" s="9"/>
    </row>
    <row r="8" ht="15">
      <c r="A8" s="3" t="s">
        <v>4</v>
      </c>
    </row>
    <row r="10" spans="1:2" ht="9.75">
      <c r="A10" s="2" t="s">
        <v>5</v>
      </c>
      <c r="B10" s="10" t="s">
        <v>6</v>
      </c>
    </row>
    <row r="11" spans="1:2" ht="9.75">
      <c r="A11" s="2" t="s">
        <v>7</v>
      </c>
      <c r="B11" s="10" t="s">
        <v>8</v>
      </c>
    </row>
  </sheetData>
  <sheetProtection/>
  <mergeCells count="3">
    <mergeCell ref="A1:C1"/>
    <mergeCell ref="A2:C2"/>
    <mergeCell ref="A3:C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7109375" style="11" customWidth="1"/>
    <col min="2" max="2" width="45.7109375" style="11" customWidth="1"/>
    <col min="3" max="5" width="11.7109375" style="11" customWidth="1"/>
    <col min="6" max="16384" width="9.140625" style="11" customWidth="1"/>
  </cols>
  <sheetData>
    <row r="1" spans="1:5" ht="15">
      <c r="A1" s="54" t="s">
        <v>122</v>
      </c>
      <c r="B1" s="54"/>
      <c r="C1" s="54"/>
      <c r="D1" s="54"/>
      <c r="E1" s="54"/>
    </row>
    <row r="3" spans="1:5" ht="9.75">
      <c r="A3" s="16" t="s">
        <v>118</v>
      </c>
      <c r="B3" s="17" t="s">
        <v>12</v>
      </c>
      <c r="C3" s="16" t="s">
        <v>119</v>
      </c>
      <c r="D3" s="16" t="s">
        <v>120</v>
      </c>
      <c r="E3" s="16" t="s">
        <v>121</v>
      </c>
    </row>
    <row r="4" spans="1:5" ht="10.5">
      <c r="A4" s="18" t="s">
        <v>123</v>
      </c>
      <c r="B4" s="19" t="s">
        <v>124</v>
      </c>
      <c r="C4" s="20"/>
      <c r="D4" s="20"/>
      <c r="E4" s="20"/>
    </row>
    <row r="5" spans="1:5" ht="9.75">
      <c r="A5" s="21">
        <v>1</v>
      </c>
      <c r="B5" s="22" t="s">
        <v>125</v>
      </c>
      <c r="C5" s="23">
        <f>Položky!D29</f>
        <v>0</v>
      </c>
      <c r="D5" s="24"/>
      <c r="E5" s="23">
        <f>C5</f>
        <v>0</v>
      </c>
    </row>
    <row r="6" spans="1:5" ht="9.75">
      <c r="A6" s="21">
        <v>2</v>
      </c>
      <c r="B6" s="22" t="s">
        <v>126</v>
      </c>
      <c r="C6" s="25">
        <v>0</v>
      </c>
      <c r="D6" s="24"/>
      <c r="E6" s="23">
        <f aca="true" t="shared" si="0" ref="E6:E15">C6</f>
        <v>0</v>
      </c>
    </row>
    <row r="7" spans="1:5" ht="9.75">
      <c r="A7" s="21">
        <v>3</v>
      </c>
      <c r="B7" s="22" t="s">
        <v>127</v>
      </c>
      <c r="C7" s="25">
        <v>0</v>
      </c>
      <c r="D7" s="24"/>
      <c r="E7" s="23">
        <f t="shared" si="0"/>
        <v>0</v>
      </c>
    </row>
    <row r="8" spans="1:5" ht="9.75">
      <c r="A8" s="21">
        <v>4</v>
      </c>
      <c r="B8" s="22" t="s">
        <v>128</v>
      </c>
      <c r="C8" s="25">
        <v>0</v>
      </c>
      <c r="D8" s="24"/>
      <c r="E8" s="23">
        <f t="shared" si="0"/>
        <v>0</v>
      </c>
    </row>
    <row r="9" spans="1:5" ht="9.75">
      <c r="A9" s="21">
        <v>5</v>
      </c>
      <c r="B9" s="22" t="s">
        <v>129</v>
      </c>
      <c r="C9" s="23">
        <f>Položky!D17</f>
        <v>0</v>
      </c>
      <c r="D9" s="24"/>
      <c r="E9" s="23">
        <f t="shared" si="0"/>
        <v>0</v>
      </c>
    </row>
    <row r="10" spans="1:5" ht="9.75">
      <c r="A10" s="21">
        <v>6</v>
      </c>
      <c r="B10" s="22" t="s">
        <v>130</v>
      </c>
      <c r="C10" s="23">
        <f>Položky!D51</f>
        <v>0</v>
      </c>
      <c r="D10" s="24"/>
      <c r="E10" s="23">
        <f t="shared" si="0"/>
        <v>0</v>
      </c>
    </row>
    <row r="11" spans="1:5" ht="9.75">
      <c r="A11" s="21">
        <v>7</v>
      </c>
      <c r="B11" s="22" t="s">
        <v>127</v>
      </c>
      <c r="C11" s="25">
        <v>0</v>
      </c>
      <c r="D11" s="24"/>
      <c r="E11" s="23">
        <f t="shared" si="0"/>
        <v>0</v>
      </c>
    </row>
    <row r="12" spans="1:5" ht="9.75">
      <c r="A12" s="21">
        <v>8</v>
      </c>
      <c r="B12" s="22" t="s">
        <v>131</v>
      </c>
      <c r="C12" s="25">
        <v>0</v>
      </c>
      <c r="D12" s="24"/>
      <c r="E12" s="23">
        <f t="shared" si="0"/>
        <v>0</v>
      </c>
    </row>
    <row r="13" spans="1:5" ht="9.75">
      <c r="A13" s="21">
        <v>9</v>
      </c>
      <c r="B13" s="22" t="s">
        <v>132</v>
      </c>
      <c r="C13" s="25">
        <v>0</v>
      </c>
      <c r="D13" s="24"/>
      <c r="E13" s="23">
        <f t="shared" si="0"/>
        <v>0</v>
      </c>
    </row>
    <row r="14" spans="1:5" ht="9.75">
      <c r="A14" s="21">
        <v>10</v>
      </c>
      <c r="B14" s="22" t="s">
        <v>127</v>
      </c>
      <c r="C14" s="25">
        <v>0</v>
      </c>
      <c r="D14" s="24"/>
      <c r="E14" s="23">
        <f t="shared" si="0"/>
        <v>0</v>
      </c>
    </row>
    <row r="15" spans="1:5" ht="9.75">
      <c r="A15" s="21">
        <v>11</v>
      </c>
      <c r="B15" s="22" t="s">
        <v>133</v>
      </c>
      <c r="C15" s="25">
        <v>0</v>
      </c>
      <c r="D15" s="24"/>
      <c r="E15" s="23">
        <f t="shared" si="0"/>
        <v>0</v>
      </c>
    </row>
    <row r="16" spans="1:5" ht="10.5">
      <c r="A16" s="26"/>
      <c r="B16" s="27" t="s">
        <v>134</v>
      </c>
      <c r="C16" s="28">
        <f>SUM(C5:C15)</f>
        <v>0</v>
      </c>
      <c r="D16" s="29"/>
      <c r="E16" s="28">
        <f>SUM(E5:E15)</f>
        <v>0</v>
      </c>
    </row>
    <row r="17" spans="1:5" ht="9.75">
      <c r="A17" s="21"/>
      <c r="B17" s="22"/>
      <c r="C17" s="24"/>
      <c r="D17" s="24"/>
      <c r="E17" s="24"/>
    </row>
    <row r="18" spans="1:5" ht="10.5">
      <c r="A18" s="18" t="s">
        <v>135</v>
      </c>
      <c r="B18" s="19" t="s">
        <v>136</v>
      </c>
      <c r="C18" s="20"/>
      <c r="D18" s="20"/>
      <c r="E18" s="20"/>
    </row>
    <row r="19" spans="1:5" ht="9.75">
      <c r="A19" s="21">
        <v>12</v>
      </c>
      <c r="B19" s="22" t="s">
        <v>137</v>
      </c>
      <c r="C19" s="23">
        <f>Položky!D83</f>
        <v>0</v>
      </c>
      <c r="D19" s="24"/>
      <c r="E19" s="23">
        <f>C19</f>
        <v>0</v>
      </c>
    </row>
    <row r="20" spans="1:5" ht="10.5">
      <c r="A20" s="26"/>
      <c r="B20" s="27" t="s">
        <v>138</v>
      </c>
      <c r="C20" s="28">
        <f>SUM(C19)</f>
        <v>0</v>
      </c>
      <c r="D20" s="29"/>
      <c r="E20" s="28">
        <f>SUM(E19)</f>
        <v>0</v>
      </c>
    </row>
    <row r="21" spans="1:5" ht="9.75">
      <c r="A21" s="21"/>
      <c r="B21" s="22"/>
      <c r="C21" s="24"/>
      <c r="D21" s="24"/>
      <c r="E21" s="24"/>
    </row>
    <row r="22" spans="1:5" ht="10.5">
      <c r="A22" s="18" t="s">
        <v>139</v>
      </c>
      <c r="B22" s="19" t="s">
        <v>140</v>
      </c>
      <c r="C22" s="20"/>
      <c r="D22" s="20"/>
      <c r="E22" s="20"/>
    </row>
    <row r="23" spans="1:5" ht="9.75">
      <c r="A23" s="21">
        <v>13</v>
      </c>
      <c r="B23" s="22" t="s">
        <v>141</v>
      </c>
      <c r="C23" s="23">
        <f>Položky!D71</f>
        <v>0</v>
      </c>
      <c r="D23" s="24"/>
      <c r="E23" s="23">
        <f>C23</f>
        <v>0</v>
      </c>
    </row>
    <row r="24" spans="1:5" ht="9.75">
      <c r="A24" s="21">
        <v>14</v>
      </c>
      <c r="B24" s="22" t="s">
        <v>142</v>
      </c>
      <c r="C24" s="25">
        <v>0</v>
      </c>
      <c r="D24" s="24"/>
      <c r="E24" s="23">
        <f>C24</f>
        <v>0</v>
      </c>
    </row>
    <row r="25" spans="1:5" ht="10.5">
      <c r="A25" s="26"/>
      <c r="B25" s="27" t="s">
        <v>143</v>
      </c>
      <c r="C25" s="28">
        <f>SUM(C23:C24)</f>
        <v>0</v>
      </c>
      <c r="D25" s="29"/>
      <c r="E25" s="28">
        <f>SUM(E23:E24)</f>
        <v>0</v>
      </c>
    </row>
    <row r="26" spans="1:5" ht="9.75">
      <c r="A26" s="21"/>
      <c r="B26" s="22"/>
      <c r="C26" s="24"/>
      <c r="D26" s="24"/>
      <c r="E26" s="24"/>
    </row>
    <row r="27" spans="1:5" ht="10.5">
      <c r="A27" s="18" t="s">
        <v>144</v>
      </c>
      <c r="B27" s="19" t="s">
        <v>145</v>
      </c>
      <c r="C27" s="20"/>
      <c r="D27" s="20"/>
      <c r="E27" s="20"/>
    </row>
    <row r="28" spans="1:5" ht="9.75">
      <c r="A28" s="21">
        <v>15</v>
      </c>
      <c r="B28" s="22" t="s">
        <v>146</v>
      </c>
      <c r="C28" s="25">
        <v>0</v>
      </c>
      <c r="D28" s="24"/>
      <c r="E28" s="23">
        <f>C28</f>
        <v>0</v>
      </c>
    </row>
    <row r="29" spans="1:5" ht="10.5">
      <c r="A29" s="26"/>
      <c r="B29" s="27" t="s">
        <v>147</v>
      </c>
      <c r="C29" s="28">
        <f>SUM(C28)</f>
        <v>0</v>
      </c>
      <c r="D29" s="29"/>
      <c r="E29" s="28">
        <f>SUM(E28)</f>
        <v>0</v>
      </c>
    </row>
    <row r="30" spans="1:5" ht="10.5" thickBot="1">
      <c r="A30" s="21"/>
      <c r="B30" s="22"/>
      <c r="C30" s="24"/>
      <c r="D30" s="24"/>
      <c r="E30" s="24"/>
    </row>
    <row r="31" spans="1:5" ht="10.5" thickTop="1">
      <c r="A31" s="30"/>
      <c r="B31" s="31" t="s">
        <v>148</v>
      </c>
      <c r="C31" s="32">
        <f>C29+C25+C20+C16</f>
        <v>0</v>
      </c>
      <c r="D31" s="33">
        <v>0</v>
      </c>
      <c r="E31" s="32">
        <f>E29+E25+E20+E16</f>
        <v>0</v>
      </c>
    </row>
    <row r="32" spans="1:5" ht="9.75">
      <c r="A32" s="34"/>
      <c r="B32" s="34"/>
      <c r="C32" s="34"/>
      <c r="D32" s="34"/>
      <c r="E32" s="34"/>
    </row>
    <row r="33" spans="1:5" ht="9.75">
      <c r="A33" s="34"/>
      <c r="B33" s="34"/>
      <c r="C33" s="34"/>
      <c r="D33" s="34"/>
      <c r="E33" s="34"/>
    </row>
    <row r="34" spans="1:5" ht="12">
      <c r="A34" s="34"/>
      <c r="B34" s="35"/>
      <c r="C34" s="34"/>
      <c r="D34" s="34"/>
      <c r="E34" s="36" t="s">
        <v>121</v>
      </c>
    </row>
    <row r="35" spans="1:5" ht="12">
      <c r="A35" s="34"/>
      <c r="B35" s="35" t="s">
        <v>149</v>
      </c>
      <c r="C35" s="34"/>
      <c r="D35" s="34"/>
      <c r="E35" s="37">
        <f>E31</f>
        <v>0</v>
      </c>
    </row>
    <row r="36" spans="1:5" ht="12">
      <c r="A36" s="34"/>
      <c r="B36" s="35" t="s">
        <v>150</v>
      </c>
      <c r="C36" s="34"/>
      <c r="D36" s="34"/>
      <c r="E36" s="37">
        <f>E35*0.15</f>
        <v>0</v>
      </c>
    </row>
    <row r="37" spans="1:5" ht="12">
      <c r="A37" s="34"/>
      <c r="B37" s="35" t="s">
        <v>151</v>
      </c>
      <c r="C37" s="34"/>
      <c r="D37" s="34"/>
      <c r="E37" s="37">
        <f>SUM(E35:E36)</f>
        <v>0</v>
      </c>
    </row>
    <row r="40" spans="1:2" ht="9.75">
      <c r="A40" s="14"/>
      <c r="B40" s="11" t="s">
        <v>152</v>
      </c>
    </row>
    <row r="41" spans="1:2" ht="9.75">
      <c r="A41" s="15"/>
      <c r="B41" s="11" t="s">
        <v>153</v>
      </c>
    </row>
  </sheetData>
  <sheetProtection/>
  <mergeCells count="1">
    <mergeCell ref="A1:E1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83"/>
  <sheetViews>
    <sheetView zoomScalePageLayoutView="0" workbookViewId="0" topLeftCell="A60">
      <selection activeCell="N64" sqref="N64"/>
    </sheetView>
  </sheetViews>
  <sheetFormatPr defaultColWidth="9.140625" defaultRowHeight="15"/>
  <cols>
    <col min="1" max="1" width="5.7109375" style="11" customWidth="1"/>
    <col min="2" max="2" width="11.7109375" style="11" customWidth="1"/>
    <col min="3" max="3" width="16.7109375" style="11" customWidth="1"/>
    <col min="4" max="5" width="11.7109375" style="11" customWidth="1"/>
    <col min="6" max="6" width="7.7109375" style="11" customWidth="1"/>
    <col min="7" max="7" width="11.7109375" style="11" customWidth="1"/>
    <col min="8" max="8" width="4.7109375" style="11" customWidth="1"/>
    <col min="9" max="16384" width="9.140625" style="11" customWidth="1"/>
  </cols>
  <sheetData>
    <row r="1" spans="1:8" ht="15">
      <c r="A1" s="55" t="s">
        <v>9</v>
      </c>
      <c r="B1" s="55"/>
      <c r="C1" s="55"/>
      <c r="D1" s="55"/>
      <c r="E1" s="55"/>
      <c r="F1" s="55"/>
      <c r="G1" s="55"/>
      <c r="H1" s="55"/>
    </row>
    <row r="2" spans="1:8" ht="9.75">
      <c r="A2" s="16" t="s">
        <v>10</v>
      </c>
      <c r="B2" s="43" t="s">
        <v>11</v>
      </c>
      <c r="C2" s="43" t="s">
        <v>12</v>
      </c>
      <c r="D2" s="12" t="s">
        <v>13</v>
      </c>
      <c r="E2" s="16" t="s">
        <v>14</v>
      </c>
      <c r="F2" s="43" t="s">
        <v>15</v>
      </c>
      <c r="G2" s="16" t="s">
        <v>16</v>
      </c>
      <c r="H2" s="16" t="s">
        <v>17</v>
      </c>
    </row>
    <row r="3" spans="1:8" ht="19.5">
      <c r="A3" s="44">
        <v>1</v>
      </c>
      <c r="B3" s="45" t="s">
        <v>18</v>
      </c>
      <c r="C3" s="45" t="s">
        <v>19</v>
      </c>
      <c r="D3" s="38">
        <v>0</v>
      </c>
      <c r="E3" s="46">
        <v>220</v>
      </c>
      <c r="F3" s="45" t="s">
        <v>20</v>
      </c>
      <c r="G3" s="47">
        <f>D3*E3</f>
        <v>0</v>
      </c>
      <c r="H3" s="48">
        <v>0.15</v>
      </c>
    </row>
    <row r="4" spans="1:8" ht="19.5">
      <c r="A4" s="44">
        <v>2</v>
      </c>
      <c r="B4" s="45" t="s">
        <v>21</v>
      </c>
      <c r="C4" s="45" t="s">
        <v>22</v>
      </c>
      <c r="D4" s="38">
        <v>0</v>
      </c>
      <c r="E4" s="46">
        <v>1</v>
      </c>
      <c r="F4" s="45" t="s">
        <v>20</v>
      </c>
      <c r="G4" s="47">
        <f aca="true" t="shared" si="0" ref="G4:G11">D4*E4</f>
        <v>0</v>
      </c>
      <c r="H4" s="48">
        <v>0.15</v>
      </c>
    </row>
    <row r="5" spans="1:8" ht="19.5">
      <c r="A5" s="44">
        <v>3</v>
      </c>
      <c r="B5" s="45" t="s">
        <v>23</v>
      </c>
      <c r="C5" s="45" t="s">
        <v>24</v>
      </c>
      <c r="D5" s="38">
        <v>0</v>
      </c>
      <c r="E5" s="46">
        <v>1</v>
      </c>
      <c r="F5" s="45" t="s">
        <v>25</v>
      </c>
      <c r="G5" s="47">
        <f t="shared" si="0"/>
        <v>0</v>
      </c>
      <c r="H5" s="48">
        <v>0.15</v>
      </c>
    </row>
    <row r="6" spans="1:8" ht="30">
      <c r="A6" s="44">
        <v>4</v>
      </c>
      <c r="B6" s="45" t="s">
        <v>26</v>
      </c>
      <c r="C6" s="45" t="s">
        <v>27</v>
      </c>
      <c r="D6" s="38">
        <v>0</v>
      </c>
      <c r="E6" s="46">
        <v>1</v>
      </c>
      <c r="F6" s="45" t="s">
        <v>20</v>
      </c>
      <c r="G6" s="47">
        <f t="shared" si="0"/>
        <v>0</v>
      </c>
      <c r="H6" s="48">
        <v>0.15</v>
      </c>
    </row>
    <row r="7" spans="1:8" ht="19.5">
      <c r="A7" s="44">
        <v>5</v>
      </c>
      <c r="B7" s="45" t="s">
        <v>154</v>
      </c>
      <c r="C7" s="45" t="s">
        <v>155</v>
      </c>
      <c r="D7" s="38">
        <v>0</v>
      </c>
      <c r="E7" s="46">
        <v>96</v>
      </c>
      <c r="F7" s="45" t="s">
        <v>20</v>
      </c>
      <c r="G7" s="47">
        <f t="shared" si="0"/>
        <v>0</v>
      </c>
      <c r="H7" s="48">
        <v>0.15</v>
      </c>
    </row>
    <row r="8" spans="1:8" ht="19.5">
      <c r="A8" s="44">
        <v>6</v>
      </c>
      <c r="B8" s="45" t="s">
        <v>28</v>
      </c>
      <c r="C8" s="45" t="s">
        <v>29</v>
      </c>
      <c r="D8" s="38">
        <v>0</v>
      </c>
      <c r="E8" s="46">
        <v>4</v>
      </c>
      <c r="F8" s="45" t="s">
        <v>20</v>
      </c>
      <c r="G8" s="47">
        <f t="shared" si="0"/>
        <v>0</v>
      </c>
      <c r="H8" s="48">
        <v>0.15</v>
      </c>
    </row>
    <row r="9" spans="1:8" ht="19.5">
      <c r="A9" s="44">
        <v>7</v>
      </c>
      <c r="B9" s="45" t="s">
        <v>30</v>
      </c>
      <c r="C9" s="45" t="s">
        <v>31</v>
      </c>
      <c r="D9" s="38">
        <v>0</v>
      </c>
      <c r="E9" s="46">
        <v>4</v>
      </c>
      <c r="F9" s="45" t="s">
        <v>20</v>
      </c>
      <c r="G9" s="47">
        <f t="shared" si="0"/>
        <v>0</v>
      </c>
      <c r="H9" s="48">
        <v>0.15</v>
      </c>
    </row>
    <row r="10" spans="1:8" ht="9.75">
      <c r="A10" s="44">
        <v>8</v>
      </c>
      <c r="B10" s="45" t="s">
        <v>32</v>
      </c>
      <c r="C10" s="45" t="s">
        <v>33</v>
      </c>
      <c r="D10" s="38">
        <v>0</v>
      </c>
      <c r="E10" s="46">
        <v>156</v>
      </c>
      <c r="F10" s="45" t="s">
        <v>20</v>
      </c>
      <c r="G10" s="47">
        <f t="shared" si="0"/>
        <v>0</v>
      </c>
      <c r="H10" s="48">
        <v>0.15</v>
      </c>
    </row>
    <row r="11" spans="1:8" ht="19.5">
      <c r="A11" s="44">
        <v>9</v>
      </c>
      <c r="B11" s="45" t="s">
        <v>34</v>
      </c>
      <c r="C11" s="45" t="s">
        <v>35</v>
      </c>
      <c r="D11" s="38">
        <v>0</v>
      </c>
      <c r="E11" s="46">
        <v>39</v>
      </c>
      <c r="F11" s="45" t="s">
        <v>20</v>
      </c>
      <c r="G11" s="47">
        <f t="shared" si="0"/>
        <v>0</v>
      </c>
      <c r="H11" s="48">
        <v>0.15</v>
      </c>
    </row>
    <row r="12" ht="9.75">
      <c r="H12" s="13"/>
    </row>
    <row r="13" ht="10.5" thickBot="1">
      <c r="A13" s="39" t="s">
        <v>36</v>
      </c>
    </row>
    <row r="14" spans="1:8" ht="12" thickTop="1">
      <c r="A14" s="40"/>
      <c r="B14" s="40"/>
      <c r="C14" s="40"/>
      <c r="D14" s="40"/>
      <c r="E14" s="40"/>
      <c r="F14" s="40"/>
      <c r="G14" s="49">
        <f>SUM(G3:G13)</f>
        <v>0</v>
      </c>
      <c r="H14" s="40"/>
    </row>
    <row r="16" ht="12">
      <c r="A16" s="41" t="s">
        <v>37</v>
      </c>
    </row>
    <row r="17" spans="1:4" ht="12">
      <c r="A17" s="42" t="s">
        <v>156</v>
      </c>
      <c r="D17" s="23">
        <f>G14</f>
        <v>0</v>
      </c>
    </row>
    <row r="19" spans="1:8" ht="15">
      <c r="A19" s="55" t="s">
        <v>38</v>
      </c>
      <c r="B19" s="55"/>
      <c r="C19" s="55"/>
      <c r="D19" s="55"/>
      <c r="E19" s="55"/>
      <c r="F19" s="55"/>
      <c r="G19" s="55"/>
      <c r="H19" s="55"/>
    </row>
    <row r="20" spans="1:8" ht="9.75">
      <c r="A20" s="16" t="s">
        <v>10</v>
      </c>
      <c r="B20" s="43" t="s">
        <v>11</v>
      </c>
      <c r="C20" s="43" t="s">
        <v>12</v>
      </c>
      <c r="D20" s="12" t="s">
        <v>13</v>
      </c>
      <c r="E20" s="16" t="s">
        <v>14</v>
      </c>
      <c r="F20" s="43" t="s">
        <v>15</v>
      </c>
      <c r="G20" s="16" t="s">
        <v>16</v>
      </c>
      <c r="H20" s="16" t="s">
        <v>17</v>
      </c>
    </row>
    <row r="21" spans="1:8" ht="9.75">
      <c r="A21" s="44">
        <v>1</v>
      </c>
      <c r="B21" s="45" t="s">
        <v>39</v>
      </c>
      <c r="C21" s="45" t="s">
        <v>40</v>
      </c>
      <c r="D21" s="38">
        <v>0</v>
      </c>
      <c r="E21" s="46">
        <v>5800</v>
      </c>
      <c r="F21" s="45" t="s">
        <v>41</v>
      </c>
      <c r="G21" s="47">
        <f>D21*E21</f>
        <v>0</v>
      </c>
      <c r="H21" s="48">
        <v>0.15</v>
      </c>
    </row>
    <row r="22" spans="1:8" ht="19.5">
      <c r="A22" s="44">
        <v>2</v>
      </c>
      <c r="B22" s="45" t="s">
        <v>42</v>
      </c>
      <c r="C22" s="45" t="s">
        <v>43</v>
      </c>
      <c r="D22" s="38">
        <v>0</v>
      </c>
      <c r="E22" s="46">
        <v>4800</v>
      </c>
      <c r="F22" s="45" t="s">
        <v>41</v>
      </c>
      <c r="G22" s="47">
        <f>D22*E22</f>
        <v>0</v>
      </c>
      <c r="H22" s="48">
        <v>0.15</v>
      </c>
    </row>
    <row r="23" spans="1:8" ht="30">
      <c r="A23" s="44">
        <v>3</v>
      </c>
      <c r="B23" s="45" t="s">
        <v>44</v>
      </c>
      <c r="C23" s="45" t="s">
        <v>45</v>
      </c>
      <c r="D23" s="38">
        <v>0</v>
      </c>
      <c r="E23" s="46">
        <v>39</v>
      </c>
      <c r="F23" s="45" t="s">
        <v>20</v>
      </c>
      <c r="G23" s="47">
        <f>D23*E23</f>
        <v>0</v>
      </c>
      <c r="H23" s="48">
        <v>0.15</v>
      </c>
    </row>
    <row r="24" ht="9.75">
      <c r="H24" s="13"/>
    </row>
    <row r="25" ht="10.5" thickBot="1">
      <c r="A25" s="39" t="s">
        <v>36</v>
      </c>
    </row>
    <row r="26" spans="1:8" ht="12" thickTop="1">
      <c r="A26" s="40"/>
      <c r="B26" s="40"/>
      <c r="C26" s="40"/>
      <c r="D26" s="40"/>
      <c r="E26" s="40"/>
      <c r="F26" s="40"/>
      <c r="G26" s="49">
        <f>SUM(G21:G25)</f>
        <v>0</v>
      </c>
      <c r="H26" s="40"/>
    </row>
    <row r="28" ht="12">
      <c r="A28" s="41" t="s">
        <v>46</v>
      </c>
    </row>
    <row r="29" spans="1:4" ht="12">
      <c r="A29" s="42" t="s">
        <v>156</v>
      </c>
      <c r="D29" s="23">
        <f>G26</f>
        <v>0</v>
      </c>
    </row>
    <row r="31" spans="1:8" ht="15">
      <c r="A31" s="55" t="s">
        <v>47</v>
      </c>
      <c r="B31" s="55"/>
      <c r="C31" s="55"/>
      <c r="D31" s="55"/>
      <c r="E31" s="55"/>
      <c r="F31" s="55"/>
      <c r="G31" s="55"/>
      <c r="H31" s="55"/>
    </row>
    <row r="32" spans="1:8" ht="9.75">
      <c r="A32" s="16" t="s">
        <v>10</v>
      </c>
      <c r="B32" s="43" t="s">
        <v>11</v>
      </c>
      <c r="C32" s="43" t="s">
        <v>12</v>
      </c>
      <c r="D32" s="12" t="s">
        <v>13</v>
      </c>
      <c r="E32" s="16" t="s">
        <v>14</v>
      </c>
      <c r="F32" s="43" t="s">
        <v>15</v>
      </c>
      <c r="G32" s="16" t="s">
        <v>16</v>
      </c>
      <c r="H32" s="16" t="s">
        <v>17</v>
      </c>
    </row>
    <row r="33" spans="1:8" ht="19.5">
      <c r="A33" s="44">
        <v>1</v>
      </c>
      <c r="B33" s="45" t="s">
        <v>48</v>
      </c>
      <c r="C33" s="45" t="s">
        <v>49</v>
      </c>
      <c r="D33" s="38">
        <v>0</v>
      </c>
      <c r="E33" s="46">
        <v>440</v>
      </c>
      <c r="F33" s="45" t="s">
        <v>50</v>
      </c>
      <c r="G33" s="47">
        <f aca="true" t="shared" si="1" ref="G33:G42">D33*E33</f>
        <v>0</v>
      </c>
      <c r="H33" s="48">
        <v>0.15</v>
      </c>
    </row>
    <row r="34" spans="1:8" ht="19.5">
      <c r="A34" s="44">
        <v>2</v>
      </c>
      <c r="B34" s="45" t="s">
        <v>51</v>
      </c>
      <c r="C34" s="45" t="s">
        <v>52</v>
      </c>
      <c r="D34" s="38">
        <v>0</v>
      </c>
      <c r="E34" s="46">
        <v>220</v>
      </c>
      <c r="F34" s="45" t="s">
        <v>50</v>
      </c>
      <c r="G34" s="47">
        <f t="shared" si="1"/>
        <v>0</v>
      </c>
      <c r="H34" s="48">
        <v>0.15</v>
      </c>
    </row>
    <row r="35" spans="1:8" ht="9.75">
      <c r="A35" s="44">
        <v>3</v>
      </c>
      <c r="B35" s="45" t="s">
        <v>53</v>
      </c>
      <c r="C35" s="45" t="s">
        <v>54</v>
      </c>
      <c r="D35" s="38">
        <v>0</v>
      </c>
      <c r="E35" s="46">
        <v>220</v>
      </c>
      <c r="F35" s="45" t="s">
        <v>50</v>
      </c>
      <c r="G35" s="47">
        <f t="shared" si="1"/>
        <v>0</v>
      </c>
      <c r="H35" s="48">
        <v>0.15</v>
      </c>
    </row>
    <row r="36" spans="1:8" ht="19.5">
      <c r="A36" s="44">
        <v>4</v>
      </c>
      <c r="B36" s="45" t="s">
        <v>55</v>
      </c>
      <c r="C36" s="45" t="s">
        <v>56</v>
      </c>
      <c r="D36" s="38">
        <v>0</v>
      </c>
      <c r="E36" s="46">
        <v>220</v>
      </c>
      <c r="F36" s="45" t="s">
        <v>50</v>
      </c>
      <c r="G36" s="47">
        <f t="shared" si="1"/>
        <v>0</v>
      </c>
      <c r="H36" s="48">
        <v>0.15</v>
      </c>
    </row>
    <row r="37" spans="1:8" ht="9.75">
      <c r="A37" s="44" t="s">
        <v>57</v>
      </c>
      <c r="B37" s="45" t="s">
        <v>58</v>
      </c>
      <c r="C37" s="45" t="s">
        <v>59</v>
      </c>
      <c r="D37" s="38">
        <v>0</v>
      </c>
      <c r="E37" s="46">
        <v>1200</v>
      </c>
      <c r="F37" s="45" t="s">
        <v>60</v>
      </c>
      <c r="G37" s="47">
        <f t="shared" si="1"/>
        <v>0</v>
      </c>
      <c r="H37" s="48">
        <v>0.15</v>
      </c>
    </row>
    <row r="38" spans="1:8" ht="19.5">
      <c r="A38" s="44">
        <v>6</v>
      </c>
      <c r="B38" s="45" t="s">
        <v>61</v>
      </c>
      <c r="C38" s="45" t="s">
        <v>62</v>
      </c>
      <c r="D38" s="38">
        <v>0</v>
      </c>
      <c r="E38" s="46">
        <v>4800</v>
      </c>
      <c r="F38" s="45" t="s">
        <v>63</v>
      </c>
      <c r="G38" s="47">
        <f t="shared" si="1"/>
        <v>0</v>
      </c>
      <c r="H38" s="48">
        <v>0.15</v>
      </c>
    </row>
    <row r="39" spans="1:8" ht="9.75">
      <c r="A39" s="44">
        <v>7</v>
      </c>
      <c r="B39" s="45" t="s">
        <v>64</v>
      </c>
      <c r="C39" s="45" t="s">
        <v>65</v>
      </c>
      <c r="D39" s="38">
        <v>0</v>
      </c>
      <c r="E39" s="46">
        <v>126.75</v>
      </c>
      <c r="F39" s="45" t="s">
        <v>50</v>
      </c>
      <c r="G39" s="47">
        <f t="shared" si="1"/>
        <v>0</v>
      </c>
      <c r="H39" s="48">
        <v>0.15</v>
      </c>
    </row>
    <row r="40" spans="1:8" ht="9.75">
      <c r="A40" s="44">
        <v>8</v>
      </c>
      <c r="B40" s="45" t="s">
        <v>66</v>
      </c>
      <c r="C40" s="45" t="s">
        <v>67</v>
      </c>
      <c r="D40" s="38">
        <v>0</v>
      </c>
      <c r="E40" s="46">
        <v>220</v>
      </c>
      <c r="F40" s="45" t="s">
        <v>50</v>
      </c>
      <c r="G40" s="47">
        <f t="shared" si="1"/>
        <v>0</v>
      </c>
      <c r="H40" s="48">
        <v>0.15</v>
      </c>
    </row>
    <row r="41" spans="1:8" ht="39.75">
      <c r="A41" s="44" t="s">
        <v>68</v>
      </c>
      <c r="B41" s="45" t="s">
        <v>69</v>
      </c>
      <c r="C41" s="45" t="s">
        <v>70</v>
      </c>
      <c r="D41" s="38">
        <v>0</v>
      </c>
      <c r="E41" s="46">
        <v>39</v>
      </c>
      <c r="F41" s="45" t="s">
        <v>25</v>
      </c>
      <c r="G41" s="47">
        <f t="shared" si="1"/>
        <v>0</v>
      </c>
      <c r="H41" s="48">
        <v>0.15</v>
      </c>
    </row>
    <row r="42" spans="1:8" ht="19.5">
      <c r="A42" s="44" t="s">
        <v>71</v>
      </c>
      <c r="B42" s="45" t="s">
        <v>72</v>
      </c>
      <c r="C42" s="45" t="s">
        <v>73</v>
      </c>
      <c r="D42" s="38">
        <v>0</v>
      </c>
      <c r="E42" s="46">
        <v>5800</v>
      </c>
      <c r="F42" s="45" t="s">
        <v>25</v>
      </c>
      <c r="G42" s="47">
        <f t="shared" si="1"/>
        <v>0</v>
      </c>
      <c r="H42" s="48">
        <v>0.15</v>
      </c>
    </row>
    <row r="43" ht="9.75">
      <c r="H43" s="13"/>
    </row>
    <row r="44" ht="10.5" thickBot="1">
      <c r="A44" s="39" t="s">
        <v>74</v>
      </c>
    </row>
    <row r="45" spans="1:8" ht="12" thickTop="1">
      <c r="A45" s="40"/>
      <c r="B45" s="40"/>
      <c r="C45" s="40"/>
      <c r="D45" s="40"/>
      <c r="E45" s="40"/>
      <c r="F45" s="40"/>
      <c r="G45" s="49">
        <f>SUM(G33:G44)</f>
        <v>0</v>
      </c>
      <c r="H45" s="40"/>
    </row>
    <row r="47" ht="12">
      <c r="A47" s="41" t="s">
        <v>75</v>
      </c>
    </row>
    <row r="48" spans="1:4" ht="12">
      <c r="A48" s="42" t="s">
        <v>157</v>
      </c>
      <c r="D48" s="50">
        <v>0</v>
      </c>
    </row>
    <row r="50" ht="12">
      <c r="A50" s="41" t="s">
        <v>76</v>
      </c>
    </row>
    <row r="51" spans="1:4" ht="12">
      <c r="A51" s="42" t="s">
        <v>158</v>
      </c>
      <c r="D51" s="23">
        <f>D48+G45</f>
        <v>0</v>
      </c>
    </row>
    <row r="53" spans="1:8" ht="15">
      <c r="A53" s="55" t="s">
        <v>77</v>
      </c>
      <c r="B53" s="55"/>
      <c r="C53" s="55"/>
      <c r="D53" s="55"/>
      <c r="E53" s="55"/>
      <c r="F53" s="55"/>
      <c r="G53" s="55"/>
      <c r="H53" s="55"/>
    </row>
    <row r="54" spans="1:8" ht="9.75">
      <c r="A54" s="16" t="s">
        <v>10</v>
      </c>
      <c r="B54" s="43" t="s">
        <v>11</v>
      </c>
      <c r="C54" s="43" t="s">
        <v>12</v>
      </c>
      <c r="D54" s="12" t="s">
        <v>13</v>
      </c>
      <c r="E54" s="16" t="s">
        <v>14</v>
      </c>
      <c r="F54" s="43" t="s">
        <v>15</v>
      </c>
      <c r="G54" s="16" t="s">
        <v>16</v>
      </c>
      <c r="H54" s="16" t="s">
        <v>17</v>
      </c>
    </row>
    <row r="55" spans="1:8" ht="30">
      <c r="A55" s="44" t="s">
        <v>78</v>
      </c>
      <c r="B55" s="45" t="s">
        <v>79</v>
      </c>
      <c r="C55" s="45" t="s">
        <v>80</v>
      </c>
      <c r="D55" s="38">
        <v>0</v>
      </c>
      <c r="E55" s="46">
        <v>4</v>
      </c>
      <c r="F55" s="45" t="s">
        <v>20</v>
      </c>
      <c r="G55" s="47">
        <f aca="true" t="shared" si="2" ref="G55:G65">D55*E55</f>
        <v>0</v>
      </c>
      <c r="H55" s="48">
        <v>0.15</v>
      </c>
    </row>
    <row r="56" spans="1:8" ht="19.5">
      <c r="A56" s="44" t="s">
        <v>81</v>
      </c>
      <c r="B56" s="45" t="s">
        <v>82</v>
      </c>
      <c r="C56" s="45" t="s">
        <v>83</v>
      </c>
      <c r="D56" s="38">
        <v>0</v>
      </c>
      <c r="E56" s="46">
        <v>96</v>
      </c>
      <c r="F56" s="45" t="s">
        <v>20</v>
      </c>
      <c r="G56" s="47">
        <f t="shared" si="2"/>
        <v>0</v>
      </c>
      <c r="H56" s="48">
        <v>0.15</v>
      </c>
    </row>
    <row r="57" spans="1:8" ht="39.75">
      <c r="A57" s="44" t="s">
        <v>84</v>
      </c>
      <c r="B57" s="45" t="s">
        <v>85</v>
      </c>
      <c r="C57" s="45" t="s">
        <v>86</v>
      </c>
      <c r="D57" s="38">
        <v>0</v>
      </c>
      <c r="E57" s="46">
        <v>1</v>
      </c>
      <c r="F57" s="45" t="s">
        <v>20</v>
      </c>
      <c r="G57" s="47">
        <f t="shared" si="2"/>
        <v>0</v>
      </c>
      <c r="H57" s="48">
        <v>0.15</v>
      </c>
    </row>
    <row r="58" spans="1:8" ht="39.75">
      <c r="A58" s="44" t="s">
        <v>87</v>
      </c>
      <c r="B58" s="45" t="s">
        <v>88</v>
      </c>
      <c r="C58" s="45" t="s">
        <v>89</v>
      </c>
      <c r="D58" s="38">
        <v>0</v>
      </c>
      <c r="E58" s="46">
        <v>1</v>
      </c>
      <c r="F58" s="45" t="s">
        <v>20</v>
      </c>
      <c r="G58" s="47">
        <f t="shared" si="2"/>
        <v>0</v>
      </c>
      <c r="H58" s="48">
        <v>0.15</v>
      </c>
    </row>
    <row r="59" spans="1:8" ht="39.75">
      <c r="A59" s="44" t="s">
        <v>57</v>
      </c>
      <c r="B59" s="45" t="s">
        <v>90</v>
      </c>
      <c r="C59" s="45" t="s">
        <v>91</v>
      </c>
      <c r="D59" s="38">
        <v>0</v>
      </c>
      <c r="E59" s="46">
        <v>4</v>
      </c>
      <c r="F59" s="45" t="s">
        <v>20</v>
      </c>
      <c r="G59" s="47">
        <f t="shared" si="2"/>
        <v>0</v>
      </c>
      <c r="H59" s="48">
        <v>0.15</v>
      </c>
    </row>
    <row r="60" spans="1:8" ht="49.5">
      <c r="A60" s="44" t="s">
        <v>92</v>
      </c>
      <c r="B60" s="45" t="s">
        <v>93</v>
      </c>
      <c r="C60" s="45" t="s">
        <v>94</v>
      </c>
      <c r="D60" s="38">
        <v>0</v>
      </c>
      <c r="E60" s="46">
        <v>1</v>
      </c>
      <c r="F60" s="45" t="s">
        <v>20</v>
      </c>
      <c r="G60" s="47">
        <f t="shared" si="2"/>
        <v>0</v>
      </c>
      <c r="H60" s="48">
        <v>0.15</v>
      </c>
    </row>
    <row r="61" spans="1:8" ht="39.75">
      <c r="A61" s="44" t="s">
        <v>95</v>
      </c>
      <c r="B61" s="45" t="s">
        <v>96</v>
      </c>
      <c r="C61" s="45" t="s">
        <v>97</v>
      </c>
      <c r="D61" s="38">
        <v>0</v>
      </c>
      <c r="E61" s="46">
        <v>1</v>
      </c>
      <c r="F61" s="45" t="s">
        <v>20</v>
      </c>
      <c r="G61" s="47">
        <f t="shared" si="2"/>
        <v>0</v>
      </c>
      <c r="H61" s="48">
        <v>0.15</v>
      </c>
    </row>
    <row r="62" spans="1:8" ht="39.75">
      <c r="A62" s="44" t="s">
        <v>98</v>
      </c>
      <c r="B62" s="45" t="s">
        <v>99</v>
      </c>
      <c r="C62" s="45" t="s">
        <v>100</v>
      </c>
      <c r="D62" s="38">
        <v>0</v>
      </c>
      <c r="E62" s="46">
        <v>1</v>
      </c>
      <c r="F62" s="45" t="s">
        <v>20</v>
      </c>
      <c r="G62" s="47">
        <f t="shared" si="2"/>
        <v>0</v>
      </c>
      <c r="H62" s="48">
        <v>0.15</v>
      </c>
    </row>
    <row r="63" spans="1:8" ht="30">
      <c r="A63" s="44" t="s">
        <v>68</v>
      </c>
      <c r="B63" s="45" t="s">
        <v>101</v>
      </c>
      <c r="C63" s="45" t="s">
        <v>102</v>
      </c>
      <c r="D63" s="38">
        <v>0</v>
      </c>
      <c r="E63" s="46">
        <v>1</v>
      </c>
      <c r="F63" s="45" t="s">
        <v>20</v>
      </c>
      <c r="G63" s="47">
        <f t="shared" si="2"/>
        <v>0</v>
      </c>
      <c r="H63" s="48">
        <v>0.15</v>
      </c>
    </row>
    <row r="64" spans="1:8" ht="19.5">
      <c r="A64" s="44" t="s">
        <v>71</v>
      </c>
      <c r="B64" s="45" t="s">
        <v>103</v>
      </c>
      <c r="C64" s="45" t="s">
        <v>104</v>
      </c>
      <c r="D64" s="38">
        <v>0</v>
      </c>
      <c r="E64" s="46">
        <v>96</v>
      </c>
      <c r="F64" s="45" t="s">
        <v>25</v>
      </c>
      <c r="G64" s="47">
        <f t="shared" si="2"/>
        <v>0</v>
      </c>
      <c r="H64" s="48">
        <v>0.15</v>
      </c>
    </row>
    <row r="65" spans="1:8" ht="30">
      <c r="A65" s="44" t="s">
        <v>105</v>
      </c>
      <c r="B65" s="45" t="s">
        <v>106</v>
      </c>
      <c r="C65" s="45" t="s">
        <v>107</v>
      </c>
      <c r="D65" s="38">
        <v>0</v>
      </c>
      <c r="E65" s="46">
        <v>1</v>
      </c>
      <c r="F65" s="45" t="s">
        <v>25</v>
      </c>
      <c r="G65" s="47">
        <f t="shared" si="2"/>
        <v>0</v>
      </c>
      <c r="H65" s="48">
        <v>0.15</v>
      </c>
    </row>
    <row r="66" ht="9.75">
      <c r="H66" s="13"/>
    </row>
    <row r="67" ht="10.5" thickBot="1">
      <c r="A67" s="39" t="s">
        <v>108</v>
      </c>
    </row>
    <row r="68" spans="1:8" ht="12" thickTop="1">
      <c r="A68" s="40"/>
      <c r="B68" s="40"/>
      <c r="C68" s="40"/>
      <c r="D68" s="40"/>
      <c r="E68" s="40"/>
      <c r="F68" s="40"/>
      <c r="G68" s="49">
        <f>SUM(G55:G67)</f>
        <v>0</v>
      </c>
      <c r="H68" s="40"/>
    </row>
    <row r="70" ht="12">
      <c r="A70" s="41" t="s">
        <v>109</v>
      </c>
    </row>
    <row r="71" spans="1:4" ht="12">
      <c r="A71" s="42" t="s">
        <v>159</v>
      </c>
      <c r="D71" s="23">
        <f>G68</f>
        <v>0</v>
      </c>
    </row>
    <row r="73" spans="1:8" ht="15">
      <c r="A73" s="55" t="s">
        <v>110</v>
      </c>
      <c r="B73" s="55"/>
      <c r="C73" s="55"/>
      <c r="D73" s="55"/>
      <c r="E73" s="55"/>
      <c r="F73" s="55"/>
      <c r="G73" s="55"/>
      <c r="H73" s="55"/>
    </row>
    <row r="74" spans="1:8" ht="9.75">
      <c r="A74" s="16" t="s">
        <v>10</v>
      </c>
      <c r="B74" s="43" t="s">
        <v>11</v>
      </c>
      <c r="C74" s="43" t="s">
        <v>12</v>
      </c>
      <c r="D74" s="12" t="s">
        <v>13</v>
      </c>
      <c r="E74" s="16" t="s">
        <v>14</v>
      </c>
      <c r="F74" s="43" t="s">
        <v>15</v>
      </c>
      <c r="G74" s="16" t="s">
        <v>16</v>
      </c>
      <c r="H74" s="16" t="s">
        <v>17</v>
      </c>
    </row>
    <row r="75" spans="1:8" ht="19.5">
      <c r="A75" s="44">
        <v>1</v>
      </c>
      <c r="B75" s="45" t="s">
        <v>111</v>
      </c>
      <c r="C75" s="45" t="s">
        <v>112</v>
      </c>
      <c r="D75" s="38">
        <v>0</v>
      </c>
      <c r="E75" s="46">
        <v>20</v>
      </c>
      <c r="F75" s="45" t="s">
        <v>113</v>
      </c>
      <c r="G75" s="47">
        <f>D75*E75</f>
        <v>0</v>
      </c>
      <c r="H75" s="48">
        <v>0.15</v>
      </c>
    </row>
    <row r="76" spans="1:8" ht="9.75">
      <c r="A76" s="44">
        <v>2</v>
      </c>
      <c r="B76" s="45" t="s">
        <v>111</v>
      </c>
      <c r="C76" s="45" t="s">
        <v>114</v>
      </c>
      <c r="D76" s="38">
        <v>0</v>
      </c>
      <c r="E76" s="46">
        <v>80</v>
      </c>
      <c r="F76" s="45" t="s">
        <v>113</v>
      </c>
      <c r="G76" s="47">
        <f>D76*E76</f>
        <v>0</v>
      </c>
      <c r="H76" s="48">
        <v>0.15</v>
      </c>
    </row>
    <row r="77" spans="1:8" ht="19.5">
      <c r="A77" s="44">
        <v>3</v>
      </c>
      <c r="B77" s="45" t="s">
        <v>111</v>
      </c>
      <c r="C77" s="45" t="s">
        <v>115</v>
      </c>
      <c r="D77" s="38">
        <v>0</v>
      </c>
      <c r="E77" s="46">
        <v>24</v>
      </c>
      <c r="F77" s="45" t="s">
        <v>113</v>
      </c>
      <c r="G77" s="47">
        <f>D77*E77</f>
        <v>0</v>
      </c>
      <c r="H77" s="48">
        <v>0.15</v>
      </c>
    </row>
    <row r="78" ht="9.75">
      <c r="H78" s="13"/>
    </row>
    <row r="79" ht="10.5" thickBot="1">
      <c r="A79" s="39" t="s">
        <v>116</v>
      </c>
    </row>
    <row r="80" spans="1:8" ht="12" thickTop="1">
      <c r="A80" s="40"/>
      <c r="B80" s="40"/>
      <c r="C80" s="40"/>
      <c r="D80" s="40"/>
      <c r="E80" s="40"/>
      <c r="F80" s="40"/>
      <c r="G80" s="49">
        <f>SUM(G75:G79)</f>
        <v>0</v>
      </c>
      <c r="H80" s="40"/>
    </row>
    <row r="82" ht="12">
      <c r="A82" s="41" t="s">
        <v>117</v>
      </c>
    </row>
    <row r="83" spans="1:4" ht="12">
      <c r="A83" s="42" t="s">
        <v>160</v>
      </c>
      <c r="D83" s="23">
        <f>G80</f>
        <v>0</v>
      </c>
    </row>
  </sheetData>
  <sheetProtection/>
  <mergeCells count="5">
    <mergeCell ref="A1:H1"/>
    <mergeCell ref="A19:H19"/>
    <mergeCell ref="A31:H31"/>
    <mergeCell ref="A53:H53"/>
    <mergeCell ref="A73:H73"/>
  </mergeCells>
  <printOptions/>
  <pageMargins left="0.7" right="0.7" top="0.787401575" bottom="0.787401575" header="0.3" footer="0.3"/>
  <pageSetup horizontalDpi="600" verticalDpi="600" orientation="portrait" paperSize="9" r:id="rId1"/>
  <headerFooter>
    <oddFooter>&amp;CStrana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DANĚK</dc:creator>
  <cp:keywords/>
  <dc:description/>
  <cp:lastModifiedBy>LE0NA</cp:lastModifiedBy>
  <dcterms:created xsi:type="dcterms:W3CDTF">2021-01-25T08:33:56Z</dcterms:created>
  <dcterms:modified xsi:type="dcterms:W3CDTF">2021-03-24T12:17:44Z</dcterms:modified>
  <cp:category/>
  <cp:version/>
  <cp:contentType/>
  <cp:contentStatus/>
</cp:coreProperties>
</file>