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2530" activeTab="1"/>
  </bookViews>
  <sheets>
    <sheet name="Titulní list" sheetId="1" r:id="rId1"/>
    <sheet name="Rekapitulace" sheetId="2" r:id="rId2"/>
    <sheet name="Položky" sheetId="3" r:id="rId3"/>
  </sheets>
  <definedNames/>
  <calcPr fullCalcOnLoad="1"/>
</workbook>
</file>

<file path=xl/sharedStrings.xml><?xml version="1.0" encoding="utf-8"?>
<sst xmlns="http://schemas.openxmlformats.org/spreadsheetml/2006/main" count="208" uniqueCount="141">
  <si>
    <t>Nabídka číslo:</t>
  </si>
  <si>
    <t>N21-0022</t>
  </si>
  <si>
    <t>název:</t>
  </si>
  <si>
    <t>BD-NOVÝ JIČÍN - HROMOSVOD D144 3</t>
  </si>
  <si>
    <t>Investor:</t>
  </si>
  <si>
    <t>Vypracoval:</t>
  </si>
  <si>
    <t>Petr Daněk</t>
  </si>
  <si>
    <t>Dne:</t>
  </si>
  <si>
    <t>07.02.2021</t>
  </si>
  <si>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</si>
  <si>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</si>
  <si>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</si>
  <si>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</si>
  <si>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</si>
  <si>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</si>
  <si>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</si>
  <si>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</si>
  <si>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</si>
  <si>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210220021</t>
  </si>
  <si>
    <t>uzem. v zemi FeZn do 120 mm2 vč.svorek;propoj.aj.</t>
  </si>
  <si>
    <t>m</t>
  </si>
  <si>
    <t>210220022</t>
  </si>
  <si>
    <t>uzem. v zemi FeZn R=8-10 mm vč.svorek,propoj. aj.</t>
  </si>
  <si>
    <t>210220101</t>
  </si>
  <si>
    <t>svodové vodiče FeZn do R=10mm;Al o10mm;Cu R=8mm vč.podpěr</t>
  </si>
  <si>
    <t>210220221</t>
  </si>
  <si>
    <t>jímací tyč do 3m délky na ocel konstr.;beton vč.up</t>
  </si>
  <si>
    <t>ks</t>
  </si>
  <si>
    <t>210220301</t>
  </si>
  <si>
    <t>svorky hromosvodové do 2 šroubu (SS;SR 03)</t>
  </si>
  <si>
    <t>210220302</t>
  </si>
  <si>
    <t>svorky hromosv.nad 2 šrouby(ST;SJ;SK;SZ;SR01;02)</t>
  </si>
  <si>
    <t>210220321</t>
  </si>
  <si>
    <t>svorka na potrubí ,,Bernard,,vč.pásku(bez vodiče)</t>
  </si>
  <si>
    <t>210220362</t>
  </si>
  <si>
    <t>tyč.zemnič vč.zaraž.do země+připoj. do 4.5m soupr.</t>
  </si>
  <si>
    <t>210220372</t>
  </si>
  <si>
    <t>ochranný úhelník nebo trubka s držáky do zdiva</t>
  </si>
  <si>
    <t>210220401</t>
  </si>
  <si>
    <t>označení svodu štítky smalt.;umělá hmota</t>
  </si>
  <si>
    <t>210220431</t>
  </si>
  <si>
    <t>tvarováni mont.dílu-jímače;ochran.trubky;úhelníky</t>
  </si>
  <si>
    <t>Celkem za ceník:</t>
  </si>
  <si>
    <t xml:space="preserve">                        Základ DPH Základ 21%   Základ 15% Základ 0%</t>
  </si>
  <si>
    <t>Materiály</t>
  </si>
  <si>
    <t>100002</t>
  </si>
  <si>
    <t>ZEM.DUZ DRZAK OCHR.UHEL.DO ZDI</t>
  </si>
  <si>
    <t>Ks</t>
  </si>
  <si>
    <t>100003</t>
  </si>
  <si>
    <t>ZEM.DRAT FeZn  10 MM</t>
  </si>
  <si>
    <t>Kg</t>
  </si>
  <si>
    <t>100004</t>
  </si>
  <si>
    <t>ZEM.DRAT AlMgSi  8 MM</t>
  </si>
  <si>
    <t>O 4</t>
  </si>
  <si>
    <t>100007</t>
  </si>
  <si>
    <t>ZEM.TYC JÍMACÍ JP20</t>
  </si>
  <si>
    <t xml:space="preserve">  KS</t>
  </si>
  <si>
    <t>100009</t>
  </si>
  <si>
    <t>ZEM.SVORKA SK</t>
  </si>
  <si>
    <t>O 6</t>
  </si>
  <si>
    <t>100012</t>
  </si>
  <si>
    <t>ZEM.OCHR. UHELNIK OU  200cm</t>
  </si>
  <si>
    <t>O 7</t>
  </si>
  <si>
    <t>100013</t>
  </si>
  <si>
    <t>ZEM.PODPERA PV 01</t>
  </si>
  <si>
    <t>O 8</t>
  </si>
  <si>
    <t>100025</t>
  </si>
  <si>
    <t>ZEM.PODPERA PV 21 LITINA</t>
  </si>
  <si>
    <t>100031</t>
  </si>
  <si>
    <t>ZEM.SVORKA SZ</t>
  </si>
  <si>
    <t>O 10</t>
  </si>
  <si>
    <t>100032</t>
  </si>
  <si>
    <t>ZEM.SVORKA SS</t>
  </si>
  <si>
    <t>100033</t>
  </si>
  <si>
    <t>ZEM.SVORKA SJ 01</t>
  </si>
  <si>
    <t>100036</t>
  </si>
  <si>
    <t>ZEM.SVORKA SO VELKA</t>
  </si>
  <si>
    <t>100039</t>
  </si>
  <si>
    <t>ZEM.SVORKA SR 02 pas.+pas.</t>
  </si>
  <si>
    <t>100040</t>
  </si>
  <si>
    <t>ZEM.SVORKA SR 03 pas.+kul.</t>
  </si>
  <si>
    <t>100044</t>
  </si>
  <si>
    <t>ZEM.PASEK FEZN 30/4</t>
  </si>
  <si>
    <t>O 17</t>
  </si>
  <si>
    <t>100046</t>
  </si>
  <si>
    <t>ZEM.TYC ZT 2M</t>
  </si>
  <si>
    <t>O 18</t>
  </si>
  <si>
    <t>100056</t>
  </si>
  <si>
    <t>STITEK HROM.C.-3-</t>
  </si>
  <si>
    <t>200102</t>
  </si>
  <si>
    <t>PASKA CU 50CM</t>
  </si>
  <si>
    <t>200137</t>
  </si>
  <si>
    <t>ZEM.SVORKA ZS16 /BERNARD/</t>
  </si>
  <si>
    <t>O 21</t>
  </si>
  <si>
    <t>6502610</t>
  </si>
  <si>
    <t>PODSTAVEC beton/M16 pro jimaci + jimacímač</t>
  </si>
  <si>
    <t>Celkem za materiály:</t>
  </si>
  <si>
    <t xml:space="preserve">                Základ DPH Základ 21% Základ 15% Základ 0%</t>
  </si>
  <si>
    <t xml:space="preserve">                           Základ DPH Základ 21%  Základ 15% Základ 0%</t>
  </si>
  <si>
    <t>Práce v HZS</t>
  </si>
  <si>
    <t/>
  </si>
  <si>
    <t>Revize elektro</t>
  </si>
  <si>
    <t>hod.</t>
  </si>
  <si>
    <t>Příprava staveniště</t>
  </si>
  <si>
    <t>Projekt elektro skutečný stav</t>
  </si>
  <si>
    <t>Celkem za práci v HZS:</t>
  </si>
  <si>
    <t xml:space="preserve">                             Základ DPH Základ 21%  Základ 15% Základ 0%</t>
  </si>
  <si>
    <t>Kap.</t>
  </si>
  <si>
    <t>Základ DPH</t>
  </si>
  <si>
    <t>Základ 21%</t>
  </si>
  <si>
    <t>Základ 15%</t>
  </si>
  <si>
    <t>Rekapitulace</t>
  </si>
  <si>
    <t xml:space="preserve">A.  </t>
  </si>
  <si>
    <t>UPRAVENÉ ROZPOČTOVÉ NÁKLADY</t>
  </si>
  <si>
    <t>C21M - Elektromontáže (MONTÁŽ)</t>
  </si>
  <si>
    <t>C21M - Elektromontáže (MAT.NOSNÝ)</t>
  </si>
  <si>
    <t xml:space="preserve">  Podružný materiál</t>
  </si>
  <si>
    <t xml:space="preserve">  Podíl přidružených výkonů z C21M a navázaného materiálu</t>
  </si>
  <si>
    <t>Ostatní materiál (MAT.NOSNÝ)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</si>
  <si>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</si>
  <si>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</si>
  <si>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</si>
  <si>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</si>
  <si>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</si>
  <si>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</si>
  <si>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</si>
  <si>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CELKEM DODÁVKA</t>
  </si>
  <si>
    <t xml:space="preserve">D.  </t>
  </si>
  <si>
    <t>VEDLEJŠÍ ROZPOČTOVÉ NÁKLADY</t>
  </si>
  <si>
    <t>Doprava</t>
  </si>
  <si>
    <t>CELKEM VRN</t>
  </si>
  <si>
    <t>REKAPITULACE CELKEM</t>
  </si>
  <si>
    <t>CELKEM - náklady bez DPH [Kč]:</t>
  </si>
  <si>
    <t>hodnoty DPH:</t>
  </si>
  <si>
    <t>náklady včetně DPH:</t>
  </si>
  <si>
    <t>DOSADIT CENU V KČ</t>
  </si>
  <si>
    <t>DOPOČTENO AUTOMATICKY</t>
  </si>
  <si>
    <t xml:space="preserve">Cena za ceník celkem: </t>
  </si>
  <si>
    <t xml:space="preserve">Prořez (5,00%):  </t>
  </si>
  <si>
    <t xml:space="preserve">Cena za materiály celkem: </t>
  </si>
  <si>
    <t xml:space="preserve">Cena za práci v HZS celkem: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</si>
</sst>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sz val="16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double">
        <color rgb="FF000000"/>
      </top>
      <bottom/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left" vertical="top" indent="1"/>
    </xf>
    <xf numFmtId="0" fontId="42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horizontal="right" vertical="top"/>
    </xf>
    <xf numFmtId="0" fontId="43" fillId="33" borderId="14" xfId="0" applyFont="1" applyFill="1" applyBorder="1" applyAlignment="1">
      <alignment horizontal="left" vertical="top" indent="1"/>
    </xf>
    <xf numFmtId="0" fontId="42" fillId="33" borderId="15" xfId="0" applyFont="1" applyFill="1" applyBorder="1" applyAlignment="1">
      <alignment vertical="top"/>
    </xf>
    <xf numFmtId="0" fontId="42" fillId="0" borderId="0" xfId="0" applyFont="1" applyAlignment="1">
      <alignment horizontal="left" vertical="top" indent="1"/>
    </xf>
    <xf numFmtId="0" fontId="42" fillId="0" borderId="0" xfId="0" applyFont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 locked="0"/>
    </xf>
    <xf numFmtId="0" fontId="42" fillId="0" borderId="0" xfId="0" applyFont="1" applyAlignment="1" applyProtection="1">
      <alignment horizontal="right" vertical="top"/>
      <protection locked="0"/>
    </xf>
    <xf numFmtId="0" fontId="42" fillId="34" borderId="0" xfId="0" applyFont="1" applyFill="1" applyAlignment="1" applyProtection="1">
      <alignment vertical="top"/>
      <protection locked="0"/>
    </xf>
    <xf numFmtId="0" fontId="42" fillId="35" borderId="0" xfId="0" applyFont="1" applyFill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 horizontal="right" vertical="top"/>
      <protection/>
    </xf>
    <xf numFmtId="0" fontId="44" fillId="0" borderId="0" xfId="0" applyFont="1" applyAlignment="1" applyProtection="1">
      <alignment vertical="top" wrapText="1"/>
      <protection/>
    </xf>
    <xf numFmtId="2" fontId="44" fillId="0" borderId="0" xfId="0" applyNumberFormat="1" applyFont="1" applyAlignment="1" applyProtection="1">
      <alignment vertical="top"/>
      <protection/>
    </xf>
    <xf numFmtId="0" fontId="42" fillId="0" borderId="0" xfId="0" applyFont="1" applyAlignment="1" applyProtection="1">
      <alignment horizontal="right" vertical="top"/>
      <protection/>
    </xf>
    <xf numFmtId="0" fontId="42" fillId="0" borderId="0" xfId="0" applyFont="1" applyAlignment="1" applyProtection="1">
      <alignment vertical="top" wrapText="1"/>
      <protection/>
    </xf>
    <xf numFmtId="2" fontId="42" fillId="35" borderId="0" xfId="0" applyNumberFormat="1" applyFont="1" applyFill="1" applyAlignment="1" applyProtection="1">
      <alignment vertical="top"/>
      <protection/>
    </xf>
    <xf numFmtId="2" fontId="42" fillId="0" borderId="0" xfId="0" applyNumberFormat="1" applyFont="1" applyAlignment="1" applyProtection="1">
      <alignment vertical="top"/>
      <protection/>
    </xf>
    <xf numFmtId="2" fontId="42" fillId="34" borderId="0" xfId="0" applyNumberFormat="1" applyFont="1" applyFill="1" applyAlignment="1" applyProtection="1">
      <alignment vertical="top"/>
      <protection/>
    </xf>
    <xf numFmtId="0" fontId="44" fillId="0" borderId="17" xfId="0" applyFont="1" applyBorder="1" applyAlignment="1" applyProtection="1">
      <alignment horizontal="right" vertical="top"/>
      <protection/>
    </xf>
    <xf numFmtId="0" fontId="44" fillId="0" borderId="17" xfId="0" applyFont="1" applyBorder="1" applyAlignment="1" applyProtection="1">
      <alignment vertical="top" wrapText="1"/>
      <protection/>
    </xf>
    <xf numFmtId="2" fontId="44" fillId="35" borderId="17" xfId="0" applyNumberFormat="1" applyFont="1" applyFill="1" applyBorder="1" applyAlignment="1" applyProtection="1">
      <alignment vertical="top"/>
      <protection/>
    </xf>
    <xf numFmtId="2" fontId="44" fillId="0" borderId="17" xfId="0" applyNumberFormat="1" applyFont="1" applyBorder="1" applyAlignment="1" applyProtection="1">
      <alignment vertical="top"/>
      <protection/>
    </xf>
    <xf numFmtId="0" fontId="44" fillId="0" borderId="18" xfId="0" applyFont="1" applyBorder="1" applyAlignment="1" applyProtection="1">
      <alignment horizontal="right" vertical="top"/>
      <protection/>
    </xf>
    <xf numFmtId="0" fontId="44" fillId="0" borderId="18" xfId="0" applyFont="1" applyBorder="1" applyAlignment="1" applyProtection="1">
      <alignment vertical="top" wrapText="1"/>
      <protection/>
    </xf>
    <xf numFmtId="2" fontId="44" fillId="35" borderId="18" xfId="0" applyNumberFormat="1" applyFont="1" applyFill="1" applyBorder="1" applyAlignment="1" applyProtection="1">
      <alignment vertical="top"/>
      <protection/>
    </xf>
    <xf numFmtId="2" fontId="44" fillId="0" borderId="18" xfId="0" applyNumberFormat="1" applyFont="1" applyBorder="1" applyAlignment="1" applyProtection="1">
      <alignment vertical="top"/>
      <protection/>
    </xf>
    <xf numFmtId="0" fontId="42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horizontal="right" vertical="top"/>
      <protection/>
    </xf>
    <xf numFmtId="2" fontId="45" fillId="35" borderId="0" xfId="0" applyNumberFormat="1" applyFont="1" applyFill="1" applyAlignment="1" applyProtection="1">
      <alignment horizontal="right" vertical="top"/>
      <protection/>
    </xf>
    <xf numFmtId="2" fontId="42" fillId="34" borderId="0" xfId="0" applyNumberFormat="1" applyFont="1" applyFill="1" applyAlignment="1" applyProtection="1">
      <alignment horizontal="right" vertical="top"/>
      <protection locked="0"/>
    </xf>
    <xf numFmtId="0" fontId="44" fillId="0" borderId="0" xfId="0" applyFont="1" applyAlignment="1" applyProtection="1">
      <alignment horizontal="left" vertical="top"/>
      <protection locked="0"/>
    </xf>
    <xf numFmtId="0" fontId="42" fillId="0" borderId="18" xfId="0" applyFont="1" applyBorder="1" applyAlignment="1" applyProtection="1">
      <alignment vertical="top"/>
      <protection locked="0"/>
    </xf>
    <xf numFmtId="0" fontId="46" fillId="0" borderId="0" xfId="0" applyFont="1" applyAlignment="1" applyProtection="1">
      <alignment horizontal="left" vertical="top"/>
      <protection locked="0"/>
    </xf>
    <xf numFmtId="0" fontId="45" fillId="0" borderId="0" xfId="0" applyFont="1" applyAlignment="1" applyProtection="1">
      <alignment horizontal="left" vertical="top"/>
      <protection locked="0"/>
    </xf>
    <xf numFmtId="0" fontId="42" fillId="33" borderId="16" xfId="0" applyFont="1" applyFill="1" applyBorder="1" applyAlignment="1" applyProtection="1">
      <alignment horizontal="left" vertical="top"/>
      <protection/>
    </xf>
    <xf numFmtId="1" fontId="42" fillId="0" borderId="0" xfId="0" applyNumberFormat="1" applyFont="1" applyAlignment="1" applyProtection="1">
      <alignment horizontal="right" vertical="top"/>
      <protection/>
    </xf>
    <xf numFmtId="49" fontId="42" fillId="0" borderId="0" xfId="0" applyNumberFormat="1" applyFont="1" applyAlignment="1" applyProtection="1">
      <alignment horizontal="left" vertical="top" wrapText="1"/>
      <protection/>
    </xf>
    <xf numFmtId="2" fontId="42" fillId="0" borderId="0" xfId="0" applyNumberFormat="1" applyFont="1" applyAlignment="1" applyProtection="1">
      <alignment horizontal="right" vertical="top"/>
      <protection/>
    </xf>
    <xf numFmtId="2" fontId="42" fillId="35" borderId="0" xfId="0" applyNumberFormat="1" applyFont="1" applyFill="1" applyAlignment="1" applyProtection="1">
      <alignment horizontal="right" vertical="top"/>
      <protection/>
    </xf>
    <xf numFmtId="9" fontId="42" fillId="0" borderId="0" xfId="0" applyNumberFormat="1" applyFont="1" applyAlignment="1" applyProtection="1">
      <alignment horizontal="right" vertical="top"/>
      <protection/>
    </xf>
    <xf numFmtId="2" fontId="45" fillId="35" borderId="18" xfId="0" applyNumberFormat="1" applyFont="1" applyFill="1" applyBorder="1" applyAlignment="1" applyProtection="1">
      <alignment horizontal="right" vertical="top"/>
      <protection/>
    </xf>
    <xf numFmtId="0" fontId="42" fillId="34" borderId="0" xfId="0" applyFont="1" applyFill="1" applyAlignment="1" applyProtection="1">
      <alignment vertical="top"/>
      <protection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9" fillId="0" borderId="0" xfId="0" applyFont="1" applyAlignment="1" applyProtection="1">
      <alignment horizontal="center" vertical="top"/>
      <protection locked="0"/>
    </xf>
    <xf numFmtId="0" fontId="49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9.140625" style="1" customWidth="1"/>
  </cols>
  <sheetData>
    <row r="1" spans="1:3" ht="19.5">
      <c r="A1" s="51"/>
      <c r="B1" s="51"/>
      <c r="C1" s="51"/>
    </row>
    <row r="2" spans="1:3" ht="15">
      <c r="A2" s="52"/>
      <c r="B2" s="52"/>
      <c r="C2" s="52"/>
    </row>
    <row r="3" spans="1:3" ht="15.75" thickBot="1">
      <c r="A3" s="53"/>
      <c r="B3" s="53"/>
      <c r="C3" s="53"/>
    </row>
    <row r="4" ht="10.5" thickBot="1" thickTop="1"/>
    <row r="5" spans="1:3" ht="15">
      <c r="A5" s="4" t="s">
        <v>0</v>
      </c>
      <c r="B5" s="5" t="s">
        <v>1</v>
      </c>
      <c r="C5" s="6"/>
    </row>
    <row r="6" spans="1:3" ht="15.75" thickBot="1">
      <c r="A6" s="7" t="s">
        <v>2</v>
      </c>
      <c r="B6" s="8" t="s">
        <v>3</v>
      </c>
      <c r="C6" s="9"/>
    </row>
    <row r="8" ht="15">
      <c r="A8" s="3" t="s">
        <v>4</v>
      </c>
    </row>
    <row r="10" spans="1:2" ht="9.75">
      <c r="A10" s="2" t="s">
        <v>5</v>
      </c>
      <c r="B10" s="10" t="s">
        <v>6</v>
      </c>
    </row>
    <row r="11" spans="1:2" ht="9.75">
      <c r="A11" s="2" t="s">
        <v>7</v>
      </c>
      <c r="B11" s="10" t="s">
        <v>8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7109375" style="11" customWidth="1"/>
    <col min="2" max="2" width="45.7109375" style="11" customWidth="1"/>
    <col min="3" max="5" width="11.7109375" style="11" customWidth="1"/>
    <col min="6" max="16384" width="9.140625" style="11" customWidth="1"/>
  </cols>
  <sheetData>
    <row r="1" spans="1:5" ht="15">
      <c r="A1" s="54" t="s">
        <v>111</v>
      </c>
      <c r="B1" s="54"/>
      <c r="C1" s="54"/>
      <c r="D1" s="54"/>
      <c r="E1" s="54"/>
    </row>
    <row r="3" spans="1:5" ht="9.75">
      <c r="A3" s="16" t="s">
        <v>107</v>
      </c>
      <c r="B3" s="17" t="s">
        <v>12</v>
      </c>
      <c r="C3" s="16" t="s">
        <v>108</v>
      </c>
      <c r="D3" s="16" t="s">
        <v>109</v>
      </c>
      <c r="E3" s="16" t="s">
        <v>110</v>
      </c>
    </row>
    <row r="4" spans="1:5" ht="10.5">
      <c r="A4" s="18" t="s">
        <v>112</v>
      </c>
      <c r="B4" s="19" t="s">
        <v>113</v>
      </c>
      <c r="C4" s="20"/>
      <c r="D4" s="20"/>
      <c r="E4" s="20"/>
    </row>
    <row r="5" spans="1:5" ht="9.75">
      <c r="A5" s="21">
        <v>1</v>
      </c>
      <c r="B5" s="22" t="s">
        <v>114</v>
      </c>
      <c r="C5" s="23">
        <f>Položky!D24</f>
        <v>0</v>
      </c>
      <c r="D5" s="24"/>
      <c r="E5" s="23">
        <f aca="true" t="shared" si="0" ref="E5:E10">C5</f>
        <v>0</v>
      </c>
    </row>
    <row r="6" spans="1:5" ht="9.75">
      <c r="A6" s="21">
        <v>2</v>
      </c>
      <c r="B6" s="22" t="s">
        <v>115</v>
      </c>
      <c r="C6" s="23">
        <f>Položky!D57</f>
        <v>0</v>
      </c>
      <c r="D6" s="24"/>
      <c r="E6" s="23">
        <f t="shared" si="0"/>
        <v>0</v>
      </c>
    </row>
    <row r="7" spans="1:5" ht="9.75">
      <c r="A7" s="21">
        <v>3</v>
      </c>
      <c r="B7" s="22" t="s">
        <v>116</v>
      </c>
      <c r="C7" s="25">
        <v>0</v>
      </c>
      <c r="D7" s="24"/>
      <c r="E7" s="23">
        <f t="shared" si="0"/>
        <v>0</v>
      </c>
    </row>
    <row r="8" spans="1:5" ht="9.75">
      <c r="A8" s="21">
        <v>4</v>
      </c>
      <c r="B8" s="22" t="s">
        <v>117</v>
      </c>
      <c r="C8" s="25">
        <v>0</v>
      </c>
      <c r="D8" s="24"/>
      <c r="E8" s="23">
        <f t="shared" si="0"/>
        <v>0</v>
      </c>
    </row>
    <row r="9" spans="1:5" ht="9.75">
      <c r="A9" s="21">
        <v>5</v>
      </c>
      <c r="B9" s="22" t="s">
        <v>118</v>
      </c>
      <c r="C9" s="25">
        <v>0</v>
      </c>
      <c r="D9" s="24"/>
      <c r="E9" s="23">
        <f t="shared" si="0"/>
        <v>0</v>
      </c>
    </row>
    <row r="10" spans="1:5" ht="9.75">
      <c r="A10" s="21">
        <v>6</v>
      </c>
      <c r="B10" s="22" t="s">
        <v>116</v>
      </c>
      <c r="C10" s="25">
        <v>0</v>
      </c>
      <c r="D10" s="24"/>
      <c r="E10" s="23">
        <f t="shared" si="0"/>
        <v>0</v>
      </c>
    </row>
    <row r="11" spans="1:5" ht="10.5">
      <c r="A11" s="26"/>
      <c r="B11" s="27" t="s">
        <v>119</v>
      </c>
      <c r="C11" s="28">
        <f>SUM(C5:C10)</f>
        <v>0</v>
      </c>
      <c r="D11" s="29"/>
      <c r="E11" s="28">
        <f>SUM(E5:E10)</f>
        <v>0</v>
      </c>
    </row>
    <row r="12" spans="1:5" ht="9.75">
      <c r="A12" s="21"/>
      <c r="B12" s="22"/>
      <c r="C12" s="24"/>
      <c r="D12" s="24"/>
      <c r="E12" s="24"/>
    </row>
    <row r="13" spans="1:5" ht="10.5">
      <c r="A13" s="18" t="s">
        <v>120</v>
      </c>
      <c r="B13" s="19" t="s">
        <v>121</v>
      </c>
      <c r="C13" s="20"/>
      <c r="D13" s="20"/>
      <c r="E13" s="20"/>
    </row>
    <row r="14" spans="1:5" ht="9.75">
      <c r="A14" s="21">
        <v>7</v>
      </c>
      <c r="B14" s="22" t="s">
        <v>122</v>
      </c>
      <c r="C14" s="23">
        <f>Položky!D69</f>
        <v>0</v>
      </c>
      <c r="D14" s="24"/>
      <c r="E14" s="23">
        <f>C14</f>
        <v>0</v>
      </c>
    </row>
    <row r="15" spans="1:5" ht="10.5">
      <c r="A15" s="26"/>
      <c r="B15" s="27" t="s">
        <v>123</v>
      </c>
      <c r="C15" s="28">
        <f>SUM(C14)</f>
        <v>0</v>
      </c>
      <c r="D15" s="29"/>
      <c r="E15" s="28">
        <f>SUM(E14)</f>
        <v>0</v>
      </c>
    </row>
    <row r="16" spans="1:5" ht="9.75">
      <c r="A16" s="21"/>
      <c r="B16" s="22"/>
      <c r="C16" s="24"/>
      <c r="D16" s="24"/>
      <c r="E16" s="24"/>
    </row>
    <row r="17" spans="1:5" ht="10.5">
      <c r="A17" s="18" t="s">
        <v>124</v>
      </c>
      <c r="B17" s="19" t="s">
        <v>125</v>
      </c>
      <c r="C17" s="20"/>
      <c r="D17" s="20"/>
      <c r="E17" s="20"/>
    </row>
    <row r="18" spans="1:5" ht="10.5">
      <c r="A18" s="26"/>
      <c r="B18" s="27" t="s">
        <v>126</v>
      </c>
      <c r="C18" s="29"/>
      <c r="D18" s="29"/>
      <c r="E18" s="29"/>
    </row>
    <row r="19" spans="1:5" ht="9.75">
      <c r="A19" s="21"/>
      <c r="B19" s="22"/>
      <c r="C19" s="24"/>
      <c r="D19" s="24"/>
      <c r="E19" s="24"/>
    </row>
    <row r="20" spans="1:5" ht="10.5">
      <c r="A20" s="18" t="s">
        <v>127</v>
      </c>
      <c r="B20" s="19" t="s">
        <v>128</v>
      </c>
      <c r="C20" s="20"/>
      <c r="D20" s="20"/>
      <c r="E20" s="20"/>
    </row>
    <row r="21" spans="1:5" ht="9.75">
      <c r="A21" s="21">
        <v>8</v>
      </c>
      <c r="B21" s="22" t="s">
        <v>129</v>
      </c>
      <c r="C21" s="25">
        <v>0</v>
      </c>
      <c r="D21" s="24"/>
      <c r="E21" s="23">
        <f>C21</f>
        <v>0</v>
      </c>
    </row>
    <row r="22" spans="1:5" ht="10.5">
      <c r="A22" s="26"/>
      <c r="B22" s="27" t="s">
        <v>130</v>
      </c>
      <c r="C22" s="28">
        <f>SUM(C21)</f>
        <v>0</v>
      </c>
      <c r="D22" s="29"/>
      <c r="E22" s="28">
        <f>SUM(E21)</f>
        <v>0</v>
      </c>
    </row>
    <row r="23" spans="1:5" ht="10.5" thickBot="1">
      <c r="A23" s="21"/>
      <c r="B23" s="22"/>
      <c r="C23" s="24"/>
      <c r="D23" s="24"/>
      <c r="E23" s="24"/>
    </row>
    <row r="24" spans="1:5" ht="10.5" thickTop="1">
      <c r="A24" s="30"/>
      <c r="B24" s="31" t="s">
        <v>131</v>
      </c>
      <c r="C24" s="32">
        <f>C22+C15+C11</f>
        <v>0</v>
      </c>
      <c r="D24" s="33"/>
      <c r="E24" s="32">
        <f>E22+E15+E11</f>
        <v>0</v>
      </c>
    </row>
    <row r="25" spans="1:5" ht="9.75">
      <c r="A25" s="34"/>
      <c r="B25" s="34"/>
      <c r="C25" s="34"/>
      <c r="D25" s="34"/>
      <c r="E25" s="34"/>
    </row>
    <row r="26" spans="1:5" ht="9.75">
      <c r="A26" s="34"/>
      <c r="B26" s="34"/>
      <c r="C26" s="34"/>
      <c r="D26" s="34"/>
      <c r="E26" s="34"/>
    </row>
    <row r="27" spans="1:5" ht="12">
      <c r="A27" s="34"/>
      <c r="B27" s="35"/>
      <c r="C27" s="34"/>
      <c r="D27" s="34"/>
      <c r="E27" s="36" t="s">
        <v>110</v>
      </c>
    </row>
    <row r="28" spans="1:5" ht="12">
      <c r="A28" s="34"/>
      <c r="B28" s="35" t="s">
        <v>132</v>
      </c>
      <c r="C28" s="34"/>
      <c r="D28" s="34"/>
      <c r="E28" s="37">
        <f>C24</f>
        <v>0</v>
      </c>
    </row>
    <row r="29" spans="1:5" ht="12">
      <c r="A29" s="34"/>
      <c r="B29" s="35" t="s">
        <v>133</v>
      </c>
      <c r="C29" s="34"/>
      <c r="D29" s="34"/>
      <c r="E29" s="37">
        <f>E28*0.15</f>
        <v>0</v>
      </c>
    </row>
    <row r="30" spans="1:5" ht="12">
      <c r="A30" s="34"/>
      <c r="B30" s="35" t="s">
        <v>134</v>
      </c>
      <c r="C30" s="34"/>
      <c r="D30" s="34"/>
      <c r="E30" s="37">
        <f>SUM(E28:E29)</f>
        <v>0</v>
      </c>
    </row>
    <row r="33" spans="1:2" ht="9.75">
      <c r="A33" s="14"/>
      <c r="B33" s="11" t="s">
        <v>135</v>
      </c>
    </row>
    <row r="34" spans="1:2" ht="9.75">
      <c r="A34" s="15"/>
      <c r="B34" s="11" t="s">
        <v>136</v>
      </c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45">
      <selection activeCell="D61" sqref="D61"/>
    </sheetView>
  </sheetViews>
  <sheetFormatPr defaultColWidth="9.140625" defaultRowHeight="15"/>
  <cols>
    <col min="1" max="1" width="5.7109375" style="11" customWidth="1"/>
    <col min="2" max="2" width="11.7109375" style="11" customWidth="1"/>
    <col min="3" max="3" width="16.7109375" style="11" customWidth="1"/>
    <col min="4" max="5" width="11.7109375" style="11" customWidth="1"/>
    <col min="6" max="6" width="7.7109375" style="11" customWidth="1"/>
    <col min="7" max="7" width="11.7109375" style="11" customWidth="1"/>
    <col min="8" max="8" width="4.7109375" style="11" customWidth="1"/>
    <col min="9" max="16384" width="9.140625" style="11" customWidth="1"/>
  </cols>
  <sheetData>
    <row r="1" spans="1:8" ht="15">
      <c r="A1" s="55" t="s">
        <v>9</v>
      </c>
      <c r="B1" s="55"/>
      <c r="C1" s="55"/>
      <c r="D1" s="55"/>
      <c r="E1" s="55"/>
      <c r="F1" s="55"/>
      <c r="G1" s="55"/>
      <c r="H1" s="55"/>
    </row>
    <row r="2" spans="1:8" ht="9.75">
      <c r="A2" s="16" t="s">
        <v>10</v>
      </c>
      <c r="B2" s="43" t="s">
        <v>11</v>
      </c>
      <c r="C2" s="43" t="s">
        <v>12</v>
      </c>
      <c r="D2" s="12" t="s">
        <v>13</v>
      </c>
      <c r="E2" s="16" t="s">
        <v>14</v>
      </c>
      <c r="F2" s="43" t="s">
        <v>15</v>
      </c>
      <c r="G2" s="16" t="s">
        <v>16</v>
      </c>
      <c r="H2" s="16" t="s">
        <v>17</v>
      </c>
    </row>
    <row r="3" spans="1:8" ht="30">
      <c r="A3" s="44">
        <v>1</v>
      </c>
      <c r="B3" s="45" t="s">
        <v>18</v>
      </c>
      <c r="C3" s="45" t="s">
        <v>19</v>
      </c>
      <c r="D3" s="38">
        <v>0</v>
      </c>
      <c r="E3" s="46">
        <v>140</v>
      </c>
      <c r="F3" s="45" t="s">
        <v>20</v>
      </c>
      <c r="G3" s="47">
        <f>D3*E3</f>
        <v>0</v>
      </c>
      <c r="H3" s="48">
        <v>0.15</v>
      </c>
    </row>
    <row r="4" spans="1:8" ht="30">
      <c r="A4" s="44">
        <v>2</v>
      </c>
      <c r="B4" s="45" t="s">
        <v>21</v>
      </c>
      <c r="C4" s="45" t="s">
        <v>22</v>
      </c>
      <c r="D4" s="38">
        <v>0</v>
      </c>
      <c r="E4" s="46">
        <v>50</v>
      </c>
      <c r="F4" s="45" t="s">
        <v>20</v>
      </c>
      <c r="G4" s="47">
        <f aca="true" t="shared" si="0" ref="G4:G18">D4*E4</f>
        <v>0</v>
      </c>
      <c r="H4" s="48">
        <v>0.15</v>
      </c>
    </row>
    <row r="5" spans="1:8" ht="30">
      <c r="A5" s="44">
        <v>3</v>
      </c>
      <c r="B5" s="45" t="s">
        <v>23</v>
      </c>
      <c r="C5" s="45" t="s">
        <v>24</v>
      </c>
      <c r="D5" s="38">
        <v>0</v>
      </c>
      <c r="E5" s="46">
        <v>560</v>
      </c>
      <c r="F5" s="45" t="s">
        <v>20</v>
      </c>
      <c r="G5" s="47">
        <f t="shared" si="0"/>
        <v>0</v>
      </c>
      <c r="H5" s="48">
        <v>0.15</v>
      </c>
    </row>
    <row r="6" spans="1:8" ht="19.5">
      <c r="A6" s="44">
        <v>4</v>
      </c>
      <c r="B6" s="45" t="s">
        <v>25</v>
      </c>
      <c r="C6" s="45" t="s">
        <v>26</v>
      </c>
      <c r="D6" s="38">
        <v>0</v>
      </c>
      <c r="E6" s="46">
        <v>6</v>
      </c>
      <c r="F6" s="45" t="s">
        <v>27</v>
      </c>
      <c r="G6" s="47">
        <f t="shared" si="0"/>
        <v>0</v>
      </c>
      <c r="H6" s="48">
        <v>0.15</v>
      </c>
    </row>
    <row r="7" spans="1:8" ht="19.5">
      <c r="A7" s="44">
        <v>5</v>
      </c>
      <c r="B7" s="45" t="s">
        <v>28</v>
      </c>
      <c r="C7" s="45" t="s">
        <v>29</v>
      </c>
      <c r="D7" s="38">
        <v>0</v>
      </c>
      <c r="E7" s="46">
        <v>20</v>
      </c>
      <c r="F7" s="45" t="s">
        <v>27</v>
      </c>
      <c r="G7" s="47">
        <f t="shared" si="0"/>
        <v>0</v>
      </c>
      <c r="H7" s="48">
        <v>0.15</v>
      </c>
    </row>
    <row r="8" spans="1:8" ht="19.5">
      <c r="A8" s="44">
        <v>6</v>
      </c>
      <c r="B8" s="45" t="s">
        <v>28</v>
      </c>
      <c r="C8" s="45" t="s">
        <v>29</v>
      </c>
      <c r="D8" s="38">
        <v>0</v>
      </c>
      <c r="E8" s="46">
        <v>66</v>
      </c>
      <c r="F8" s="45" t="s">
        <v>27</v>
      </c>
      <c r="G8" s="47">
        <f t="shared" si="0"/>
        <v>0</v>
      </c>
      <c r="H8" s="48">
        <v>0.15</v>
      </c>
    </row>
    <row r="9" spans="1:8" ht="30">
      <c r="A9" s="44">
        <v>7</v>
      </c>
      <c r="B9" s="45" t="s">
        <v>30</v>
      </c>
      <c r="C9" s="45" t="s">
        <v>31</v>
      </c>
      <c r="D9" s="38">
        <v>0</v>
      </c>
      <c r="E9" s="46">
        <v>20</v>
      </c>
      <c r="F9" s="45" t="s">
        <v>27</v>
      </c>
      <c r="G9" s="47">
        <f t="shared" si="0"/>
        <v>0</v>
      </c>
      <c r="H9" s="48">
        <v>0.15</v>
      </c>
    </row>
    <row r="10" spans="1:8" ht="30">
      <c r="A10" s="44">
        <v>8</v>
      </c>
      <c r="B10" s="45" t="s">
        <v>30</v>
      </c>
      <c r="C10" s="45" t="s">
        <v>31</v>
      </c>
      <c r="D10" s="38">
        <v>0</v>
      </c>
      <c r="E10" s="46">
        <v>20</v>
      </c>
      <c r="F10" s="45" t="s">
        <v>27</v>
      </c>
      <c r="G10" s="47">
        <f t="shared" si="0"/>
        <v>0</v>
      </c>
      <c r="H10" s="48">
        <v>0.15</v>
      </c>
    </row>
    <row r="11" spans="1:8" ht="30">
      <c r="A11" s="44">
        <v>9</v>
      </c>
      <c r="B11" s="45" t="s">
        <v>30</v>
      </c>
      <c r="C11" s="45" t="s">
        <v>31</v>
      </c>
      <c r="D11" s="38">
        <v>0</v>
      </c>
      <c r="E11" s="46">
        <v>10</v>
      </c>
      <c r="F11" s="45" t="s">
        <v>27</v>
      </c>
      <c r="G11" s="47">
        <f t="shared" si="0"/>
        <v>0</v>
      </c>
      <c r="H11" s="48">
        <v>0.15</v>
      </c>
    </row>
    <row r="12" spans="1:8" ht="30">
      <c r="A12" s="44">
        <v>10</v>
      </c>
      <c r="B12" s="45" t="s">
        <v>30</v>
      </c>
      <c r="C12" s="45" t="s">
        <v>31</v>
      </c>
      <c r="D12" s="38">
        <v>0</v>
      </c>
      <c r="E12" s="46">
        <v>10</v>
      </c>
      <c r="F12" s="45" t="s">
        <v>27</v>
      </c>
      <c r="G12" s="47">
        <f t="shared" si="0"/>
        <v>0</v>
      </c>
      <c r="H12" s="48">
        <v>0.15</v>
      </c>
    </row>
    <row r="13" spans="1:8" ht="30">
      <c r="A13" s="44">
        <v>11</v>
      </c>
      <c r="B13" s="45" t="s">
        <v>30</v>
      </c>
      <c r="C13" s="45" t="s">
        <v>31</v>
      </c>
      <c r="D13" s="38">
        <v>0</v>
      </c>
      <c r="E13" s="46">
        <v>6</v>
      </c>
      <c r="F13" s="45" t="s">
        <v>27</v>
      </c>
      <c r="G13" s="47">
        <f t="shared" si="0"/>
        <v>0</v>
      </c>
      <c r="H13" s="48">
        <v>0.15</v>
      </c>
    </row>
    <row r="14" spans="1:8" ht="30">
      <c r="A14" s="44">
        <v>12</v>
      </c>
      <c r="B14" s="45" t="s">
        <v>32</v>
      </c>
      <c r="C14" s="45" t="s">
        <v>33</v>
      </c>
      <c r="D14" s="38">
        <v>0</v>
      </c>
      <c r="E14" s="46">
        <v>24</v>
      </c>
      <c r="F14" s="45" t="s">
        <v>27</v>
      </c>
      <c r="G14" s="47">
        <f t="shared" si="0"/>
        <v>0</v>
      </c>
      <c r="H14" s="48">
        <v>0.15</v>
      </c>
    </row>
    <row r="15" spans="1:8" ht="30">
      <c r="A15" s="44">
        <v>13</v>
      </c>
      <c r="B15" s="45" t="s">
        <v>34</v>
      </c>
      <c r="C15" s="45" t="s">
        <v>35</v>
      </c>
      <c r="D15" s="38">
        <v>0</v>
      </c>
      <c r="E15" s="46">
        <v>20</v>
      </c>
      <c r="F15" s="45" t="s">
        <v>27</v>
      </c>
      <c r="G15" s="47">
        <f t="shared" si="0"/>
        <v>0</v>
      </c>
      <c r="H15" s="48">
        <v>0.15</v>
      </c>
    </row>
    <row r="16" spans="1:8" ht="19.5">
      <c r="A16" s="44">
        <v>14</v>
      </c>
      <c r="B16" s="45" t="s">
        <v>36</v>
      </c>
      <c r="C16" s="45" t="s">
        <v>37</v>
      </c>
      <c r="D16" s="38">
        <v>0</v>
      </c>
      <c r="E16" s="46">
        <v>10</v>
      </c>
      <c r="F16" s="45" t="s">
        <v>27</v>
      </c>
      <c r="G16" s="47">
        <f t="shared" si="0"/>
        <v>0</v>
      </c>
      <c r="H16" s="48">
        <v>0.15</v>
      </c>
    </row>
    <row r="17" spans="1:8" ht="19.5">
      <c r="A17" s="44">
        <v>15</v>
      </c>
      <c r="B17" s="45" t="s">
        <v>38</v>
      </c>
      <c r="C17" s="45" t="s">
        <v>39</v>
      </c>
      <c r="D17" s="38">
        <v>0</v>
      </c>
      <c r="E17" s="46">
        <v>20</v>
      </c>
      <c r="F17" s="45" t="s">
        <v>27</v>
      </c>
      <c r="G17" s="47">
        <f t="shared" si="0"/>
        <v>0</v>
      </c>
      <c r="H17" s="48">
        <v>0.15</v>
      </c>
    </row>
    <row r="18" spans="1:8" ht="30">
      <c r="A18" s="44">
        <v>16</v>
      </c>
      <c r="B18" s="45" t="s">
        <v>40</v>
      </c>
      <c r="C18" s="45" t="s">
        <v>41</v>
      </c>
      <c r="D18" s="38">
        <v>0</v>
      </c>
      <c r="E18" s="46">
        <v>16</v>
      </c>
      <c r="F18" s="45" t="s">
        <v>27</v>
      </c>
      <c r="G18" s="47">
        <f t="shared" si="0"/>
        <v>0</v>
      </c>
      <c r="H18" s="48">
        <v>0.15</v>
      </c>
    </row>
    <row r="19" ht="9.75">
      <c r="H19" s="13"/>
    </row>
    <row r="20" ht="10.5" thickBot="1">
      <c r="A20" s="39" t="s">
        <v>42</v>
      </c>
    </row>
    <row r="21" spans="1:8" ht="12" thickTop="1">
      <c r="A21" s="40"/>
      <c r="B21" s="40"/>
      <c r="C21" s="40"/>
      <c r="D21" s="40"/>
      <c r="E21" s="40"/>
      <c r="F21" s="40"/>
      <c r="G21" s="49">
        <f>SUM(G3:G20)</f>
        <v>0</v>
      </c>
      <c r="H21" s="40"/>
    </row>
    <row r="23" ht="12">
      <c r="A23" s="41" t="s">
        <v>43</v>
      </c>
    </row>
    <row r="24" spans="1:4" ht="12">
      <c r="A24" s="42" t="s">
        <v>137</v>
      </c>
      <c r="D24" s="23">
        <f>G21</f>
        <v>0</v>
      </c>
    </row>
    <row r="26" spans="1:8" ht="15">
      <c r="A26" s="55" t="s">
        <v>44</v>
      </c>
      <c r="B26" s="55"/>
      <c r="C26" s="55"/>
      <c r="D26" s="55"/>
      <c r="E26" s="55"/>
      <c r="F26" s="55"/>
      <c r="G26" s="55"/>
      <c r="H26" s="55"/>
    </row>
    <row r="27" spans="1:8" ht="9.75">
      <c r="A27" s="16" t="s">
        <v>10</v>
      </c>
      <c r="B27" s="43" t="s">
        <v>11</v>
      </c>
      <c r="C27" s="43" t="s">
        <v>12</v>
      </c>
      <c r="D27" s="12" t="s">
        <v>13</v>
      </c>
      <c r="E27" s="16" t="s">
        <v>14</v>
      </c>
      <c r="F27" s="43" t="s">
        <v>15</v>
      </c>
      <c r="G27" s="16" t="s">
        <v>16</v>
      </c>
      <c r="H27" s="16" t="s">
        <v>17</v>
      </c>
    </row>
    <row r="28" spans="1:8" ht="19.5">
      <c r="A28" s="44">
        <v>1</v>
      </c>
      <c r="B28" s="45" t="s">
        <v>45</v>
      </c>
      <c r="C28" s="45" t="s">
        <v>46</v>
      </c>
      <c r="D28" s="38">
        <v>0</v>
      </c>
      <c r="E28" s="46">
        <v>20</v>
      </c>
      <c r="F28" s="45" t="s">
        <v>47</v>
      </c>
      <c r="G28" s="47">
        <f aca="true" t="shared" si="1" ref="G28:G48">D28*E28</f>
        <v>0</v>
      </c>
      <c r="H28" s="48">
        <v>0.15</v>
      </c>
    </row>
    <row r="29" spans="1:8" ht="19.5">
      <c r="A29" s="44">
        <v>2</v>
      </c>
      <c r="B29" s="45" t="s">
        <v>48</v>
      </c>
      <c r="C29" s="45" t="s">
        <v>49</v>
      </c>
      <c r="D29" s="38">
        <v>0</v>
      </c>
      <c r="E29" s="46">
        <v>30</v>
      </c>
      <c r="F29" s="45" t="s">
        <v>50</v>
      </c>
      <c r="G29" s="47">
        <f t="shared" si="1"/>
        <v>0</v>
      </c>
      <c r="H29" s="48">
        <v>0.15</v>
      </c>
    </row>
    <row r="30" spans="1:8" ht="19.5">
      <c r="A30" s="44">
        <v>3</v>
      </c>
      <c r="B30" s="45" t="s">
        <v>51</v>
      </c>
      <c r="C30" s="45" t="s">
        <v>52</v>
      </c>
      <c r="D30" s="38">
        <v>0</v>
      </c>
      <c r="E30" s="46">
        <v>560</v>
      </c>
      <c r="F30" s="45" t="s">
        <v>20</v>
      </c>
      <c r="G30" s="47">
        <f t="shared" si="1"/>
        <v>0</v>
      </c>
      <c r="H30" s="48">
        <v>0.15</v>
      </c>
    </row>
    <row r="31" spans="1:8" ht="9.75">
      <c r="A31" s="44" t="s">
        <v>53</v>
      </c>
      <c r="B31" s="45" t="s">
        <v>54</v>
      </c>
      <c r="C31" s="45" t="s">
        <v>55</v>
      </c>
      <c r="D31" s="38">
        <v>0</v>
      </c>
      <c r="E31" s="46">
        <v>20</v>
      </c>
      <c r="F31" s="45" t="s">
        <v>56</v>
      </c>
      <c r="G31" s="47">
        <f t="shared" si="1"/>
        <v>0</v>
      </c>
      <c r="H31" s="48">
        <v>0.15</v>
      </c>
    </row>
    <row r="32" spans="1:8" ht="9.75">
      <c r="A32" s="44">
        <v>5</v>
      </c>
      <c r="B32" s="45" t="s">
        <v>57</v>
      </c>
      <c r="C32" s="45" t="s">
        <v>58</v>
      </c>
      <c r="D32" s="38">
        <v>0</v>
      </c>
      <c r="E32" s="46">
        <v>20</v>
      </c>
      <c r="F32" s="45" t="s">
        <v>47</v>
      </c>
      <c r="G32" s="47">
        <f t="shared" si="1"/>
        <v>0</v>
      </c>
      <c r="H32" s="48">
        <v>0.15</v>
      </c>
    </row>
    <row r="33" spans="1:8" ht="19.5">
      <c r="A33" s="44" t="s">
        <v>59</v>
      </c>
      <c r="B33" s="45" t="s">
        <v>60</v>
      </c>
      <c r="C33" s="45" t="s">
        <v>61</v>
      </c>
      <c r="D33" s="38">
        <v>0</v>
      </c>
      <c r="E33" s="46">
        <v>10</v>
      </c>
      <c r="F33" s="45" t="s">
        <v>47</v>
      </c>
      <c r="G33" s="47">
        <f t="shared" si="1"/>
        <v>0</v>
      </c>
      <c r="H33" s="48">
        <v>0.15</v>
      </c>
    </row>
    <row r="34" spans="1:8" ht="9.75">
      <c r="A34" s="44" t="s">
        <v>62</v>
      </c>
      <c r="B34" s="45" t="s">
        <v>63</v>
      </c>
      <c r="C34" s="45" t="s">
        <v>64</v>
      </c>
      <c r="D34" s="38">
        <v>0</v>
      </c>
      <c r="E34" s="46">
        <v>200</v>
      </c>
      <c r="F34" s="45" t="s">
        <v>47</v>
      </c>
      <c r="G34" s="47">
        <f t="shared" si="1"/>
        <v>0</v>
      </c>
      <c r="H34" s="48">
        <v>0.15</v>
      </c>
    </row>
    <row r="35" spans="1:8" ht="19.5">
      <c r="A35" s="44" t="s">
        <v>65</v>
      </c>
      <c r="B35" s="45" t="s">
        <v>66</v>
      </c>
      <c r="C35" s="45" t="s">
        <v>67</v>
      </c>
      <c r="D35" s="38">
        <v>0</v>
      </c>
      <c r="E35" s="46">
        <v>320</v>
      </c>
      <c r="F35" s="45" t="s">
        <v>47</v>
      </c>
      <c r="G35" s="47">
        <f t="shared" si="1"/>
        <v>0</v>
      </c>
      <c r="H35" s="48">
        <v>0.15</v>
      </c>
    </row>
    <row r="36" spans="1:8" ht="9.75">
      <c r="A36" s="44">
        <v>9</v>
      </c>
      <c r="B36" s="45" t="s">
        <v>68</v>
      </c>
      <c r="C36" s="45" t="s">
        <v>69</v>
      </c>
      <c r="D36" s="38">
        <v>0</v>
      </c>
      <c r="E36" s="46">
        <v>10</v>
      </c>
      <c r="F36" s="45" t="s">
        <v>47</v>
      </c>
      <c r="G36" s="47">
        <f t="shared" si="1"/>
        <v>0</v>
      </c>
      <c r="H36" s="48">
        <v>0.15</v>
      </c>
    </row>
    <row r="37" spans="1:8" ht="9.75">
      <c r="A37" s="44" t="s">
        <v>70</v>
      </c>
      <c r="B37" s="45" t="s">
        <v>68</v>
      </c>
      <c r="C37" s="45" t="s">
        <v>69</v>
      </c>
      <c r="D37" s="38">
        <v>0</v>
      </c>
      <c r="E37" s="46">
        <v>10</v>
      </c>
      <c r="F37" s="45" t="s">
        <v>47</v>
      </c>
      <c r="G37" s="47">
        <f t="shared" si="1"/>
        <v>0</v>
      </c>
      <c r="H37" s="48">
        <v>0.15</v>
      </c>
    </row>
    <row r="38" spans="1:8" ht="9.75">
      <c r="A38" s="44">
        <v>11</v>
      </c>
      <c r="B38" s="45" t="s">
        <v>71</v>
      </c>
      <c r="C38" s="45" t="s">
        <v>72</v>
      </c>
      <c r="D38" s="38">
        <v>0</v>
      </c>
      <c r="E38" s="46">
        <v>66</v>
      </c>
      <c r="F38" s="45" t="s">
        <v>47</v>
      </c>
      <c r="G38" s="47">
        <f t="shared" si="1"/>
        <v>0</v>
      </c>
      <c r="H38" s="48">
        <v>0.15</v>
      </c>
    </row>
    <row r="39" spans="1:8" ht="9.75">
      <c r="A39" s="44">
        <v>12</v>
      </c>
      <c r="B39" s="45" t="s">
        <v>73</v>
      </c>
      <c r="C39" s="45" t="s">
        <v>74</v>
      </c>
      <c r="D39" s="38">
        <v>0</v>
      </c>
      <c r="E39" s="46">
        <v>6</v>
      </c>
      <c r="F39" s="45" t="s">
        <v>47</v>
      </c>
      <c r="G39" s="47">
        <f t="shared" si="1"/>
        <v>0</v>
      </c>
      <c r="H39" s="48">
        <v>0.15</v>
      </c>
    </row>
    <row r="40" spans="1:8" ht="19.5">
      <c r="A40" s="44">
        <v>13</v>
      </c>
      <c r="B40" s="45" t="s">
        <v>75</v>
      </c>
      <c r="C40" s="45" t="s">
        <v>76</v>
      </c>
      <c r="D40" s="38">
        <v>0</v>
      </c>
      <c r="E40" s="46">
        <v>10</v>
      </c>
      <c r="F40" s="45" t="s">
        <v>47</v>
      </c>
      <c r="G40" s="47">
        <f t="shared" si="1"/>
        <v>0</v>
      </c>
      <c r="H40" s="48">
        <v>0.15</v>
      </c>
    </row>
    <row r="41" spans="1:8" ht="19.5">
      <c r="A41" s="44">
        <v>14</v>
      </c>
      <c r="B41" s="45" t="s">
        <v>77</v>
      </c>
      <c r="C41" s="45" t="s">
        <v>78</v>
      </c>
      <c r="D41" s="38">
        <v>0</v>
      </c>
      <c r="E41" s="46">
        <v>20</v>
      </c>
      <c r="F41" s="45" t="s">
        <v>47</v>
      </c>
      <c r="G41" s="47">
        <f t="shared" si="1"/>
        <v>0</v>
      </c>
      <c r="H41" s="48">
        <v>0.15</v>
      </c>
    </row>
    <row r="42" spans="1:8" ht="19.5">
      <c r="A42" s="44">
        <v>15</v>
      </c>
      <c r="B42" s="45" t="s">
        <v>79</v>
      </c>
      <c r="C42" s="45" t="s">
        <v>80</v>
      </c>
      <c r="D42" s="38">
        <v>0</v>
      </c>
      <c r="E42" s="46">
        <v>20</v>
      </c>
      <c r="F42" s="45" t="s">
        <v>47</v>
      </c>
      <c r="G42" s="47">
        <f t="shared" si="1"/>
        <v>0</v>
      </c>
      <c r="H42" s="48">
        <v>0.15</v>
      </c>
    </row>
    <row r="43" spans="1:8" ht="9.75">
      <c r="A43" s="44">
        <v>16</v>
      </c>
      <c r="B43" s="45" t="s">
        <v>81</v>
      </c>
      <c r="C43" s="45" t="s">
        <v>82</v>
      </c>
      <c r="D43" s="38">
        <v>0</v>
      </c>
      <c r="E43" s="46">
        <v>140</v>
      </c>
      <c r="F43" s="45" t="s">
        <v>50</v>
      </c>
      <c r="G43" s="47">
        <f t="shared" si="1"/>
        <v>0</v>
      </c>
      <c r="H43" s="48">
        <v>0.15</v>
      </c>
    </row>
    <row r="44" spans="1:8" ht="9.75">
      <c r="A44" s="44" t="s">
        <v>83</v>
      </c>
      <c r="B44" s="45" t="s">
        <v>84</v>
      </c>
      <c r="C44" s="45" t="s">
        <v>85</v>
      </c>
      <c r="D44" s="38">
        <v>0</v>
      </c>
      <c r="E44" s="46">
        <v>20</v>
      </c>
      <c r="F44" s="45" t="s">
        <v>47</v>
      </c>
      <c r="G44" s="47">
        <f t="shared" si="1"/>
        <v>0</v>
      </c>
      <c r="H44" s="48">
        <v>0.15</v>
      </c>
    </row>
    <row r="45" spans="1:8" ht="9.75">
      <c r="A45" s="44" t="s">
        <v>86</v>
      </c>
      <c r="B45" s="45" t="s">
        <v>87</v>
      </c>
      <c r="C45" s="45" t="s">
        <v>88</v>
      </c>
      <c r="D45" s="38">
        <v>0</v>
      </c>
      <c r="E45" s="46">
        <v>20</v>
      </c>
      <c r="F45" s="45" t="s">
        <v>56</v>
      </c>
      <c r="G45" s="47">
        <f t="shared" si="1"/>
        <v>0</v>
      </c>
      <c r="H45" s="48">
        <v>0.15</v>
      </c>
    </row>
    <row r="46" spans="1:8" ht="9.75">
      <c r="A46" s="44">
        <v>19</v>
      </c>
      <c r="B46" s="45" t="s">
        <v>89</v>
      </c>
      <c r="C46" s="45" t="s">
        <v>90</v>
      </c>
      <c r="D46" s="38">
        <v>0</v>
      </c>
      <c r="E46" s="46">
        <v>24</v>
      </c>
      <c r="F46" s="45" t="s">
        <v>47</v>
      </c>
      <c r="G46" s="47">
        <f t="shared" si="1"/>
        <v>0</v>
      </c>
      <c r="H46" s="48">
        <v>0.15</v>
      </c>
    </row>
    <row r="47" spans="1:8" ht="19.5">
      <c r="A47" s="44">
        <v>20</v>
      </c>
      <c r="B47" s="45" t="s">
        <v>91</v>
      </c>
      <c r="C47" s="45" t="s">
        <v>92</v>
      </c>
      <c r="D47" s="38">
        <v>0</v>
      </c>
      <c r="E47" s="46">
        <v>24</v>
      </c>
      <c r="F47" s="45" t="s">
        <v>47</v>
      </c>
      <c r="G47" s="47">
        <f t="shared" si="1"/>
        <v>0</v>
      </c>
      <c r="H47" s="48">
        <v>0.15</v>
      </c>
    </row>
    <row r="48" spans="1:8" ht="30">
      <c r="A48" s="44" t="s">
        <v>93</v>
      </c>
      <c r="B48" s="45" t="s">
        <v>94</v>
      </c>
      <c r="C48" s="45" t="s">
        <v>95</v>
      </c>
      <c r="D48" s="38">
        <v>0</v>
      </c>
      <c r="E48" s="46">
        <v>12</v>
      </c>
      <c r="F48" s="45" t="s">
        <v>56</v>
      </c>
      <c r="G48" s="47">
        <f t="shared" si="1"/>
        <v>0</v>
      </c>
      <c r="H48" s="48">
        <v>0.15</v>
      </c>
    </row>
    <row r="49" ht="9.75">
      <c r="H49" s="13"/>
    </row>
    <row r="50" ht="10.5" thickBot="1">
      <c r="A50" s="39" t="s">
        <v>96</v>
      </c>
    </row>
    <row r="51" spans="1:8" ht="12" thickTop="1">
      <c r="A51" s="40"/>
      <c r="B51" s="40"/>
      <c r="C51" s="40"/>
      <c r="D51" s="40"/>
      <c r="E51" s="40"/>
      <c r="F51" s="40"/>
      <c r="G51" s="49">
        <f>SUM(G28:G50)</f>
        <v>0</v>
      </c>
      <c r="H51" s="40"/>
    </row>
    <row r="53" ht="12">
      <c r="A53" s="41" t="s">
        <v>97</v>
      </c>
    </row>
    <row r="54" spans="1:4" ht="12">
      <c r="A54" s="42" t="s">
        <v>138</v>
      </c>
      <c r="D54" s="50">
        <v>0</v>
      </c>
    </row>
    <row r="56" ht="12">
      <c r="A56" s="41" t="s">
        <v>98</v>
      </c>
    </row>
    <row r="57" spans="1:4" ht="12">
      <c r="A57" s="42" t="s">
        <v>139</v>
      </c>
      <c r="D57" s="23">
        <f>D54+G51</f>
        <v>0</v>
      </c>
    </row>
    <row r="59" spans="1:8" ht="15">
      <c r="A59" s="55" t="s">
        <v>99</v>
      </c>
      <c r="B59" s="55"/>
      <c r="C59" s="55"/>
      <c r="D59" s="55"/>
      <c r="E59" s="55"/>
      <c r="F59" s="55"/>
      <c r="G59" s="55"/>
      <c r="H59" s="55"/>
    </row>
    <row r="60" spans="1:9" ht="9.75">
      <c r="A60" s="16" t="s">
        <v>10</v>
      </c>
      <c r="B60" s="43" t="s">
        <v>11</v>
      </c>
      <c r="C60" s="43" t="s">
        <v>12</v>
      </c>
      <c r="D60" s="12" t="s">
        <v>13</v>
      </c>
      <c r="E60" s="16" t="s">
        <v>14</v>
      </c>
      <c r="F60" s="43" t="s">
        <v>15</v>
      </c>
      <c r="G60" s="16" t="s">
        <v>16</v>
      </c>
      <c r="H60" s="16" t="s">
        <v>17</v>
      </c>
      <c r="I60" s="34"/>
    </row>
    <row r="61" spans="1:9" ht="9.75">
      <c r="A61" s="44">
        <v>1</v>
      </c>
      <c r="B61" s="45" t="s">
        <v>100</v>
      </c>
      <c r="C61" s="45" t="s">
        <v>101</v>
      </c>
      <c r="D61" s="38">
        <v>0</v>
      </c>
      <c r="E61" s="46">
        <v>18</v>
      </c>
      <c r="F61" s="45" t="s">
        <v>102</v>
      </c>
      <c r="G61" s="47">
        <f>D61*E61</f>
        <v>0</v>
      </c>
      <c r="H61" s="48">
        <v>0.15</v>
      </c>
      <c r="I61" s="34"/>
    </row>
    <row r="62" spans="1:9" ht="9.75">
      <c r="A62" s="44">
        <v>2</v>
      </c>
      <c r="B62" s="45" t="s">
        <v>100</v>
      </c>
      <c r="C62" s="45" t="s">
        <v>103</v>
      </c>
      <c r="D62" s="38">
        <v>0</v>
      </c>
      <c r="E62" s="46">
        <v>16</v>
      </c>
      <c r="F62" s="45" t="s">
        <v>102</v>
      </c>
      <c r="G62" s="47">
        <f>D62*E62</f>
        <v>0</v>
      </c>
      <c r="H62" s="48">
        <v>0.15</v>
      </c>
      <c r="I62" s="34"/>
    </row>
    <row r="63" spans="1:9" ht="19.5">
      <c r="A63" s="44">
        <v>3</v>
      </c>
      <c r="B63" s="45" t="s">
        <v>100</v>
      </c>
      <c r="C63" s="45" t="s">
        <v>104</v>
      </c>
      <c r="D63" s="38">
        <v>0</v>
      </c>
      <c r="E63" s="46">
        <v>20</v>
      </c>
      <c r="F63" s="45" t="s">
        <v>102</v>
      </c>
      <c r="G63" s="47">
        <f>D63*E63</f>
        <v>0</v>
      </c>
      <c r="H63" s="48">
        <v>0.15</v>
      </c>
      <c r="I63" s="34"/>
    </row>
    <row r="64" ht="9.75">
      <c r="H64" s="13"/>
    </row>
    <row r="65" ht="10.5" thickBot="1">
      <c r="A65" s="39" t="s">
        <v>105</v>
      </c>
    </row>
    <row r="66" spans="1:8" ht="12" thickTop="1">
      <c r="A66" s="40"/>
      <c r="B66" s="40"/>
      <c r="C66" s="40"/>
      <c r="D66" s="40"/>
      <c r="E66" s="40"/>
      <c r="F66" s="40"/>
      <c r="G66" s="49">
        <f>SUM(G61:G65)</f>
        <v>0</v>
      </c>
      <c r="H66" s="40"/>
    </row>
    <row r="68" ht="12">
      <c r="A68" s="41" t="s">
        <v>106</v>
      </c>
    </row>
    <row r="69" spans="1:4" ht="12">
      <c r="A69" s="42" t="s">
        <v>140</v>
      </c>
      <c r="D69" s="23">
        <f>G66</f>
        <v>0</v>
      </c>
    </row>
  </sheetData>
  <sheetProtection/>
  <mergeCells count="3">
    <mergeCell ref="A1:H1"/>
    <mergeCell ref="A26:H26"/>
    <mergeCell ref="A59:H5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DANĚK</dc:creator>
  <cp:keywords/>
  <dc:description/>
  <cp:lastModifiedBy>LE0NA</cp:lastModifiedBy>
  <dcterms:created xsi:type="dcterms:W3CDTF">2021-02-07T10:51:04Z</dcterms:created>
  <dcterms:modified xsi:type="dcterms:W3CDTF">2021-03-24T12:19:39Z</dcterms:modified>
  <cp:category/>
  <cp:version/>
  <cp:contentType/>
  <cp:contentStatus/>
</cp:coreProperties>
</file>