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3-04 - Dešťová kanal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03-04 - Dešťová kanali...'!$C$83:$K$165</definedName>
    <definedName name="_xlnm.Print_Area" localSheetId="1">'SO 03-04 - Dešťová kanali...'!$C$4:$J$39,'SO 03-04 - Dešťová kanali...'!$C$45:$J$65,'SO 03-04 - Dešťová kanali...'!$C$71:$K$165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03-04 - Dešťová kanali...'!$83:$83</definedName>
  </definedNames>
  <calcPr fullCalcOnLoad="1"/>
</workbook>
</file>

<file path=xl/sharedStrings.xml><?xml version="1.0" encoding="utf-8"?>
<sst xmlns="http://schemas.openxmlformats.org/spreadsheetml/2006/main" count="1717" uniqueCount="520">
  <si>
    <t>Export Komplet</t>
  </si>
  <si>
    <t>VZ</t>
  </si>
  <si>
    <t>2.0</t>
  </si>
  <si>
    <t>ZAMOK</t>
  </si>
  <si>
    <t>False</t>
  </si>
  <si>
    <t>{b04cfa2d-9f31-4ea5-9eb1-282b173a2fa9}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</si>
  <si>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</si>
  <si>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</si>
  <si>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</si>
  <si>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</si>
  <si>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</si>
  <si>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</si>
  <si>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</si>
  <si>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</si>
  <si>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200108/034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</si>
  <si>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</si>
  <si>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</si>
  <si>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Nový Jičín, Bytový dům K Archivu 1993/2</t>
  </si>
  <si>
    <t>KSO:</t>
  </si>
  <si>
    <t/>
  </si>
  <si>
    <t>CC-CZ:</t>
  </si>
  <si>
    <t>Místo:</t>
  </si>
  <si>
    <t>Nový Jičín</t>
  </si>
  <si>
    <t>Datum:</t>
  </si>
  <si>
    <t>5. 11. 2020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</si>
  <si>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</si>
  <si>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</si>
  <si>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</si>
  <si>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</si>
  <si>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</si>
  <si>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</si>
  <si>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</si>
  <si>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</si>
  <si>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</si>
  <si>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TPS Projekce Jerakasová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</si>
  <si>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</si>
  <si>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</si>
  <si>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</si>
  <si>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</si>
  <si>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</si>
  <si>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</si>
  <si>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</si>
  <si>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</si>
  <si>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</si>
  <si>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</si>
  <si>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</si>
  <si>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</si>
  <si>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</si>
  <si>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</si>
  <si>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</si>
  <si>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</si>
  <si>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</si>
  <si>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</si>
  <si>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</si>
  <si>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</si>
  <si>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</si>
  <si>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</si>
  <si>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</si>
  <si>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</si>
  <si>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</si>
  <si>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</si>
  <si>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</si>
  <si>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</si>
  <si>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</si>
  <si>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</si>
  <si>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</si>
  <si>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</si>
  <si>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</si>
  <si>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</si>
  <si>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</si>
  <si>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</si>
  <si>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</si>
  <si>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</si>
  <si>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</si>
  <si>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</si>
  <si>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</si>
  <si>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03-04</t>
  </si>
  <si>
    <t>Dešťová kanalizace, vsak</t>
  </si>
  <si>
    <t>STA</t>
  </si>
  <si>
    <t>1</t>
  </si>
  <si>
    <t>{b0f925bc-5312-4337-8b69-78014c414af6}</t>
  </si>
  <si>
    <t>2</t>
  </si>
  <si>
    <t>KRYCÍ LIST SOUPISU PRACÍ</t>
  </si>
  <si>
    <t>Objekt:</t>
  </si>
  <si>
    <t>SO 03-04 - Dešťová kanalizace, vsak</t>
  </si>
  <si>
    <t>REKAPITULACE ČLENĚNÍ SOUPISU PRACÍ</t>
  </si>
  <si>
    <t>Kód dílu - Popis</t>
  </si>
  <si>
    <t>Cena celkem [CZK]</t>
  </si>
  <si>
    <t>-1</t>
  </si>
  <si>
    <t>1 - Zemní práce</t>
  </si>
  <si>
    <t>4 - Vodorovné konstrukce</t>
  </si>
  <si>
    <t>HSV - Práce a dodávky HSV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</si>
  <si>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</si>
  <si>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</si>
  <si>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</si>
  <si>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</si>
  <si>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</si>
  <si>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</si>
  <si>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</si>
  <si>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</si>
  <si>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</si>
  <si>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</si>
  <si>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</si>
  <si>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</si>
  <si>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</si>
  <si>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</si>
  <si>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</si>
  <si>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</si>
  <si>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</si>
  <si>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</si>
  <si>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129001101</t>
  </si>
  <si>
    <t>Příplatek k cenám vykopávek za ztížení vykopávky v blízkosti podzemního vedení nebo výbušnin v horninách jakékoliv třídy</t>
  </si>
  <si>
    <t>m3</t>
  </si>
  <si>
    <t>CS ÚRS 2020 02</t>
  </si>
  <si>
    <t>4</t>
  </si>
  <si>
    <t>-1839618975</t>
  </si>
  <si>
    <t>VV</t>
  </si>
  <si>
    <t>7,2*0,9*1,4*2</t>
  </si>
  <si>
    <t>Součet</t>
  </si>
  <si>
    <t>131551204</t>
  </si>
  <si>
    <t>Hloubení zapažených jam a zářezů strojně s urovnáním dna do předepsaného profilu a spádu v hornině třídy těžitelnosti III skupiny 6 přes 100 do 500 m3</t>
  </si>
  <si>
    <t>-1122213148</t>
  </si>
  <si>
    <t>11*6*3,5</t>
  </si>
  <si>
    <t>3*3*3,5</t>
  </si>
  <si>
    <t>3</t>
  </si>
  <si>
    <t>132551104</t>
  </si>
  <si>
    <t>Hloubení nezapažených rýh šířky do 800 mm strojně s urovnáním dna do předepsaného profilu a spádu v hornině třídy těžitelnosti III skupiny 6 přes 100 m3</t>
  </si>
  <si>
    <t>-812897471</t>
  </si>
  <si>
    <t>132,5*0,9*1,4</t>
  </si>
  <si>
    <t>161101101</t>
  </si>
  <si>
    <t>Svislé přemístění výkopku z hor.1-4 do 4,0 m</t>
  </si>
  <si>
    <t>-1367893922</t>
  </si>
  <si>
    <t>5</t>
  </si>
  <si>
    <t>162211331</t>
  </si>
  <si>
    <t>Vodorovné přemístění výkopku nebo sypaniny stavebním kolečkem s naložením a vyprázdněním kolečka na hromady nebo do dopravního prostředku na vzdálenost do 10 m z horniny třídy těžitelnosti III, skupiny 6 a 7</t>
  </si>
  <si>
    <t>1433455623</t>
  </si>
  <si>
    <t>17,6*0,7*0,39</t>
  </si>
  <si>
    <t>6</t>
  </si>
  <si>
    <t>162701105</t>
  </si>
  <si>
    <t>Vodorovné přemístění výkopku z hor.1-4 do 10000 m</t>
  </si>
  <si>
    <t>-2088257066</t>
  </si>
  <si>
    <t>79,5*0,9*0,42</t>
  </si>
  <si>
    <t>53*0,9*0,47</t>
  </si>
  <si>
    <t>7</t>
  </si>
  <si>
    <t>162701109</t>
  </si>
  <si>
    <t>Příplatek k vod. přemístění hor.1-4 za další 1 km</t>
  </si>
  <si>
    <t>2060468721</t>
  </si>
  <si>
    <t>30,051*15</t>
  </si>
  <si>
    <t>8</t>
  </si>
  <si>
    <t>162751157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</si>
  <si>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</si>
  <si>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-530764044</t>
  </si>
  <si>
    <t>9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</si>
  <si>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</si>
  <si>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</si>
  <si>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-1147968388</t>
  </si>
  <si>
    <t>52,47*5 'Přepočtené koeficientem množství</t>
  </si>
  <si>
    <t>10</t>
  </si>
  <si>
    <t>167151103</t>
  </si>
  <si>
    <t>Nakládání, skládání a překládání neulehlého výkopku nebo sypaniny strojně nakládání, množství do 100 m3, z horniny třídy těžitelnosti III, skupiny 6 a 7</t>
  </si>
  <si>
    <t>-1387731709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</si>
  <si>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</si>
  <si>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</si>
  <si>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</si>
  <si>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</si>
  <si>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-116379208</t>
  </si>
  <si>
    <t>52,47*1,75 'Přepočtené koeficientem množství</t>
  </si>
  <si>
    <t>12</t>
  </si>
  <si>
    <t>171211101</t>
  </si>
  <si>
    <t>Uložení sypanin do násypů ručně s rozprostřením sypaniny ve vrstvách a s hrubým urovnáním nezhutněných jakékoliv třídy těžitelnosti</t>
  </si>
  <si>
    <t>-388549349</t>
  </si>
  <si>
    <t>13</t>
  </si>
  <si>
    <t>174151101</t>
  </si>
  <si>
    <t>Zásyp sypaninou z jakékoliv horniny strojně s uložením výkopku ve vrstvách se zhutněním jam, šachet, rýh nebo kolem objektů v těchto vykopávkách</t>
  </si>
  <si>
    <t>1295312073</t>
  </si>
  <si>
    <t>132,5*0,9*1,1</t>
  </si>
  <si>
    <t>14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</si>
  <si>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</si>
  <si>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</si>
  <si>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-2144887528</t>
  </si>
  <si>
    <t>132,5*0,9*0,45</t>
  </si>
  <si>
    <t>M</t>
  </si>
  <si>
    <t>58331200</t>
  </si>
  <si>
    <t>štěrkopísek netříděný zásypový</t>
  </si>
  <si>
    <t>CS ÚRS 2019 02</t>
  </si>
  <si>
    <t>-1083537158</t>
  </si>
  <si>
    <t>53,663*2 'Přepočtené koeficientem množství</t>
  </si>
  <si>
    <t>16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</si>
  <si>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</si>
  <si>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</si>
  <si>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448513051</t>
  </si>
  <si>
    <t>Vodorovné konstrukce</t>
  </si>
  <si>
    <t>17</t>
  </si>
  <si>
    <t>451573111</t>
  </si>
  <si>
    <t>Lože pod potrubí ze štěrkopísku do 63 mm</t>
  </si>
  <si>
    <t>-1887293635</t>
  </si>
  <si>
    <t>132,5*0,9*0,15</t>
  </si>
  <si>
    <t>HSV</t>
  </si>
  <si>
    <t>Práce a dodávky HSV</t>
  </si>
  <si>
    <t>Trubní vedení</t>
  </si>
  <si>
    <t>18</t>
  </si>
  <si>
    <t>871313121</t>
  </si>
  <si>
    <t>Montáž kanalizačního potrubí z plastů z tvrdého PVC těsněných gumovým kroužkem v otevřeném výkopu ve sklonu do 20 % DN 160</t>
  </si>
  <si>
    <t>m</t>
  </si>
  <si>
    <t>-699414611</t>
  </si>
  <si>
    <t>19</t>
  </si>
  <si>
    <t>28611131</t>
  </si>
  <si>
    <t>trubka kanalizační PVC DN 160x1000mm SN8</t>
  </si>
  <si>
    <t>622530523</t>
  </si>
  <si>
    <t>80*1,03 'Přepočtené koeficientem množství</t>
  </si>
  <si>
    <t>20</t>
  </si>
  <si>
    <t>871353121</t>
  </si>
  <si>
    <t>Montáž kanalizačního potrubí z plastů z tvrdého PVC těsněných gumovým kroužkem v otevřeném výkopu ve sklonu do 20 % DN 200</t>
  </si>
  <si>
    <t>-1221416473</t>
  </si>
  <si>
    <t>OSM.223010</t>
  </si>
  <si>
    <t>KGEM trouba DN200x4,9/1000 SN8</t>
  </si>
  <si>
    <t>kus</t>
  </si>
  <si>
    <t>2092182994</t>
  </si>
  <si>
    <t>53*1,03 'Přepočtené koeficientem množství</t>
  </si>
  <si>
    <t>22</t>
  </si>
  <si>
    <t>877315211</t>
  </si>
  <si>
    <t>Montáž tvarovek na kanalizačním potrubí z trub z plastu z tvrdého PVC nebo z polypropylenu v otevřeném výkopu jednoosých DN 160</t>
  </si>
  <si>
    <t>1363441418</t>
  </si>
  <si>
    <t>23</t>
  </si>
  <si>
    <t>28611361</t>
  </si>
  <si>
    <t>koleno kanalizační PVC KG 160x45°</t>
  </si>
  <si>
    <t>-1059422589</t>
  </si>
  <si>
    <t>24</t>
  </si>
  <si>
    <t>877355211</t>
  </si>
  <si>
    <t>Montáž tvarovek na kanalizačním potrubí z trub z plastu z tvrdého PVC nebo z polypropylenu v otevřeném výkopu jednoosých DN 200</t>
  </si>
  <si>
    <t>-1636913428</t>
  </si>
  <si>
    <t>25</t>
  </si>
  <si>
    <t>28611366</t>
  </si>
  <si>
    <t>koleno kanalizace PVC KG 200x45°</t>
  </si>
  <si>
    <t>2084431366</t>
  </si>
  <si>
    <t>26</t>
  </si>
  <si>
    <t>28611508</t>
  </si>
  <si>
    <t>redukce kanalizační PVC 200/160</t>
  </si>
  <si>
    <t>-1490746971</t>
  </si>
  <si>
    <t>27</t>
  </si>
  <si>
    <t>877355221</t>
  </si>
  <si>
    <t>Montáž tvarovek na kanalizačním potrubí z trub z plastu z tvrdého PVC nebo z polypropylenu v otevřeném výkopu dvouosých DN 200</t>
  </si>
  <si>
    <t>-612594824</t>
  </si>
  <si>
    <t>28</t>
  </si>
  <si>
    <t>28611396</t>
  </si>
  <si>
    <t>odbočka kanalizační PVC s hrdlem 200/200/45°</t>
  </si>
  <si>
    <t>-56463608</t>
  </si>
  <si>
    <t>29</t>
  </si>
  <si>
    <t>28611918</t>
  </si>
  <si>
    <t>odbočka kanalizační s hrdlem PVC 200/160/45°</t>
  </si>
  <si>
    <t>-221713728</t>
  </si>
  <si>
    <t>30</t>
  </si>
  <si>
    <t>892351111</t>
  </si>
  <si>
    <t>Tlakové zkoušky vodou na potrubí DN 150 nebo 200</t>
  </si>
  <si>
    <t>-1620587243</t>
  </si>
  <si>
    <t>31</t>
  </si>
  <si>
    <t>894812131</t>
  </si>
  <si>
    <t>Revizní a čistící šachta z polypropylenu PP pro hladké trouby DN 315 roura šachtová korugovaná bez hrdla, světlé hloubky 1250 mm</t>
  </si>
  <si>
    <t>-498748265</t>
  </si>
  <si>
    <t>32</t>
  </si>
  <si>
    <t>894812141</t>
  </si>
  <si>
    <t>Revizní a čistící šachta z polypropylenu PP pro hladké trouby DN 315 roura šachtová korugovaná teleskopická (včetně těsnění) 375 mm</t>
  </si>
  <si>
    <t>1504884250</t>
  </si>
  <si>
    <t>33</t>
  </si>
  <si>
    <t>894812149</t>
  </si>
  <si>
    <t>Revizní a čistící šachta z polypropylenu PP pro hladké trouby DN 315 roura šachtová korugovaná Příplatek k cenám 2131 - 2142 za uříznutí šachtové roury</t>
  </si>
  <si>
    <t>-276376567</t>
  </si>
  <si>
    <t>34</t>
  </si>
  <si>
    <t>894812171</t>
  </si>
  <si>
    <t>Revizní a čistící šachta z polypropylenu PP pro hladké trouby DN 315 mříž (pro třídu zatížení) dešťová litinová do teleskopu (D400)</t>
  </si>
  <si>
    <t>-1226788000</t>
  </si>
  <si>
    <t>35</t>
  </si>
  <si>
    <t>894812208</t>
  </si>
  <si>
    <t>Revizní a čistící šachta z polypropylenu PP pro hladké trouby DN 425 šachtové dno (DN šachty / DN trubního vedení) DN 425/200 sběrné tvaru X</t>
  </si>
  <si>
    <t>-1838835605</t>
  </si>
  <si>
    <t>36</t>
  </si>
  <si>
    <t>894812232</t>
  </si>
  <si>
    <t>Revizní a čistící šachta z polypropylenu PP pro hladké trouby DN 425 roura šachtová korugovaná bez hrdla, světlé hloubky 2000 mm</t>
  </si>
  <si>
    <t>1832047287</t>
  </si>
  <si>
    <t>37</t>
  </si>
  <si>
    <t>894812241</t>
  </si>
  <si>
    <t>Revizní a čistící šachta z polypropylenu PP pro hladké trouby DN 425 roura šachtová korugovaná teleskopická (včetně těsnění) 375 mm</t>
  </si>
  <si>
    <t>110497575</t>
  </si>
  <si>
    <t>38</t>
  </si>
  <si>
    <t>894812249</t>
  </si>
  <si>
    <t>Revizní a čistící šachta z polypropylenu PP pro hladké trouby DN 425 roura šachtová korugovaná Příplatek k cenám 2231 - 2242 za uříznutí šachtové roury</t>
  </si>
  <si>
    <t>-941459820</t>
  </si>
  <si>
    <t>39</t>
  </si>
  <si>
    <t>894812261</t>
  </si>
  <si>
    <t>Revizní a čistící šachta z polypropylenu PP pro hladké trouby DN 425 poklop litinový (pro třídu zatížení) s teleskopickou rourou (3 t)</t>
  </si>
  <si>
    <t>10959855</t>
  </si>
  <si>
    <t>40</t>
  </si>
  <si>
    <t>894812317</t>
  </si>
  <si>
    <t>Revizní a čistící šachta z polypropylenu PP pro hladké trouby DN 600 šachtové dno (DN šachty / DN trubního vedení) DN 600/200 s přítokem tvaru T</t>
  </si>
  <si>
    <t>936742268</t>
  </si>
  <si>
    <t>41</t>
  </si>
  <si>
    <t>894812332</t>
  </si>
  <si>
    <t>Revizní a čistící šachta z polypropylenu PP pro hladké trouby DN 600 roura šachtová korugovaná, světlé hloubky 2 000 mm</t>
  </si>
  <si>
    <t>-851200515</t>
  </si>
  <si>
    <t>42</t>
  </si>
  <si>
    <t>894812339</t>
  </si>
  <si>
    <t>Revizní a čistící šachta z polypropylenu PP pro hladké trouby DN 600 Příplatek k cenám 2331 - 2334 za uříznutí šachtové roury</t>
  </si>
  <si>
    <t>1396472621</t>
  </si>
  <si>
    <t>43</t>
  </si>
  <si>
    <t>894812377</t>
  </si>
  <si>
    <t>Revizní a čistící šachta z polypropylenu PP pro hladké trouby DN 600 poklop (mříž) litinový pro třídu zatížení D400 s teleskopickým adaptérem</t>
  </si>
  <si>
    <t>-578228068</t>
  </si>
  <si>
    <t>44</t>
  </si>
  <si>
    <t>895941111</t>
  </si>
  <si>
    <t>Zřízení vpusti kanalizační uliční plastové</t>
  </si>
  <si>
    <t>1233319752</t>
  </si>
  <si>
    <t>45</t>
  </si>
  <si>
    <t>28614284.1</t>
  </si>
  <si>
    <t>Vpust uliční plastová s filtrem D 315/150</t>
  </si>
  <si>
    <t>1575590584</t>
  </si>
  <si>
    <t>46</t>
  </si>
  <si>
    <t>8971721121</t>
  </si>
  <si>
    <t xml:space="preserve">Vsakovací zařízení - VSAK 2 - 4 ks vsakovací bloky (2,4x2,4x1,04 m),plocha vsaku 7,01 m2 ,retenční objem 4,4 m3 pro retenci a vsakování dešťových vod pod plochy zatížené osobními automobily - dodávka potřebného materiálu včetně montáže </t>
  </si>
  <si>
    <t xml:space="preserve">soubor </t>
  </si>
  <si>
    <t>-153664803</t>
  </si>
  <si>
    <t>47</t>
  </si>
  <si>
    <t>8971721124</t>
  </si>
  <si>
    <t xml:space="preserve">Vsakovací zařízení - VSAK 3 - 4 ks vsakovací bloky (2,4x2,4x1,04 m),plocha vsaku 7,01 m2 ,retenční objem 5,3 m3 pro retenci a vsakování dešťových vod pod plochy zatížené osobními automobily - dodávka potřebného materiálu včetně montáže </t>
  </si>
  <si>
    <t>-1178098380</t>
  </si>
  <si>
    <t>48</t>
  </si>
  <si>
    <t>8971721125</t>
  </si>
  <si>
    <t xml:space="preserve">Vsakovací zařízení - VSAK 1 - 32 ks vsakovací bloky (9,6x4,8x1,04 m),plocha vsaku 51,07 m2 ,retenční objem 43,8 m3 pro retenci a vsakování dešťových vod pod plochy zatížené osobními automobily - dodávka potřebného materiálu včetně montáže </t>
  </si>
  <si>
    <t>-172408144</t>
  </si>
  <si>
    <t>998</t>
  </si>
  <si>
    <t>Přesun hmot</t>
  </si>
  <si>
    <t>49</t>
  </si>
  <si>
    <t>998276101</t>
  </si>
  <si>
    <t>Přesun hmot pro trubní vedení hloubené z trub z plastických hmot nebo sklolaminátových pro vodovody nebo kanalizace v otevřeném výkopu dopravní vzdálenost do 15 m</t>
  </si>
  <si>
    <t>1970013346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</si>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</sst>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200108/034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Nový Jičín, Bytový dům K Archivu 1993/2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Jičín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TPS Projekce Jerakasová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24.7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03-04 - Dešťová kanali...'!J30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 03-04 - Dešťová kanali...'!P84</f>
        <v>0</v>
      </c>
      <c r="AV55" s="120">
        <f>'SO 03-04 - Dešťová kanali...'!J33</f>
        <v>0</v>
      </c>
      <c r="AW55" s="120">
        <f>'SO 03-04 - Dešťová kanali...'!J34</f>
        <v>0</v>
      </c>
      <c r="AX55" s="120">
        <f>'SO 03-04 - Dešťová kanali...'!J35</f>
        <v>0</v>
      </c>
      <c r="AY55" s="120">
        <f>'SO 03-04 - Dešťová kanali...'!J36</f>
        <v>0</v>
      </c>
      <c r="AZ55" s="120">
        <f>'SO 03-04 - Dešťová kanali...'!F33</f>
        <v>0</v>
      </c>
      <c r="BA55" s="120">
        <f>'SO 03-04 - Dešťová kanali...'!F34</f>
        <v>0</v>
      </c>
      <c r="BB55" s="120">
        <f>'SO 03-04 - Dešťová kanali...'!F35</f>
        <v>0</v>
      </c>
      <c r="BC55" s="120">
        <f>'SO 03-04 - Dešťová kanali...'!F36</f>
        <v>0</v>
      </c>
      <c r="BD55" s="122">
        <f>'SO 03-04 - Dešťová kanali...'!F37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3-04 - Dešťová kanal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Nový Jičín, Bytový dům K Archivu 1993/2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5. 11. 2020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34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ROUND(J84,2)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ROUND((SUM(BE84:BE165)),2)</f>
        <v>0</v>
      </c>
      <c r="G33" s="38"/>
      <c r="H33" s="38"/>
      <c r="I33" s="144">
        <v>0.21</v>
      </c>
      <c r="J33" s="143">
        <f>ROUND(((SUM(BE84:BE165))*I33),2)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ROUND((SUM(BF84:BF165)),2)</f>
        <v>0</v>
      </c>
      <c r="G34" s="38"/>
      <c r="H34" s="38"/>
      <c r="I34" s="144">
        <v>0.15</v>
      </c>
      <c r="J34" s="143">
        <f>ROUND(((SUM(BF84:BF165))*I34),2)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ROUND((SUM(BG84:BG165)),2)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ROUND((SUM(BH84:BH165)),2)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ROUND((SUM(BI84:BI165)),2)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Nový Jičín, Bytový dům K Archivu 1993/2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03-04 - Dešťová kanalizace, vsak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Jičín</v>
      </c>
      <c r="G52" s="40"/>
      <c r="H52" s="40"/>
      <c r="I52" s="32" t="s">
        <v>23</v>
      </c>
      <c r="J52" s="72" t="str">
        <f>IF(J12="","",J12)</f>
        <v>5. 11. 2020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TPS Projekce Jerakasová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J85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1"/>
      <c r="C61" s="162"/>
      <c r="D61" s="163" t="s">
        <v>90</v>
      </c>
      <c r="E61" s="164"/>
      <c r="F61" s="164"/>
      <c r="G61" s="164"/>
      <c r="H61" s="164"/>
      <c r="I61" s="164"/>
      <c r="J61" s="165">
        <f>J125</f>
        <v>0</v>
      </c>
      <c r="K61" s="162"/>
      <c r="L61" s="16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1"/>
      <c r="C62" s="162"/>
      <c r="D62" s="163" t="s">
        <v>91</v>
      </c>
      <c r="E62" s="164"/>
      <c r="F62" s="164"/>
      <c r="G62" s="164"/>
      <c r="H62" s="164"/>
      <c r="I62" s="164"/>
      <c r="J62" s="165">
        <f>J129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J130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J164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94</v>
      </c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56" t="str">
        <f>E7</f>
        <v>Nový Jičín, Bytový dům K Archivu 1993/2</v>
      </c>
      <c r="F74" s="32"/>
      <c r="G74" s="32"/>
      <c r="H74" s="32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83</v>
      </c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03-04 - Dešťová kanalizace, vsak</v>
      </c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Nový Jičín</v>
      </c>
      <c r="G78" s="40"/>
      <c r="H78" s="40"/>
      <c r="I78" s="32" t="s">
        <v>23</v>
      </c>
      <c r="J78" s="72" t="str">
        <f>IF(J12="","",J12)</f>
        <v>5. 11. 2020</v>
      </c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31</v>
      </c>
      <c r="J80" s="36" t="str">
        <f>E21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33</v>
      </c>
      <c r="J81" s="36" t="str">
        <f>E24</f>
        <v>TPS Projekce Jerakasová</v>
      </c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3"/>
      <c r="B83" s="174"/>
      <c r="C83" s="175" t="s">
        <v>95</v>
      </c>
      <c r="D83" s="176" t="s">
        <v>56</v>
      </c>
      <c r="E83" s="176" t="s">
        <v>52</v>
      </c>
      <c r="F83" s="176" t="s">
        <v>53</v>
      </c>
      <c r="G83" s="176" t="s">
        <v>96</v>
      </c>
      <c r="H83" s="176" t="s">
        <v>97</v>
      </c>
      <c r="I83" s="176" t="s">
        <v>98</v>
      </c>
      <c r="J83" s="176" t="s">
        <v>87</v>
      </c>
      <c r="K83" s="177" t="s">
        <v>99</v>
      </c>
      <c r="L83" s="178"/>
      <c r="M83" s="92" t="s">
        <v>19</v>
      </c>
      <c r="N83" s="93" t="s">
        <v>41</v>
      </c>
      <c r="O83" s="93" t="s">
        <v>100</v>
      </c>
      <c r="P83" s="93" t="s">
        <v>101</v>
      </c>
      <c r="Q83" s="93" t="s">
        <v>102</v>
      </c>
      <c r="R83" s="93" t="s">
        <v>103</v>
      </c>
      <c r="S83" s="93" t="s">
        <v>104</v>
      </c>
      <c r="T83" s="94" t="s">
        <v>105</v>
      </c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</row>
    <row r="84" spans="1:63" s="2" customFormat="1" ht="22.8" customHeight="1">
      <c r="A84" s="38"/>
      <c r="B84" s="39"/>
      <c r="C84" s="99" t="s">
        <v>106</v>
      </c>
      <c r="D84" s="40"/>
      <c r="E84" s="40"/>
      <c r="F84" s="40"/>
      <c r="G84" s="40"/>
      <c r="H84" s="40"/>
      <c r="I84" s="40"/>
      <c r="J84" s="179">
        <f>BK84</f>
        <v>0</v>
      </c>
      <c r="K84" s="40"/>
      <c r="L84" s="44"/>
      <c r="M84" s="95"/>
      <c r="N84" s="180"/>
      <c r="O84" s="96"/>
      <c r="P84" s="181">
        <f>P85+P125+P129</f>
        <v>0</v>
      </c>
      <c r="Q84" s="96"/>
      <c r="R84" s="181">
        <f>R85+R125+R129</f>
        <v>112.603009</v>
      </c>
      <c r="S84" s="96"/>
      <c r="T84" s="182">
        <f>T85+T125+T129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70</v>
      </c>
      <c r="AU84" s="17" t="s">
        <v>88</v>
      </c>
      <c r="BK84" s="183">
        <f>BK85+BK125+BK129</f>
        <v>0</v>
      </c>
    </row>
    <row r="85" spans="1:63" s="12" customFormat="1" ht="25.9" customHeight="1">
      <c r="A85" s="12"/>
      <c r="B85" s="184"/>
      <c r="C85" s="185"/>
      <c r="D85" s="186" t="s">
        <v>70</v>
      </c>
      <c r="E85" s="187" t="s">
        <v>79</v>
      </c>
      <c r="F85" s="187" t="s">
        <v>107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SUM(P86:P124)</f>
        <v>0</v>
      </c>
      <c r="Q85" s="192"/>
      <c r="R85" s="193">
        <f>SUM(R86:R124)</f>
        <v>107.326</v>
      </c>
      <c r="S85" s="192"/>
      <c r="T85" s="194">
        <f>SUM(T86:T124)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79</v>
      </c>
      <c r="AT85" s="196" t="s">
        <v>70</v>
      </c>
      <c r="AU85" s="196" t="s">
        <v>71</v>
      </c>
      <c r="AY85" s="195" t="s">
        <v>108</v>
      </c>
      <c r="BK85" s="197">
        <f>SUM(BK86:BK124)</f>
        <v>0</v>
      </c>
    </row>
    <row r="86" spans="1:65" s="2" customFormat="1" ht="12">
      <c r="A86" s="38"/>
      <c r="B86" s="39"/>
      <c r="C86" s="198" t="s">
        <v>79</v>
      </c>
      <c r="D86" s="198" t="s">
        <v>109</v>
      </c>
      <c r="E86" s="199" t="s">
        <v>110</v>
      </c>
      <c r="F86" s="200" t="s">
        <v>111</v>
      </c>
      <c r="G86" s="201" t="s">
        <v>112</v>
      </c>
      <c r="H86" s="202">
        <v>18.144</v>
      </c>
      <c r="I86" s="203"/>
      <c r="J86" s="204">
        <f>ROUND(I86*H86,2)</f>
        <v>0</v>
      </c>
      <c r="K86" s="200" t="s">
        <v>113</v>
      </c>
      <c r="L86" s="44"/>
      <c r="M86" s="205" t="s">
        <v>19</v>
      </c>
      <c r="N86" s="206" t="s">
        <v>42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114</v>
      </c>
      <c r="AT86" s="209" t="s">
        <v>109</v>
      </c>
      <c r="AU86" s="209" t="s">
        <v>79</v>
      </c>
      <c r="AY86" s="17" t="s">
        <v>108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79</v>
      </c>
      <c r="BK86" s="210">
        <f>ROUND(I86*H86,2)</f>
        <v>0</v>
      </c>
      <c r="BL86" s="17" t="s">
        <v>114</v>
      </c>
      <c r="BM86" s="209" t="s">
        <v>115</v>
      </c>
    </row>
    <row r="87" spans="1:51" s="13" customFormat="1" ht="12">
      <c r="A87" s="13"/>
      <c r="B87" s="211"/>
      <c r="C87" s="212"/>
      <c r="D87" s="213" t="s">
        <v>116</v>
      </c>
      <c r="E87" s="214" t="s">
        <v>19</v>
      </c>
      <c r="F87" s="215" t="s">
        <v>117</v>
      </c>
      <c r="G87" s="212"/>
      <c r="H87" s="216">
        <v>18.144</v>
      </c>
      <c r="I87" s="217"/>
      <c r="J87" s="212"/>
      <c r="K87" s="212"/>
      <c r="L87" s="218"/>
      <c r="M87" s="219"/>
      <c r="N87" s="220"/>
      <c r="O87" s="220"/>
      <c r="P87" s="220"/>
      <c r="Q87" s="220"/>
      <c r="R87" s="220"/>
      <c r="S87" s="220"/>
      <c r="T87" s="221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2" t="s">
        <v>116</v>
      </c>
      <c r="AU87" s="222" t="s">
        <v>79</v>
      </c>
      <c r="AV87" s="13" t="s">
        <v>81</v>
      </c>
      <c r="AW87" s="13" t="s">
        <v>32</v>
      </c>
      <c r="AX87" s="13" t="s">
        <v>71</v>
      </c>
      <c r="AY87" s="222" t="s">
        <v>108</v>
      </c>
    </row>
    <row r="88" spans="1:51" s="14" customFormat="1" ht="12">
      <c r="A88" s="14"/>
      <c r="B88" s="223"/>
      <c r="C88" s="224"/>
      <c r="D88" s="213" t="s">
        <v>116</v>
      </c>
      <c r="E88" s="225" t="s">
        <v>19</v>
      </c>
      <c r="F88" s="226" t="s">
        <v>118</v>
      </c>
      <c r="G88" s="224"/>
      <c r="H88" s="227">
        <v>18.144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3" t="s">
        <v>116</v>
      </c>
      <c r="AU88" s="233" t="s">
        <v>79</v>
      </c>
      <c r="AV88" s="14" t="s">
        <v>114</v>
      </c>
      <c r="AW88" s="14" t="s">
        <v>32</v>
      </c>
      <c r="AX88" s="14" t="s">
        <v>79</v>
      </c>
      <c r="AY88" s="233" t="s">
        <v>108</v>
      </c>
    </row>
    <row r="89" spans="1:65" s="2" customFormat="1" ht="12">
      <c r="A89" s="38"/>
      <c r="B89" s="39"/>
      <c r="C89" s="198" t="s">
        <v>81</v>
      </c>
      <c r="D89" s="198" t="s">
        <v>109</v>
      </c>
      <c r="E89" s="199" t="s">
        <v>119</v>
      </c>
      <c r="F89" s="200" t="s">
        <v>120</v>
      </c>
      <c r="G89" s="201" t="s">
        <v>112</v>
      </c>
      <c r="H89" s="202">
        <v>294</v>
      </c>
      <c r="I89" s="203"/>
      <c r="J89" s="204">
        <f>ROUND(I89*H89,2)</f>
        <v>0</v>
      </c>
      <c r="K89" s="200" t="s">
        <v>113</v>
      </c>
      <c r="L89" s="44"/>
      <c r="M89" s="205" t="s">
        <v>19</v>
      </c>
      <c r="N89" s="206" t="s">
        <v>42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114</v>
      </c>
      <c r="AT89" s="209" t="s">
        <v>109</v>
      </c>
      <c r="AU89" s="209" t="s">
        <v>79</v>
      </c>
      <c r="AY89" s="17" t="s">
        <v>108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79</v>
      </c>
      <c r="BK89" s="210">
        <f>ROUND(I89*H89,2)</f>
        <v>0</v>
      </c>
      <c r="BL89" s="17" t="s">
        <v>114</v>
      </c>
      <c r="BM89" s="209" t="s">
        <v>121</v>
      </c>
    </row>
    <row r="90" spans="1:51" s="13" customFormat="1" ht="12">
      <c r="A90" s="13"/>
      <c r="B90" s="211"/>
      <c r="C90" s="212"/>
      <c r="D90" s="213" t="s">
        <v>116</v>
      </c>
      <c r="E90" s="214" t="s">
        <v>19</v>
      </c>
      <c r="F90" s="215" t="s">
        <v>122</v>
      </c>
      <c r="G90" s="212"/>
      <c r="H90" s="216">
        <v>231</v>
      </c>
      <c r="I90" s="217"/>
      <c r="J90" s="212"/>
      <c r="K90" s="212"/>
      <c r="L90" s="218"/>
      <c r="M90" s="219"/>
      <c r="N90" s="220"/>
      <c r="O90" s="220"/>
      <c r="P90" s="220"/>
      <c r="Q90" s="220"/>
      <c r="R90" s="220"/>
      <c r="S90" s="220"/>
      <c r="T90" s="22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2" t="s">
        <v>116</v>
      </c>
      <c r="AU90" s="222" t="s">
        <v>79</v>
      </c>
      <c r="AV90" s="13" t="s">
        <v>81</v>
      </c>
      <c r="AW90" s="13" t="s">
        <v>32</v>
      </c>
      <c r="AX90" s="13" t="s">
        <v>71</v>
      </c>
      <c r="AY90" s="222" t="s">
        <v>108</v>
      </c>
    </row>
    <row r="91" spans="1:51" s="13" customFormat="1" ht="12">
      <c r="A91" s="13"/>
      <c r="B91" s="211"/>
      <c r="C91" s="212"/>
      <c r="D91" s="213" t="s">
        <v>116</v>
      </c>
      <c r="E91" s="214" t="s">
        <v>19</v>
      </c>
      <c r="F91" s="215" t="s">
        <v>123</v>
      </c>
      <c r="G91" s="212"/>
      <c r="H91" s="216">
        <v>31.5</v>
      </c>
      <c r="I91" s="217"/>
      <c r="J91" s="212"/>
      <c r="K91" s="212"/>
      <c r="L91" s="218"/>
      <c r="M91" s="219"/>
      <c r="N91" s="220"/>
      <c r="O91" s="220"/>
      <c r="P91" s="220"/>
      <c r="Q91" s="220"/>
      <c r="R91" s="220"/>
      <c r="S91" s="220"/>
      <c r="T91" s="22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2" t="s">
        <v>116</v>
      </c>
      <c r="AU91" s="222" t="s">
        <v>79</v>
      </c>
      <c r="AV91" s="13" t="s">
        <v>81</v>
      </c>
      <c r="AW91" s="13" t="s">
        <v>32</v>
      </c>
      <c r="AX91" s="13" t="s">
        <v>71</v>
      </c>
      <c r="AY91" s="222" t="s">
        <v>108</v>
      </c>
    </row>
    <row r="92" spans="1:51" s="13" customFormat="1" ht="12">
      <c r="A92" s="13"/>
      <c r="B92" s="211"/>
      <c r="C92" s="212"/>
      <c r="D92" s="213" t="s">
        <v>116</v>
      </c>
      <c r="E92" s="214" t="s">
        <v>19</v>
      </c>
      <c r="F92" s="215" t="s">
        <v>123</v>
      </c>
      <c r="G92" s="212"/>
      <c r="H92" s="216">
        <v>31.5</v>
      </c>
      <c r="I92" s="217"/>
      <c r="J92" s="212"/>
      <c r="K92" s="212"/>
      <c r="L92" s="218"/>
      <c r="M92" s="219"/>
      <c r="N92" s="220"/>
      <c r="O92" s="220"/>
      <c r="P92" s="220"/>
      <c r="Q92" s="220"/>
      <c r="R92" s="220"/>
      <c r="S92" s="220"/>
      <c r="T92" s="22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2" t="s">
        <v>116</v>
      </c>
      <c r="AU92" s="222" t="s">
        <v>79</v>
      </c>
      <c r="AV92" s="13" t="s">
        <v>81</v>
      </c>
      <c r="AW92" s="13" t="s">
        <v>32</v>
      </c>
      <c r="AX92" s="13" t="s">
        <v>71</v>
      </c>
      <c r="AY92" s="222" t="s">
        <v>108</v>
      </c>
    </row>
    <row r="93" spans="1:51" s="14" customFormat="1" ht="12">
      <c r="A93" s="14"/>
      <c r="B93" s="223"/>
      <c r="C93" s="224"/>
      <c r="D93" s="213" t="s">
        <v>116</v>
      </c>
      <c r="E93" s="225" t="s">
        <v>19</v>
      </c>
      <c r="F93" s="226" t="s">
        <v>118</v>
      </c>
      <c r="G93" s="224"/>
      <c r="H93" s="227">
        <v>294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3" t="s">
        <v>116</v>
      </c>
      <c r="AU93" s="233" t="s">
        <v>79</v>
      </c>
      <c r="AV93" s="14" t="s">
        <v>114</v>
      </c>
      <c r="AW93" s="14" t="s">
        <v>32</v>
      </c>
      <c r="AX93" s="14" t="s">
        <v>79</v>
      </c>
      <c r="AY93" s="233" t="s">
        <v>108</v>
      </c>
    </row>
    <row r="94" spans="1:65" s="2" customFormat="1" ht="12">
      <c r="A94" s="38"/>
      <c r="B94" s="39"/>
      <c r="C94" s="198" t="s">
        <v>124</v>
      </c>
      <c r="D94" s="198" t="s">
        <v>109</v>
      </c>
      <c r="E94" s="199" t="s">
        <v>125</v>
      </c>
      <c r="F94" s="200" t="s">
        <v>126</v>
      </c>
      <c r="G94" s="201" t="s">
        <v>112</v>
      </c>
      <c r="H94" s="202">
        <v>166.95</v>
      </c>
      <c r="I94" s="203"/>
      <c r="J94" s="204">
        <f>ROUND(I94*H94,2)</f>
        <v>0</v>
      </c>
      <c r="K94" s="200" t="s">
        <v>113</v>
      </c>
      <c r="L94" s="44"/>
      <c r="M94" s="205" t="s">
        <v>19</v>
      </c>
      <c r="N94" s="206" t="s">
        <v>42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114</v>
      </c>
      <c r="AT94" s="209" t="s">
        <v>109</v>
      </c>
      <c r="AU94" s="209" t="s">
        <v>79</v>
      </c>
      <c r="AY94" s="17" t="s">
        <v>108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79</v>
      </c>
      <c r="BK94" s="210">
        <f>ROUND(I94*H94,2)</f>
        <v>0</v>
      </c>
      <c r="BL94" s="17" t="s">
        <v>114</v>
      </c>
      <c r="BM94" s="209" t="s">
        <v>127</v>
      </c>
    </row>
    <row r="95" spans="1:51" s="13" customFormat="1" ht="12">
      <c r="A95" s="13"/>
      <c r="B95" s="211"/>
      <c r="C95" s="212"/>
      <c r="D95" s="213" t="s">
        <v>116</v>
      </c>
      <c r="E95" s="214" t="s">
        <v>19</v>
      </c>
      <c r="F95" s="215" t="s">
        <v>128</v>
      </c>
      <c r="G95" s="212"/>
      <c r="H95" s="216">
        <v>166.95</v>
      </c>
      <c r="I95" s="217"/>
      <c r="J95" s="212"/>
      <c r="K95" s="212"/>
      <c r="L95" s="218"/>
      <c r="M95" s="219"/>
      <c r="N95" s="220"/>
      <c r="O95" s="220"/>
      <c r="P95" s="220"/>
      <c r="Q95" s="220"/>
      <c r="R95" s="220"/>
      <c r="S95" s="220"/>
      <c r="T95" s="22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2" t="s">
        <v>116</v>
      </c>
      <c r="AU95" s="222" t="s">
        <v>79</v>
      </c>
      <c r="AV95" s="13" t="s">
        <v>81</v>
      </c>
      <c r="AW95" s="13" t="s">
        <v>32</v>
      </c>
      <c r="AX95" s="13" t="s">
        <v>71</v>
      </c>
      <c r="AY95" s="222" t="s">
        <v>108</v>
      </c>
    </row>
    <row r="96" spans="1:51" s="14" customFormat="1" ht="12">
      <c r="A96" s="14"/>
      <c r="B96" s="223"/>
      <c r="C96" s="224"/>
      <c r="D96" s="213" t="s">
        <v>116</v>
      </c>
      <c r="E96" s="225" t="s">
        <v>19</v>
      </c>
      <c r="F96" s="226" t="s">
        <v>118</v>
      </c>
      <c r="G96" s="224"/>
      <c r="H96" s="227">
        <v>166.95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33" t="s">
        <v>116</v>
      </c>
      <c r="AU96" s="233" t="s">
        <v>79</v>
      </c>
      <c r="AV96" s="14" t="s">
        <v>114</v>
      </c>
      <c r="AW96" s="14" t="s">
        <v>32</v>
      </c>
      <c r="AX96" s="14" t="s">
        <v>79</v>
      </c>
      <c r="AY96" s="233" t="s">
        <v>108</v>
      </c>
    </row>
    <row r="97" spans="1:65" s="2" customFormat="1" ht="16.5" customHeight="1">
      <c r="A97" s="38"/>
      <c r="B97" s="39"/>
      <c r="C97" s="198" t="s">
        <v>114</v>
      </c>
      <c r="D97" s="198" t="s">
        <v>109</v>
      </c>
      <c r="E97" s="199" t="s">
        <v>129</v>
      </c>
      <c r="F97" s="200" t="s">
        <v>130</v>
      </c>
      <c r="G97" s="201" t="s">
        <v>112</v>
      </c>
      <c r="H97" s="202">
        <v>460.95</v>
      </c>
      <c r="I97" s="203"/>
      <c r="J97" s="204">
        <f>ROUND(I97*H97,2)</f>
        <v>0</v>
      </c>
      <c r="K97" s="200" t="s">
        <v>19</v>
      </c>
      <c r="L97" s="44"/>
      <c r="M97" s="205" t="s">
        <v>19</v>
      </c>
      <c r="N97" s="206" t="s">
        <v>42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114</v>
      </c>
      <c r="AT97" s="209" t="s">
        <v>109</v>
      </c>
      <c r="AU97" s="209" t="s">
        <v>79</v>
      </c>
      <c r="AY97" s="17" t="s">
        <v>108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79</v>
      </c>
      <c r="BK97" s="210">
        <f>ROUND(I97*H97,2)</f>
        <v>0</v>
      </c>
      <c r="BL97" s="17" t="s">
        <v>114</v>
      </c>
      <c r="BM97" s="209" t="s">
        <v>131</v>
      </c>
    </row>
    <row r="98" spans="1:65" s="2" customFormat="1" ht="33" customHeight="1">
      <c r="A98" s="38"/>
      <c r="B98" s="39"/>
      <c r="C98" s="198" t="s">
        <v>132</v>
      </c>
      <c r="D98" s="198" t="s">
        <v>109</v>
      </c>
      <c r="E98" s="199" t="s">
        <v>133</v>
      </c>
      <c r="F98" s="200" t="s">
        <v>134</v>
      </c>
      <c r="G98" s="201" t="s">
        <v>112</v>
      </c>
      <c r="H98" s="202">
        <v>4.805</v>
      </c>
      <c r="I98" s="203"/>
      <c r="J98" s="204">
        <f>ROUND(I98*H98,2)</f>
        <v>0</v>
      </c>
      <c r="K98" s="200" t="s">
        <v>113</v>
      </c>
      <c r="L98" s="44"/>
      <c r="M98" s="205" t="s">
        <v>19</v>
      </c>
      <c r="N98" s="206" t="s">
        <v>42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114</v>
      </c>
      <c r="AT98" s="209" t="s">
        <v>109</v>
      </c>
      <c r="AU98" s="209" t="s">
        <v>79</v>
      </c>
      <c r="AY98" s="17" t="s">
        <v>108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79</v>
      </c>
      <c r="BK98" s="210">
        <f>ROUND(I98*H98,2)</f>
        <v>0</v>
      </c>
      <c r="BL98" s="17" t="s">
        <v>114</v>
      </c>
      <c r="BM98" s="209" t="s">
        <v>135</v>
      </c>
    </row>
    <row r="99" spans="1:51" s="13" customFormat="1" ht="12">
      <c r="A99" s="13"/>
      <c r="B99" s="211"/>
      <c r="C99" s="212"/>
      <c r="D99" s="213" t="s">
        <v>116</v>
      </c>
      <c r="E99" s="214" t="s">
        <v>19</v>
      </c>
      <c r="F99" s="215" t="s">
        <v>136</v>
      </c>
      <c r="G99" s="212"/>
      <c r="H99" s="216">
        <v>4.805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2" t="s">
        <v>116</v>
      </c>
      <c r="AU99" s="222" t="s">
        <v>79</v>
      </c>
      <c r="AV99" s="13" t="s">
        <v>81</v>
      </c>
      <c r="AW99" s="13" t="s">
        <v>32</v>
      </c>
      <c r="AX99" s="13" t="s">
        <v>79</v>
      </c>
      <c r="AY99" s="222" t="s">
        <v>108</v>
      </c>
    </row>
    <row r="100" spans="1:65" s="2" customFormat="1" ht="16.5" customHeight="1">
      <c r="A100" s="38"/>
      <c r="B100" s="39"/>
      <c r="C100" s="198" t="s">
        <v>137</v>
      </c>
      <c r="D100" s="198" t="s">
        <v>109</v>
      </c>
      <c r="E100" s="199" t="s">
        <v>138</v>
      </c>
      <c r="F100" s="200" t="s">
        <v>139</v>
      </c>
      <c r="G100" s="201" t="s">
        <v>112</v>
      </c>
      <c r="H100" s="202">
        <v>52.47</v>
      </c>
      <c r="I100" s="203"/>
      <c r="J100" s="204">
        <f>ROUND(I100*H100,2)</f>
        <v>0</v>
      </c>
      <c r="K100" s="200" t="s">
        <v>19</v>
      </c>
      <c r="L100" s="44"/>
      <c r="M100" s="205" t="s">
        <v>19</v>
      </c>
      <c r="N100" s="206" t="s">
        <v>42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114</v>
      </c>
      <c r="AT100" s="209" t="s">
        <v>109</v>
      </c>
      <c r="AU100" s="209" t="s">
        <v>79</v>
      </c>
      <c r="AY100" s="17" t="s">
        <v>108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79</v>
      </c>
      <c r="BK100" s="210">
        <f>ROUND(I100*H100,2)</f>
        <v>0</v>
      </c>
      <c r="BL100" s="17" t="s">
        <v>114</v>
      </c>
      <c r="BM100" s="209" t="s">
        <v>140</v>
      </c>
    </row>
    <row r="101" spans="1:51" s="13" customFormat="1" ht="12">
      <c r="A101" s="13"/>
      <c r="B101" s="211"/>
      <c r="C101" s="212"/>
      <c r="D101" s="213" t="s">
        <v>116</v>
      </c>
      <c r="E101" s="214" t="s">
        <v>19</v>
      </c>
      <c r="F101" s="215" t="s">
        <v>141</v>
      </c>
      <c r="G101" s="212"/>
      <c r="H101" s="216">
        <v>30.051</v>
      </c>
      <c r="I101" s="217"/>
      <c r="J101" s="212"/>
      <c r="K101" s="212"/>
      <c r="L101" s="218"/>
      <c r="M101" s="219"/>
      <c r="N101" s="220"/>
      <c r="O101" s="220"/>
      <c r="P101" s="220"/>
      <c r="Q101" s="220"/>
      <c r="R101" s="220"/>
      <c r="S101" s="220"/>
      <c r="T101" s="22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2" t="s">
        <v>116</v>
      </c>
      <c r="AU101" s="222" t="s">
        <v>79</v>
      </c>
      <c r="AV101" s="13" t="s">
        <v>81</v>
      </c>
      <c r="AW101" s="13" t="s">
        <v>32</v>
      </c>
      <c r="AX101" s="13" t="s">
        <v>71</v>
      </c>
      <c r="AY101" s="222" t="s">
        <v>108</v>
      </c>
    </row>
    <row r="102" spans="1:51" s="13" customFormat="1" ht="12">
      <c r="A102" s="13"/>
      <c r="B102" s="211"/>
      <c r="C102" s="212"/>
      <c r="D102" s="213" t="s">
        <v>116</v>
      </c>
      <c r="E102" s="214" t="s">
        <v>19</v>
      </c>
      <c r="F102" s="215" t="s">
        <v>142</v>
      </c>
      <c r="G102" s="212"/>
      <c r="H102" s="216">
        <v>22.419</v>
      </c>
      <c r="I102" s="217"/>
      <c r="J102" s="212"/>
      <c r="K102" s="212"/>
      <c r="L102" s="218"/>
      <c r="M102" s="219"/>
      <c r="N102" s="220"/>
      <c r="O102" s="220"/>
      <c r="P102" s="220"/>
      <c r="Q102" s="220"/>
      <c r="R102" s="220"/>
      <c r="S102" s="220"/>
      <c r="T102" s="22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2" t="s">
        <v>116</v>
      </c>
      <c r="AU102" s="222" t="s">
        <v>79</v>
      </c>
      <c r="AV102" s="13" t="s">
        <v>81</v>
      </c>
      <c r="AW102" s="13" t="s">
        <v>32</v>
      </c>
      <c r="AX102" s="13" t="s">
        <v>71</v>
      </c>
      <c r="AY102" s="222" t="s">
        <v>108</v>
      </c>
    </row>
    <row r="103" spans="1:51" s="14" customFormat="1" ht="12">
      <c r="A103" s="14"/>
      <c r="B103" s="223"/>
      <c r="C103" s="224"/>
      <c r="D103" s="213" t="s">
        <v>116</v>
      </c>
      <c r="E103" s="225" t="s">
        <v>19</v>
      </c>
      <c r="F103" s="226" t="s">
        <v>118</v>
      </c>
      <c r="G103" s="224"/>
      <c r="H103" s="227">
        <v>52.47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3" t="s">
        <v>116</v>
      </c>
      <c r="AU103" s="233" t="s">
        <v>79</v>
      </c>
      <c r="AV103" s="14" t="s">
        <v>114</v>
      </c>
      <c r="AW103" s="14" t="s">
        <v>32</v>
      </c>
      <c r="AX103" s="14" t="s">
        <v>79</v>
      </c>
      <c r="AY103" s="233" t="s">
        <v>108</v>
      </c>
    </row>
    <row r="104" spans="1:65" s="2" customFormat="1" ht="16.5" customHeight="1">
      <c r="A104" s="38"/>
      <c r="B104" s="39"/>
      <c r="C104" s="198" t="s">
        <v>143</v>
      </c>
      <c r="D104" s="198" t="s">
        <v>109</v>
      </c>
      <c r="E104" s="199" t="s">
        <v>144</v>
      </c>
      <c r="F104" s="200" t="s">
        <v>145</v>
      </c>
      <c r="G104" s="201" t="s">
        <v>112</v>
      </c>
      <c r="H104" s="202">
        <v>450.765</v>
      </c>
      <c r="I104" s="203"/>
      <c r="J104" s="204">
        <f>ROUND(I104*H104,2)</f>
        <v>0</v>
      </c>
      <c r="K104" s="200" t="s">
        <v>19</v>
      </c>
      <c r="L104" s="44"/>
      <c r="M104" s="205" t="s">
        <v>19</v>
      </c>
      <c r="N104" s="206" t="s">
        <v>42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114</v>
      </c>
      <c r="AT104" s="209" t="s">
        <v>109</v>
      </c>
      <c r="AU104" s="209" t="s">
        <v>79</v>
      </c>
      <c r="AY104" s="17" t="s">
        <v>108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79</v>
      </c>
      <c r="BK104" s="210">
        <f>ROUND(I104*H104,2)</f>
        <v>0</v>
      </c>
      <c r="BL104" s="17" t="s">
        <v>114</v>
      </c>
      <c r="BM104" s="209" t="s">
        <v>146</v>
      </c>
    </row>
    <row r="105" spans="1:51" s="13" customFormat="1" ht="12">
      <c r="A105" s="13"/>
      <c r="B105" s="211"/>
      <c r="C105" s="212"/>
      <c r="D105" s="213" t="s">
        <v>116</v>
      </c>
      <c r="E105" s="214" t="s">
        <v>19</v>
      </c>
      <c r="F105" s="215" t="s">
        <v>147</v>
      </c>
      <c r="G105" s="212"/>
      <c r="H105" s="216">
        <v>450.765</v>
      </c>
      <c r="I105" s="217"/>
      <c r="J105" s="212"/>
      <c r="K105" s="212"/>
      <c r="L105" s="218"/>
      <c r="M105" s="219"/>
      <c r="N105" s="220"/>
      <c r="O105" s="220"/>
      <c r="P105" s="220"/>
      <c r="Q105" s="220"/>
      <c r="R105" s="220"/>
      <c r="S105" s="220"/>
      <c r="T105" s="22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2" t="s">
        <v>116</v>
      </c>
      <c r="AU105" s="222" t="s">
        <v>79</v>
      </c>
      <c r="AV105" s="13" t="s">
        <v>81</v>
      </c>
      <c r="AW105" s="13" t="s">
        <v>32</v>
      </c>
      <c r="AX105" s="13" t="s">
        <v>79</v>
      </c>
      <c r="AY105" s="222" t="s">
        <v>108</v>
      </c>
    </row>
    <row r="106" spans="1:65" s="2" customFormat="1" ht="12">
      <c r="A106" s="38"/>
      <c r="B106" s="39"/>
      <c r="C106" s="198" t="s">
        <v>148</v>
      </c>
      <c r="D106" s="198" t="s">
        <v>109</v>
      </c>
      <c r="E106" s="199" t="s">
        <v>149</v>
      </c>
      <c r="F106" s="200" t="s">
        <v>150</v>
      </c>
      <c r="G106" s="201" t="s">
        <v>112</v>
      </c>
      <c r="H106" s="202">
        <v>52.47</v>
      </c>
      <c r="I106" s="203"/>
      <c r="J106" s="204">
        <f>ROUND(I106*H106,2)</f>
        <v>0</v>
      </c>
      <c r="K106" s="200" t="s">
        <v>113</v>
      </c>
      <c r="L106" s="44"/>
      <c r="M106" s="205" t="s">
        <v>19</v>
      </c>
      <c r="N106" s="206" t="s">
        <v>42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114</v>
      </c>
      <c r="AT106" s="209" t="s">
        <v>109</v>
      </c>
      <c r="AU106" s="209" t="s">
        <v>79</v>
      </c>
      <c r="AY106" s="17" t="s">
        <v>108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79</v>
      </c>
      <c r="BK106" s="210">
        <f>ROUND(I106*H106,2)</f>
        <v>0</v>
      </c>
      <c r="BL106" s="17" t="s">
        <v>114</v>
      </c>
      <c r="BM106" s="209" t="s">
        <v>151</v>
      </c>
    </row>
    <row r="107" spans="1:51" s="13" customFormat="1" ht="12">
      <c r="A107" s="13"/>
      <c r="B107" s="211"/>
      <c r="C107" s="212"/>
      <c r="D107" s="213" t="s">
        <v>116</v>
      </c>
      <c r="E107" s="214" t="s">
        <v>19</v>
      </c>
      <c r="F107" s="215" t="s">
        <v>141</v>
      </c>
      <c r="G107" s="212"/>
      <c r="H107" s="216">
        <v>30.051</v>
      </c>
      <c r="I107" s="217"/>
      <c r="J107" s="212"/>
      <c r="K107" s="212"/>
      <c r="L107" s="218"/>
      <c r="M107" s="219"/>
      <c r="N107" s="220"/>
      <c r="O107" s="220"/>
      <c r="P107" s="220"/>
      <c r="Q107" s="220"/>
      <c r="R107" s="220"/>
      <c r="S107" s="220"/>
      <c r="T107" s="22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2" t="s">
        <v>116</v>
      </c>
      <c r="AU107" s="222" t="s">
        <v>79</v>
      </c>
      <c r="AV107" s="13" t="s">
        <v>81</v>
      </c>
      <c r="AW107" s="13" t="s">
        <v>32</v>
      </c>
      <c r="AX107" s="13" t="s">
        <v>71</v>
      </c>
      <c r="AY107" s="222" t="s">
        <v>108</v>
      </c>
    </row>
    <row r="108" spans="1:51" s="13" customFormat="1" ht="12">
      <c r="A108" s="13"/>
      <c r="B108" s="211"/>
      <c r="C108" s="212"/>
      <c r="D108" s="213" t="s">
        <v>116</v>
      </c>
      <c r="E108" s="214" t="s">
        <v>19</v>
      </c>
      <c r="F108" s="215" t="s">
        <v>142</v>
      </c>
      <c r="G108" s="212"/>
      <c r="H108" s="216">
        <v>22.419</v>
      </c>
      <c r="I108" s="217"/>
      <c r="J108" s="212"/>
      <c r="K108" s="212"/>
      <c r="L108" s="218"/>
      <c r="M108" s="219"/>
      <c r="N108" s="220"/>
      <c r="O108" s="220"/>
      <c r="P108" s="220"/>
      <c r="Q108" s="220"/>
      <c r="R108" s="220"/>
      <c r="S108" s="220"/>
      <c r="T108" s="22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2" t="s">
        <v>116</v>
      </c>
      <c r="AU108" s="222" t="s">
        <v>79</v>
      </c>
      <c r="AV108" s="13" t="s">
        <v>81</v>
      </c>
      <c r="AW108" s="13" t="s">
        <v>32</v>
      </c>
      <c r="AX108" s="13" t="s">
        <v>71</v>
      </c>
      <c r="AY108" s="222" t="s">
        <v>108</v>
      </c>
    </row>
    <row r="109" spans="1:51" s="14" customFormat="1" ht="12">
      <c r="A109" s="14"/>
      <c r="B109" s="223"/>
      <c r="C109" s="224"/>
      <c r="D109" s="213" t="s">
        <v>116</v>
      </c>
      <c r="E109" s="225" t="s">
        <v>19</v>
      </c>
      <c r="F109" s="226" t="s">
        <v>118</v>
      </c>
      <c r="G109" s="224"/>
      <c r="H109" s="227">
        <v>52.47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3" t="s">
        <v>116</v>
      </c>
      <c r="AU109" s="233" t="s">
        <v>79</v>
      </c>
      <c r="AV109" s="14" t="s">
        <v>114</v>
      </c>
      <c r="AW109" s="14" t="s">
        <v>32</v>
      </c>
      <c r="AX109" s="14" t="s">
        <v>79</v>
      </c>
      <c r="AY109" s="233" t="s">
        <v>108</v>
      </c>
    </row>
    <row r="110" spans="1:65" s="2" customFormat="1" ht="12">
      <c r="A110" s="38"/>
      <c r="B110" s="39"/>
      <c r="C110" s="198" t="s">
        <v>152</v>
      </c>
      <c r="D110" s="198" t="s">
        <v>109</v>
      </c>
      <c r="E110" s="199" t="s">
        <v>153</v>
      </c>
      <c r="F110" s="200" t="s">
        <v>154</v>
      </c>
      <c r="G110" s="201" t="s">
        <v>112</v>
      </c>
      <c r="H110" s="202">
        <v>262.35</v>
      </c>
      <c r="I110" s="203"/>
      <c r="J110" s="204">
        <f>ROUND(I110*H110,2)</f>
        <v>0</v>
      </c>
      <c r="K110" s="200" t="s">
        <v>113</v>
      </c>
      <c r="L110" s="44"/>
      <c r="M110" s="205" t="s">
        <v>19</v>
      </c>
      <c r="N110" s="206" t="s">
        <v>42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114</v>
      </c>
      <c r="AT110" s="209" t="s">
        <v>109</v>
      </c>
      <c r="AU110" s="209" t="s">
        <v>79</v>
      </c>
      <c r="AY110" s="17" t="s">
        <v>108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79</v>
      </c>
      <c r="BK110" s="210">
        <f>ROUND(I110*H110,2)</f>
        <v>0</v>
      </c>
      <c r="BL110" s="17" t="s">
        <v>114</v>
      </c>
      <c r="BM110" s="209" t="s">
        <v>155</v>
      </c>
    </row>
    <row r="111" spans="1:51" s="13" customFormat="1" ht="12">
      <c r="A111" s="13"/>
      <c r="B111" s="211"/>
      <c r="C111" s="212"/>
      <c r="D111" s="213" t="s">
        <v>116</v>
      </c>
      <c r="E111" s="212"/>
      <c r="F111" s="215" t="s">
        <v>156</v>
      </c>
      <c r="G111" s="212"/>
      <c r="H111" s="216">
        <v>262.35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2" t="s">
        <v>116</v>
      </c>
      <c r="AU111" s="222" t="s">
        <v>79</v>
      </c>
      <c r="AV111" s="13" t="s">
        <v>81</v>
      </c>
      <c r="AW111" s="13" t="s">
        <v>4</v>
      </c>
      <c r="AX111" s="13" t="s">
        <v>79</v>
      </c>
      <c r="AY111" s="222" t="s">
        <v>108</v>
      </c>
    </row>
    <row r="112" spans="1:65" s="2" customFormat="1" ht="12">
      <c r="A112" s="38"/>
      <c r="B112" s="39"/>
      <c r="C112" s="198" t="s">
        <v>157</v>
      </c>
      <c r="D112" s="198" t="s">
        <v>109</v>
      </c>
      <c r="E112" s="199" t="s">
        <v>158</v>
      </c>
      <c r="F112" s="200" t="s">
        <v>159</v>
      </c>
      <c r="G112" s="201" t="s">
        <v>112</v>
      </c>
      <c r="H112" s="202">
        <v>52.47</v>
      </c>
      <c r="I112" s="203"/>
      <c r="J112" s="204">
        <f>ROUND(I112*H112,2)</f>
        <v>0</v>
      </c>
      <c r="K112" s="200" t="s">
        <v>113</v>
      </c>
      <c r="L112" s="44"/>
      <c r="M112" s="205" t="s">
        <v>19</v>
      </c>
      <c r="N112" s="206" t="s">
        <v>42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114</v>
      </c>
      <c r="AT112" s="209" t="s">
        <v>109</v>
      </c>
      <c r="AU112" s="209" t="s">
        <v>79</v>
      </c>
      <c r="AY112" s="17" t="s">
        <v>108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79</v>
      </c>
      <c r="BK112" s="210">
        <f>ROUND(I112*H112,2)</f>
        <v>0</v>
      </c>
      <c r="BL112" s="17" t="s">
        <v>114</v>
      </c>
      <c r="BM112" s="209" t="s">
        <v>160</v>
      </c>
    </row>
    <row r="113" spans="1:65" s="2" customFormat="1" ht="12">
      <c r="A113" s="38"/>
      <c r="B113" s="39"/>
      <c r="C113" s="198" t="s">
        <v>161</v>
      </c>
      <c r="D113" s="198" t="s">
        <v>109</v>
      </c>
      <c r="E113" s="199" t="s">
        <v>162</v>
      </c>
      <c r="F113" s="200" t="s">
        <v>163</v>
      </c>
      <c r="G113" s="201" t="s">
        <v>164</v>
      </c>
      <c r="H113" s="202">
        <v>91.823</v>
      </c>
      <c r="I113" s="203"/>
      <c r="J113" s="204">
        <f>ROUND(I113*H113,2)</f>
        <v>0</v>
      </c>
      <c r="K113" s="200" t="s">
        <v>113</v>
      </c>
      <c r="L113" s="44"/>
      <c r="M113" s="205" t="s">
        <v>19</v>
      </c>
      <c r="N113" s="206" t="s">
        <v>42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114</v>
      </c>
      <c r="AT113" s="209" t="s">
        <v>109</v>
      </c>
      <c r="AU113" s="209" t="s">
        <v>79</v>
      </c>
      <c r="AY113" s="17" t="s">
        <v>108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79</v>
      </c>
      <c r="BK113" s="210">
        <f>ROUND(I113*H113,2)</f>
        <v>0</v>
      </c>
      <c r="BL113" s="17" t="s">
        <v>114</v>
      </c>
      <c r="BM113" s="209" t="s">
        <v>165</v>
      </c>
    </row>
    <row r="114" spans="1:51" s="13" customFormat="1" ht="12">
      <c r="A114" s="13"/>
      <c r="B114" s="211"/>
      <c r="C114" s="212"/>
      <c r="D114" s="213" t="s">
        <v>116</v>
      </c>
      <c r="E114" s="212"/>
      <c r="F114" s="215" t="s">
        <v>166</v>
      </c>
      <c r="G114" s="212"/>
      <c r="H114" s="216">
        <v>91.823</v>
      </c>
      <c r="I114" s="217"/>
      <c r="J114" s="212"/>
      <c r="K114" s="212"/>
      <c r="L114" s="218"/>
      <c r="M114" s="219"/>
      <c r="N114" s="220"/>
      <c r="O114" s="220"/>
      <c r="P114" s="220"/>
      <c r="Q114" s="220"/>
      <c r="R114" s="220"/>
      <c r="S114" s="220"/>
      <c r="T114" s="22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2" t="s">
        <v>116</v>
      </c>
      <c r="AU114" s="222" t="s">
        <v>79</v>
      </c>
      <c r="AV114" s="13" t="s">
        <v>81</v>
      </c>
      <c r="AW114" s="13" t="s">
        <v>4</v>
      </c>
      <c r="AX114" s="13" t="s">
        <v>79</v>
      </c>
      <c r="AY114" s="222" t="s">
        <v>108</v>
      </c>
    </row>
    <row r="115" spans="1:65" s="2" customFormat="1" ht="12">
      <c r="A115" s="38"/>
      <c r="B115" s="39"/>
      <c r="C115" s="198" t="s">
        <v>167</v>
      </c>
      <c r="D115" s="198" t="s">
        <v>109</v>
      </c>
      <c r="E115" s="199" t="s">
        <v>168</v>
      </c>
      <c r="F115" s="200" t="s">
        <v>169</v>
      </c>
      <c r="G115" s="201" t="s">
        <v>112</v>
      </c>
      <c r="H115" s="202">
        <v>52.47</v>
      </c>
      <c r="I115" s="203"/>
      <c r="J115" s="204">
        <f>ROUND(I115*H115,2)</f>
        <v>0</v>
      </c>
      <c r="K115" s="200" t="s">
        <v>113</v>
      </c>
      <c r="L115" s="44"/>
      <c r="M115" s="205" t="s">
        <v>19</v>
      </c>
      <c r="N115" s="206" t="s">
        <v>42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114</v>
      </c>
      <c r="AT115" s="209" t="s">
        <v>109</v>
      </c>
      <c r="AU115" s="209" t="s">
        <v>79</v>
      </c>
      <c r="AY115" s="17" t="s">
        <v>108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79</v>
      </c>
      <c r="BK115" s="210">
        <f>ROUND(I115*H115,2)</f>
        <v>0</v>
      </c>
      <c r="BL115" s="17" t="s">
        <v>114</v>
      </c>
      <c r="BM115" s="209" t="s">
        <v>170</v>
      </c>
    </row>
    <row r="116" spans="1:65" s="2" customFormat="1" ht="12">
      <c r="A116" s="38"/>
      <c r="B116" s="39"/>
      <c r="C116" s="198" t="s">
        <v>171</v>
      </c>
      <c r="D116" s="198" t="s">
        <v>109</v>
      </c>
      <c r="E116" s="199" t="s">
        <v>172</v>
      </c>
      <c r="F116" s="200" t="s">
        <v>173</v>
      </c>
      <c r="G116" s="201" t="s">
        <v>112</v>
      </c>
      <c r="H116" s="202">
        <v>131.175</v>
      </c>
      <c r="I116" s="203"/>
      <c r="J116" s="204">
        <f>ROUND(I116*H116,2)</f>
        <v>0</v>
      </c>
      <c r="K116" s="200" t="s">
        <v>113</v>
      </c>
      <c r="L116" s="44"/>
      <c r="M116" s="205" t="s">
        <v>19</v>
      </c>
      <c r="N116" s="206" t="s">
        <v>42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114</v>
      </c>
      <c r="AT116" s="209" t="s">
        <v>109</v>
      </c>
      <c r="AU116" s="209" t="s">
        <v>79</v>
      </c>
      <c r="AY116" s="17" t="s">
        <v>108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79</v>
      </c>
      <c r="BK116" s="210">
        <f>ROUND(I116*H116,2)</f>
        <v>0</v>
      </c>
      <c r="BL116" s="17" t="s">
        <v>114</v>
      </c>
      <c r="BM116" s="209" t="s">
        <v>174</v>
      </c>
    </row>
    <row r="117" spans="1:51" s="13" customFormat="1" ht="12">
      <c r="A117" s="13"/>
      <c r="B117" s="211"/>
      <c r="C117" s="212"/>
      <c r="D117" s="213" t="s">
        <v>116</v>
      </c>
      <c r="E117" s="214" t="s">
        <v>19</v>
      </c>
      <c r="F117" s="215" t="s">
        <v>175</v>
      </c>
      <c r="G117" s="212"/>
      <c r="H117" s="216">
        <v>131.175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2" t="s">
        <v>116</v>
      </c>
      <c r="AU117" s="222" t="s">
        <v>79</v>
      </c>
      <c r="AV117" s="13" t="s">
        <v>81</v>
      </c>
      <c r="AW117" s="13" t="s">
        <v>32</v>
      </c>
      <c r="AX117" s="13" t="s">
        <v>71</v>
      </c>
      <c r="AY117" s="222" t="s">
        <v>108</v>
      </c>
    </row>
    <row r="118" spans="1:51" s="14" customFormat="1" ht="12">
      <c r="A118" s="14"/>
      <c r="B118" s="223"/>
      <c r="C118" s="224"/>
      <c r="D118" s="213" t="s">
        <v>116</v>
      </c>
      <c r="E118" s="225" t="s">
        <v>19</v>
      </c>
      <c r="F118" s="226" t="s">
        <v>118</v>
      </c>
      <c r="G118" s="224"/>
      <c r="H118" s="227">
        <v>131.175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3" t="s">
        <v>116</v>
      </c>
      <c r="AU118" s="233" t="s">
        <v>79</v>
      </c>
      <c r="AV118" s="14" t="s">
        <v>114</v>
      </c>
      <c r="AW118" s="14" t="s">
        <v>32</v>
      </c>
      <c r="AX118" s="14" t="s">
        <v>79</v>
      </c>
      <c r="AY118" s="233" t="s">
        <v>108</v>
      </c>
    </row>
    <row r="119" spans="1:65" s="2" customFormat="1" ht="12">
      <c r="A119" s="38"/>
      <c r="B119" s="39"/>
      <c r="C119" s="198" t="s">
        <v>176</v>
      </c>
      <c r="D119" s="198" t="s">
        <v>109</v>
      </c>
      <c r="E119" s="199" t="s">
        <v>177</v>
      </c>
      <c r="F119" s="200" t="s">
        <v>178</v>
      </c>
      <c r="G119" s="201" t="s">
        <v>112</v>
      </c>
      <c r="H119" s="202">
        <v>53.663</v>
      </c>
      <c r="I119" s="203"/>
      <c r="J119" s="204">
        <f>ROUND(I119*H119,2)</f>
        <v>0</v>
      </c>
      <c r="K119" s="200" t="s">
        <v>113</v>
      </c>
      <c r="L119" s="44"/>
      <c r="M119" s="205" t="s">
        <v>19</v>
      </c>
      <c r="N119" s="206" t="s">
        <v>42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114</v>
      </c>
      <c r="AT119" s="209" t="s">
        <v>109</v>
      </c>
      <c r="AU119" s="209" t="s">
        <v>79</v>
      </c>
      <c r="AY119" s="17" t="s">
        <v>108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79</v>
      </c>
      <c r="BK119" s="210">
        <f>ROUND(I119*H119,2)</f>
        <v>0</v>
      </c>
      <c r="BL119" s="17" t="s">
        <v>114</v>
      </c>
      <c r="BM119" s="209" t="s">
        <v>179</v>
      </c>
    </row>
    <row r="120" spans="1:51" s="13" customFormat="1" ht="12">
      <c r="A120" s="13"/>
      <c r="B120" s="211"/>
      <c r="C120" s="212"/>
      <c r="D120" s="213" t="s">
        <v>116</v>
      </c>
      <c r="E120" s="214" t="s">
        <v>19</v>
      </c>
      <c r="F120" s="215" t="s">
        <v>180</v>
      </c>
      <c r="G120" s="212"/>
      <c r="H120" s="216">
        <v>53.663</v>
      </c>
      <c r="I120" s="217"/>
      <c r="J120" s="212"/>
      <c r="K120" s="212"/>
      <c r="L120" s="218"/>
      <c r="M120" s="219"/>
      <c r="N120" s="220"/>
      <c r="O120" s="220"/>
      <c r="P120" s="220"/>
      <c r="Q120" s="220"/>
      <c r="R120" s="220"/>
      <c r="S120" s="220"/>
      <c r="T120" s="22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2" t="s">
        <v>116</v>
      </c>
      <c r="AU120" s="222" t="s">
        <v>79</v>
      </c>
      <c r="AV120" s="13" t="s">
        <v>81</v>
      </c>
      <c r="AW120" s="13" t="s">
        <v>32</v>
      </c>
      <c r="AX120" s="13" t="s">
        <v>71</v>
      </c>
      <c r="AY120" s="222" t="s">
        <v>108</v>
      </c>
    </row>
    <row r="121" spans="1:51" s="14" customFormat="1" ht="12">
      <c r="A121" s="14"/>
      <c r="B121" s="223"/>
      <c r="C121" s="224"/>
      <c r="D121" s="213" t="s">
        <v>116</v>
      </c>
      <c r="E121" s="225" t="s">
        <v>19</v>
      </c>
      <c r="F121" s="226" t="s">
        <v>118</v>
      </c>
      <c r="G121" s="224"/>
      <c r="H121" s="227">
        <v>53.663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3" t="s">
        <v>116</v>
      </c>
      <c r="AU121" s="233" t="s">
        <v>79</v>
      </c>
      <c r="AV121" s="14" t="s">
        <v>114</v>
      </c>
      <c r="AW121" s="14" t="s">
        <v>32</v>
      </c>
      <c r="AX121" s="14" t="s">
        <v>79</v>
      </c>
      <c r="AY121" s="233" t="s">
        <v>108</v>
      </c>
    </row>
    <row r="122" spans="1:65" s="2" customFormat="1" ht="16.5" customHeight="1">
      <c r="A122" s="38"/>
      <c r="B122" s="39"/>
      <c r="C122" s="234" t="s">
        <v>8</v>
      </c>
      <c r="D122" s="234" t="s">
        <v>181</v>
      </c>
      <c r="E122" s="235" t="s">
        <v>182</v>
      </c>
      <c r="F122" s="236" t="s">
        <v>183</v>
      </c>
      <c r="G122" s="237" t="s">
        <v>164</v>
      </c>
      <c r="H122" s="238">
        <v>107.326</v>
      </c>
      <c r="I122" s="239"/>
      <c r="J122" s="240">
        <f>ROUND(I122*H122,2)</f>
        <v>0</v>
      </c>
      <c r="K122" s="236" t="s">
        <v>184</v>
      </c>
      <c r="L122" s="241"/>
      <c r="M122" s="242" t="s">
        <v>19</v>
      </c>
      <c r="N122" s="243" t="s">
        <v>42</v>
      </c>
      <c r="O122" s="84"/>
      <c r="P122" s="207">
        <f>O122*H122</f>
        <v>0</v>
      </c>
      <c r="Q122" s="207">
        <v>1</v>
      </c>
      <c r="R122" s="207">
        <f>Q122*H122</f>
        <v>107.326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148</v>
      </c>
      <c r="AT122" s="209" t="s">
        <v>181</v>
      </c>
      <c r="AU122" s="209" t="s">
        <v>79</v>
      </c>
      <c r="AY122" s="17" t="s">
        <v>108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79</v>
      </c>
      <c r="BK122" s="210">
        <f>ROUND(I122*H122,2)</f>
        <v>0</v>
      </c>
      <c r="BL122" s="17" t="s">
        <v>114</v>
      </c>
      <c r="BM122" s="209" t="s">
        <v>185</v>
      </c>
    </row>
    <row r="123" spans="1:51" s="13" customFormat="1" ht="12">
      <c r="A123" s="13"/>
      <c r="B123" s="211"/>
      <c r="C123" s="212"/>
      <c r="D123" s="213" t="s">
        <v>116</v>
      </c>
      <c r="E123" s="212"/>
      <c r="F123" s="215" t="s">
        <v>186</v>
      </c>
      <c r="G123" s="212"/>
      <c r="H123" s="216">
        <v>107.326</v>
      </c>
      <c r="I123" s="217"/>
      <c r="J123" s="212"/>
      <c r="K123" s="212"/>
      <c r="L123" s="218"/>
      <c r="M123" s="219"/>
      <c r="N123" s="220"/>
      <c r="O123" s="220"/>
      <c r="P123" s="220"/>
      <c r="Q123" s="220"/>
      <c r="R123" s="220"/>
      <c r="S123" s="220"/>
      <c r="T123" s="22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2" t="s">
        <v>116</v>
      </c>
      <c r="AU123" s="222" t="s">
        <v>79</v>
      </c>
      <c r="AV123" s="13" t="s">
        <v>81</v>
      </c>
      <c r="AW123" s="13" t="s">
        <v>4</v>
      </c>
      <c r="AX123" s="13" t="s">
        <v>79</v>
      </c>
      <c r="AY123" s="222" t="s">
        <v>108</v>
      </c>
    </row>
    <row r="124" spans="1:65" s="2" customFormat="1" ht="12">
      <c r="A124" s="38"/>
      <c r="B124" s="39"/>
      <c r="C124" s="198" t="s">
        <v>187</v>
      </c>
      <c r="D124" s="198" t="s">
        <v>109</v>
      </c>
      <c r="E124" s="199" t="s">
        <v>188</v>
      </c>
      <c r="F124" s="200" t="s">
        <v>189</v>
      </c>
      <c r="G124" s="201" t="s">
        <v>112</v>
      </c>
      <c r="H124" s="202">
        <v>53.663</v>
      </c>
      <c r="I124" s="203"/>
      <c r="J124" s="204">
        <f>ROUND(I124*H124,2)</f>
        <v>0</v>
      </c>
      <c r="K124" s="200" t="s">
        <v>113</v>
      </c>
      <c r="L124" s="44"/>
      <c r="M124" s="205" t="s">
        <v>19</v>
      </c>
      <c r="N124" s="206" t="s">
        <v>42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114</v>
      </c>
      <c r="AT124" s="209" t="s">
        <v>109</v>
      </c>
      <c r="AU124" s="209" t="s">
        <v>79</v>
      </c>
      <c r="AY124" s="17" t="s">
        <v>108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79</v>
      </c>
      <c r="BK124" s="210">
        <f>ROUND(I124*H124,2)</f>
        <v>0</v>
      </c>
      <c r="BL124" s="17" t="s">
        <v>114</v>
      </c>
      <c r="BM124" s="209" t="s">
        <v>190</v>
      </c>
    </row>
    <row r="125" spans="1:63" s="12" customFormat="1" ht="25.9" customHeight="1">
      <c r="A125" s="12"/>
      <c r="B125" s="184"/>
      <c r="C125" s="185"/>
      <c r="D125" s="186" t="s">
        <v>70</v>
      </c>
      <c r="E125" s="187" t="s">
        <v>114</v>
      </c>
      <c r="F125" s="187" t="s">
        <v>191</v>
      </c>
      <c r="G125" s="185"/>
      <c r="H125" s="185"/>
      <c r="I125" s="188"/>
      <c r="J125" s="189">
        <f>BK125</f>
        <v>0</v>
      </c>
      <c r="K125" s="185"/>
      <c r="L125" s="190"/>
      <c r="M125" s="191"/>
      <c r="N125" s="192"/>
      <c r="O125" s="192"/>
      <c r="P125" s="193">
        <f>SUM(P126:P128)</f>
        <v>0</v>
      </c>
      <c r="Q125" s="192"/>
      <c r="R125" s="193">
        <f>SUM(R126:R128)</f>
        <v>0</v>
      </c>
      <c r="S125" s="192"/>
      <c r="T125" s="194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5" t="s">
        <v>79</v>
      </c>
      <c r="AT125" s="196" t="s">
        <v>70</v>
      </c>
      <c r="AU125" s="196" t="s">
        <v>71</v>
      </c>
      <c r="AY125" s="195" t="s">
        <v>108</v>
      </c>
      <c r="BK125" s="197">
        <f>SUM(BK126:BK128)</f>
        <v>0</v>
      </c>
    </row>
    <row r="126" spans="1:65" s="2" customFormat="1" ht="16.5" customHeight="1">
      <c r="A126" s="38"/>
      <c r="B126" s="39"/>
      <c r="C126" s="198" t="s">
        <v>192</v>
      </c>
      <c r="D126" s="198" t="s">
        <v>109</v>
      </c>
      <c r="E126" s="199" t="s">
        <v>193</v>
      </c>
      <c r="F126" s="200" t="s">
        <v>194</v>
      </c>
      <c r="G126" s="201" t="s">
        <v>112</v>
      </c>
      <c r="H126" s="202">
        <v>17.888</v>
      </c>
      <c r="I126" s="203"/>
      <c r="J126" s="204">
        <f>ROUND(I126*H126,2)</f>
        <v>0</v>
      </c>
      <c r="K126" s="200" t="s">
        <v>19</v>
      </c>
      <c r="L126" s="44"/>
      <c r="M126" s="205" t="s">
        <v>19</v>
      </c>
      <c r="N126" s="206" t="s">
        <v>42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114</v>
      </c>
      <c r="AT126" s="209" t="s">
        <v>109</v>
      </c>
      <c r="AU126" s="209" t="s">
        <v>79</v>
      </c>
      <c r="AY126" s="17" t="s">
        <v>108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79</v>
      </c>
      <c r="BK126" s="210">
        <f>ROUND(I126*H126,2)</f>
        <v>0</v>
      </c>
      <c r="BL126" s="17" t="s">
        <v>114</v>
      </c>
      <c r="BM126" s="209" t="s">
        <v>195</v>
      </c>
    </row>
    <row r="127" spans="1:51" s="13" customFormat="1" ht="12">
      <c r="A127" s="13"/>
      <c r="B127" s="211"/>
      <c r="C127" s="212"/>
      <c r="D127" s="213" t="s">
        <v>116</v>
      </c>
      <c r="E127" s="214" t="s">
        <v>19</v>
      </c>
      <c r="F127" s="215" t="s">
        <v>196</v>
      </c>
      <c r="G127" s="212"/>
      <c r="H127" s="216">
        <v>17.888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2" t="s">
        <v>116</v>
      </c>
      <c r="AU127" s="222" t="s">
        <v>79</v>
      </c>
      <c r="AV127" s="13" t="s">
        <v>81</v>
      </c>
      <c r="AW127" s="13" t="s">
        <v>32</v>
      </c>
      <c r="AX127" s="13" t="s">
        <v>71</v>
      </c>
      <c r="AY127" s="222" t="s">
        <v>108</v>
      </c>
    </row>
    <row r="128" spans="1:51" s="14" customFormat="1" ht="12">
      <c r="A128" s="14"/>
      <c r="B128" s="223"/>
      <c r="C128" s="224"/>
      <c r="D128" s="213" t="s">
        <v>116</v>
      </c>
      <c r="E128" s="225" t="s">
        <v>19</v>
      </c>
      <c r="F128" s="226" t="s">
        <v>118</v>
      </c>
      <c r="G128" s="224"/>
      <c r="H128" s="227">
        <v>17.888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3" t="s">
        <v>116</v>
      </c>
      <c r="AU128" s="233" t="s">
        <v>79</v>
      </c>
      <c r="AV128" s="14" t="s">
        <v>114</v>
      </c>
      <c r="AW128" s="14" t="s">
        <v>32</v>
      </c>
      <c r="AX128" s="14" t="s">
        <v>79</v>
      </c>
      <c r="AY128" s="233" t="s">
        <v>108</v>
      </c>
    </row>
    <row r="129" spans="1:63" s="12" customFormat="1" ht="25.9" customHeight="1">
      <c r="A129" s="12"/>
      <c r="B129" s="184"/>
      <c r="C129" s="185"/>
      <c r="D129" s="186" t="s">
        <v>70</v>
      </c>
      <c r="E129" s="187" t="s">
        <v>197</v>
      </c>
      <c r="F129" s="187" t="s">
        <v>198</v>
      </c>
      <c r="G129" s="185"/>
      <c r="H129" s="185"/>
      <c r="I129" s="188"/>
      <c r="J129" s="189">
        <f>BK129</f>
        <v>0</v>
      </c>
      <c r="K129" s="185"/>
      <c r="L129" s="190"/>
      <c r="M129" s="191"/>
      <c r="N129" s="192"/>
      <c r="O129" s="192"/>
      <c r="P129" s="193">
        <f>P130+P164</f>
        <v>0</v>
      </c>
      <c r="Q129" s="192"/>
      <c r="R129" s="193">
        <f>R130+R164</f>
        <v>5.2770090000000005</v>
      </c>
      <c r="S129" s="192"/>
      <c r="T129" s="194">
        <f>T130+T164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5" t="s">
        <v>79</v>
      </c>
      <c r="AT129" s="196" t="s">
        <v>70</v>
      </c>
      <c r="AU129" s="196" t="s">
        <v>71</v>
      </c>
      <c r="AY129" s="195" t="s">
        <v>108</v>
      </c>
      <c r="BK129" s="197">
        <f>BK130+BK164</f>
        <v>0</v>
      </c>
    </row>
    <row r="130" spans="1:63" s="12" customFormat="1" ht="22.8" customHeight="1">
      <c r="A130" s="12"/>
      <c r="B130" s="184"/>
      <c r="C130" s="185"/>
      <c r="D130" s="186" t="s">
        <v>70</v>
      </c>
      <c r="E130" s="244" t="s">
        <v>148</v>
      </c>
      <c r="F130" s="244" t="s">
        <v>199</v>
      </c>
      <c r="G130" s="185"/>
      <c r="H130" s="185"/>
      <c r="I130" s="188"/>
      <c r="J130" s="245">
        <f>BK130</f>
        <v>0</v>
      </c>
      <c r="K130" s="185"/>
      <c r="L130" s="190"/>
      <c r="M130" s="191"/>
      <c r="N130" s="192"/>
      <c r="O130" s="192"/>
      <c r="P130" s="193">
        <f>SUM(P131:P163)</f>
        <v>0</v>
      </c>
      <c r="Q130" s="192"/>
      <c r="R130" s="193">
        <f>SUM(R131:R163)</f>
        <v>5.2770090000000005</v>
      </c>
      <c r="S130" s="192"/>
      <c r="T130" s="194">
        <f>SUM(T131:T163)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5" t="s">
        <v>79</v>
      </c>
      <c r="AT130" s="196" t="s">
        <v>70</v>
      </c>
      <c r="AU130" s="196" t="s">
        <v>79</v>
      </c>
      <c r="AY130" s="195" t="s">
        <v>108</v>
      </c>
      <c r="BK130" s="197">
        <f>SUM(BK131:BK163)</f>
        <v>0</v>
      </c>
    </row>
    <row r="131" spans="1:65" s="2" customFormat="1" ht="12">
      <c r="A131" s="38"/>
      <c r="B131" s="39"/>
      <c r="C131" s="198" t="s">
        <v>200</v>
      </c>
      <c r="D131" s="198" t="s">
        <v>109</v>
      </c>
      <c r="E131" s="199" t="s">
        <v>201</v>
      </c>
      <c r="F131" s="200" t="s">
        <v>202</v>
      </c>
      <c r="G131" s="201" t="s">
        <v>203</v>
      </c>
      <c r="H131" s="202">
        <v>80</v>
      </c>
      <c r="I131" s="203"/>
      <c r="J131" s="204">
        <f>ROUND(I131*H131,2)</f>
        <v>0</v>
      </c>
      <c r="K131" s="200" t="s">
        <v>113</v>
      </c>
      <c r="L131" s="44"/>
      <c r="M131" s="205" t="s">
        <v>19</v>
      </c>
      <c r="N131" s="206" t="s">
        <v>42</v>
      </c>
      <c r="O131" s="84"/>
      <c r="P131" s="207">
        <f>O131*H131</f>
        <v>0</v>
      </c>
      <c r="Q131" s="207">
        <v>1E-05</v>
      </c>
      <c r="R131" s="207">
        <f>Q131*H131</f>
        <v>0.0008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114</v>
      </c>
      <c r="AT131" s="209" t="s">
        <v>109</v>
      </c>
      <c r="AU131" s="209" t="s">
        <v>81</v>
      </c>
      <c r="AY131" s="17" t="s">
        <v>108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79</v>
      </c>
      <c r="BK131" s="210">
        <f>ROUND(I131*H131,2)</f>
        <v>0</v>
      </c>
      <c r="BL131" s="17" t="s">
        <v>114</v>
      </c>
      <c r="BM131" s="209" t="s">
        <v>204</v>
      </c>
    </row>
    <row r="132" spans="1:65" s="2" customFormat="1" ht="16.5" customHeight="1">
      <c r="A132" s="38"/>
      <c r="B132" s="39"/>
      <c r="C132" s="234" t="s">
        <v>205</v>
      </c>
      <c r="D132" s="234" t="s">
        <v>181</v>
      </c>
      <c r="E132" s="235" t="s">
        <v>206</v>
      </c>
      <c r="F132" s="236" t="s">
        <v>207</v>
      </c>
      <c r="G132" s="237" t="s">
        <v>203</v>
      </c>
      <c r="H132" s="238">
        <v>82.4</v>
      </c>
      <c r="I132" s="239"/>
      <c r="J132" s="240">
        <f>ROUND(I132*H132,2)</f>
        <v>0</v>
      </c>
      <c r="K132" s="236" t="s">
        <v>113</v>
      </c>
      <c r="L132" s="241"/>
      <c r="M132" s="242" t="s">
        <v>19</v>
      </c>
      <c r="N132" s="243" t="s">
        <v>42</v>
      </c>
      <c r="O132" s="84"/>
      <c r="P132" s="207">
        <f>O132*H132</f>
        <v>0</v>
      </c>
      <c r="Q132" s="207">
        <v>0.00259</v>
      </c>
      <c r="R132" s="207">
        <f>Q132*H132</f>
        <v>0.213416</v>
      </c>
      <c r="S132" s="207">
        <v>0</v>
      </c>
      <c r="T132" s="20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9" t="s">
        <v>148</v>
      </c>
      <c r="AT132" s="209" t="s">
        <v>181</v>
      </c>
      <c r="AU132" s="209" t="s">
        <v>81</v>
      </c>
      <c r="AY132" s="17" t="s">
        <v>108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7" t="s">
        <v>79</v>
      </c>
      <c r="BK132" s="210">
        <f>ROUND(I132*H132,2)</f>
        <v>0</v>
      </c>
      <c r="BL132" s="17" t="s">
        <v>114</v>
      </c>
      <c r="BM132" s="209" t="s">
        <v>208</v>
      </c>
    </row>
    <row r="133" spans="1:51" s="13" customFormat="1" ht="12">
      <c r="A133" s="13"/>
      <c r="B133" s="211"/>
      <c r="C133" s="212"/>
      <c r="D133" s="213" t="s">
        <v>116</v>
      </c>
      <c r="E133" s="212"/>
      <c r="F133" s="215" t="s">
        <v>209</v>
      </c>
      <c r="G133" s="212"/>
      <c r="H133" s="216">
        <v>82.4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2" t="s">
        <v>116</v>
      </c>
      <c r="AU133" s="222" t="s">
        <v>81</v>
      </c>
      <c r="AV133" s="13" t="s">
        <v>81</v>
      </c>
      <c r="AW133" s="13" t="s">
        <v>4</v>
      </c>
      <c r="AX133" s="13" t="s">
        <v>79</v>
      </c>
      <c r="AY133" s="222" t="s">
        <v>108</v>
      </c>
    </row>
    <row r="134" spans="1:65" s="2" customFormat="1" ht="12">
      <c r="A134" s="38"/>
      <c r="B134" s="39"/>
      <c r="C134" s="198" t="s">
        <v>210</v>
      </c>
      <c r="D134" s="198" t="s">
        <v>109</v>
      </c>
      <c r="E134" s="199" t="s">
        <v>211</v>
      </c>
      <c r="F134" s="200" t="s">
        <v>212</v>
      </c>
      <c r="G134" s="201" t="s">
        <v>203</v>
      </c>
      <c r="H134" s="202">
        <v>53</v>
      </c>
      <c r="I134" s="203"/>
      <c r="J134" s="204">
        <f>ROUND(I134*H134,2)</f>
        <v>0</v>
      </c>
      <c r="K134" s="200" t="s">
        <v>113</v>
      </c>
      <c r="L134" s="44"/>
      <c r="M134" s="205" t="s">
        <v>19</v>
      </c>
      <c r="N134" s="206" t="s">
        <v>42</v>
      </c>
      <c r="O134" s="84"/>
      <c r="P134" s="207">
        <f>O134*H134</f>
        <v>0</v>
      </c>
      <c r="Q134" s="207">
        <v>1E-05</v>
      </c>
      <c r="R134" s="207">
        <f>Q134*H134</f>
        <v>0.0005300000000000001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114</v>
      </c>
      <c r="AT134" s="209" t="s">
        <v>109</v>
      </c>
      <c r="AU134" s="209" t="s">
        <v>81</v>
      </c>
      <c r="AY134" s="17" t="s">
        <v>108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79</v>
      </c>
      <c r="BK134" s="210">
        <f>ROUND(I134*H134,2)</f>
        <v>0</v>
      </c>
      <c r="BL134" s="17" t="s">
        <v>114</v>
      </c>
      <c r="BM134" s="209" t="s">
        <v>213</v>
      </c>
    </row>
    <row r="135" spans="1:65" s="2" customFormat="1" ht="16.5" customHeight="1">
      <c r="A135" s="38"/>
      <c r="B135" s="39"/>
      <c r="C135" s="234" t="s">
        <v>7</v>
      </c>
      <c r="D135" s="234" t="s">
        <v>181</v>
      </c>
      <c r="E135" s="235" t="s">
        <v>214</v>
      </c>
      <c r="F135" s="236" t="s">
        <v>215</v>
      </c>
      <c r="G135" s="237" t="s">
        <v>216</v>
      </c>
      <c r="H135" s="238">
        <v>54.59</v>
      </c>
      <c r="I135" s="239"/>
      <c r="J135" s="240">
        <f>ROUND(I135*H135,2)</f>
        <v>0</v>
      </c>
      <c r="K135" s="236" t="s">
        <v>19</v>
      </c>
      <c r="L135" s="241"/>
      <c r="M135" s="242" t="s">
        <v>19</v>
      </c>
      <c r="N135" s="243" t="s">
        <v>42</v>
      </c>
      <c r="O135" s="84"/>
      <c r="P135" s="207">
        <f>O135*H135</f>
        <v>0</v>
      </c>
      <c r="Q135" s="207">
        <v>0.0047</v>
      </c>
      <c r="R135" s="207">
        <f>Q135*H135</f>
        <v>0.25657300000000005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148</v>
      </c>
      <c r="AT135" s="209" t="s">
        <v>181</v>
      </c>
      <c r="AU135" s="209" t="s">
        <v>81</v>
      </c>
      <c r="AY135" s="17" t="s">
        <v>108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79</v>
      </c>
      <c r="BK135" s="210">
        <f>ROUND(I135*H135,2)</f>
        <v>0</v>
      </c>
      <c r="BL135" s="17" t="s">
        <v>114</v>
      </c>
      <c r="BM135" s="209" t="s">
        <v>217</v>
      </c>
    </row>
    <row r="136" spans="1:51" s="13" customFormat="1" ht="12">
      <c r="A136" s="13"/>
      <c r="B136" s="211"/>
      <c r="C136" s="212"/>
      <c r="D136" s="213" t="s">
        <v>116</v>
      </c>
      <c r="E136" s="212"/>
      <c r="F136" s="215" t="s">
        <v>218</v>
      </c>
      <c r="G136" s="212"/>
      <c r="H136" s="216">
        <v>54.59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2" t="s">
        <v>116</v>
      </c>
      <c r="AU136" s="222" t="s">
        <v>81</v>
      </c>
      <c r="AV136" s="13" t="s">
        <v>81</v>
      </c>
      <c r="AW136" s="13" t="s">
        <v>4</v>
      </c>
      <c r="AX136" s="13" t="s">
        <v>79</v>
      </c>
      <c r="AY136" s="222" t="s">
        <v>108</v>
      </c>
    </row>
    <row r="137" spans="1:65" s="2" customFormat="1" ht="12">
      <c r="A137" s="38"/>
      <c r="B137" s="39"/>
      <c r="C137" s="198" t="s">
        <v>219</v>
      </c>
      <c r="D137" s="198" t="s">
        <v>109</v>
      </c>
      <c r="E137" s="199" t="s">
        <v>220</v>
      </c>
      <c r="F137" s="200" t="s">
        <v>221</v>
      </c>
      <c r="G137" s="201" t="s">
        <v>216</v>
      </c>
      <c r="H137" s="202">
        <v>9</v>
      </c>
      <c r="I137" s="203"/>
      <c r="J137" s="204">
        <f>ROUND(I137*H137,2)</f>
        <v>0</v>
      </c>
      <c r="K137" s="200" t="s">
        <v>113</v>
      </c>
      <c r="L137" s="44"/>
      <c r="M137" s="205" t="s">
        <v>19</v>
      </c>
      <c r="N137" s="206" t="s">
        <v>42</v>
      </c>
      <c r="O137" s="84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114</v>
      </c>
      <c r="AT137" s="209" t="s">
        <v>109</v>
      </c>
      <c r="AU137" s="209" t="s">
        <v>81</v>
      </c>
      <c r="AY137" s="17" t="s">
        <v>108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79</v>
      </c>
      <c r="BK137" s="210">
        <f>ROUND(I137*H137,2)</f>
        <v>0</v>
      </c>
      <c r="BL137" s="17" t="s">
        <v>114</v>
      </c>
      <c r="BM137" s="209" t="s">
        <v>222</v>
      </c>
    </row>
    <row r="138" spans="1:65" s="2" customFormat="1" ht="16.5" customHeight="1">
      <c r="A138" s="38"/>
      <c r="B138" s="39"/>
      <c r="C138" s="234" t="s">
        <v>223</v>
      </c>
      <c r="D138" s="234" t="s">
        <v>181</v>
      </c>
      <c r="E138" s="235" t="s">
        <v>224</v>
      </c>
      <c r="F138" s="236" t="s">
        <v>225</v>
      </c>
      <c r="G138" s="237" t="s">
        <v>216</v>
      </c>
      <c r="H138" s="238">
        <v>9</v>
      </c>
      <c r="I138" s="239"/>
      <c r="J138" s="240">
        <f>ROUND(I138*H138,2)</f>
        <v>0</v>
      </c>
      <c r="K138" s="236" t="s">
        <v>113</v>
      </c>
      <c r="L138" s="241"/>
      <c r="M138" s="242" t="s">
        <v>19</v>
      </c>
      <c r="N138" s="243" t="s">
        <v>42</v>
      </c>
      <c r="O138" s="84"/>
      <c r="P138" s="207">
        <f>O138*H138</f>
        <v>0</v>
      </c>
      <c r="Q138" s="207">
        <v>0.00065</v>
      </c>
      <c r="R138" s="207">
        <f>Q138*H138</f>
        <v>0.005849999999999999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148</v>
      </c>
      <c r="AT138" s="209" t="s">
        <v>181</v>
      </c>
      <c r="AU138" s="209" t="s">
        <v>81</v>
      </c>
      <c r="AY138" s="17" t="s">
        <v>108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79</v>
      </c>
      <c r="BK138" s="210">
        <f>ROUND(I138*H138,2)</f>
        <v>0</v>
      </c>
      <c r="BL138" s="17" t="s">
        <v>114</v>
      </c>
      <c r="BM138" s="209" t="s">
        <v>226</v>
      </c>
    </row>
    <row r="139" spans="1:65" s="2" customFormat="1" ht="12">
      <c r="A139" s="38"/>
      <c r="B139" s="39"/>
      <c r="C139" s="198" t="s">
        <v>227</v>
      </c>
      <c r="D139" s="198" t="s">
        <v>109</v>
      </c>
      <c r="E139" s="199" t="s">
        <v>228</v>
      </c>
      <c r="F139" s="200" t="s">
        <v>229</v>
      </c>
      <c r="G139" s="201" t="s">
        <v>216</v>
      </c>
      <c r="H139" s="202">
        <v>3</v>
      </c>
      <c r="I139" s="203"/>
      <c r="J139" s="204">
        <f>ROUND(I139*H139,2)</f>
        <v>0</v>
      </c>
      <c r="K139" s="200" t="s">
        <v>113</v>
      </c>
      <c r="L139" s="44"/>
      <c r="M139" s="205" t="s">
        <v>19</v>
      </c>
      <c r="N139" s="206" t="s">
        <v>42</v>
      </c>
      <c r="O139" s="84"/>
      <c r="P139" s="207">
        <f>O139*H139</f>
        <v>0</v>
      </c>
      <c r="Q139" s="207">
        <v>1E-05</v>
      </c>
      <c r="R139" s="207">
        <f>Q139*H139</f>
        <v>3.0000000000000004E-05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114</v>
      </c>
      <c r="AT139" s="209" t="s">
        <v>109</v>
      </c>
      <c r="AU139" s="209" t="s">
        <v>81</v>
      </c>
      <c r="AY139" s="17" t="s">
        <v>108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79</v>
      </c>
      <c r="BK139" s="210">
        <f>ROUND(I139*H139,2)</f>
        <v>0</v>
      </c>
      <c r="BL139" s="17" t="s">
        <v>114</v>
      </c>
      <c r="BM139" s="209" t="s">
        <v>230</v>
      </c>
    </row>
    <row r="140" spans="1:65" s="2" customFormat="1" ht="16.5" customHeight="1">
      <c r="A140" s="38"/>
      <c r="B140" s="39"/>
      <c r="C140" s="234" t="s">
        <v>231</v>
      </c>
      <c r="D140" s="234" t="s">
        <v>181</v>
      </c>
      <c r="E140" s="235" t="s">
        <v>232</v>
      </c>
      <c r="F140" s="236" t="s">
        <v>233</v>
      </c>
      <c r="G140" s="237" t="s">
        <v>216</v>
      </c>
      <c r="H140" s="238">
        <v>2</v>
      </c>
      <c r="I140" s="239"/>
      <c r="J140" s="240">
        <f>ROUND(I140*H140,2)</f>
        <v>0</v>
      </c>
      <c r="K140" s="236" t="s">
        <v>113</v>
      </c>
      <c r="L140" s="241"/>
      <c r="M140" s="242" t="s">
        <v>19</v>
      </c>
      <c r="N140" s="243" t="s">
        <v>42</v>
      </c>
      <c r="O140" s="84"/>
      <c r="P140" s="207">
        <f>O140*H140</f>
        <v>0</v>
      </c>
      <c r="Q140" s="207">
        <v>0.0014</v>
      </c>
      <c r="R140" s="207">
        <f>Q140*H140</f>
        <v>0.0028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148</v>
      </c>
      <c r="AT140" s="209" t="s">
        <v>181</v>
      </c>
      <c r="AU140" s="209" t="s">
        <v>81</v>
      </c>
      <c r="AY140" s="17" t="s">
        <v>108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79</v>
      </c>
      <c r="BK140" s="210">
        <f>ROUND(I140*H140,2)</f>
        <v>0</v>
      </c>
      <c r="BL140" s="17" t="s">
        <v>114</v>
      </c>
      <c r="BM140" s="209" t="s">
        <v>234</v>
      </c>
    </row>
    <row r="141" spans="1:65" s="2" customFormat="1" ht="16.5" customHeight="1">
      <c r="A141" s="38"/>
      <c r="B141" s="39"/>
      <c r="C141" s="234" t="s">
        <v>235</v>
      </c>
      <c r="D141" s="234" t="s">
        <v>181</v>
      </c>
      <c r="E141" s="235" t="s">
        <v>236</v>
      </c>
      <c r="F141" s="236" t="s">
        <v>237</v>
      </c>
      <c r="G141" s="237" t="s">
        <v>216</v>
      </c>
      <c r="H141" s="238">
        <v>1</v>
      </c>
      <c r="I141" s="239"/>
      <c r="J141" s="240">
        <f>ROUND(I141*H141,2)</f>
        <v>0</v>
      </c>
      <c r="K141" s="236" t="s">
        <v>113</v>
      </c>
      <c r="L141" s="241"/>
      <c r="M141" s="242" t="s">
        <v>19</v>
      </c>
      <c r="N141" s="243" t="s">
        <v>42</v>
      </c>
      <c r="O141" s="84"/>
      <c r="P141" s="207">
        <f>O141*H141</f>
        <v>0</v>
      </c>
      <c r="Q141" s="207">
        <v>0.00079</v>
      </c>
      <c r="R141" s="207">
        <f>Q141*H141</f>
        <v>0.00079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148</v>
      </c>
      <c r="AT141" s="209" t="s">
        <v>181</v>
      </c>
      <c r="AU141" s="209" t="s">
        <v>81</v>
      </c>
      <c r="AY141" s="17" t="s">
        <v>108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79</v>
      </c>
      <c r="BK141" s="210">
        <f>ROUND(I141*H141,2)</f>
        <v>0</v>
      </c>
      <c r="BL141" s="17" t="s">
        <v>114</v>
      </c>
      <c r="BM141" s="209" t="s">
        <v>238</v>
      </c>
    </row>
    <row r="142" spans="1:65" s="2" customFormat="1" ht="12">
      <c r="A142" s="38"/>
      <c r="B142" s="39"/>
      <c r="C142" s="198" t="s">
        <v>239</v>
      </c>
      <c r="D142" s="198" t="s">
        <v>109</v>
      </c>
      <c r="E142" s="199" t="s">
        <v>240</v>
      </c>
      <c r="F142" s="200" t="s">
        <v>241</v>
      </c>
      <c r="G142" s="201" t="s">
        <v>216</v>
      </c>
      <c r="H142" s="202">
        <v>6</v>
      </c>
      <c r="I142" s="203"/>
      <c r="J142" s="204">
        <f>ROUND(I142*H142,2)</f>
        <v>0</v>
      </c>
      <c r="K142" s="200" t="s">
        <v>113</v>
      </c>
      <c r="L142" s="44"/>
      <c r="M142" s="205" t="s">
        <v>19</v>
      </c>
      <c r="N142" s="206" t="s">
        <v>42</v>
      </c>
      <c r="O142" s="84"/>
      <c r="P142" s="207">
        <f>O142*H142</f>
        <v>0</v>
      </c>
      <c r="Q142" s="207">
        <v>1E-05</v>
      </c>
      <c r="R142" s="207">
        <f>Q142*H142</f>
        <v>6.000000000000001E-05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114</v>
      </c>
      <c r="AT142" s="209" t="s">
        <v>109</v>
      </c>
      <c r="AU142" s="209" t="s">
        <v>81</v>
      </c>
      <c r="AY142" s="17" t="s">
        <v>108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79</v>
      </c>
      <c r="BK142" s="210">
        <f>ROUND(I142*H142,2)</f>
        <v>0</v>
      </c>
      <c r="BL142" s="17" t="s">
        <v>114</v>
      </c>
      <c r="BM142" s="209" t="s">
        <v>242</v>
      </c>
    </row>
    <row r="143" spans="1:65" s="2" customFormat="1" ht="16.5" customHeight="1">
      <c r="A143" s="38"/>
      <c r="B143" s="39"/>
      <c r="C143" s="234" t="s">
        <v>243</v>
      </c>
      <c r="D143" s="234" t="s">
        <v>181</v>
      </c>
      <c r="E143" s="235" t="s">
        <v>244</v>
      </c>
      <c r="F143" s="236" t="s">
        <v>245</v>
      </c>
      <c r="G143" s="237" t="s">
        <v>216</v>
      </c>
      <c r="H143" s="238">
        <v>1</v>
      </c>
      <c r="I143" s="239"/>
      <c r="J143" s="240">
        <f>ROUND(I143*H143,2)</f>
        <v>0</v>
      </c>
      <c r="K143" s="236" t="s">
        <v>113</v>
      </c>
      <c r="L143" s="241"/>
      <c r="M143" s="242" t="s">
        <v>19</v>
      </c>
      <c r="N143" s="243" t="s">
        <v>42</v>
      </c>
      <c r="O143" s="84"/>
      <c r="P143" s="207">
        <f>O143*H143</f>
        <v>0</v>
      </c>
      <c r="Q143" s="207">
        <v>0.003</v>
      </c>
      <c r="R143" s="207">
        <f>Q143*H143</f>
        <v>0.003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148</v>
      </c>
      <c r="AT143" s="209" t="s">
        <v>181</v>
      </c>
      <c r="AU143" s="209" t="s">
        <v>81</v>
      </c>
      <c r="AY143" s="17" t="s">
        <v>108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79</v>
      </c>
      <c r="BK143" s="210">
        <f>ROUND(I143*H143,2)</f>
        <v>0</v>
      </c>
      <c r="BL143" s="17" t="s">
        <v>114</v>
      </c>
      <c r="BM143" s="209" t="s">
        <v>246</v>
      </c>
    </row>
    <row r="144" spans="1:65" s="2" customFormat="1" ht="16.5" customHeight="1">
      <c r="A144" s="38"/>
      <c r="B144" s="39"/>
      <c r="C144" s="234" t="s">
        <v>247</v>
      </c>
      <c r="D144" s="234" t="s">
        <v>181</v>
      </c>
      <c r="E144" s="235" t="s">
        <v>248</v>
      </c>
      <c r="F144" s="236" t="s">
        <v>249</v>
      </c>
      <c r="G144" s="237" t="s">
        <v>216</v>
      </c>
      <c r="H144" s="238">
        <v>5</v>
      </c>
      <c r="I144" s="239"/>
      <c r="J144" s="240">
        <f>ROUND(I144*H144,2)</f>
        <v>0</v>
      </c>
      <c r="K144" s="236" t="s">
        <v>113</v>
      </c>
      <c r="L144" s="241"/>
      <c r="M144" s="242" t="s">
        <v>19</v>
      </c>
      <c r="N144" s="243" t="s">
        <v>42</v>
      </c>
      <c r="O144" s="84"/>
      <c r="P144" s="207">
        <f>O144*H144</f>
        <v>0</v>
      </c>
      <c r="Q144" s="207">
        <v>0.0034</v>
      </c>
      <c r="R144" s="207">
        <f>Q144*H144</f>
        <v>0.016999999999999998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148</v>
      </c>
      <c r="AT144" s="209" t="s">
        <v>181</v>
      </c>
      <c r="AU144" s="209" t="s">
        <v>81</v>
      </c>
      <c r="AY144" s="17" t="s">
        <v>108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79</v>
      </c>
      <c r="BK144" s="210">
        <f>ROUND(I144*H144,2)</f>
        <v>0</v>
      </c>
      <c r="BL144" s="17" t="s">
        <v>114</v>
      </c>
      <c r="BM144" s="209" t="s">
        <v>250</v>
      </c>
    </row>
    <row r="145" spans="1:65" s="2" customFormat="1" ht="16.5" customHeight="1">
      <c r="A145" s="38"/>
      <c r="B145" s="39"/>
      <c r="C145" s="198" t="s">
        <v>251</v>
      </c>
      <c r="D145" s="198" t="s">
        <v>109</v>
      </c>
      <c r="E145" s="199" t="s">
        <v>252</v>
      </c>
      <c r="F145" s="200" t="s">
        <v>253</v>
      </c>
      <c r="G145" s="201" t="s">
        <v>203</v>
      </c>
      <c r="H145" s="202">
        <v>133</v>
      </c>
      <c r="I145" s="203"/>
      <c r="J145" s="204">
        <f>ROUND(I145*H145,2)</f>
        <v>0</v>
      </c>
      <c r="K145" s="200" t="s">
        <v>113</v>
      </c>
      <c r="L145" s="44"/>
      <c r="M145" s="205" t="s">
        <v>19</v>
      </c>
      <c r="N145" s="206" t="s">
        <v>42</v>
      </c>
      <c r="O145" s="84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114</v>
      </c>
      <c r="AT145" s="209" t="s">
        <v>109</v>
      </c>
      <c r="AU145" s="209" t="s">
        <v>81</v>
      </c>
      <c r="AY145" s="17" t="s">
        <v>108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79</v>
      </c>
      <c r="BK145" s="210">
        <f>ROUND(I145*H145,2)</f>
        <v>0</v>
      </c>
      <c r="BL145" s="17" t="s">
        <v>114</v>
      </c>
      <c r="BM145" s="209" t="s">
        <v>254</v>
      </c>
    </row>
    <row r="146" spans="1:65" s="2" customFormat="1" ht="12">
      <c r="A146" s="38"/>
      <c r="B146" s="39"/>
      <c r="C146" s="198" t="s">
        <v>255</v>
      </c>
      <c r="D146" s="198" t="s">
        <v>109</v>
      </c>
      <c r="E146" s="199" t="s">
        <v>256</v>
      </c>
      <c r="F146" s="200" t="s">
        <v>257</v>
      </c>
      <c r="G146" s="201" t="s">
        <v>216</v>
      </c>
      <c r="H146" s="202">
        <v>8</v>
      </c>
      <c r="I146" s="203"/>
      <c r="J146" s="204">
        <f>ROUND(I146*H146,2)</f>
        <v>0</v>
      </c>
      <c r="K146" s="200" t="s">
        <v>113</v>
      </c>
      <c r="L146" s="44"/>
      <c r="M146" s="205" t="s">
        <v>19</v>
      </c>
      <c r="N146" s="206" t="s">
        <v>42</v>
      </c>
      <c r="O146" s="84"/>
      <c r="P146" s="207">
        <f>O146*H146</f>
        <v>0</v>
      </c>
      <c r="Q146" s="207">
        <v>0.0062</v>
      </c>
      <c r="R146" s="207">
        <f>Q146*H146</f>
        <v>0.0496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114</v>
      </c>
      <c r="AT146" s="209" t="s">
        <v>109</v>
      </c>
      <c r="AU146" s="209" t="s">
        <v>81</v>
      </c>
      <c r="AY146" s="17" t="s">
        <v>108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79</v>
      </c>
      <c r="BK146" s="210">
        <f>ROUND(I146*H146,2)</f>
        <v>0</v>
      </c>
      <c r="BL146" s="17" t="s">
        <v>114</v>
      </c>
      <c r="BM146" s="209" t="s">
        <v>258</v>
      </c>
    </row>
    <row r="147" spans="1:65" s="2" customFormat="1" ht="12">
      <c r="A147" s="38"/>
      <c r="B147" s="39"/>
      <c r="C147" s="198" t="s">
        <v>259</v>
      </c>
      <c r="D147" s="198" t="s">
        <v>109</v>
      </c>
      <c r="E147" s="199" t="s">
        <v>260</v>
      </c>
      <c r="F147" s="200" t="s">
        <v>261</v>
      </c>
      <c r="G147" s="201" t="s">
        <v>216</v>
      </c>
      <c r="H147" s="202">
        <v>8</v>
      </c>
      <c r="I147" s="203"/>
      <c r="J147" s="204">
        <f>ROUND(I147*H147,2)</f>
        <v>0</v>
      </c>
      <c r="K147" s="200" t="s">
        <v>113</v>
      </c>
      <c r="L147" s="44"/>
      <c r="M147" s="205" t="s">
        <v>19</v>
      </c>
      <c r="N147" s="206" t="s">
        <v>42</v>
      </c>
      <c r="O147" s="84"/>
      <c r="P147" s="207">
        <f>O147*H147</f>
        <v>0</v>
      </c>
      <c r="Q147" s="207">
        <v>0.00362</v>
      </c>
      <c r="R147" s="207">
        <f>Q147*H147</f>
        <v>0.02896</v>
      </c>
      <c r="S147" s="207">
        <v>0</v>
      </c>
      <c r="T147" s="20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9" t="s">
        <v>114</v>
      </c>
      <c r="AT147" s="209" t="s">
        <v>109</v>
      </c>
      <c r="AU147" s="209" t="s">
        <v>81</v>
      </c>
      <c r="AY147" s="17" t="s">
        <v>108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79</v>
      </c>
      <c r="BK147" s="210">
        <f>ROUND(I147*H147,2)</f>
        <v>0</v>
      </c>
      <c r="BL147" s="17" t="s">
        <v>114</v>
      </c>
      <c r="BM147" s="209" t="s">
        <v>262</v>
      </c>
    </row>
    <row r="148" spans="1:65" s="2" customFormat="1" ht="12">
      <c r="A148" s="38"/>
      <c r="B148" s="39"/>
      <c r="C148" s="198" t="s">
        <v>263</v>
      </c>
      <c r="D148" s="198" t="s">
        <v>109</v>
      </c>
      <c r="E148" s="199" t="s">
        <v>264</v>
      </c>
      <c r="F148" s="200" t="s">
        <v>265</v>
      </c>
      <c r="G148" s="201" t="s">
        <v>216</v>
      </c>
      <c r="H148" s="202">
        <v>8</v>
      </c>
      <c r="I148" s="203"/>
      <c r="J148" s="204">
        <f>ROUND(I148*H148,2)</f>
        <v>0</v>
      </c>
      <c r="K148" s="200" t="s">
        <v>113</v>
      </c>
      <c r="L148" s="44"/>
      <c r="M148" s="205" t="s">
        <v>19</v>
      </c>
      <c r="N148" s="206" t="s">
        <v>42</v>
      </c>
      <c r="O148" s="84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114</v>
      </c>
      <c r="AT148" s="209" t="s">
        <v>109</v>
      </c>
      <c r="AU148" s="209" t="s">
        <v>81</v>
      </c>
      <c r="AY148" s="17" t="s">
        <v>108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79</v>
      </c>
      <c r="BK148" s="210">
        <f>ROUND(I148*H148,2)</f>
        <v>0</v>
      </c>
      <c r="BL148" s="17" t="s">
        <v>114</v>
      </c>
      <c r="BM148" s="209" t="s">
        <v>266</v>
      </c>
    </row>
    <row r="149" spans="1:65" s="2" customFormat="1" ht="12">
      <c r="A149" s="38"/>
      <c r="B149" s="39"/>
      <c r="C149" s="198" t="s">
        <v>267</v>
      </c>
      <c r="D149" s="198" t="s">
        <v>109</v>
      </c>
      <c r="E149" s="199" t="s">
        <v>268</v>
      </c>
      <c r="F149" s="200" t="s">
        <v>269</v>
      </c>
      <c r="G149" s="201" t="s">
        <v>216</v>
      </c>
      <c r="H149" s="202">
        <v>8</v>
      </c>
      <c r="I149" s="203"/>
      <c r="J149" s="204">
        <f>ROUND(I149*H149,2)</f>
        <v>0</v>
      </c>
      <c r="K149" s="200" t="s">
        <v>113</v>
      </c>
      <c r="L149" s="44"/>
      <c r="M149" s="205" t="s">
        <v>19</v>
      </c>
      <c r="N149" s="206" t="s">
        <v>42</v>
      </c>
      <c r="O149" s="84"/>
      <c r="P149" s="207">
        <f>O149*H149</f>
        <v>0</v>
      </c>
      <c r="Q149" s="207">
        <v>0.03838</v>
      </c>
      <c r="R149" s="207">
        <f>Q149*H149</f>
        <v>0.30704</v>
      </c>
      <c r="S149" s="207">
        <v>0</v>
      </c>
      <c r="T149" s="20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114</v>
      </c>
      <c r="AT149" s="209" t="s">
        <v>109</v>
      </c>
      <c r="AU149" s="209" t="s">
        <v>81</v>
      </c>
      <c r="AY149" s="17" t="s">
        <v>108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79</v>
      </c>
      <c r="BK149" s="210">
        <f>ROUND(I149*H149,2)</f>
        <v>0</v>
      </c>
      <c r="BL149" s="17" t="s">
        <v>114</v>
      </c>
      <c r="BM149" s="209" t="s">
        <v>270</v>
      </c>
    </row>
    <row r="150" spans="1:65" s="2" customFormat="1" ht="12">
      <c r="A150" s="38"/>
      <c r="B150" s="39"/>
      <c r="C150" s="198" t="s">
        <v>271</v>
      </c>
      <c r="D150" s="198" t="s">
        <v>109</v>
      </c>
      <c r="E150" s="199" t="s">
        <v>272</v>
      </c>
      <c r="F150" s="200" t="s">
        <v>273</v>
      </c>
      <c r="G150" s="201" t="s">
        <v>216</v>
      </c>
      <c r="H150" s="202">
        <v>3</v>
      </c>
      <c r="I150" s="203"/>
      <c r="J150" s="204">
        <f>ROUND(I150*H150,2)</f>
        <v>0</v>
      </c>
      <c r="K150" s="200" t="s">
        <v>113</v>
      </c>
      <c r="L150" s="44"/>
      <c r="M150" s="205" t="s">
        <v>19</v>
      </c>
      <c r="N150" s="206" t="s">
        <v>42</v>
      </c>
      <c r="O150" s="84"/>
      <c r="P150" s="207">
        <f>O150*H150</f>
        <v>0</v>
      </c>
      <c r="Q150" s="207">
        <v>0.08612</v>
      </c>
      <c r="R150" s="207">
        <f>Q150*H150</f>
        <v>0.25836000000000003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114</v>
      </c>
      <c r="AT150" s="209" t="s">
        <v>109</v>
      </c>
      <c r="AU150" s="209" t="s">
        <v>81</v>
      </c>
      <c r="AY150" s="17" t="s">
        <v>108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79</v>
      </c>
      <c r="BK150" s="210">
        <f>ROUND(I150*H150,2)</f>
        <v>0</v>
      </c>
      <c r="BL150" s="17" t="s">
        <v>114</v>
      </c>
      <c r="BM150" s="209" t="s">
        <v>274</v>
      </c>
    </row>
    <row r="151" spans="1:65" s="2" customFormat="1" ht="12">
      <c r="A151" s="38"/>
      <c r="B151" s="39"/>
      <c r="C151" s="198" t="s">
        <v>275</v>
      </c>
      <c r="D151" s="198" t="s">
        <v>109</v>
      </c>
      <c r="E151" s="199" t="s">
        <v>276</v>
      </c>
      <c r="F151" s="200" t="s">
        <v>277</v>
      </c>
      <c r="G151" s="201" t="s">
        <v>216</v>
      </c>
      <c r="H151" s="202">
        <v>3</v>
      </c>
      <c r="I151" s="203"/>
      <c r="J151" s="204">
        <f>ROUND(I151*H151,2)</f>
        <v>0</v>
      </c>
      <c r="K151" s="200" t="s">
        <v>113</v>
      </c>
      <c r="L151" s="44"/>
      <c r="M151" s="205" t="s">
        <v>19</v>
      </c>
      <c r="N151" s="206" t="s">
        <v>42</v>
      </c>
      <c r="O151" s="84"/>
      <c r="P151" s="207">
        <f>O151*H151</f>
        <v>0</v>
      </c>
      <c r="Q151" s="207">
        <v>0.01818</v>
      </c>
      <c r="R151" s="207">
        <f>Q151*H151</f>
        <v>0.054540000000000005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114</v>
      </c>
      <c r="AT151" s="209" t="s">
        <v>109</v>
      </c>
      <c r="AU151" s="209" t="s">
        <v>81</v>
      </c>
      <c r="AY151" s="17" t="s">
        <v>108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79</v>
      </c>
      <c r="BK151" s="210">
        <f>ROUND(I151*H151,2)</f>
        <v>0</v>
      </c>
      <c r="BL151" s="17" t="s">
        <v>114</v>
      </c>
      <c r="BM151" s="209" t="s">
        <v>278</v>
      </c>
    </row>
    <row r="152" spans="1:65" s="2" customFormat="1" ht="12">
      <c r="A152" s="38"/>
      <c r="B152" s="39"/>
      <c r="C152" s="198" t="s">
        <v>279</v>
      </c>
      <c r="D152" s="198" t="s">
        <v>109</v>
      </c>
      <c r="E152" s="199" t="s">
        <v>280</v>
      </c>
      <c r="F152" s="200" t="s">
        <v>281</v>
      </c>
      <c r="G152" s="201" t="s">
        <v>216</v>
      </c>
      <c r="H152" s="202">
        <v>3</v>
      </c>
      <c r="I152" s="203"/>
      <c r="J152" s="204">
        <f>ROUND(I152*H152,2)</f>
        <v>0</v>
      </c>
      <c r="K152" s="200" t="s">
        <v>113</v>
      </c>
      <c r="L152" s="44"/>
      <c r="M152" s="205" t="s">
        <v>19</v>
      </c>
      <c r="N152" s="206" t="s">
        <v>42</v>
      </c>
      <c r="O152" s="84"/>
      <c r="P152" s="207">
        <f>O152*H152</f>
        <v>0</v>
      </c>
      <c r="Q152" s="207">
        <v>0.00622</v>
      </c>
      <c r="R152" s="207">
        <f>Q152*H152</f>
        <v>0.01866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114</v>
      </c>
      <c r="AT152" s="209" t="s">
        <v>109</v>
      </c>
      <c r="AU152" s="209" t="s">
        <v>81</v>
      </c>
      <c r="AY152" s="17" t="s">
        <v>108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79</v>
      </c>
      <c r="BK152" s="210">
        <f>ROUND(I152*H152,2)</f>
        <v>0</v>
      </c>
      <c r="BL152" s="17" t="s">
        <v>114</v>
      </c>
      <c r="BM152" s="209" t="s">
        <v>282</v>
      </c>
    </row>
    <row r="153" spans="1:65" s="2" customFormat="1" ht="12">
      <c r="A153" s="38"/>
      <c r="B153" s="39"/>
      <c r="C153" s="198" t="s">
        <v>283</v>
      </c>
      <c r="D153" s="198" t="s">
        <v>109</v>
      </c>
      <c r="E153" s="199" t="s">
        <v>284</v>
      </c>
      <c r="F153" s="200" t="s">
        <v>285</v>
      </c>
      <c r="G153" s="201" t="s">
        <v>216</v>
      </c>
      <c r="H153" s="202">
        <v>3</v>
      </c>
      <c r="I153" s="203"/>
      <c r="J153" s="204">
        <f>ROUND(I153*H153,2)</f>
        <v>0</v>
      </c>
      <c r="K153" s="200" t="s">
        <v>113</v>
      </c>
      <c r="L153" s="44"/>
      <c r="M153" s="205" t="s">
        <v>19</v>
      </c>
      <c r="N153" s="206" t="s">
        <v>42</v>
      </c>
      <c r="O153" s="84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9" t="s">
        <v>114</v>
      </c>
      <c r="AT153" s="209" t="s">
        <v>109</v>
      </c>
      <c r="AU153" s="209" t="s">
        <v>81</v>
      </c>
      <c r="AY153" s="17" t="s">
        <v>108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7" t="s">
        <v>79</v>
      </c>
      <c r="BK153" s="210">
        <f>ROUND(I153*H153,2)</f>
        <v>0</v>
      </c>
      <c r="BL153" s="17" t="s">
        <v>114</v>
      </c>
      <c r="BM153" s="209" t="s">
        <v>286</v>
      </c>
    </row>
    <row r="154" spans="1:65" s="2" customFormat="1" ht="12">
      <c r="A154" s="38"/>
      <c r="B154" s="39"/>
      <c r="C154" s="198" t="s">
        <v>287</v>
      </c>
      <c r="D154" s="198" t="s">
        <v>109</v>
      </c>
      <c r="E154" s="199" t="s">
        <v>288</v>
      </c>
      <c r="F154" s="200" t="s">
        <v>289</v>
      </c>
      <c r="G154" s="201" t="s">
        <v>216</v>
      </c>
      <c r="H154" s="202">
        <v>3</v>
      </c>
      <c r="I154" s="203"/>
      <c r="J154" s="204">
        <f>ROUND(I154*H154,2)</f>
        <v>0</v>
      </c>
      <c r="K154" s="200" t="s">
        <v>113</v>
      </c>
      <c r="L154" s="44"/>
      <c r="M154" s="205" t="s">
        <v>19</v>
      </c>
      <c r="N154" s="206" t="s">
        <v>42</v>
      </c>
      <c r="O154" s="84"/>
      <c r="P154" s="207">
        <f>O154*H154</f>
        <v>0</v>
      </c>
      <c r="Q154" s="207">
        <v>0.02144</v>
      </c>
      <c r="R154" s="207">
        <f>Q154*H154</f>
        <v>0.06432</v>
      </c>
      <c r="S154" s="207">
        <v>0</v>
      </c>
      <c r="T154" s="20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9" t="s">
        <v>114</v>
      </c>
      <c r="AT154" s="209" t="s">
        <v>109</v>
      </c>
      <c r="AU154" s="209" t="s">
        <v>81</v>
      </c>
      <c r="AY154" s="17" t="s">
        <v>108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79</v>
      </c>
      <c r="BK154" s="210">
        <f>ROUND(I154*H154,2)</f>
        <v>0</v>
      </c>
      <c r="BL154" s="17" t="s">
        <v>114</v>
      </c>
      <c r="BM154" s="209" t="s">
        <v>290</v>
      </c>
    </row>
    <row r="155" spans="1:65" s="2" customFormat="1" ht="12">
      <c r="A155" s="38"/>
      <c r="B155" s="39"/>
      <c r="C155" s="198" t="s">
        <v>291</v>
      </c>
      <c r="D155" s="198" t="s">
        <v>109</v>
      </c>
      <c r="E155" s="199" t="s">
        <v>292</v>
      </c>
      <c r="F155" s="200" t="s">
        <v>293</v>
      </c>
      <c r="G155" s="201" t="s">
        <v>216</v>
      </c>
      <c r="H155" s="202">
        <v>2</v>
      </c>
      <c r="I155" s="203"/>
      <c r="J155" s="204">
        <f>ROUND(I155*H155,2)</f>
        <v>0</v>
      </c>
      <c r="K155" s="200" t="s">
        <v>113</v>
      </c>
      <c r="L155" s="44"/>
      <c r="M155" s="205" t="s">
        <v>19</v>
      </c>
      <c r="N155" s="206" t="s">
        <v>42</v>
      </c>
      <c r="O155" s="84"/>
      <c r="P155" s="207">
        <f>O155*H155</f>
        <v>0</v>
      </c>
      <c r="Q155" s="207">
        <v>0.10762</v>
      </c>
      <c r="R155" s="207">
        <f>Q155*H155</f>
        <v>0.21524</v>
      </c>
      <c r="S155" s="207">
        <v>0</v>
      </c>
      <c r="T155" s="20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9" t="s">
        <v>114</v>
      </c>
      <c r="AT155" s="209" t="s">
        <v>109</v>
      </c>
      <c r="AU155" s="209" t="s">
        <v>81</v>
      </c>
      <c r="AY155" s="17" t="s">
        <v>108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7" t="s">
        <v>79</v>
      </c>
      <c r="BK155" s="210">
        <f>ROUND(I155*H155,2)</f>
        <v>0</v>
      </c>
      <c r="BL155" s="17" t="s">
        <v>114</v>
      </c>
      <c r="BM155" s="209" t="s">
        <v>294</v>
      </c>
    </row>
    <row r="156" spans="1:65" s="2" customFormat="1" ht="12">
      <c r="A156" s="38"/>
      <c r="B156" s="39"/>
      <c r="C156" s="198" t="s">
        <v>295</v>
      </c>
      <c r="D156" s="198" t="s">
        <v>109</v>
      </c>
      <c r="E156" s="199" t="s">
        <v>296</v>
      </c>
      <c r="F156" s="200" t="s">
        <v>297</v>
      </c>
      <c r="G156" s="201" t="s">
        <v>216</v>
      </c>
      <c r="H156" s="202">
        <v>2</v>
      </c>
      <c r="I156" s="203"/>
      <c r="J156" s="204">
        <f>ROUND(I156*H156,2)</f>
        <v>0</v>
      </c>
      <c r="K156" s="200" t="s">
        <v>113</v>
      </c>
      <c r="L156" s="44"/>
      <c r="M156" s="205" t="s">
        <v>19</v>
      </c>
      <c r="N156" s="206" t="s">
        <v>42</v>
      </c>
      <c r="O156" s="84"/>
      <c r="P156" s="207">
        <f>O156*H156</f>
        <v>0</v>
      </c>
      <c r="Q156" s="207">
        <v>0.02424</v>
      </c>
      <c r="R156" s="207">
        <f>Q156*H156</f>
        <v>0.04848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114</v>
      </c>
      <c r="AT156" s="209" t="s">
        <v>109</v>
      </c>
      <c r="AU156" s="209" t="s">
        <v>81</v>
      </c>
      <c r="AY156" s="17" t="s">
        <v>108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79</v>
      </c>
      <c r="BK156" s="210">
        <f>ROUND(I156*H156,2)</f>
        <v>0</v>
      </c>
      <c r="BL156" s="17" t="s">
        <v>114</v>
      </c>
      <c r="BM156" s="209" t="s">
        <v>298</v>
      </c>
    </row>
    <row r="157" spans="1:65" s="2" customFormat="1" ht="12">
      <c r="A157" s="38"/>
      <c r="B157" s="39"/>
      <c r="C157" s="198" t="s">
        <v>299</v>
      </c>
      <c r="D157" s="198" t="s">
        <v>109</v>
      </c>
      <c r="E157" s="199" t="s">
        <v>300</v>
      </c>
      <c r="F157" s="200" t="s">
        <v>301</v>
      </c>
      <c r="G157" s="201" t="s">
        <v>216</v>
      </c>
      <c r="H157" s="202">
        <v>2</v>
      </c>
      <c r="I157" s="203"/>
      <c r="J157" s="204">
        <f>ROUND(I157*H157,2)</f>
        <v>0</v>
      </c>
      <c r="K157" s="200" t="s">
        <v>113</v>
      </c>
      <c r="L157" s="44"/>
      <c r="M157" s="205" t="s">
        <v>19</v>
      </c>
      <c r="N157" s="206" t="s">
        <v>42</v>
      </c>
      <c r="O157" s="84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9" t="s">
        <v>114</v>
      </c>
      <c r="AT157" s="209" t="s">
        <v>109</v>
      </c>
      <c r="AU157" s="209" t="s">
        <v>81</v>
      </c>
      <c r="AY157" s="17" t="s">
        <v>108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7" t="s">
        <v>79</v>
      </c>
      <c r="BK157" s="210">
        <f>ROUND(I157*H157,2)</f>
        <v>0</v>
      </c>
      <c r="BL157" s="17" t="s">
        <v>114</v>
      </c>
      <c r="BM157" s="209" t="s">
        <v>302</v>
      </c>
    </row>
    <row r="158" spans="1:65" s="2" customFormat="1" ht="12">
      <c r="A158" s="38"/>
      <c r="B158" s="39"/>
      <c r="C158" s="198" t="s">
        <v>303</v>
      </c>
      <c r="D158" s="198" t="s">
        <v>109</v>
      </c>
      <c r="E158" s="199" t="s">
        <v>304</v>
      </c>
      <c r="F158" s="200" t="s">
        <v>305</v>
      </c>
      <c r="G158" s="201" t="s">
        <v>216</v>
      </c>
      <c r="H158" s="202">
        <v>2</v>
      </c>
      <c r="I158" s="203"/>
      <c r="J158" s="204">
        <f>ROUND(I158*H158,2)</f>
        <v>0</v>
      </c>
      <c r="K158" s="200" t="s">
        <v>113</v>
      </c>
      <c r="L158" s="44"/>
      <c r="M158" s="205" t="s">
        <v>19</v>
      </c>
      <c r="N158" s="206" t="s">
        <v>42</v>
      </c>
      <c r="O158" s="84"/>
      <c r="P158" s="207">
        <f>O158*H158</f>
        <v>0</v>
      </c>
      <c r="Q158" s="207">
        <v>0.21008</v>
      </c>
      <c r="R158" s="207">
        <f>Q158*H158</f>
        <v>0.42016</v>
      </c>
      <c r="S158" s="207">
        <v>0</v>
      </c>
      <c r="T158" s="20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114</v>
      </c>
      <c r="AT158" s="209" t="s">
        <v>109</v>
      </c>
      <c r="AU158" s="209" t="s">
        <v>81</v>
      </c>
      <c r="AY158" s="17" t="s">
        <v>108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79</v>
      </c>
      <c r="BK158" s="210">
        <f>ROUND(I158*H158,2)</f>
        <v>0</v>
      </c>
      <c r="BL158" s="17" t="s">
        <v>114</v>
      </c>
      <c r="BM158" s="209" t="s">
        <v>306</v>
      </c>
    </row>
    <row r="159" spans="1:65" s="2" customFormat="1" ht="16.5" customHeight="1">
      <c r="A159" s="38"/>
      <c r="B159" s="39"/>
      <c r="C159" s="198" t="s">
        <v>307</v>
      </c>
      <c r="D159" s="198" t="s">
        <v>109</v>
      </c>
      <c r="E159" s="199" t="s">
        <v>308</v>
      </c>
      <c r="F159" s="200" t="s">
        <v>309</v>
      </c>
      <c r="G159" s="201" t="s">
        <v>216</v>
      </c>
      <c r="H159" s="202">
        <v>8</v>
      </c>
      <c r="I159" s="203"/>
      <c r="J159" s="204">
        <f>ROUND(I159*H159,2)</f>
        <v>0</v>
      </c>
      <c r="K159" s="200" t="s">
        <v>113</v>
      </c>
      <c r="L159" s="44"/>
      <c r="M159" s="205" t="s">
        <v>19</v>
      </c>
      <c r="N159" s="206" t="s">
        <v>42</v>
      </c>
      <c r="O159" s="84"/>
      <c r="P159" s="207">
        <f>O159*H159</f>
        <v>0</v>
      </c>
      <c r="Q159" s="207">
        <v>0.3409</v>
      </c>
      <c r="R159" s="207">
        <f>Q159*H159</f>
        <v>2.7272</v>
      </c>
      <c r="S159" s="207">
        <v>0</v>
      </c>
      <c r="T159" s="20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9" t="s">
        <v>114</v>
      </c>
      <c r="AT159" s="209" t="s">
        <v>109</v>
      </c>
      <c r="AU159" s="209" t="s">
        <v>81</v>
      </c>
      <c r="AY159" s="17" t="s">
        <v>108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79</v>
      </c>
      <c r="BK159" s="210">
        <f>ROUND(I159*H159,2)</f>
        <v>0</v>
      </c>
      <c r="BL159" s="17" t="s">
        <v>114</v>
      </c>
      <c r="BM159" s="209" t="s">
        <v>310</v>
      </c>
    </row>
    <row r="160" spans="1:65" s="2" customFormat="1" ht="16.5" customHeight="1">
      <c r="A160" s="38"/>
      <c r="B160" s="39"/>
      <c r="C160" s="234" t="s">
        <v>311</v>
      </c>
      <c r="D160" s="234" t="s">
        <v>181</v>
      </c>
      <c r="E160" s="235" t="s">
        <v>312</v>
      </c>
      <c r="F160" s="236" t="s">
        <v>313</v>
      </c>
      <c r="G160" s="237" t="s">
        <v>216</v>
      </c>
      <c r="H160" s="238">
        <v>8</v>
      </c>
      <c r="I160" s="239"/>
      <c r="J160" s="240">
        <f>ROUND(I160*H160,2)</f>
        <v>0</v>
      </c>
      <c r="K160" s="236" t="s">
        <v>113</v>
      </c>
      <c r="L160" s="241"/>
      <c r="M160" s="242" t="s">
        <v>19</v>
      </c>
      <c r="N160" s="243" t="s">
        <v>42</v>
      </c>
      <c r="O160" s="84"/>
      <c r="P160" s="207">
        <f>O160*H160</f>
        <v>0</v>
      </c>
      <c r="Q160" s="207">
        <v>0.05</v>
      </c>
      <c r="R160" s="207">
        <f>Q160*H160</f>
        <v>0.4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148</v>
      </c>
      <c r="AT160" s="209" t="s">
        <v>181</v>
      </c>
      <c r="AU160" s="209" t="s">
        <v>81</v>
      </c>
      <c r="AY160" s="17" t="s">
        <v>108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79</v>
      </c>
      <c r="BK160" s="210">
        <f>ROUND(I160*H160,2)</f>
        <v>0</v>
      </c>
      <c r="BL160" s="17" t="s">
        <v>114</v>
      </c>
      <c r="BM160" s="209" t="s">
        <v>314</v>
      </c>
    </row>
    <row r="161" spans="1:65" s="2" customFormat="1" ht="12">
      <c r="A161" s="38"/>
      <c r="B161" s="39"/>
      <c r="C161" s="198" t="s">
        <v>315</v>
      </c>
      <c r="D161" s="198" t="s">
        <v>109</v>
      </c>
      <c r="E161" s="199" t="s">
        <v>316</v>
      </c>
      <c r="F161" s="200" t="s">
        <v>317</v>
      </c>
      <c r="G161" s="201" t="s">
        <v>318</v>
      </c>
      <c r="H161" s="202">
        <v>1</v>
      </c>
      <c r="I161" s="203"/>
      <c r="J161" s="204">
        <f>ROUND(I161*H161,2)</f>
        <v>0</v>
      </c>
      <c r="K161" s="200" t="s">
        <v>113</v>
      </c>
      <c r="L161" s="44"/>
      <c r="M161" s="205" t="s">
        <v>19</v>
      </c>
      <c r="N161" s="206" t="s">
        <v>42</v>
      </c>
      <c r="O161" s="84"/>
      <c r="P161" s="207">
        <f>O161*H161</f>
        <v>0</v>
      </c>
      <c r="Q161" s="207">
        <v>0.0612</v>
      </c>
      <c r="R161" s="207">
        <f>Q161*H161</f>
        <v>0.0612</v>
      </c>
      <c r="S161" s="207">
        <v>0</v>
      </c>
      <c r="T161" s="20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114</v>
      </c>
      <c r="AT161" s="209" t="s">
        <v>109</v>
      </c>
      <c r="AU161" s="209" t="s">
        <v>81</v>
      </c>
      <c r="AY161" s="17" t="s">
        <v>108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79</v>
      </c>
      <c r="BK161" s="210">
        <f>ROUND(I161*H161,2)</f>
        <v>0</v>
      </c>
      <c r="BL161" s="17" t="s">
        <v>114</v>
      </c>
      <c r="BM161" s="209" t="s">
        <v>319</v>
      </c>
    </row>
    <row r="162" spans="1:65" s="2" customFormat="1" ht="12">
      <c r="A162" s="38"/>
      <c r="B162" s="39"/>
      <c r="C162" s="198" t="s">
        <v>320</v>
      </c>
      <c r="D162" s="198" t="s">
        <v>109</v>
      </c>
      <c r="E162" s="199" t="s">
        <v>321</v>
      </c>
      <c r="F162" s="200" t="s">
        <v>322</v>
      </c>
      <c r="G162" s="201" t="s">
        <v>318</v>
      </c>
      <c r="H162" s="202">
        <v>1</v>
      </c>
      <c r="I162" s="203"/>
      <c r="J162" s="204">
        <f>ROUND(I162*H162,2)</f>
        <v>0</v>
      </c>
      <c r="K162" s="200" t="s">
        <v>113</v>
      </c>
      <c r="L162" s="44"/>
      <c r="M162" s="205" t="s">
        <v>19</v>
      </c>
      <c r="N162" s="206" t="s">
        <v>42</v>
      </c>
      <c r="O162" s="84"/>
      <c r="P162" s="207">
        <f>O162*H162</f>
        <v>0</v>
      </c>
      <c r="Q162" s="207">
        <v>0.0612</v>
      </c>
      <c r="R162" s="207">
        <f>Q162*H162</f>
        <v>0.0612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114</v>
      </c>
      <c r="AT162" s="209" t="s">
        <v>109</v>
      </c>
      <c r="AU162" s="209" t="s">
        <v>81</v>
      </c>
      <c r="AY162" s="17" t="s">
        <v>108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79</v>
      </c>
      <c r="BK162" s="210">
        <f>ROUND(I162*H162,2)</f>
        <v>0</v>
      </c>
      <c r="BL162" s="17" t="s">
        <v>114</v>
      </c>
      <c r="BM162" s="209" t="s">
        <v>323</v>
      </c>
    </row>
    <row r="163" spans="1:65" s="2" customFormat="1" ht="12">
      <c r="A163" s="38"/>
      <c r="B163" s="39"/>
      <c r="C163" s="198" t="s">
        <v>324</v>
      </c>
      <c r="D163" s="198" t="s">
        <v>109</v>
      </c>
      <c r="E163" s="199" t="s">
        <v>325</v>
      </c>
      <c r="F163" s="200" t="s">
        <v>326</v>
      </c>
      <c r="G163" s="201" t="s">
        <v>318</v>
      </c>
      <c r="H163" s="202">
        <v>1</v>
      </c>
      <c r="I163" s="203"/>
      <c r="J163" s="204">
        <f>ROUND(I163*H163,2)</f>
        <v>0</v>
      </c>
      <c r="K163" s="200" t="s">
        <v>113</v>
      </c>
      <c r="L163" s="44"/>
      <c r="M163" s="205" t="s">
        <v>19</v>
      </c>
      <c r="N163" s="206" t="s">
        <v>42</v>
      </c>
      <c r="O163" s="84"/>
      <c r="P163" s="207">
        <f>O163*H163</f>
        <v>0</v>
      </c>
      <c r="Q163" s="207">
        <v>0.0612</v>
      </c>
      <c r="R163" s="207">
        <f>Q163*H163</f>
        <v>0.0612</v>
      </c>
      <c r="S163" s="207">
        <v>0</v>
      </c>
      <c r="T163" s="20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9" t="s">
        <v>114</v>
      </c>
      <c r="AT163" s="209" t="s">
        <v>109</v>
      </c>
      <c r="AU163" s="209" t="s">
        <v>81</v>
      </c>
      <c r="AY163" s="17" t="s">
        <v>108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7" t="s">
        <v>79</v>
      </c>
      <c r="BK163" s="210">
        <f>ROUND(I163*H163,2)</f>
        <v>0</v>
      </c>
      <c r="BL163" s="17" t="s">
        <v>114</v>
      </c>
      <c r="BM163" s="209" t="s">
        <v>327</v>
      </c>
    </row>
    <row r="164" spans="1:63" s="12" customFormat="1" ht="22.8" customHeight="1">
      <c r="A164" s="12"/>
      <c r="B164" s="184"/>
      <c r="C164" s="185"/>
      <c r="D164" s="186" t="s">
        <v>70</v>
      </c>
      <c r="E164" s="244" t="s">
        <v>328</v>
      </c>
      <c r="F164" s="244" t="s">
        <v>329</v>
      </c>
      <c r="G164" s="185"/>
      <c r="H164" s="185"/>
      <c r="I164" s="188"/>
      <c r="J164" s="245">
        <f>BK164</f>
        <v>0</v>
      </c>
      <c r="K164" s="185"/>
      <c r="L164" s="190"/>
      <c r="M164" s="191"/>
      <c r="N164" s="192"/>
      <c r="O164" s="192"/>
      <c r="P164" s="193">
        <f>P165</f>
        <v>0</v>
      </c>
      <c r="Q164" s="192"/>
      <c r="R164" s="193">
        <f>R165</f>
        <v>0</v>
      </c>
      <c r="S164" s="192"/>
      <c r="T164" s="194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5" t="s">
        <v>79</v>
      </c>
      <c r="AT164" s="196" t="s">
        <v>70</v>
      </c>
      <c r="AU164" s="196" t="s">
        <v>79</v>
      </c>
      <c r="AY164" s="195" t="s">
        <v>108</v>
      </c>
      <c r="BK164" s="197">
        <f>BK165</f>
        <v>0</v>
      </c>
    </row>
    <row r="165" spans="1:65" s="2" customFormat="1" ht="12">
      <c r="A165" s="38"/>
      <c r="B165" s="39"/>
      <c r="C165" s="198" t="s">
        <v>330</v>
      </c>
      <c r="D165" s="198" t="s">
        <v>109</v>
      </c>
      <c r="E165" s="199" t="s">
        <v>331</v>
      </c>
      <c r="F165" s="200" t="s">
        <v>332</v>
      </c>
      <c r="G165" s="201" t="s">
        <v>164</v>
      </c>
      <c r="H165" s="202">
        <v>15.028</v>
      </c>
      <c r="I165" s="203"/>
      <c r="J165" s="204">
        <f>ROUND(I165*H165,2)</f>
        <v>0</v>
      </c>
      <c r="K165" s="200" t="s">
        <v>113</v>
      </c>
      <c r="L165" s="44"/>
      <c r="M165" s="246" t="s">
        <v>19</v>
      </c>
      <c r="N165" s="247" t="s">
        <v>42</v>
      </c>
      <c r="O165" s="24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114</v>
      </c>
      <c r="AT165" s="209" t="s">
        <v>109</v>
      </c>
      <c r="AU165" s="209" t="s">
        <v>81</v>
      </c>
      <c r="AY165" s="17" t="s">
        <v>108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79</v>
      </c>
      <c r="BK165" s="210">
        <f>ROUND(I165*H165,2)</f>
        <v>0</v>
      </c>
      <c r="BL165" s="17" t="s">
        <v>114</v>
      </c>
      <c r="BM165" s="209" t="s">
        <v>333</v>
      </c>
    </row>
    <row r="166" spans="1:31" s="2" customFormat="1" ht="6.95" customHeight="1">
      <c r="A166" s="38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83:K16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334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335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336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337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338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339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340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341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342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343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344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78</v>
      </c>
      <c r="F18" s="262" t="s">
        <v>345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346</v>
      </c>
      <c r="F19" s="262" t="s">
        <v>347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348</v>
      </c>
      <c r="F20" s="262" t="s">
        <v>349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350</v>
      </c>
      <c r="F21" s="262" t="s">
        <v>351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352</v>
      </c>
      <c r="F22" s="262" t="s">
        <v>353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354</v>
      </c>
      <c r="F23" s="262" t="s">
        <v>355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356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357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358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359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360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361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362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363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364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95</v>
      </c>
      <c r="F36" s="262"/>
      <c r="G36" s="262" t="s">
        <v>365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366</v>
      </c>
      <c r="F37" s="262"/>
      <c r="G37" s="262" t="s">
        <v>367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52</v>
      </c>
      <c r="F38" s="262"/>
      <c r="G38" s="262" t="s">
        <v>368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53</v>
      </c>
      <c r="F39" s="262"/>
      <c r="G39" s="262" t="s">
        <v>369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96</v>
      </c>
      <c r="F40" s="262"/>
      <c r="G40" s="262" t="s">
        <v>370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97</v>
      </c>
      <c r="F41" s="262"/>
      <c r="G41" s="262" t="s">
        <v>371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372</v>
      </c>
      <c r="F42" s="262"/>
      <c r="G42" s="262" t="s">
        <v>373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374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375</v>
      </c>
      <c r="F44" s="262"/>
      <c r="G44" s="262" t="s">
        <v>376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99</v>
      </c>
      <c r="F45" s="262"/>
      <c r="G45" s="262" t="s">
        <v>377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378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379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380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381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382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383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384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385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386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387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388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389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390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391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392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393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394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395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396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397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398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399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400</v>
      </c>
      <c r="D76" s="280"/>
      <c r="E76" s="280"/>
      <c r="F76" s="280" t="s">
        <v>401</v>
      </c>
      <c r="G76" s="281"/>
      <c r="H76" s="280" t="s">
        <v>53</v>
      </c>
      <c r="I76" s="280" t="s">
        <v>56</v>
      </c>
      <c r="J76" s="280" t="s">
        <v>402</v>
      </c>
      <c r="K76" s="279"/>
    </row>
    <row r="77" spans="2:11" s="1" customFormat="1" ht="17.25" customHeight="1">
      <c r="B77" s="277"/>
      <c r="C77" s="282" t="s">
        <v>403</v>
      </c>
      <c r="D77" s="282"/>
      <c r="E77" s="282"/>
      <c r="F77" s="283" t="s">
        <v>404</v>
      </c>
      <c r="G77" s="284"/>
      <c r="H77" s="282"/>
      <c r="I77" s="282"/>
      <c r="J77" s="282" t="s">
        <v>405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52</v>
      </c>
      <c r="D79" s="287"/>
      <c r="E79" s="287"/>
      <c r="F79" s="288" t="s">
        <v>406</v>
      </c>
      <c r="G79" s="289"/>
      <c r="H79" s="265" t="s">
        <v>407</v>
      </c>
      <c r="I79" s="265" t="s">
        <v>408</v>
      </c>
      <c r="J79" s="265">
        <v>20</v>
      </c>
      <c r="K79" s="279"/>
    </row>
    <row r="80" spans="2:11" s="1" customFormat="1" ht="15" customHeight="1">
      <c r="B80" s="277"/>
      <c r="C80" s="265" t="s">
        <v>409</v>
      </c>
      <c r="D80" s="265"/>
      <c r="E80" s="265"/>
      <c r="F80" s="288" t="s">
        <v>406</v>
      </c>
      <c r="G80" s="289"/>
      <c r="H80" s="265" t="s">
        <v>410</v>
      </c>
      <c r="I80" s="265" t="s">
        <v>408</v>
      </c>
      <c r="J80" s="265">
        <v>120</v>
      </c>
      <c r="K80" s="279"/>
    </row>
    <row r="81" spans="2:11" s="1" customFormat="1" ht="15" customHeight="1">
      <c r="B81" s="290"/>
      <c r="C81" s="265" t="s">
        <v>411</v>
      </c>
      <c r="D81" s="265"/>
      <c r="E81" s="265"/>
      <c r="F81" s="288" t="s">
        <v>412</v>
      </c>
      <c r="G81" s="289"/>
      <c r="H81" s="265" t="s">
        <v>413</v>
      </c>
      <c r="I81" s="265" t="s">
        <v>408</v>
      </c>
      <c r="J81" s="265">
        <v>50</v>
      </c>
      <c r="K81" s="279"/>
    </row>
    <row r="82" spans="2:11" s="1" customFormat="1" ht="15" customHeight="1">
      <c r="B82" s="290"/>
      <c r="C82" s="265" t="s">
        <v>414</v>
      </c>
      <c r="D82" s="265"/>
      <c r="E82" s="265"/>
      <c r="F82" s="288" t="s">
        <v>406</v>
      </c>
      <c r="G82" s="289"/>
      <c r="H82" s="265" t="s">
        <v>415</v>
      </c>
      <c r="I82" s="265" t="s">
        <v>416</v>
      </c>
      <c r="J82" s="265"/>
      <c r="K82" s="279"/>
    </row>
    <row r="83" spans="2:11" s="1" customFormat="1" ht="15" customHeight="1">
      <c r="B83" s="290"/>
      <c r="C83" s="291" t="s">
        <v>417</v>
      </c>
      <c r="D83" s="291"/>
      <c r="E83" s="291"/>
      <c r="F83" s="292" t="s">
        <v>412</v>
      </c>
      <c r="G83" s="291"/>
      <c r="H83" s="291" t="s">
        <v>418</v>
      </c>
      <c r="I83" s="291" t="s">
        <v>408</v>
      </c>
      <c r="J83" s="291">
        <v>15</v>
      </c>
      <c r="K83" s="279"/>
    </row>
    <row r="84" spans="2:11" s="1" customFormat="1" ht="15" customHeight="1">
      <c r="B84" s="290"/>
      <c r="C84" s="291" t="s">
        <v>419</v>
      </c>
      <c r="D84" s="291"/>
      <c r="E84" s="291"/>
      <c r="F84" s="292" t="s">
        <v>412</v>
      </c>
      <c r="G84" s="291"/>
      <c r="H84" s="291" t="s">
        <v>420</v>
      </c>
      <c r="I84" s="291" t="s">
        <v>408</v>
      </c>
      <c r="J84" s="291">
        <v>15</v>
      </c>
      <c r="K84" s="279"/>
    </row>
    <row r="85" spans="2:11" s="1" customFormat="1" ht="15" customHeight="1">
      <c r="B85" s="290"/>
      <c r="C85" s="291" t="s">
        <v>421</v>
      </c>
      <c r="D85" s="291"/>
      <c r="E85" s="291"/>
      <c r="F85" s="292" t="s">
        <v>412</v>
      </c>
      <c r="G85" s="291"/>
      <c r="H85" s="291" t="s">
        <v>422</v>
      </c>
      <c r="I85" s="291" t="s">
        <v>408</v>
      </c>
      <c r="J85" s="291">
        <v>20</v>
      </c>
      <c r="K85" s="279"/>
    </row>
    <row r="86" spans="2:11" s="1" customFormat="1" ht="15" customHeight="1">
      <c r="B86" s="290"/>
      <c r="C86" s="291" t="s">
        <v>423</v>
      </c>
      <c r="D86" s="291"/>
      <c r="E86" s="291"/>
      <c r="F86" s="292" t="s">
        <v>412</v>
      </c>
      <c r="G86" s="291"/>
      <c r="H86" s="291" t="s">
        <v>424</v>
      </c>
      <c r="I86" s="291" t="s">
        <v>408</v>
      </c>
      <c r="J86" s="291">
        <v>20</v>
      </c>
      <c r="K86" s="279"/>
    </row>
    <row r="87" spans="2:11" s="1" customFormat="1" ht="15" customHeight="1">
      <c r="B87" s="290"/>
      <c r="C87" s="265" t="s">
        <v>425</v>
      </c>
      <c r="D87" s="265"/>
      <c r="E87" s="265"/>
      <c r="F87" s="288" t="s">
        <v>412</v>
      </c>
      <c r="G87" s="289"/>
      <c r="H87" s="265" t="s">
        <v>426</v>
      </c>
      <c r="I87" s="265" t="s">
        <v>408</v>
      </c>
      <c r="J87" s="265">
        <v>50</v>
      </c>
      <c r="K87" s="279"/>
    </row>
    <row r="88" spans="2:11" s="1" customFormat="1" ht="15" customHeight="1">
      <c r="B88" s="290"/>
      <c r="C88" s="265" t="s">
        <v>427</v>
      </c>
      <c r="D88" s="265"/>
      <c r="E88" s="265"/>
      <c r="F88" s="288" t="s">
        <v>412</v>
      </c>
      <c r="G88" s="289"/>
      <c r="H88" s="265" t="s">
        <v>428</v>
      </c>
      <c r="I88" s="265" t="s">
        <v>408</v>
      </c>
      <c r="J88" s="265">
        <v>20</v>
      </c>
      <c r="K88" s="279"/>
    </row>
    <row r="89" spans="2:11" s="1" customFormat="1" ht="15" customHeight="1">
      <c r="B89" s="290"/>
      <c r="C89" s="265" t="s">
        <v>429</v>
      </c>
      <c r="D89" s="265"/>
      <c r="E89" s="265"/>
      <c r="F89" s="288" t="s">
        <v>412</v>
      </c>
      <c r="G89" s="289"/>
      <c r="H89" s="265" t="s">
        <v>430</v>
      </c>
      <c r="I89" s="265" t="s">
        <v>408</v>
      </c>
      <c r="J89" s="265">
        <v>20</v>
      </c>
      <c r="K89" s="279"/>
    </row>
    <row r="90" spans="2:11" s="1" customFormat="1" ht="15" customHeight="1">
      <c r="B90" s="290"/>
      <c r="C90" s="265" t="s">
        <v>431</v>
      </c>
      <c r="D90" s="265"/>
      <c r="E90" s="265"/>
      <c r="F90" s="288" t="s">
        <v>412</v>
      </c>
      <c r="G90" s="289"/>
      <c r="H90" s="265" t="s">
        <v>432</v>
      </c>
      <c r="I90" s="265" t="s">
        <v>408</v>
      </c>
      <c r="J90" s="265">
        <v>50</v>
      </c>
      <c r="K90" s="279"/>
    </row>
    <row r="91" spans="2:11" s="1" customFormat="1" ht="15" customHeight="1">
      <c r="B91" s="290"/>
      <c r="C91" s="265" t="s">
        <v>433</v>
      </c>
      <c r="D91" s="265"/>
      <c r="E91" s="265"/>
      <c r="F91" s="288" t="s">
        <v>412</v>
      </c>
      <c r="G91" s="289"/>
      <c r="H91" s="265" t="s">
        <v>433</v>
      </c>
      <c r="I91" s="265" t="s">
        <v>408</v>
      </c>
      <c r="J91" s="265">
        <v>50</v>
      </c>
      <c r="K91" s="279"/>
    </row>
    <row r="92" spans="2:11" s="1" customFormat="1" ht="15" customHeight="1">
      <c r="B92" s="290"/>
      <c r="C92" s="265" t="s">
        <v>434</v>
      </c>
      <c r="D92" s="265"/>
      <c r="E92" s="265"/>
      <c r="F92" s="288" t="s">
        <v>412</v>
      </c>
      <c r="G92" s="289"/>
      <c r="H92" s="265" t="s">
        <v>435</v>
      </c>
      <c r="I92" s="265" t="s">
        <v>408</v>
      </c>
      <c r="J92" s="265">
        <v>255</v>
      </c>
      <c r="K92" s="279"/>
    </row>
    <row r="93" spans="2:11" s="1" customFormat="1" ht="15" customHeight="1">
      <c r="B93" s="290"/>
      <c r="C93" s="265" t="s">
        <v>436</v>
      </c>
      <c r="D93" s="265"/>
      <c r="E93" s="265"/>
      <c r="F93" s="288" t="s">
        <v>406</v>
      </c>
      <c r="G93" s="289"/>
      <c r="H93" s="265" t="s">
        <v>437</v>
      </c>
      <c r="I93" s="265" t="s">
        <v>438</v>
      </c>
      <c r="J93" s="265"/>
      <c r="K93" s="279"/>
    </row>
    <row r="94" spans="2:11" s="1" customFormat="1" ht="15" customHeight="1">
      <c r="B94" s="290"/>
      <c r="C94" s="265" t="s">
        <v>439</v>
      </c>
      <c r="D94" s="265"/>
      <c r="E94" s="265"/>
      <c r="F94" s="288" t="s">
        <v>406</v>
      </c>
      <c r="G94" s="289"/>
      <c r="H94" s="265" t="s">
        <v>440</v>
      </c>
      <c r="I94" s="265" t="s">
        <v>441</v>
      </c>
      <c r="J94" s="265"/>
      <c r="K94" s="279"/>
    </row>
    <row r="95" spans="2:11" s="1" customFormat="1" ht="15" customHeight="1">
      <c r="B95" s="290"/>
      <c r="C95" s="265" t="s">
        <v>442</v>
      </c>
      <c r="D95" s="265"/>
      <c r="E95" s="265"/>
      <c r="F95" s="288" t="s">
        <v>406</v>
      </c>
      <c r="G95" s="289"/>
      <c r="H95" s="265" t="s">
        <v>442</v>
      </c>
      <c r="I95" s="265" t="s">
        <v>441</v>
      </c>
      <c r="J95" s="265"/>
      <c r="K95" s="279"/>
    </row>
    <row r="96" spans="2:11" s="1" customFormat="1" ht="15" customHeight="1">
      <c r="B96" s="290"/>
      <c r="C96" s="265" t="s">
        <v>37</v>
      </c>
      <c r="D96" s="265"/>
      <c r="E96" s="265"/>
      <c r="F96" s="288" t="s">
        <v>406</v>
      </c>
      <c r="G96" s="289"/>
      <c r="H96" s="265" t="s">
        <v>443</v>
      </c>
      <c r="I96" s="265" t="s">
        <v>441</v>
      </c>
      <c r="J96" s="265"/>
      <c r="K96" s="279"/>
    </row>
    <row r="97" spans="2:11" s="1" customFormat="1" ht="15" customHeight="1">
      <c r="B97" s="290"/>
      <c r="C97" s="265" t="s">
        <v>47</v>
      </c>
      <c r="D97" s="265"/>
      <c r="E97" s="265"/>
      <c r="F97" s="288" t="s">
        <v>406</v>
      </c>
      <c r="G97" s="289"/>
      <c r="H97" s="265" t="s">
        <v>444</v>
      </c>
      <c r="I97" s="265" t="s">
        <v>441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445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400</v>
      </c>
      <c r="D103" s="280"/>
      <c r="E103" s="280"/>
      <c r="F103" s="280" t="s">
        <v>401</v>
      </c>
      <c r="G103" s="281"/>
      <c r="H103" s="280" t="s">
        <v>53</v>
      </c>
      <c r="I103" s="280" t="s">
        <v>56</v>
      </c>
      <c r="J103" s="280" t="s">
        <v>402</v>
      </c>
      <c r="K103" s="279"/>
    </row>
    <row r="104" spans="2:11" s="1" customFormat="1" ht="17.25" customHeight="1">
      <c r="B104" s="277"/>
      <c r="C104" s="282" t="s">
        <v>403</v>
      </c>
      <c r="D104" s="282"/>
      <c r="E104" s="282"/>
      <c r="F104" s="283" t="s">
        <v>404</v>
      </c>
      <c r="G104" s="284"/>
      <c r="H104" s="282"/>
      <c r="I104" s="282"/>
      <c r="J104" s="282" t="s">
        <v>405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52</v>
      </c>
      <c r="D106" s="287"/>
      <c r="E106" s="287"/>
      <c r="F106" s="288" t="s">
        <v>406</v>
      </c>
      <c r="G106" s="265"/>
      <c r="H106" s="265" t="s">
        <v>446</v>
      </c>
      <c r="I106" s="265" t="s">
        <v>408</v>
      </c>
      <c r="J106" s="265">
        <v>20</v>
      </c>
      <c r="K106" s="279"/>
    </row>
    <row r="107" spans="2:11" s="1" customFormat="1" ht="15" customHeight="1">
      <c r="B107" s="277"/>
      <c r="C107" s="265" t="s">
        <v>409</v>
      </c>
      <c r="D107" s="265"/>
      <c r="E107" s="265"/>
      <c r="F107" s="288" t="s">
        <v>406</v>
      </c>
      <c r="G107" s="265"/>
      <c r="H107" s="265" t="s">
        <v>446</v>
      </c>
      <c r="I107" s="265" t="s">
        <v>408</v>
      </c>
      <c r="J107" s="265">
        <v>120</v>
      </c>
      <c r="K107" s="279"/>
    </row>
    <row r="108" spans="2:11" s="1" customFormat="1" ht="15" customHeight="1">
      <c r="B108" s="290"/>
      <c r="C108" s="265" t="s">
        <v>411</v>
      </c>
      <c r="D108" s="265"/>
      <c r="E108" s="265"/>
      <c r="F108" s="288" t="s">
        <v>412</v>
      </c>
      <c r="G108" s="265"/>
      <c r="H108" s="265" t="s">
        <v>446</v>
      </c>
      <c r="I108" s="265" t="s">
        <v>408</v>
      </c>
      <c r="J108" s="265">
        <v>50</v>
      </c>
      <c r="K108" s="279"/>
    </row>
    <row r="109" spans="2:11" s="1" customFormat="1" ht="15" customHeight="1">
      <c r="B109" s="290"/>
      <c r="C109" s="265" t="s">
        <v>414</v>
      </c>
      <c r="D109" s="265"/>
      <c r="E109" s="265"/>
      <c r="F109" s="288" t="s">
        <v>406</v>
      </c>
      <c r="G109" s="265"/>
      <c r="H109" s="265" t="s">
        <v>446</v>
      </c>
      <c r="I109" s="265" t="s">
        <v>416</v>
      </c>
      <c r="J109" s="265"/>
      <c r="K109" s="279"/>
    </row>
    <row r="110" spans="2:11" s="1" customFormat="1" ht="15" customHeight="1">
      <c r="B110" s="290"/>
      <c r="C110" s="265" t="s">
        <v>425</v>
      </c>
      <c r="D110" s="265"/>
      <c r="E110" s="265"/>
      <c r="F110" s="288" t="s">
        <v>412</v>
      </c>
      <c r="G110" s="265"/>
      <c r="H110" s="265" t="s">
        <v>446</v>
      </c>
      <c r="I110" s="265" t="s">
        <v>408</v>
      </c>
      <c r="J110" s="265">
        <v>50</v>
      </c>
      <c r="K110" s="279"/>
    </row>
    <row r="111" spans="2:11" s="1" customFormat="1" ht="15" customHeight="1">
      <c r="B111" s="290"/>
      <c r="C111" s="265" t="s">
        <v>433</v>
      </c>
      <c r="D111" s="265"/>
      <c r="E111" s="265"/>
      <c r="F111" s="288" t="s">
        <v>412</v>
      </c>
      <c r="G111" s="265"/>
      <c r="H111" s="265" t="s">
        <v>446</v>
      </c>
      <c r="I111" s="265" t="s">
        <v>408</v>
      </c>
      <c r="J111" s="265">
        <v>50</v>
      </c>
      <c r="K111" s="279"/>
    </row>
    <row r="112" spans="2:11" s="1" customFormat="1" ht="15" customHeight="1">
      <c r="B112" s="290"/>
      <c r="C112" s="265" t="s">
        <v>431</v>
      </c>
      <c r="D112" s="265"/>
      <c r="E112" s="265"/>
      <c r="F112" s="288" t="s">
        <v>412</v>
      </c>
      <c r="G112" s="265"/>
      <c r="H112" s="265" t="s">
        <v>446</v>
      </c>
      <c r="I112" s="265" t="s">
        <v>408</v>
      </c>
      <c r="J112" s="265">
        <v>50</v>
      </c>
      <c r="K112" s="279"/>
    </row>
    <row r="113" spans="2:11" s="1" customFormat="1" ht="15" customHeight="1">
      <c r="B113" s="290"/>
      <c r="C113" s="265" t="s">
        <v>52</v>
      </c>
      <c r="D113" s="265"/>
      <c r="E113" s="265"/>
      <c r="F113" s="288" t="s">
        <v>406</v>
      </c>
      <c r="G113" s="265"/>
      <c r="H113" s="265" t="s">
        <v>447</v>
      </c>
      <c r="I113" s="265" t="s">
        <v>408</v>
      </c>
      <c r="J113" s="265">
        <v>20</v>
      </c>
      <c r="K113" s="279"/>
    </row>
    <row r="114" spans="2:11" s="1" customFormat="1" ht="15" customHeight="1">
      <c r="B114" s="290"/>
      <c r="C114" s="265" t="s">
        <v>448</v>
      </c>
      <c r="D114" s="265"/>
      <c r="E114" s="265"/>
      <c r="F114" s="288" t="s">
        <v>406</v>
      </c>
      <c r="G114" s="265"/>
      <c r="H114" s="265" t="s">
        <v>449</v>
      </c>
      <c r="I114" s="265" t="s">
        <v>408</v>
      </c>
      <c r="J114" s="265">
        <v>120</v>
      </c>
      <c r="K114" s="279"/>
    </row>
    <row r="115" spans="2:11" s="1" customFormat="1" ht="15" customHeight="1">
      <c r="B115" s="290"/>
      <c r="C115" s="265" t="s">
        <v>37</v>
      </c>
      <c r="D115" s="265"/>
      <c r="E115" s="265"/>
      <c r="F115" s="288" t="s">
        <v>406</v>
      </c>
      <c r="G115" s="265"/>
      <c r="H115" s="265" t="s">
        <v>450</v>
      </c>
      <c r="I115" s="265" t="s">
        <v>441</v>
      </c>
      <c r="J115" s="265"/>
      <c r="K115" s="279"/>
    </row>
    <row r="116" spans="2:11" s="1" customFormat="1" ht="15" customHeight="1">
      <c r="B116" s="290"/>
      <c r="C116" s="265" t="s">
        <v>47</v>
      </c>
      <c r="D116" s="265"/>
      <c r="E116" s="265"/>
      <c r="F116" s="288" t="s">
        <v>406</v>
      </c>
      <c r="G116" s="265"/>
      <c r="H116" s="265" t="s">
        <v>451</v>
      </c>
      <c r="I116" s="265" t="s">
        <v>441</v>
      </c>
      <c r="J116" s="265"/>
      <c r="K116" s="279"/>
    </row>
    <row r="117" spans="2:11" s="1" customFormat="1" ht="15" customHeight="1">
      <c r="B117" s="290"/>
      <c r="C117" s="265" t="s">
        <v>56</v>
      </c>
      <c r="D117" s="265"/>
      <c r="E117" s="265"/>
      <c r="F117" s="288" t="s">
        <v>406</v>
      </c>
      <c r="G117" s="265"/>
      <c r="H117" s="265" t="s">
        <v>452</v>
      </c>
      <c r="I117" s="265" t="s">
        <v>453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454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400</v>
      </c>
      <c r="D123" s="280"/>
      <c r="E123" s="280"/>
      <c r="F123" s="280" t="s">
        <v>401</v>
      </c>
      <c r="G123" s="281"/>
      <c r="H123" s="280" t="s">
        <v>53</v>
      </c>
      <c r="I123" s="280" t="s">
        <v>56</v>
      </c>
      <c r="J123" s="280" t="s">
        <v>402</v>
      </c>
      <c r="K123" s="309"/>
    </row>
    <row r="124" spans="2:11" s="1" customFormat="1" ht="17.25" customHeight="1">
      <c r="B124" s="308"/>
      <c r="C124" s="282" t="s">
        <v>403</v>
      </c>
      <c r="D124" s="282"/>
      <c r="E124" s="282"/>
      <c r="F124" s="283" t="s">
        <v>404</v>
      </c>
      <c r="G124" s="284"/>
      <c r="H124" s="282"/>
      <c r="I124" s="282"/>
      <c r="J124" s="282" t="s">
        <v>405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409</v>
      </c>
      <c r="D126" s="287"/>
      <c r="E126" s="287"/>
      <c r="F126" s="288" t="s">
        <v>406</v>
      </c>
      <c r="G126" s="265"/>
      <c r="H126" s="265" t="s">
        <v>446</v>
      </c>
      <c r="I126" s="265" t="s">
        <v>408</v>
      </c>
      <c r="J126" s="265">
        <v>120</v>
      </c>
      <c r="K126" s="313"/>
    </row>
    <row r="127" spans="2:11" s="1" customFormat="1" ht="15" customHeight="1">
      <c r="B127" s="310"/>
      <c r="C127" s="265" t="s">
        <v>455</v>
      </c>
      <c r="D127" s="265"/>
      <c r="E127" s="265"/>
      <c r="F127" s="288" t="s">
        <v>406</v>
      </c>
      <c r="G127" s="265"/>
      <c r="H127" s="265" t="s">
        <v>456</v>
      </c>
      <c r="I127" s="265" t="s">
        <v>408</v>
      </c>
      <c r="J127" s="265" t="s">
        <v>457</v>
      </c>
      <c r="K127" s="313"/>
    </row>
    <row r="128" spans="2:11" s="1" customFormat="1" ht="15" customHeight="1">
      <c r="B128" s="310"/>
      <c r="C128" s="265" t="s">
        <v>354</v>
      </c>
      <c r="D128" s="265"/>
      <c r="E128" s="265"/>
      <c r="F128" s="288" t="s">
        <v>406</v>
      </c>
      <c r="G128" s="265"/>
      <c r="H128" s="265" t="s">
        <v>458</v>
      </c>
      <c r="I128" s="265" t="s">
        <v>408</v>
      </c>
      <c r="J128" s="265" t="s">
        <v>457</v>
      </c>
      <c r="K128" s="313"/>
    </row>
    <row r="129" spans="2:11" s="1" customFormat="1" ht="15" customHeight="1">
      <c r="B129" s="310"/>
      <c r="C129" s="265" t="s">
        <v>417</v>
      </c>
      <c r="D129" s="265"/>
      <c r="E129" s="265"/>
      <c r="F129" s="288" t="s">
        <v>412</v>
      </c>
      <c r="G129" s="265"/>
      <c r="H129" s="265" t="s">
        <v>418</v>
      </c>
      <c r="I129" s="265" t="s">
        <v>408</v>
      </c>
      <c r="J129" s="265">
        <v>15</v>
      </c>
      <c r="K129" s="313"/>
    </row>
    <row r="130" spans="2:11" s="1" customFormat="1" ht="15" customHeight="1">
      <c r="B130" s="310"/>
      <c r="C130" s="291" t="s">
        <v>419</v>
      </c>
      <c r="D130" s="291"/>
      <c r="E130" s="291"/>
      <c r="F130" s="292" t="s">
        <v>412</v>
      </c>
      <c r="G130" s="291"/>
      <c r="H130" s="291" t="s">
        <v>420</v>
      </c>
      <c r="I130" s="291" t="s">
        <v>408</v>
      </c>
      <c r="J130" s="291">
        <v>15</v>
      </c>
      <c r="K130" s="313"/>
    </row>
    <row r="131" spans="2:11" s="1" customFormat="1" ht="15" customHeight="1">
      <c r="B131" s="310"/>
      <c r="C131" s="291" t="s">
        <v>421</v>
      </c>
      <c r="D131" s="291"/>
      <c r="E131" s="291"/>
      <c r="F131" s="292" t="s">
        <v>412</v>
      </c>
      <c r="G131" s="291"/>
      <c r="H131" s="291" t="s">
        <v>422</v>
      </c>
      <c r="I131" s="291" t="s">
        <v>408</v>
      </c>
      <c r="J131" s="291">
        <v>20</v>
      </c>
      <c r="K131" s="313"/>
    </row>
    <row r="132" spans="2:11" s="1" customFormat="1" ht="15" customHeight="1">
      <c r="B132" s="310"/>
      <c r="C132" s="291" t="s">
        <v>423</v>
      </c>
      <c r="D132" s="291"/>
      <c r="E132" s="291"/>
      <c r="F132" s="292" t="s">
        <v>412</v>
      </c>
      <c r="G132" s="291"/>
      <c r="H132" s="291" t="s">
        <v>424</v>
      </c>
      <c r="I132" s="291" t="s">
        <v>408</v>
      </c>
      <c r="J132" s="291">
        <v>20</v>
      </c>
      <c r="K132" s="313"/>
    </row>
    <row r="133" spans="2:11" s="1" customFormat="1" ht="15" customHeight="1">
      <c r="B133" s="310"/>
      <c r="C133" s="265" t="s">
        <v>411</v>
      </c>
      <c r="D133" s="265"/>
      <c r="E133" s="265"/>
      <c r="F133" s="288" t="s">
        <v>412</v>
      </c>
      <c r="G133" s="265"/>
      <c r="H133" s="265" t="s">
        <v>446</v>
      </c>
      <c r="I133" s="265" t="s">
        <v>408</v>
      </c>
      <c r="J133" s="265">
        <v>50</v>
      </c>
      <c r="K133" s="313"/>
    </row>
    <row r="134" spans="2:11" s="1" customFormat="1" ht="15" customHeight="1">
      <c r="B134" s="310"/>
      <c r="C134" s="265" t="s">
        <v>425</v>
      </c>
      <c r="D134" s="265"/>
      <c r="E134" s="265"/>
      <c r="F134" s="288" t="s">
        <v>412</v>
      </c>
      <c r="G134" s="265"/>
      <c r="H134" s="265" t="s">
        <v>446</v>
      </c>
      <c r="I134" s="265" t="s">
        <v>408</v>
      </c>
      <c r="J134" s="265">
        <v>50</v>
      </c>
      <c r="K134" s="313"/>
    </row>
    <row r="135" spans="2:11" s="1" customFormat="1" ht="15" customHeight="1">
      <c r="B135" s="310"/>
      <c r="C135" s="265" t="s">
        <v>431</v>
      </c>
      <c r="D135" s="265"/>
      <c r="E135" s="265"/>
      <c r="F135" s="288" t="s">
        <v>412</v>
      </c>
      <c r="G135" s="265"/>
      <c r="H135" s="265" t="s">
        <v>446</v>
      </c>
      <c r="I135" s="265" t="s">
        <v>408</v>
      </c>
      <c r="J135" s="265">
        <v>50</v>
      </c>
      <c r="K135" s="313"/>
    </row>
    <row r="136" spans="2:11" s="1" customFormat="1" ht="15" customHeight="1">
      <c r="B136" s="310"/>
      <c r="C136" s="265" t="s">
        <v>433</v>
      </c>
      <c r="D136" s="265"/>
      <c r="E136" s="265"/>
      <c r="F136" s="288" t="s">
        <v>412</v>
      </c>
      <c r="G136" s="265"/>
      <c r="H136" s="265" t="s">
        <v>446</v>
      </c>
      <c r="I136" s="265" t="s">
        <v>408</v>
      </c>
      <c r="J136" s="265">
        <v>50</v>
      </c>
      <c r="K136" s="313"/>
    </row>
    <row r="137" spans="2:11" s="1" customFormat="1" ht="15" customHeight="1">
      <c r="B137" s="310"/>
      <c r="C137" s="265" t="s">
        <v>434</v>
      </c>
      <c r="D137" s="265"/>
      <c r="E137" s="265"/>
      <c r="F137" s="288" t="s">
        <v>412</v>
      </c>
      <c r="G137" s="265"/>
      <c r="H137" s="265" t="s">
        <v>459</v>
      </c>
      <c r="I137" s="265" t="s">
        <v>408</v>
      </c>
      <c r="J137" s="265">
        <v>255</v>
      </c>
      <c r="K137" s="313"/>
    </row>
    <row r="138" spans="2:11" s="1" customFormat="1" ht="15" customHeight="1">
      <c r="B138" s="310"/>
      <c r="C138" s="265" t="s">
        <v>436</v>
      </c>
      <c r="D138" s="265"/>
      <c r="E138" s="265"/>
      <c r="F138" s="288" t="s">
        <v>406</v>
      </c>
      <c r="G138" s="265"/>
      <c r="H138" s="265" t="s">
        <v>460</v>
      </c>
      <c r="I138" s="265" t="s">
        <v>438</v>
      </c>
      <c r="J138" s="265"/>
      <c r="K138" s="313"/>
    </row>
    <row r="139" spans="2:11" s="1" customFormat="1" ht="15" customHeight="1">
      <c r="B139" s="310"/>
      <c r="C139" s="265" t="s">
        <v>439</v>
      </c>
      <c r="D139" s="265"/>
      <c r="E139" s="265"/>
      <c r="F139" s="288" t="s">
        <v>406</v>
      </c>
      <c r="G139" s="265"/>
      <c r="H139" s="265" t="s">
        <v>461</v>
      </c>
      <c r="I139" s="265" t="s">
        <v>441</v>
      </c>
      <c r="J139" s="265"/>
      <c r="K139" s="313"/>
    </row>
    <row r="140" spans="2:11" s="1" customFormat="1" ht="15" customHeight="1">
      <c r="B140" s="310"/>
      <c r="C140" s="265" t="s">
        <v>442</v>
      </c>
      <c r="D140" s="265"/>
      <c r="E140" s="265"/>
      <c r="F140" s="288" t="s">
        <v>406</v>
      </c>
      <c r="G140" s="265"/>
      <c r="H140" s="265" t="s">
        <v>442</v>
      </c>
      <c r="I140" s="265" t="s">
        <v>441</v>
      </c>
      <c r="J140" s="265"/>
      <c r="K140" s="313"/>
    </row>
    <row r="141" spans="2:11" s="1" customFormat="1" ht="15" customHeight="1">
      <c r="B141" s="310"/>
      <c r="C141" s="265" t="s">
        <v>37</v>
      </c>
      <c r="D141" s="265"/>
      <c r="E141" s="265"/>
      <c r="F141" s="288" t="s">
        <v>406</v>
      </c>
      <c r="G141" s="265"/>
      <c r="H141" s="265" t="s">
        <v>462</v>
      </c>
      <c r="I141" s="265" t="s">
        <v>441</v>
      </c>
      <c r="J141" s="265"/>
      <c r="K141" s="313"/>
    </row>
    <row r="142" spans="2:11" s="1" customFormat="1" ht="15" customHeight="1">
      <c r="B142" s="310"/>
      <c r="C142" s="265" t="s">
        <v>463</v>
      </c>
      <c r="D142" s="265"/>
      <c r="E142" s="265"/>
      <c r="F142" s="288" t="s">
        <v>406</v>
      </c>
      <c r="G142" s="265"/>
      <c r="H142" s="265" t="s">
        <v>464</v>
      </c>
      <c r="I142" s="265" t="s">
        <v>441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465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400</v>
      </c>
      <c r="D148" s="280"/>
      <c r="E148" s="280"/>
      <c r="F148" s="280" t="s">
        <v>401</v>
      </c>
      <c r="G148" s="281"/>
      <c r="H148" s="280" t="s">
        <v>53</v>
      </c>
      <c r="I148" s="280" t="s">
        <v>56</v>
      </c>
      <c r="J148" s="280" t="s">
        <v>402</v>
      </c>
      <c r="K148" s="279"/>
    </row>
    <row r="149" spans="2:11" s="1" customFormat="1" ht="17.25" customHeight="1">
      <c r="B149" s="277"/>
      <c r="C149" s="282" t="s">
        <v>403</v>
      </c>
      <c r="D149" s="282"/>
      <c r="E149" s="282"/>
      <c r="F149" s="283" t="s">
        <v>404</v>
      </c>
      <c r="G149" s="284"/>
      <c r="H149" s="282"/>
      <c r="I149" s="282"/>
      <c r="J149" s="282" t="s">
        <v>405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409</v>
      </c>
      <c r="D151" s="265"/>
      <c r="E151" s="265"/>
      <c r="F151" s="318" t="s">
        <v>406</v>
      </c>
      <c r="G151" s="265"/>
      <c r="H151" s="317" t="s">
        <v>446</v>
      </c>
      <c r="I151" s="317" t="s">
        <v>408</v>
      </c>
      <c r="J151" s="317">
        <v>120</v>
      </c>
      <c r="K151" s="313"/>
    </row>
    <row r="152" spans="2:11" s="1" customFormat="1" ht="15" customHeight="1">
      <c r="B152" s="290"/>
      <c r="C152" s="317" t="s">
        <v>455</v>
      </c>
      <c r="D152" s="265"/>
      <c r="E152" s="265"/>
      <c r="F152" s="318" t="s">
        <v>406</v>
      </c>
      <c r="G152" s="265"/>
      <c r="H152" s="317" t="s">
        <v>466</v>
      </c>
      <c r="I152" s="317" t="s">
        <v>408</v>
      </c>
      <c r="J152" s="317" t="s">
        <v>457</v>
      </c>
      <c r="K152" s="313"/>
    </row>
    <row r="153" spans="2:11" s="1" customFormat="1" ht="15" customHeight="1">
      <c r="B153" s="290"/>
      <c r="C153" s="317" t="s">
        <v>354</v>
      </c>
      <c r="D153" s="265"/>
      <c r="E153" s="265"/>
      <c r="F153" s="318" t="s">
        <v>406</v>
      </c>
      <c r="G153" s="265"/>
      <c r="H153" s="317" t="s">
        <v>467</v>
      </c>
      <c r="I153" s="317" t="s">
        <v>408</v>
      </c>
      <c r="J153" s="317" t="s">
        <v>457</v>
      </c>
      <c r="K153" s="313"/>
    </row>
    <row r="154" spans="2:11" s="1" customFormat="1" ht="15" customHeight="1">
      <c r="B154" s="290"/>
      <c r="C154" s="317" t="s">
        <v>411</v>
      </c>
      <c r="D154" s="265"/>
      <c r="E154" s="265"/>
      <c r="F154" s="318" t="s">
        <v>412</v>
      </c>
      <c r="G154" s="265"/>
      <c r="H154" s="317" t="s">
        <v>446</v>
      </c>
      <c r="I154" s="317" t="s">
        <v>408</v>
      </c>
      <c r="J154" s="317">
        <v>50</v>
      </c>
      <c r="K154" s="313"/>
    </row>
    <row r="155" spans="2:11" s="1" customFormat="1" ht="15" customHeight="1">
      <c r="B155" s="290"/>
      <c r="C155" s="317" t="s">
        <v>414</v>
      </c>
      <c r="D155" s="265"/>
      <c r="E155" s="265"/>
      <c r="F155" s="318" t="s">
        <v>406</v>
      </c>
      <c r="G155" s="265"/>
      <c r="H155" s="317" t="s">
        <v>446</v>
      </c>
      <c r="I155" s="317" t="s">
        <v>416</v>
      </c>
      <c r="J155" s="317"/>
      <c r="K155" s="313"/>
    </row>
    <row r="156" spans="2:11" s="1" customFormat="1" ht="15" customHeight="1">
      <c r="B156" s="290"/>
      <c r="C156" s="317" t="s">
        <v>425</v>
      </c>
      <c r="D156" s="265"/>
      <c r="E156" s="265"/>
      <c r="F156" s="318" t="s">
        <v>412</v>
      </c>
      <c r="G156" s="265"/>
      <c r="H156" s="317" t="s">
        <v>446</v>
      </c>
      <c r="I156" s="317" t="s">
        <v>408</v>
      </c>
      <c r="J156" s="317">
        <v>50</v>
      </c>
      <c r="K156" s="313"/>
    </row>
    <row r="157" spans="2:11" s="1" customFormat="1" ht="15" customHeight="1">
      <c r="B157" s="290"/>
      <c r="C157" s="317" t="s">
        <v>433</v>
      </c>
      <c r="D157" s="265"/>
      <c r="E157" s="265"/>
      <c r="F157" s="318" t="s">
        <v>412</v>
      </c>
      <c r="G157" s="265"/>
      <c r="H157" s="317" t="s">
        <v>446</v>
      </c>
      <c r="I157" s="317" t="s">
        <v>408</v>
      </c>
      <c r="J157" s="317">
        <v>50</v>
      </c>
      <c r="K157" s="313"/>
    </row>
    <row r="158" spans="2:11" s="1" customFormat="1" ht="15" customHeight="1">
      <c r="B158" s="290"/>
      <c r="C158" s="317" t="s">
        <v>431</v>
      </c>
      <c r="D158" s="265"/>
      <c r="E158" s="265"/>
      <c r="F158" s="318" t="s">
        <v>412</v>
      </c>
      <c r="G158" s="265"/>
      <c r="H158" s="317" t="s">
        <v>446</v>
      </c>
      <c r="I158" s="317" t="s">
        <v>408</v>
      </c>
      <c r="J158" s="317">
        <v>50</v>
      </c>
      <c r="K158" s="313"/>
    </row>
    <row r="159" spans="2:11" s="1" customFormat="1" ht="15" customHeight="1">
      <c r="B159" s="290"/>
      <c r="C159" s="317" t="s">
        <v>86</v>
      </c>
      <c r="D159" s="265"/>
      <c r="E159" s="265"/>
      <c r="F159" s="318" t="s">
        <v>406</v>
      </c>
      <c r="G159" s="265"/>
      <c r="H159" s="317" t="s">
        <v>468</v>
      </c>
      <c r="I159" s="317" t="s">
        <v>408</v>
      </c>
      <c r="J159" s="317" t="s">
        <v>469</v>
      </c>
      <c r="K159" s="313"/>
    </row>
    <row r="160" spans="2:11" s="1" customFormat="1" ht="15" customHeight="1">
      <c r="B160" s="290"/>
      <c r="C160" s="317" t="s">
        <v>470</v>
      </c>
      <c r="D160" s="265"/>
      <c r="E160" s="265"/>
      <c r="F160" s="318" t="s">
        <v>406</v>
      </c>
      <c r="G160" s="265"/>
      <c r="H160" s="317" t="s">
        <v>471</v>
      </c>
      <c r="I160" s="317" t="s">
        <v>441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472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400</v>
      </c>
      <c r="D166" s="280"/>
      <c r="E166" s="280"/>
      <c r="F166" s="280" t="s">
        <v>401</v>
      </c>
      <c r="G166" s="322"/>
      <c r="H166" s="323" t="s">
        <v>53</v>
      </c>
      <c r="I166" s="323" t="s">
        <v>56</v>
      </c>
      <c r="J166" s="280" t="s">
        <v>402</v>
      </c>
      <c r="K166" s="257"/>
    </row>
    <row r="167" spans="2:11" s="1" customFormat="1" ht="17.25" customHeight="1">
      <c r="B167" s="258"/>
      <c r="C167" s="282" t="s">
        <v>403</v>
      </c>
      <c r="D167" s="282"/>
      <c r="E167" s="282"/>
      <c r="F167" s="283" t="s">
        <v>404</v>
      </c>
      <c r="G167" s="324"/>
      <c r="H167" s="325"/>
      <c r="I167" s="325"/>
      <c r="J167" s="282" t="s">
        <v>405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409</v>
      </c>
      <c r="D169" s="265"/>
      <c r="E169" s="265"/>
      <c r="F169" s="288" t="s">
        <v>406</v>
      </c>
      <c r="G169" s="265"/>
      <c r="H169" s="265" t="s">
        <v>446</v>
      </c>
      <c r="I169" s="265" t="s">
        <v>408</v>
      </c>
      <c r="J169" s="265">
        <v>120</v>
      </c>
      <c r="K169" s="313"/>
    </row>
    <row r="170" spans="2:11" s="1" customFormat="1" ht="15" customHeight="1">
      <c r="B170" s="290"/>
      <c r="C170" s="265" t="s">
        <v>455</v>
      </c>
      <c r="D170" s="265"/>
      <c r="E170" s="265"/>
      <c r="F170" s="288" t="s">
        <v>406</v>
      </c>
      <c r="G170" s="265"/>
      <c r="H170" s="265" t="s">
        <v>456</v>
      </c>
      <c r="I170" s="265" t="s">
        <v>408</v>
      </c>
      <c r="J170" s="265" t="s">
        <v>457</v>
      </c>
      <c r="K170" s="313"/>
    </row>
    <row r="171" spans="2:11" s="1" customFormat="1" ht="15" customHeight="1">
      <c r="B171" s="290"/>
      <c r="C171" s="265" t="s">
        <v>354</v>
      </c>
      <c r="D171" s="265"/>
      <c r="E171" s="265"/>
      <c r="F171" s="288" t="s">
        <v>406</v>
      </c>
      <c r="G171" s="265"/>
      <c r="H171" s="265" t="s">
        <v>473</v>
      </c>
      <c r="I171" s="265" t="s">
        <v>408</v>
      </c>
      <c r="J171" s="265" t="s">
        <v>457</v>
      </c>
      <c r="K171" s="313"/>
    </row>
    <row r="172" spans="2:11" s="1" customFormat="1" ht="15" customHeight="1">
      <c r="B172" s="290"/>
      <c r="C172" s="265" t="s">
        <v>411</v>
      </c>
      <c r="D172" s="265"/>
      <c r="E172" s="265"/>
      <c r="F172" s="288" t="s">
        <v>412</v>
      </c>
      <c r="G172" s="265"/>
      <c r="H172" s="265" t="s">
        <v>473</v>
      </c>
      <c r="I172" s="265" t="s">
        <v>408</v>
      </c>
      <c r="J172" s="265">
        <v>50</v>
      </c>
      <c r="K172" s="313"/>
    </row>
    <row r="173" spans="2:11" s="1" customFormat="1" ht="15" customHeight="1">
      <c r="B173" s="290"/>
      <c r="C173" s="265" t="s">
        <v>414</v>
      </c>
      <c r="D173" s="265"/>
      <c r="E173" s="265"/>
      <c r="F173" s="288" t="s">
        <v>406</v>
      </c>
      <c r="G173" s="265"/>
      <c r="H173" s="265" t="s">
        <v>473</v>
      </c>
      <c r="I173" s="265" t="s">
        <v>416</v>
      </c>
      <c r="J173" s="265"/>
      <c r="K173" s="313"/>
    </row>
    <row r="174" spans="2:11" s="1" customFormat="1" ht="15" customHeight="1">
      <c r="B174" s="290"/>
      <c r="C174" s="265" t="s">
        <v>425</v>
      </c>
      <c r="D174" s="265"/>
      <c r="E174" s="265"/>
      <c r="F174" s="288" t="s">
        <v>412</v>
      </c>
      <c r="G174" s="265"/>
      <c r="H174" s="265" t="s">
        <v>473</v>
      </c>
      <c r="I174" s="265" t="s">
        <v>408</v>
      </c>
      <c r="J174" s="265">
        <v>50</v>
      </c>
      <c r="K174" s="313"/>
    </row>
    <row r="175" spans="2:11" s="1" customFormat="1" ht="15" customHeight="1">
      <c r="B175" s="290"/>
      <c r="C175" s="265" t="s">
        <v>433</v>
      </c>
      <c r="D175" s="265"/>
      <c r="E175" s="265"/>
      <c r="F175" s="288" t="s">
        <v>412</v>
      </c>
      <c r="G175" s="265"/>
      <c r="H175" s="265" t="s">
        <v>473</v>
      </c>
      <c r="I175" s="265" t="s">
        <v>408</v>
      </c>
      <c r="J175" s="265">
        <v>50</v>
      </c>
      <c r="K175" s="313"/>
    </row>
    <row r="176" spans="2:11" s="1" customFormat="1" ht="15" customHeight="1">
      <c r="B176" s="290"/>
      <c r="C176" s="265" t="s">
        <v>431</v>
      </c>
      <c r="D176" s="265"/>
      <c r="E176" s="265"/>
      <c r="F176" s="288" t="s">
        <v>412</v>
      </c>
      <c r="G176" s="265"/>
      <c r="H176" s="265" t="s">
        <v>473</v>
      </c>
      <c r="I176" s="265" t="s">
        <v>408</v>
      </c>
      <c r="J176" s="265">
        <v>50</v>
      </c>
      <c r="K176" s="313"/>
    </row>
    <row r="177" spans="2:11" s="1" customFormat="1" ht="15" customHeight="1">
      <c r="B177" s="290"/>
      <c r="C177" s="265" t="s">
        <v>95</v>
      </c>
      <c r="D177" s="265"/>
      <c r="E177" s="265"/>
      <c r="F177" s="288" t="s">
        <v>406</v>
      </c>
      <c r="G177" s="265"/>
      <c r="H177" s="265" t="s">
        <v>474</v>
      </c>
      <c r="I177" s="265" t="s">
        <v>475</v>
      </c>
      <c r="J177" s="265"/>
      <c r="K177" s="313"/>
    </row>
    <row r="178" spans="2:11" s="1" customFormat="1" ht="15" customHeight="1">
      <c r="B178" s="290"/>
      <c r="C178" s="265" t="s">
        <v>56</v>
      </c>
      <c r="D178" s="265"/>
      <c r="E178" s="265"/>
      <c r="F178" s="288" t="s">
        <v>406</v>
      </c>
      <c r="G178" s="265"/>
      <c r="H178" s="265" t="s">
        <v>476</v>
      </c>
      <c r="I178" s="265" t="s">
        <v>477</v>
      </c>
      <c r="J178" s="265">
        <v>1</v>
      </c>
      <c r="K178" s="313"/>
    </row>
    <row r="179" spans="2:11" s="1" customFormat="1" ht="15" customHeight="1">
      <c r="B179" s="290"/>
      <c r="C179" s="265" t="s">
        <v>52</v>
      </c>
      <c r="D179" s="265"/>
      <c r="E179" s="265"/>
      <c r="F179" s="288" t="s">
        <v>406</v>
      </c>
      <c r="G179" s="265"/>
      <c r="H179" s="265" t="s">
        <v>478</v>
      </c>
      <c r="I179" s="265" t="s">
        <v>408</v>
      </c>
      <c r="J179" s="265">
        <v>20</v>
      </c>
      <c r="K179" s="313"/>
    </row>
    <row r="180" spans="2:11" s="1" customFormat="1" ht="15" customHeight="1">
      <c r="B180" s="290"/>
      <c r="C180" s="265" t="s">
        <v>53</v>
      </c>
      <c r="D180" s="265"/>
      <c r="E180" s="265"/>
      <c r="F180" s="288" t="s">
        <v>406</v>
      </c>
      <c r="G180" s="265"/>
      <c r="H180" s="265" t="s">
        <v>479</v>
      </c>
      <c r="I180" s="265" t="s">
        <v>408</v>
      </c>
      <c r="J180" s="265">
        <v>255</v>
      </c>
      <c r="K180" s="313"/>
    </row>
    <row r="181" spans="2:11" s="1" customFormat="1" ht="15" customHeight="1">
      <c r="B181" s="290"/>
      <c r="C181" s="265" t="s">
        <v>96</v>
      </c>
      <c r="D181" s="265"/>
      <c r="E181" s="265"/>
      <c r="F181" s="288" t="s">
        <v>406</v>
      </c>
      <c r="G181" s="265"/>
      <c r="H181" s="265" t="s">
        <v>370</v>
      </c>
      <c r="I181" s="265" t="s">
        <v>408</v>
      </c>
      <c r="J181" s="265">
        <v>10</v>
      </c>
      <c r="K181" s="313"/>
    </row>
    <row r="182" spans="2:11" s="1" customFormat="1" ht="15" customHeight="1">
      <c r="B182" s="290"/>
      <c r="C182" s="265" t="s">
        <v>97</v>
      </c>
      <c r="D182" s="265"/>
      <c r="E182" s="265"/>
      <c r="F182" s="288" t="s">
        <v>406</v>
      </c>
      <c r="G182" s="265"/>
      <c r="H182" s="265" t="s">
        <v>480</v>
      </c>
      <c r="I182" s="265" t="s">
        <v>441</v>
      </c>
      <c r="J182" s="265"/>
      <c r="K182" s="313"/>
    </row>
    <row r="183" spans="2:11" s="1" customFormat="1" ht="15" customHeight="1">
      <c r="B183" s="290"/>
      <c r="C183" s="265" t="s">
        <v>481</v>
      </c>
      <c r="D183" s="265"/>
      <c r="E183" s="265"/>
      <c r="F183" s="288" t="s">
        <v>406</v>
      </c>
      <c r="G183" s="265"/>
      <c r="H183" s="265" t="s">
        <v>482</v>
      </c>
      <c r="I183" s="265" t="s">
        <v>441</v>
      </c>
      <c r="J183" s="265"/>
      <c r="K183" s="313"/>
    </row>
    <row r="184" spans="2:11" s="1" customFormat="1" ht="15" customHeight="1">
      <c r="B184" s="290"/>
      <c r="C184" s="265" t="s">
        <v>470</v>
      </c>
      <c r="D184" s="265"/>
      <c r="E184" s="265"/>
      <c r="F184" s="288" t="s">
        <v>406</v>
      </c>
      <c r="G184" s="265"/>
      <c r="H184" s="265" t="s">
        <v>483</v>
      </c>
      <c r="I184" s="265" t="s">
        <v>441</v>
      </c>
      <c r="J184" s="265"/>
      <c r="K184" s="313"/>
    </row>
    <row r="185" spans="2:11" s="1" customFormat="1" ht="15" customHeight="1">
      <c r="B185" s="290"/>
      <c r="C185" s="265" t="s">
        <v>99</v>
      </c>
      <c r="D185" s="265"/>
      <c r="E185" s="265"/>
      <c r="F185" s="288" t="s">
        <v>412</v>
      </c>
      <c r="G185" s="265"/>
      <c r="H185" s="265" t="s">
        <v>484</v>
      </c>
      <c r="I185" s="265" t="s">
        <v>408</v>
      </c>
      <c r="J185" s="265">
        <v>50</v>
      </c>
      <c r="K185" s="313"/>
    </row>
    <row r="186" spans="2:11" s="1" customFormat="1" ht="15" customHeight="1">
      <c r="B186" s="290"/>
      <c r="C186" s="265" t="s">
        <v>485</v>
      </c>
      <c r="D186" s="265"/>
      <c r="E186" s="265"/>
      <c r="F186" s="288" t="s">
        <v>412</v>
      </c>
      <c r="G186" s="265"/>
      <c r="H186" s="265" t="s">
        <v>486</v>
      </c>
      <c r="I186" s="265" t="s">
        <v>487</v>
      </c>
      <c r="J186" s="265"/>
      <c r="K186" s="313"/>
    </row>
    <row r="187" spans="2:11" s="1" customFormat="1" ht="15" customHeight="1">
      <c r="B187" s="290"/>
      <c r="C187" s="265" t="s">
        <v>488</v>
      </c>
      <c r="D187" s="265"/>
      <c r="E187" s="265"/>
      <c r="F187" s="288" t="s">
        <v>412</v>
      </c>
      <c r="G187" s="265"/>
      <c r="H187" s="265" t="s">
        <v>489</v>
      </c>
      <c r="I187" s="265" t="s">
        <v>487</v>
      </c>
      <c r="J187" s="265"/>
      <c r="K187" s="313"/>
    </row>
    <row r="188" spans="2:11" s="1" customFormat="1" ht="15" customHeight="1">
      <c r="B188" s="290"/>
      <c r="C188" s="265" t="s">
        <v>490</v>
      </c>
      <c r="D188" s="265"/>
      <c r="E188" s="265"/>
      <c r="F188" s="288" t="s">
        <v>412</v>
      </c>
      <c r="G188" s="265"/>
      <c r="H188" s="265" t="s">
        <v>491</v>
      </c>
      <c r="I188" s="265" t="s">
        <v>487</v>
      </c>
      <c r="J188" s="265"/>
      <c r="K188" s="313"/>
    </row>
    <row r="189" spans="2:11" s="1" customFormat="1" ht="15" customHeight="1">
      <c r="B189" s="290"/>
      <c r="C189" s="326" t="s">
        <v>492</v>
      </c>
      <c r="D189" s="265"/>
      <c r="E189" s="265"/>
      <c r="F189" s="288" t="s">
        <v>412</v>
      </c>
      <c r="G189" s="265"/>
      <c r="H189" s="265" t="s">
        <v>493</v>
      </c>
      <c r="I189" s="265" t="s">
        <v>494</v>
      </c>
      <c r="J189" s="327" t="s">
        <v>495</v>
      </c>
      <c r="K189" s="313"/>
    </row>
    <row r="190" spans="2:11" s="1" customFormat="1" ht="15" customHeight="1">
      <c r="B190" s="290"/>
      <c r="C190" s="326" t="s">
        <v>41</v>
      </c>
      <c r="D190" s="265"/>
      <c r="E190" s="265"/>
      <c r="F190" s="288" t="s">
        <v>406</v>
      </c>
      <c r="G190" s="265"/>
      <c r="H190" s="262" t="s">
        <v>496</v>
      </c>
      <c r="I190" s="265" t="s">
        <v>497</v>
      </c>
      <c r="J190" s="265"/>
      <c r="K190" s="313"/>
    </row>
    <row r="191" spans="2:11" s="1" customFormat="1" ht="15" customHeight="1">
      <c r="B191" s="290"/>
      <c r="C191" s="326" t="s">
        <v>498</v>
      </c>
      <c r="D191" s="265"/>
      <c r="E191" s="265"/>
      <c r="F191" s="288" t="s">
        <v>406</v>
      </c>
      <c r="G191" s="265"/>
      <c r="H191" s="265" t="s">
        <v>499</v>
      </c>
      <c r="I191" s="265" t="s">
        <v>441</v>
      </c>
      <c r="J191" s="265"/>
      <c r="K191" s="313"/>
    </row>
    <row r="192" spans="2:11" s="1" customFormat="1" ht="15" customHeight="1">
      <c r="B192" s="290"/>
      <c r="C192" s="326" t="s">
        <v>500</v>
      </c>
      <c r="D192" s="265"/>
      <c r="E192" s="265"/>
      <c r="F192" s="288" t="s">
        <v>406</v>
      </c>
      <c r="G192" s="265"/>
      <c r="H192" s="265" t="s">
        <v>501</v>
      </c>
      <c r="I192" s="265" t="s">
        <v>441</v>
      </c>
      <c r="J192" s="265"/>
      <c r="K192" s="313"/>
    </row>
    <row r="193" spans="2:11" s="1" customFormat="1" ht="15" customHeight="1">
      <c r="B193" s="290"/>
      <c r="C193" s="326" t="s">
        <v>502</v>
      </c>
      <c r="D193" s="265"/>
      <c r="E193" s="265"/>
      <c r="F193" s="288" t="s">
        <v>412</v>
      </c>
      <c r="G193" s="265"/>
      <c r="H193" s="265" t="s">
        <v>503</v>
      </c>
      <c r="I193" s="265" t="s">
        <v>441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504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505</v>
      </c>
      <c r="D200" s="329"/>
      <c r="E200" s="329"/>
      <c r="F200" s="329" t="s">
        <v>506</v>
      </c>
      <c r="G200" s="330"/>
      <c r="H200" s="329" t="s">
        <v>507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497</v>
      </c>
      <c r="D202" s="265"/>
      <c r="E202" s="265"/>
      <c r="F202" s="288" t="s">
        <v>42</v>
      </c>
      <c r="G202" s="265"/>
      <c r="H202" s="265" t="s">
        <v>508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43</v>
      </c>
      <c r="G203" s="265"/>
      <c r="H203" s="265" t="s">
        <v>509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46</v>
      </c>
      <c r="G204" s="265"/>
      <c r="H204" s="265" t="s">
        <v>510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44</v>
      </c>
      <c r="G205" s="265"/>
      <c r="H205" s="265" t="s">
        <v>511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45</v>
      </c>
      <c r="G206" s="265"/>
      <c r="H206" s="265" t="s">
        <v>512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453</v>
      </c>
      <c r="D208" s="265"/>
      <c r="E208" s="265"/>
      <c r="F208" s="288" t="s">
        <v>78</v>
      </c>
      <c r="G208" s="265"/>
      <c r="H208" s="265" t="s">
        <v>513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348</v>
      </c>
      <c r="G209" s="265"/>
      <c r="H209" s="265" t="s">
        <v>349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346</v>
      </c>
      <c r="G210" s="265"/>
      <c r="H210" s="265" t="s">
        <v>514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350</v>
      </c>
      <c r="G211" s="326"/>
      <c r="H211" s="317" t="s">
        <v>351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352</v>
      </c>
      <c r="G212" s="326"/>
      <c r="H212" s="317" t="s">
        <v>515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477</v>
      </c>
      <c r="D214" s="265"/>
      <c r="E214" s="265"/>
      <c r="F214" s="288">
        <v>1</v>
      </c>
      <c r="G214" s="326"/>
      <c r="H214" s="317" t="s">
        <v>516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517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518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519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LENKA\lenka</cp:lastModifiedBy>
  <dcterms:created xsi:type="dcterms:W3CDTF">2021-04-20T12:59:01Z</dcterms:created>
  <dcterms:modified xsi:type="dcterms:W3CDTF">2021-04-20T12:59:03Z</dcterms:modified>
  <cp:category/>
  <cp:version/>
  <cp:contentType/>
  <cp:contentStatus/>
</cp:coreProperties>
</file>