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a" sheetId="2" r:id="rId2"/>
    <sheet name="SO 00b" sheetId="3" r:id="rId3"/>
    <sheet name="SO 01" sheetId="4" r:id="rId4"/>
    <sheet name="SO 02" sheetId="5" r:id="rId5"/>
  </sheets>
  <definedNames/>
  <calcPr fullCalcOnLoad="1"/>
</workbook>
</file>

<file path=xl/sharedStrings.xml><?xml version="1.0" encoding="utf-8"?>
<sst xmlns="http://schemas.openxmlformats.org/spreadsheetml/2006/main" count="1844" uniqueCount="485">
  <si>
    <t>Soupis objektů s DPH</t>
  </si>
  <si>
    <t>Stavba: 0820 - PŘECHOD PRO CHODCE PŘED OBJEKTEM FOKUSU NA ULICI K NEMOCNICI V NOVÉM JIČÍNĚ</t>
  </si>
  <si>
    <t xml:space="preserve">Varianta: ZŘ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</si>
  <si>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</si>
  <si>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</si>
  <si>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</si>
  <si>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</si>
  <si>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</si>
  <si>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</si>
  <si>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</si>
  <si>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</si>
  <si>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</si>
  <si>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</si>
  <si>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</si>
  <si>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0820</t>
  </si>
  <si>
    <t>PŘECHOD PRO CHODCE PŘED OBJEKTEM FOKUSU NA ULICI K NEMOCNICI V NOVÉM JIČÍNĚ</t>
  </si>
  <si>
    <t>O</t>
  </si>
  <si>
    <t>Rozpočet:</t>
  </si>
  <si>
    <t>0,00</t>
  </si>
  <si>
    <t>15,00</t>
  </si>
  <si>
    <t>21,00</t>
  </si>
  <si>
    <t>3</t>
  </si>
  <si>
    <t>2</t>
  </si>
  <si>
    <t>SO 00a</t>
  </si>
  <si>
    <t>Ostatní a vedlejší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</si>
  <si>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</si>
  <si>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</si>
  <si>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</si>
  <si>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</si>
  <si>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</si>
  <si>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</si>
  <si>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</si>
  <si>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</si>
  <si>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</si>
  <si>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</si>
  <si>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</si>
  <si>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</si>
  <si>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</si>
  <si>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</si>
  <si>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</si>
  <si>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</si>
  <si>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</si>
  <si>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</si>
  <si>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</si>
  <si>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</si>
  <si>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02620</t>
  </si>
  <si>
    <t/>
  </si>
  <si>
    <t>ZKOUŠENÍ KONSTRUKCÍ A PRACÍ NEZÁVISLOU ZKUŠEBNOU</t>
  </si>
  <si>
    <t>KPL</t>
  </si>
  <si>
    <t>PP</t>
  </si>
  <si>
    <t>VV</t>
  </si>
  <si>
    <t>TS</t>
  </si>
  <si>
    <t>zahrnuje veškeré náklady spojené s objednatelem požadovanými zkouškami</t>
  </si>
  <si>
    <t>02911</t>
  </si>
  <si>
    <t>OSTATNÍ POŽADAVKY - GEODETICKÉ ZAMĚŘENÍ</t>
  </si>
  <si>
    <t>geodetické zaměření vč. vytyčení IS</t>
  </si>
  <si>
    <t>zahrnuje veškeré náklady spojené s objednatelem požadovanými pracemi</t>
  </si>
  <si>
    <t>02944</t>
  </si>
  <si>
    <t>OSTAT POŽADAVKY - DOKUMENTACE SKUTEČ PROVEDENÍ V DIGIT FORMĚ</t>
  </si>
  <si>
    <t>02945</t>
  </si>
  <si>
    <t>OSTAT POŽADAVKY - GEOMETRICKÝ PLÁN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</si>
  <si>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</si>
  <si>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</si>
  <si>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</si>
  <si>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</si>
  <si>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SO 00b</t>
  </si>
  <si>
    <t>Dočasné dopravní značení</t>
  </si>
  <si>
    <t>Ostatní konstrukce a práce</t>
  </si>
  <si>
    <t>914122</t>
  </si>
  <si>
    <t>DOPRAVNÍ ZNAČKY ZÁKLADNÍ VELIKOSTI OCELOVÉ FÓLIE TŘ 1 - MONTÁŽ S PŘEMÍSTĚNÍM</t>
  </si>
  <si>
    <t>KUS</t>
  </si>
  <si>
    <t>A15 2=2,000 [A] 
v případě paralelní výstavby chodníků (čerpáno jen za souhlasu investora) 
B20 a (30) 2=2,000 [B] 
B26 2=2,000 [C] 
P7 1=1,000 [D] 
P8 1=1,000 [E] 
Celkem: A+B+C+D+E=8,000 [F]</t>
  </si>
  <si>
    <t>položka zahrnuje:  
- dopravu demontované značky z dočasné skládky  
- osazení a montáž značky na místě určeném projektem  
- nutnou opravu poškozených částí  
nezahrnuje dodávku značky</t>
  </si>
  <si>
    <t>914123</t>
  </si>
  <si>
    <t>DOPRAVNÍ ZNAČKY ZÁKLADNÍ VELIKOSTI OCELOVÉ FÓLIE TŘ 1 - DEMONTÁŽ</t>
  </si>
  <si>
    <t>Položka zahrnuje odstranění, demontáž a odklizení materiálu s odvozem na předepsané místo</t>
  </si>
  <si>
    <t>914129</t>
  </si>
  <si>
    <t>DOPRAV ZNAČKY ZÁKLAD VEL OCEL FÓLIE TŘ 1 - NÁJEMNÉ</t>
  </si>
  <si>
    <t>KSDEN</t>
  </si>
  <si>
    <t>A15 2*30=60,000 [A] 
v případě paralelní výstavby chodníků (čerpáno jen za souhlasu investora) 
B20 a (30) 2*30=60,000 [B] 
B26 2*30=60,000 [C] 
P7 1*30=30,000 [D] 
P8 1*30=30,000 [E] 
Celkem: A+B+C+D+E=240,000 [F]</t>
  </si>
  <si>
    <t>položka zahrnuje sazbu za pronájem dopravních značek a zařízení, počet jednotek je určen jako součin počtu značek a počtu dní použití</t>
  </si>
  <si>
    <t>914952</t>
  </si>
  <si>
    <t>SLOUPKY A STOJKY DZ Z JÄKL PROF PRO OCEL STOJAN MONT S PŘESUN</t>
  </si>
  <si>
    <t>položka zahrnuje:  
- dopravu demontovaného zařízení z dočasné skládky  
- osazení a montáž zařízení na místě určeném projektem  
- nutnou opravu poškozených částí  
nezahrnuje dodávku sloupku, stojky a upevňovacího zařízení</t>
  </si>
  <si>
    <t>914953</t>
  </si>
  <si>
    <t>SLOUPKY A STOJKY DZ Z JÄKL PROFILŮ PRO OCEL STOJAN DEMONTÁŽ</t>
  </si>
  <si>
    <t>914959</t>
  </si>
  <si>
    <t>SLOUP A STOJKY DZ Z JÄKL PRO OCEL STOJAN NÁJEMNÉ</t>
  </si>
  <si>
    <t>položka zahrnuje sazbu za pronájem dopravních značek a zařízení. Počet měrných jednotek se určí jako součin počtu sloupků a počtu dní použití</t>
  </si>
  <si>
    <t>7</t>
  </si>
  <si>
    <t>916352</t>
  </si>
  <si>
    <t>SMĚROVACÍ DESKY Z4 OBOUSTR S FÓLIÍ TŘ 1 - MONTÁŽ S PŘESUNEM</t>
  </si>
  <si>
    <t>Z4a 4=4,000 [A] 
v případě paralelní výstavby chodníků (čerpáno jen za souhlasu investora) 
Z4a 4=4,000 [B] 
Celkem: A+B=8,000 [C]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</si>
  <si>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</t>
  </si>
  <si>
    <t>8</t>
  </si>
  <si>
    <t>916353</t>
  </si>
  <si>
    <t>SMĚROVACÍ DESKY Z4 OBOUSTR S FÓLIÍ TŘ 1 - DEMONTÁŽ</t>
  </si>
  <si>
    <t>Položka zahrnuje odstranění, demontáž a odklizení zařízení s odvozem na předepsané místo</t>
  </si>
  <si>
    <t>916359</t>
  </si>
  <si>
    <t>SMĚROVACÍ DESKY Z4 OBOUSTR S FÓLIÍ TŘ 1 - NÁJEMNÉ</t>
  </si>
  <si>
    <t>Z4a 4*30=120,000 [A] 
v případě paralelní výstavby chodníků (čerpáno jen za souhlasu investora) 
Z4a 4*30=120,000 [B] 
Celkem: A+B=240,000 [C]</t>
  </si>
  <si>
    <t>položka zahrnuje sazbu za pronájem zařízení. Počet měrných jednotek se určí jako součin počtu zařízení a počtu dní použití.</t>
  </si>
  <si>
    <t>SO 01</t>
  </si>
  <si>
    <t>Chodníky a přechod pro chodce</t>
  </si>
  <si>
    <t>014102</t>
  </si>
  <si>
    <t>POPLATKY ZA SKLÁDKU</t>
  </si>
  <si>
    <t>T</t>
  </si>
  <si>
    <t>zemina, kamenivo</t>
  </si>
  <si>
    <t>pol.č. 113324 8,806*1,9=16,731 [A] 
pol.č. 122734 7,188*2,0=14,376 [B] 
Celkem: A+B=31,107 [C]</t>
  </si>
  <si>
    <t>zahrnuje veškeré poplatky provozovateli skládky související s uložením odpadu na skládce.</t>
  </si>
  <si>
    <t>asfalt</t>
  </si>
  <si>
    <t>pol.č. 113724 5,976*2,3=13,745 [A]</t>
  </si>
  <si>
    <t>beton, kamenné obruby</t>
  </si>
  <si>
    <t>pol.č. 113484 18,64*2,3=42,872 [A] 
pol.č. 113534  
š. 250mm 
(23,6+29,4)*1,2*0,25*0,2*2,3=7,314 [B] 
š. 50mm 
27,1*1,2*0,05*0,25*2,3=0,935 [C] 
Celkem: A+B+C=51,121 [D]</t>
  </si>
  <si>
    <t>Zemní práce</t>
  </si>
  <si>
    <t>113324</t>
  </si>
  <si>
    <t>ODSTRAN PODKL ZPEVNĚNÝCH PLOCH Z KAMENIVA NESTMEL, ODVOZ DO 5KM</t>
  </si>
  <si>
    <t>M3</t>
  </si>
  <si>
    <t>vč. uložení na skládku</t>
  </si>
  <si>
    <t>tl. cca 200mm 
1,4*62,9*0,5*0,2=8,806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</si>
  <si>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</si>
  <si>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113484</t>
  </si>
  <si>
    <t>ODSTRANĚNÍ KRYTU ZPEVNĚNÝCH PLOCH Z DLAŽDIC VČETNĚ PODKLADU, ODVOZ DO 5KM</t>
  </si>
  <si>
    <t>chodník blíže k Fokusu (typ "kostka" tl. 60mm + podkladní vrsty tl. cca 290mm) 36,6*0,06+36,6*0,29*1,3=15,994 [A] 
chodník blíže knihovny (typ "terčík" tl. 60mm + podkladní vrstvy tl. cca 290mm) - předpoklad 50% plochy dlažby pro zpětné použití 0,5*(4,8+1,7)*0,06+(4,8+1,7)*0,29*1,3=2,646 [B] 
Celkem: A+B=18,640 [C]</t>
  </si>
  <si>
    <t>113534</t>
  </si>
  <si>
    <t>ODSTRANĚNÍ CHODNÍKOVÝCH KAMENNÝCH OBRUBNÍKŮ, ODVOZ DO 5KM</t>
  </si>
  <si>
    <t>M</t>
  </si>
  <si>
    <t>š. 250mm 
(23,6+29,4)*1,2=63,600 [A] 
š. 50mm 
27,1*1,2=32,520 [B] 
Celkem: A+B=96,120 [C]</t>
  </si>
  <si>
    <t>113724</t>
  </si>
  <si>
    <t>FRÉZOVÁNÍ ZPEVNĚNÝCH PLOCH ASFALTOVÝCH, ODVOZ DO 5KM</t>
  </si>
  <si>
    <t>1. vrstva tl. 50mm 1,3*62,9*0,05=4,089 [A] 
2. vrstva tl., 50mm 1,2*62,9*0,5*0,05=1,887 [B] 
Celkem: A+B=5,976 [C]</t>
  </si>
  <si>
    <t>12273</t>
  </si>
  <si>
    <t>ODKOPÁVKY A PROKOPÁVKY OBECNÉ TŘ. I</t>
  </si>
  <si>
    <t>s ponecháním na meziskládce pro zpětné využití</t>
  </si>
  <si>
    <t>viz. pol.č. 17411 18,974=18,974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</si>
  <si>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</si>
  <si>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122734</t>
  </si>
  <si>
    <t>ODKOPÁVKY A PROKOPÁVKY OBECNÉ TŘ. I, ODVOZ DO 5KM</t>
  </si>
  <si>
    <t>výkop pro zjištění skutečné hloubky vodovodu (viz. stanovisko SMVAK) 
1,0*1,0*1,0=1,000 [A] 
odstranění podkladních vrstev (zemina v zeleném pásu blíže k Fokusu)  tl. cca 350mm 
(26,8+6,3)*0,35*1,3=15,061 [B] 
odstranění podkladních vrstev (zemina v zeleném pásu blíže knihovny)  tl. cca 350mm 
(41,7+2,8+4,5-26,8)*0,35*1,3=10,101 [C] 
odpočet zeminy pro zpetné využití 
-18,974=-18,974 [D] 
Celkem: A+B+C+D=7,188 [E]</t>
  </si>
  <si>
    <t>17411</t>
  </si>
  <si>
    <t>ZÁSYP JAM A RÝH ZEMINOU SE ZHUTNĚNÍM</t>
  </si>
  <si>
    <t>zeminou z meziskládky</t>
  </si>
  <si>
    <t>41,7*0,35*1,3=18,974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</si>
  <si>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</si>
  <si>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11</t>
  </si>
  <si>
    <t>17481</t>
  </si>
  <si>
    <t>ZÁSYP JAM A RÝH Z NAKUPOVANÝCH MATERIÁLŮ</t>
  </si>
  <si>
    <t>ŠD 0/32, vč. hutnění</t>
  </si>
  <si>
    <t>podsyp u obrub a zásyp jámy  (0,5*61,9*0,1+1,0*1,0*1,0)*1,3=5,324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</si>
  <si>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</si>
  <si>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12</t>
  </si>
  <si>
    <t>18110</t>
  </si>
  <si>
    <t>ÚPRAVA PLÁNĚ SE ZHUTNĚNÍM V HORNINĚ TŘ. I</t>
  </si>
  <si>
    <t>M2</t>
  </si>
  <si>
    <t>Edef min. 30Mpa</t>
  </si>
  <si>
    <t>136,825=136,825 [A]</t>
  </si>
  <si>
    <t>položka zahrnuje úpravu pláně včetně vyrovnání výškových rozdílů. Míru zhutnění určuje projekt.</t>
  </si>
  <si>
    <t>13</t>
  </si>
  <si>
    <t>18232</t>
  </si>
  <si>
    <t>ROZPROSTŘENÍ ORNICE V ROVINĚ V TL DO 0,15M</t>
  </si>
  <si>
    <t>vč. dodávky vhodného materiálu pro ohumusování</t>
  </si>
  <si>
    <t>41,7*1,3=54,210 [A]</t>
  </si>
  <si>
    <t>položka zahrnuje:  
nutné přemístění ornice z dočasných skládek vzdálených do 50m  
rozprostření ornice v předepsané tloušťce v rovině a ve svahu do 1:5</t>
  </si>
  <si>
    <t>14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</si>
  <si>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</si>
  <si>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</si>
  <si>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</si>
  <si>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Základy</t>
  </si>
  <si>
    <t>15</t>
  </si>
  <si>
    <t>21197</t>
  </si>
  <si>
    <t>OPLÁŠTĚNÍ ODVODŇOVACÍCH ŽEBER Z GEOTEXTILIE</t>
  </si>
  <si>
    <t>obalení trativodu</t>
  </si>
  <si>
    <t>71,4*0,4*0,3=8,568 [A]</t>
  </si>
  <si>
    <t>položka zahrnuje dodávku předepsané geotextilie, mimostaveništní a vnitrostaveništní dopravu a její uložení včetně potřebných přesahů (nezapočítávají se do výměry)</t>
  </si>
  <si>
    <t>16</t>
  </si>
  <si>
    <t>212625</t>
  </si>
  <si>
    <t>TRATIVODY KOMPL Z TRUB Z PLAST HM DN DO 100MM, RÝHA TŘ I</t>
  </si>
  <si>
    <t>vč. výkopu rýhy, obsypu kamenivem 16/32 a napojení na stávající trativod</t>
  </si>
  <si>
    <t>(25,4+29,5)*1,3=71,370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</si>
  <si>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</si>
  <si>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17</t>
  </si>
  <si>
    <t>21461C</t>
  </si>
  <si>
    <t>SEPARAČNÍ GEOTEXTILIE DO 300G/M2</t>
  </si>
  <si>
    <t>300 g/m2</t>
  </si>
  <si>
    <t>(4,5+3,6+9,6+4,8+36,6+15,2+0,5*61,9)*1,3=136,825 [A]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</si>
  <si>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</si>
  <si>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Komunikace</t>
  </si>
  <si>
    <t>18</t>
  </si>
  <si>
    <t>56330</t>
  </si>
  <si>
    <t>VOZOVKOVÉ VRSTVY ZE ŠTĚRKODRTI</t>
  </si>
  <si>
    <t>fr. 16/32</t>
  </si>
  <si>
    <t>tl. 150mm 
(4,5+3,6+9,6+4,8+36,6)*1,5*0,15=13,298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</si>
  <si>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</si>
  <si>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19</t>
  </si>
  <si>
    <t>56332</t>
  </si>
  <si>
    <t>VOZOVKOVÉ VRSTVY ZE ŠTĚRKODRTI TL. DO 100MM</t>
  </si>
  <si>
    <t>fr. 8/16</t>
  </si>
  <si>
    <t>(4,5+3,6+9,6+4,8+36,6)*1,3=76,830 [A]</t>
  </si>
  <si>
    <t>20</t>
  </si>
  <si>
    <t>572113</t>
  </si>
  <si>
    <t>INFILTRAČNÍ POSTŘIK Z EMULZE DO 0,5KG/M2</t>
  </si>
  <si>
    <t>PI-E 0,5kg/m2</t>
  </si>
  <si>
    <t>40,89=40,890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</si>
  <si>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</si>
  <si>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21</t>
  </si>
  <si>
    <t>572213</t>
  </si>
  <si>
    <t>SPOJOVACÍ POSTŘIK Z EMULZE DO 0,5KG/M2</t>
  </si>
  <si>
    <t>PS-E 0,25kg/m2</t>
  </si>
  <si>
    <t>81,77=81,770 [A]</t>
  </si>
  <si>
    <t>22</t>
  </si>
  <si>
    <t>574A43</t>
  </si>
  <si>
    <t>ASFALTOVÝ BETON PRO OBRUSNÉ VRSTVY ACO 11 TL. 50MM</t>
  </si>
  <si>
    <t>1,3*62,9=81,770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</si>
  <si>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</si>
  <si>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23</t>
  </si>
  <si>
    <t>574E06</t>
  </si>
  <si>
    <t>ASFALTOVÝ BETON PRO PODKLADNÍ VRSTVY ACP 16+, 16S</t>
  </si>
  <si>
    <t>ACP 16+</t>
  </si>
  <si>
    <t>tl. 100mm 
0,5*81,77*0,1=4,089 [A]</t>
  </si>
  <si>
    <t>24</t>
  </si>
  <si>
    <t>582611</t>
  </si>
  <si>
    <t>KRYTY Z BETON DLAŽDIC SE ZÁMKEM ŠEDÝCH TL 60MM DO LOŽE Z KAM</t>
  </si>
  <si>
    <t>typ "kostka", vč. ŠP lože tl. 40mm</t>
  </si>
  <si>
    <t>(1,0*36,6+3,6)*1,3=52,260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</si>
  <si>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</si>
  <si>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25</t>
  </si>
  <si>
    <t>typ "terčík", vč. ŠP lože tl. 40mm</t>
  </si>
  <si>
    <t>(0,5*4,8)*1,3=3,120 [A]</t>
  </si>
  <si>
    <t>26</t>
  </si>
  <si>
    <t>58261A</t>
  </si>
  <si>
    <t>KRYTY Z BETON DLAŽDIC SE ZÁMKEM BAREV RELIÉF TL 60MM DO LOŽE Z KAM</t>
  </si>
  <si>
    <t>cihlový odstín, vč. ŠP lože tl. 40mm</t>
  </si>
  <si>
    <t>9,6*1,3=12,480 [A]</t>
  </si>
  <si>
    <t>27</t>
  </si>
  <si>
    <t>587206</t>
  </si>
  <si>
    <t>PŘEDLÁŽDĚNÍ KRYTU Z BETONOVÝCH DLAŽDIC SE ZÁMKEM</t>
  </si>
  <si>
    <t>chodník blíže knihovny (typ "terčík" tl. 60mm) - předpoklad 50% plochy dlažby pro zpětné použití 0,5*(4,8+1,7)=3,250 [B]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</si>
  <si>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eventuelní doplnění plochy s použitím nového materiálu se vykazuje v položce č.582</t>
  </si>
  <si>
    <t>28</t>
  </si>
  <si>
    <t>58920</t>
  </si>
  <si>
    <t>VÝPLŇ SPAR MODIFIKOVANÝM ASFALTEM</t>
  </si>
  <si>
    <t>zálivka AZM</t>
  </si>
  <si>
    <t>(31,6+31,8+2*1,0)*1,2=78,480 [A]</t>
  </si>
  <si>
    <t>položka zahrnuje:  
- dodávku předepsaného materiálu  
- vyčištění a výplň spar tímto materiálem</t>
  </si>
  <si>
    <t>29</t>
  </si>
  <si>
    <t>914121</t>
  </si>
  <si>
    <t>DOPRAVNÍ ZNAČKY ZÁKLADNÍ VELIKOSTI OCELOVÉ FÓLIE TŘ 1 - DODÁVKA A MONTÁŽ</t>
  </si>
  <si>
    <t>vč. kotvení na stávající sloupek se stávající zn. B24b</t>
  </si>
  <si>
    <t>A11 1=1,000 [A] 
E3a 1=1,000 [B] 
Celkem: A+B=2,000 [C]</t>
  </si>
  <si>
    <t>položka zahrnuje:  
- dodávku a montáž značek v požadovaném provedení</t>
  </si>
  <si>
    <t>30</t>
  </si>
  <si>
    <t>914121.R</t>
  </si>
  <si>
    <t>vč. retroreflexního podkladu a kotvení na nové stožáry osvětlení</t>
  </si>
  <si>
    <t>IP 6 2=2,000 [A]</t>
  </si>
  <si>
    <t>31</t>
  </si>
  <si>
    <t>zpětné osazení 
B24a 1=1,000 [A]  (přesun a nové osazení na stožár) 
B28+E8b 1+1=2,000 [B] 
Celkem: A+B=3,000 [C]</t>
  </si>
  <si>
    <t>32</t>
  </si>
  <si>
    <t>s ponecháním pro zpětné osazení 
B24a 1=1,000 [A] 
B28+E8b 1+1=2,000 [B] 
Celkem: A+B=3,000 [C]</t>
  </si>
  <si>
    <t>33</t>
  </si>
  <si>
    <t>914922</t>
  </si>
  <si>
    <t>SLOUPKY A STOJKY DZ Z OCEL TRUBEK DO PATKY MONTÁŽ S PŘESUNEM</t>
  </si>
  <si>
    <t>zpětné osazení 
B28+E8b 1=1,000 [B]</t>
  </si>
  <si>
    <t>34</t>
  </si>
  <si>
    <t>914923</t>
  </si>
  <si>
    <t>SLOUPKY A STOJKY DZ Z OCEL TRUBEK DO PATKY DEMONTÁŽ</t>
  </si>
  <si>
    <t>vč. likvidace 
B24a 1=1,000 [A] 
s ponecháním pro zpětné osazení 
B28+E8b 1=1,000 [B] 
Celkem: A+B=2,000 [C]</t>
  </si>
  <si>
    <t>35</t>
  </si>
  <si>
    <t>915211</t>
  </si>
  <si>
    <t>VODOROVNÉ DOPRAVNÍ ZNAČENÍ PLASTEM HLADKÉ - DODÁVKA A POKLÁDKA</t>
  </si>
  <si>
    <t>V1a (9,0+8,0+20,0)*0,125=4,625 [A] 
V2b 13*0,125=1,625 [B] 
V7 10,5=10,500 [C] 
Celkem: A+B+C=16,750 [D]</t>
  </si>
  <si>
    <t>položka zahrnuje:  
- dodání a pokládku nátěrového materiálu (měří se pouze natíraná plocha)  
- předznačení a reflexní úpravu</t>
  </si>
  <si>
    <t>36</t>
  </si>
  <si>
    <t>917211</t>
  </si>
  <si>
    <t>ZÁHONOVÉ OBRUBY Z BETONOVÝCH OBRUBNÍKŮ ŠÍŘ 50MM</t>
  </si>
  <si>
    <t>obruba ABO 12-20, vč. bet. lože</t>
  </si>
  <si>
    <t>(4,3+2,1+2,0+17,6+2,5+2,4)*1,3=40,170 [A]</t>
  </si>
  <si>
    <t>Položka zahrnuje:  
dodání a pokládku betonových obrubníků o rozměrech předepsaných zadávací dokumentací  
betonové lože i boční betonovou opěrku.</t>
  </si>
  <si>
    <t>37</t>
  </si>
  <si>
    <t>917426</t>
  </si>
  <si>
    <t>CHODNÍKOVÉ OBRUBY Z KAMENNÝCH OBRUBNÍKŮ ŠÍŘ 250MM</t>
  </si>
  <si>
    <t>kamenná obruba OP3 250/200, vč. bet. lože</t>
  </si>
  <si>
    <t>(25,3+29,5)*1,3=71,240 [A]</t>
  </si>
  <si>
    <t>Položka zahrnuje:  
dodání a pokládku kamenných obrubníků o rozměrech předepsaných zadávací dokumentací  
betonové lože i boční betonovou opěrku.</t>
  </si>
  <si>
    <t>SO 02</t>
  </si>
  <si>
    <t>Osvětlení přechodu</t>
  </si>
  <si>
    <t>C21M</t>
  </si>
  <si>
    <t>Elektromontáže - Montáž</t>
  </si>
  <si>
    <t>210010005</t>
  </si>
  <si>
    <t>trubka oheb.el.inst. typ 23 R=36mm (PO)</t>
  </si>
  <si>
    <t>210010123</t>
  </si>
  <si>
    <t>trubka ochr.z PE vnitřní do R=47mm (VU)</t>
  </si>
  <si>
    <t>210100003</t>
  </si>
  <si>
    <t>ukonč.vod.v rozv.vč.zap.a konc.do 16mm2</t>
  </si>
  <si>
    <t>210100251</t>
  </si>
  <si>
    <t>ukonč.kab.do 3x2,5 mm2</t>
  </si>
  <si>
    <t>210120001</t>
  </si>
  <si>
    <t>pojistka vč. vložek E14 do 25 A</t>
  </si>
  <si>
    <t>210202010</t>
  </si>
  <si>
    <t>LED svítidlo - 31W přechodové na stožár/výložník</t>
  </si>
  <si>
    <t>210204011</t>
  </si>
  <si>
    <t>stožár ocelový do délky 12m</t>
  </si>
  <si>
    <t>210204103</t>
  </si>
  <si>
    <t>výložník ocel. 1-rám. do hmotnosti 35kg</t>
  </si>
  <si>
    <t>210204201</t>
  </si>
  <si>
    <t>elektrovýzbroj stožáru pro 1 okruh</t>
  </si>
  <si>
    <t>210292022</t>
  </si>
  <si>
    <t>vyp.vedení a zajiš.proti nedovolenému zapnutí</t>
  </si>
  <si>
    <t>210800524</t>
  </si>
  <si>
    <t>CY 1.5 mm2 černý (VU)</t>
  </si>
  <si>
    <t>210810006</t>
  </si>
  <si>
    <t>CYKY-CYKYm 3Cx2.5 mm2 750V (VU)</t>
  </si>
  <si>
    <t>210810045</t>
  </si>
  <si>
    <t>CYKY-CYKYm 3Jx1.5 mm2 750V (VU)</t>
  </si>
  <si>
    <t>210950101</t>
  </si>
  <si>
    <t>označovací štítek na kabel(navíc proti ČSN)</t>
  </si>
  <si>
    <t>210950201</t>
  </si>
  <si>
    <t>přípl. za zatahování kab. při váze kab. do 0.75kg</t>
  </si>
  <si>
    <t>C46M</t>
  </si>
  <si>
    <t>214280861</t>
  </si>
  <si>
    <t>Nakreslení blesku na stožar. dvířka</t>
  </si>
  <si>
    <t>KS</t>
  </si>
  <si>
    <t>460050003</t>
  </si>
  <si>
    <t>jáma pro J stožár jedn.6-8m v rovině zem.tř.3</t>
  </si>
  <si>
    <t>460070004</t>
  </si>
  <si>
    <t>Startovací jáma pro protlak v rovině zem.tř.3</t>
  </si>
  <si>
    <t>460070014</t>
  </si>
  <si>
    <t>Výstupní jáma pro protlak v zem.tř.3</t>
  </si>
  <si>
    <t>460080001</t>
  </si>
  <si>
    <t>betonový základ do rostlé zeminy bez bednění</t>
  </si>
  <si>
    <t>460080002</t>
  </si>
  <si>
    <t>betonový základ do bednění</t>
  </si>
  <si>
    <t>38</t>
  </si>
  <si>
    <t>460080101</t>
  </si>
  <si>
    <t>rozbourání betonového základu</t>
  </si>
  <si>
    <t>39</t>
  </si>
  <si>
    <t>460100022</t>
  </si>
  <si>
    <t>pouzdrový zákl.pro stožár VO v trase 300x1000mm</t>
  </si>
  <si>
    <t>40</t>
  </si>
  <si>
    <t>460200123</t>
  </si>
  <si>
    <t>kabel.rýha 35cm/šíř. 45cm/hl. zem.tř.3</t>
  </si>
  <si>
    <t>41</t>
  </si>
  <si>
    <t>460200163</t>
  </si>
  <si>
    <t>kabel.rýha 35cm/šíř. 80cm/hl. zem.tř.3</t>
  </si>
  <si>
    <t>42</t>
  </si>
  <si>
    <t>460300001</t>
  </si>
  <si>
    <t>Odkop a úprava dna</t>
  </si>
  <si>
    <t>43</t>
  </si>
  <si>
    <t>460300006</t>
  </si>
  <si>
    <t>hutnění zeminy vrstvy 20cm</t>
  </si>
  <si>
    <t>44</t>
  </si>
  <si>
    <t>460300210</t>
  </si>
  <si>
    <t>protlač.otvoru strojně - pevné stěny prům. do 110mm</t>
  </si>
  <si>
    <t>45</t>
  </si>
  <si>
    <t>460490012</t>
  </si>
  <si>
    <t>fólie výstražná z PVC šířky 33cm</t>
  </si>
  <si>
    <t>46</t>
  </si>
  <si>
    <t>460500002</t>
  </si>
  <si>
    <t>betonová spádová deska stožáru</t>
  </si>
  <si>
    <t>47</t>
  </si>
  <si>
    <t>460510031</t>
  </si>
  <si>
    <t>Zatěsnění konců kab. chrániček</t>
  </si>
  <si>
    <t>48</t>
  </si>
  <si>
    <t>460560123</t>
  </si>
  <si>
    <t>ruč.zához.kab.rýhy 35cm šíř.45cm hl.zem.tř.3</t>
  </si>
  <si>
    <t>49</t>
  </si>
  <si>
    <t>460560163</t>
  </si>
  <si>
    <t>ruč.zához.kab.rýhy 35cm šíř.80cm hl.zem.tř.3</t>
  </si>
  <si>
    <t>50</t>
  </si>
  <si>
    <t>460620013</t>
  </si>
  <si>
    <t>provizorní úprava terénu zem.tř.3</t>
  </si>
  <si>
    <t>HZS</t>
  </si>
  <si>
    <t>Práce v HZS</t>
  </si>
  <si>
    <t>59</t>
  </si>
  <si>
    <t>HZS.1</t>
  </si>
  <si>
    <t>Autorský dozor projektanta</t>
  </si>
  <si>
    <t>hod.</t>
  </si>
  <si>
    <t>60</t>
  </si>
  <si>
    <t>HZS.10</t>
  </si>
  <si>
    <t>Spolupráce s revizním technikem</t>
  </si>
  <si>
    <t>61</t>
  </si>
  <si>
    <t>HZS.11</t>
  </si>
  <si>
    <t>Vyměření trasy a osvětlovacích bodů</t>
  </si>
  <si>
    <t>62</t>
  </si>
  <si>
    <t>HZS.12</t>
  </si>
  <si>
    <t>Vypínání a zapínání vedení</t>
  </si>
  <si>
    <t>63</t>
  </si>
  <si>
    <t>HZS.13</t>
  </si>
  <si>
    <t>Vytyčení stávajících sítí</t>
  </si>
  <si>
    <t>64</t>
  </si>
  <si>
    <t>HZS.2</t>
  </si>
  <si>
    <t>Geodetické zaměření</t>
  </si>
  <si>
    <t>65</t>
  </si>
  <si>
    <t>HZS.3</t>
  </si>
  <si>
    <t>Koordinace s ostatními profesemi</t>
  </si>
  <si>
    <t>66</t>
  </si>
  <si>
    <t>HZS.4</t>
  </si>
  <si>
    <t>Manipulace ve výzbroji stáv. osv. bodu VO</t>
  </si>
  <si>
    <t>67</t>
  </si>
  <si>
    <t>HZS.5</t>
  </si>
  <si>
    <t>Náklady na mechanismy (jeřáb, plošina)</t>
  </si>
  <si>
    <t>68</t>
  </si>
  <si>
    <t>HZS.6</t>
  </si>
  <si>
    <t>Nepředvídané zemní práce</t>
  </si>
  <si>
    <t>69</t>
  </si>
  <si>
    <t>HZS.7</t>
  </si>
  <si>
    <t>Přejímka zemních prací jednotlivými správci sítí</t>
  </si>
  <si>
    <t>70</t>
  </si>
  <si>
    <t>HZS.8</t>
  </si>
  <si>
    <t>Revize elektro</t>
  </si>
  <si>
    <t>71</t>
  </si>
  <si>
    <t>HZS.9</t>
  </si>
  <si>
    <t>Spolupráce s investorem a správcem VO</t>
  </si>
  <si>
    <t>Materiály</t>
  </si>
  <si>
    <t>000001</t>
  </si>
  <si>
    <t>Drobný elektroinstalační a spojovací materíál</t>
  </si>
  <si>
    <t>00204</t>
  </si>
  <si>
    <t>trubka ohebná instal. PVC 2336 R=36mm</t>
  </si>
  <si>
    <t>02803</t>
  </si>
  <si>
    <t>CY 1.5mm2 černý</t>
  </si>
  <si>
    <t>02920</t>
  </si>
  <si>
    <t>CYKY 3Jx1.5mm2</t>
  </si>
  <si>
    <t>03000195</t>
  </si>
  <si>
    <t>kabel CYKY-J 3x2,5</t>
  </si>
  <si>
    <t>050199</t>
  </si>
  <si>
    <t>STOZAR PA 6 ZAROVY ZINEK</t>
  </si>
  <si>
    <t>10.076.697</t>
  </si>
  <si>
    <t>Svorka SR 461-14 Z Cu stožárová výzbroj</t>
  </si>
  <si>
    <t>10.694.119</t>
  </si>
  <si>
    <t>Pojistkový spodek 1 pólový závit E14, 16A D01N-K 002221011 s ochranným krytem</t>
  </si>
  <si>
    <t>10001000</t>
  </si>
  <si>
    <t>Betonová směs</t>
  </si>
  <si>
    <t>21011559</t>
  </si>
  <si>
    <t>trubka KFL 09040-AA kopoflex červená</t>
  </si>
  <si>
    <t>2-3274</t>
  </si>
  <si>
    <t>Štítek kabelový (plastový)</t>
  </si>
  <si>
    <t>34-2554</t>
  </si>
  <si>
    <t>Venkovní přechodové svítidlo Signify PHILIPS DigiStreet Micro, 20LED, Psys START 22W, Psys END 22,5W, DPR1, 3500lm, 5700K, 757, Constaflux, montážní úhel 0°</t>
  </si>
  <si>
    <t>35206</t>
  </si>
  <si>
    <t>pojistková vložka E14/ 6A</t>
  </si>
  <si>
    <t>35207</t>
  </si>
  <si>
    <t>pojistková vložka E14/ 10A</t>
  </si>
  <si>
    <t>35242</t>
  </si>
  <si>
    <t>pojistkový dotyk 6A</t>
  </si>
  <si>
    <t>35243</t>
  </si>
  <si>
    <t>pojistkový dotyk 10A</t>
  </si>
  <si>
    <t>51</t>
  </si>
  <si>
    <t>900001541</t>
  </si>
  <si>
    <t>PD 1 (1500mm) výložník FeZn</t>
  </si>
  <si>
    <t>52</t>
  </si>
  <si>
    <t>90004</t>
  </si>
  <si>
    <t>dlaždice betonová 50x50x5cm</t>
  </si>
  <si>
    <t>53</t>
  </si>
  <si>
    <t>90006</t>
  </si>
  <si>
    <t>fólie z polyetylenu šíře 330mm</t>
  </si>
  <si>
    <t>54</t>
  </si>
  <si>
    <t>90010</t>
  </si>
  <si>
    <t>PVC roura světlosti 30cm - 100cm</t>
  </si>
  <si>
    <t>55</t>
  </si>
  <si>
    <t>90106</t>
  </si>
  <si>
    <t>email konzumní venkovní (červený)</t>
  </si>
  <si>
    <t>KG</t>
  </si>
  <si>
    <t>56</t>
  </si>
  <si>
    <t>90119</t>
  </si>
  <si>
    <t>ředidlo S 6006</t>
  </si>
  <si>
    <t>L</t>
  </si>
  <si>
    <t>57</t>
  </si>
  <si>
    <t>99401050</t>
  </si>
  <si>
    <t>pěna montáž.polyuretan. 750ml</t>
  </si>
  <si>
    <t>58</t>
  </si>
  <si>
    <t>99401051</t>
  </si>
  <si>
    <t>Konservační vazelina</t>
  </si>
  <si>
    <t>72</t>
  </si>
  <si>
    <t>M.01</t>
  </si>
  <si>
    <t>Podružný materiál</t>
  </si>
  <si>
    <t>VRN</t>
  </si>
  <si>
    <t>Vedlejší rozpočtové náklady</t>
  </si>
  <si>
    <t>73</t>
  </si>
  <si>
    <t>VRN.1</t>
  </si>
  <si>
    <t>Dopravní omezení</t>
  </si>
  <si>
    <t>74</t>
  </si>
  <si>
    <t>VRN.2</t>
  </si>
  <si>
    <t>Dovoz stožárů</t>
  </si>
  <si>
    <t>75</t>
  </si>
  <si>
    <t>VRN.3</t>
  </si>
  <si>
    <t>Poplatek za skládku - výkop. zemina a hlušina (1t)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</si>
</sst>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SUM(C10:C13)</f>
      </c>
      <c r="D6" s="1"/>
      <c r="E6" s="1"/>
    </row>
    <row r="7" spans="1:5" ht="12.75" customHeight="1">
      <c r="A7" s="1"/>
      <c r="B7" s="4" t="s">
        <v>4</v>
      </c>
      <c r="C7" s="7">
        <f>SUM(E10:E13)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00a'!I3</f>
      </c>
      <c r="D10" s="21">
        <f>'SO 00a'!O2</f>
      </c>
      <c r="E10" s="21">
        <f>C10+D10</f>
      </c>
    </row>
    <row r="11" spans="1:5" ht="12.75" customHeight="1">
      <c r="A11" s="20" t="s">
        <v>65</v>
      </c>
      <c r="B11" s="20" t="s">
        <v>66</v>
      </c>
      <c r="C11" s="21">
        <f>'SO 00b'!I3</f>
      </c>
      <c r="D11" s="21">
        <f>'SO 00b'!O2</f>
      </c>
      <c r="E11" s="21">
        <f>C11+D11</f>
      </c>
    </row>
    <row r="12" spans="1:5" ht="12.75" customHeight="1">
      <c r="A12" s="20" t="s">
        <v>102</v>
      </c>
      <c r="B12" s="20" t="s">
        <v>103</v>
      </c>
      <c r="C12" s="21">
        <f>'SO 01'!I3</f>
      </c>
      <c r="D12" s="21">
        <f>'SO 01'!O2</f>
      </c>
      <c r="E12" s="21">
        <f>C12+D12</f>
      </c>
    </row>
    <row r="13" spans="1:5" ht="12.75" customHeight="1">
      <c r="A13" s="20" t="s">
        <v>283</v>
      </c>
      <c r="B13" s="20" t="s">
        <v>284</v>
      </c>
      <c r="C13" s="21">
        <f>'SO 02'!I3</f>
      </c>
      <c r="D13" s="21">
        <f>'SO 02'!O2</f>
      </c>
      <c r="E13" s="21">
        <f>C13+D13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38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</f>
      </c>
      <c r="R8">
        <f>0+O9+O13+O17+O21+O25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46</v>
      </c>
    </row>
    <row r="11" spans="1:5" ht="12.75">
      <c r="A11" s="36" t="s">
        <v>50</v>
      </c>
      <c r="E11" s="37" t="s">
        <v>46</v>
      </c>
    </row>
    <row r="12" spans="1:5" ht="12.75">
      <c r="A12" t="s">
        <v>51</v>
      </c>
      <c r="E12" s="35" t="s">
        <v>52</v>
      </c>
    </row>
    <row r="13" spans="1:16" ht="12.75">
      <c r="A13" s="25" t="s">
        <v>44</v>
      </c>
      <c r="B13" s="29" t="s">
        <v>22</v>
      </c>
      <c r="C13" s="29" t="s">
        <v>53</v>
      </c>
      <c r="D13" s="25" t="s">
        <v>46</v>
      </c>
      <c r="E13" s="30" t="s">
        <v>54</v>
      </c>
      <c r="F13" s="31" t="s">
        <v>48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22</v>
      </c>
    </row>
    <row r="14" spans="1:5" ht="12.75">
      <c r="A14" s="34" t="s">
        <v>49</v>
      </c>
      <c r="E14" s="35" t="s">
        <v>55</v>
      </c>
    </row>
    <row r="15" spans="1:5" ht="12.75">
      <c r="A15" s="36" t="s">
        <v>50</v>
      </c>
      <c r="E15" s="37" t="s">
        <v>46</v>
      </c>
    </row>
    <row r="16" spans="1:5" ht="12.75">
      <c r="A16" t="s">
        <v>51</v>
      </c>
      <c r="E16" s="35" t="s">
        <v>56</v>
      </c>
    </row>
    <row r="17" spans="1:16" ht="12.75">
      <c r="A17" s="25" t="s">
        <v>44</v>
      </c>
      <c r="B17" s="29" t="s">
        <v>21</v>
      </c>
      <c r="C17" s="29" t="s">
        <v>57</v>
      </c>
      <c r="D17" s="25" t="s">
        <v>46</v>
      </c>
      <c r="E17" s="30" t="s">
        <v>58</v>
      </c>
      <c r="F17" s="31" t="s">
        <v>48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22</v>
      </c>
    </row>
    <row r="18" spans="1:5" ht="12.75">
      <c r="A18" s="34" t="s">
        <v>49</v>
      </c>
      <c r="E18" s="35" t="s">
        <v>46</v>
      </c>
    </row>
    <row r="19" spans="1:5" ht="12.75">
      <c r="A19" s="36" t="s">
        <v>50</v>
      </c>
      <c r="E19" s="37" t="s">
        <v>46</v>
      </c>
    </row>
    <row r="20" spans="1:5" ht="12.75">
      <c r="A20" t="s">
        <v>51</v>
      </c>
      <c r="E20" s="35" t="s">
        <v>56</v>
      </c>
    </row>
    <row r="21" spans="1:16" ht="12.75">
      <c r="A21" s="25" t="s">
        <v>44</v>
      </c>
      <c r="B21" s="29" t="s">
        <v>32</v>
      </c>
      <c r="C21" s="29" t="s">
        <v>59</v>
      </c>
      <c r="D21" s="25" t="s">
        <v>46</v>
      </c>
      <c r="E21" s="30" t="s">
        <v>60</v>
      </c>
      <c r="F21" s="31" t="s">
        <v>48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22</v>
      </c>
    </row>
    <row r="22" spans="1:5" ht="12.75">
      <c r="A22" s="34" t="s">
        <v>49</v>
      </c>
      <c r="E22" s="35" t="s">
        <v>46</v>
      </c>
    </row>
    <row r="23" spans="1:5" ht="12.75">
      <c r="A23" s="36" t="s">
        <v>50</v>
      </c>
      <c r="E23" s="37" t="s">
        <v>46</v>
      </c>
    </row>
    <row r="24" spans="1:5" ht="76.5">
      <c r="A24" t="s">
        <v>51</v>
      </c>
      <c r="E24" s="35" t="s">
        <v>61</v>
      </c>
    </row>
    <row r="25" spans="1:16" ht="12.75">
      <c r="A25" s="25" t="s">
        <v>44</v>
      </c>
      <c r="B25" s="29" t="s">
        <v>34</v>
      </c>
      <c r="C25" s="29" t="s">
        <v>62</v>
      </c>
      <c r="D25" s="25" t="s">
        <v>46</v>
      </c>
      <c r="E25" s="30" t="s">
        <v>63</v>
      </c>
      <c r="F25" s="31" t="s">
        <v>48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22</v>
      </c>
    </row>
    <row r="26" spans="1:5" ht="12.75">
      <c r="A26" s="34" t="s">
        <v>49</v>
      </c>
      <c r="E26" s="35" t="s">
        <v>46</v>
      </c>
    </row>
    <row r="27" spans="1:5" ht="12.75">
      <c r="A27" s="36" t="s">
        <v>50</v>
      </c>
      <c r="E27" s="37" t="s">
        <v>46</v>
      </c>
    </row>
    <row r="28" spans="1:5" ht="25.5">
      <c r="A28" t="s">
        <v>51</v>
      </c>
      <c r="E28" s="35" t="s">
        <v>64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65</v>
      </c>
      <c r="I3" s="38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65</v>
      </c>
      <c r="D4" s="6"/>
      <c r="E4" s="18" t="s">
        <v>66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39</v>
      </c>
      <c r="D8" s="19"/>
      <c r="E8" s="27" t="s">
        <v>67</v>
      </c>
      <c r="F8" s="19"/>
      <c r="G8" s="19"/>
      <c r="H8" s="19"/>
      <c r="I8" s="28">
        <f>0+Q8</f>
      </c>
      <c r="O8">
        <f>0+R8</f>
      </c>
      <c r="Q8">
        <f>0+I9+I13+I17+I21+I25+I29+I33+I37+I41</f>
      </c>
      <c r="R8">
        <f>0+O9+O13+O17+O21+O25+O29+O33+O37+O41</f>
      </c>
    </row>
    <row r="9" spans="1:16" ht="25.5">
      <c r="A9" s="25" t="s">
        <v>44</v>
      </c>
      <c r="B9" s="29" t="s">
        <v>28</v>
      </c>
      <c r="C9" s="29" t="s">
        <v>68</v>
      </c>
      <c r="D9" s="25" t="s">
        <v>46</v>
      </c>
      <c r="E9" s="30" t="s">
        <v>69</v>
      </c>
      <c r="F9" s="31" t="s">
        <v>70</v>
      </c>
      <c r="G9" s="32">
        <v>8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46</v>
      </c>
    </row>
    <row r="11" spans="1:5" ht="89.25">
      <c r="A11" s="36" t="s">
        <v>50</v>
      </c>
      <c r="E11" s="37" t="s">
        <v>71</v>
      </c>
    </row>
    <row r="12" spans="1:5" ht="63.75">
      <c r="A12" t="s">
        <v>51</v>
      </c>
      <c r="E12" s="35" t="s">
        <v>72</v>
      </c>
    </row>
    <row r="13" spans="1:16" ht="12.75">
      <c r="A13" s="25" t="s">
        <v>44</v>
      </c>
      <c r="B13" s="29" t="s">
        <v>22</v>
      </c>
      <c r="C13" s="29" t="s">
        <v>73</v>
      </c>
      <c r="D13" s="25" t="s">
        <v>46</v>
      </c>
      <c r="E13" s="30" t="s">
        <v>74</v>
      </c>
      <c r="F13" s="31" t="s">
        <v>70</v>
      </c>
      <c r="G13" s="32">
        <v>8</v>
      </c>
      <c r="H13" s="33">
        <v>0</v>
      </c>
      <c r="I13" s="33">
        <f>ROUND(ROUND(H13,2)*ROUND(G13,3),2)</f>
      </c>
      <c r="O13">
        <f>(I13*21)/100</f>
      </c>
      <c r="P13" t="s">
        <v>22</v>
      </c>
    </row>
    <row r="14" spans="1:5" ht="12.75">
      <c r="A14" s="34" t="s">
        <v>49</v>
      </c>
      <c r="E14" s="35" t="s">
        <v>46</v>
      </c>
    </row>
    <row r="15" spans="1:5" ht="89.25">
      <c r="A15" s="36" t="s">
        <v>50</v>
      </c>
      <c r="E15" s="37" t="s">
        <v>71</v>
      </c>
    </row>
    <row r="16" spans="1:5" ht="25.5">
      <c r="A16" t="s">
        <v>51</v>
      </c>
      <c r="E16" s="35" t="s">
        <v>75</v>
      </c>
    </row>
    <row r="17" spans="1:16" ht="12.75">
      <c r="A17" s="25" t="s">
        <v>44</v>
      </c>
      <c r="B17" s="29" t="s">
        <v>21</v>
      </c>
      <c r="C17" s="29" t="s">
        <v>76</v>
      </c>
      <c r="D17" s="25" t="s">
        <v>46</v>
      </c>
      <c r="E17" s="30" t="s">
        <v>77</v>
      </c>
      <c r="F17" s="31" t="s">
        <v>78</v>
      </c>
      <c r="G17" s="32">
        <v>240</v>
      </c>
      <c r="H17" s="33">
        <v>0</v>
      </c>
      <c r="I17" s="33">
        <f>ROUND(ROUND(H17,2)*ROUND(G17,3),2)</f>
      </c>
      <c r="O17">
        <f>(I17*21)/100</f>
      </c>
      <c r="P17" t="s">
        <v>22</v>
      </c>
    </row>
    <row r="18" spans="1:5" ht="12.75">
      <c r="A18" s="34" t="s">
        <v>49</v>
      </c>
      <c r="E18" s="35" t="s">
        <v>46</v>
      </c>
    </row>
    <row r="19" spans="1:5" ht="89.25">
      <c r="A19" s="36" t="s">
        <v>50</v>
      </c>
      <c r="E19" s="37" t="s">
        <v>79</v>
      </c>
    </row>
    <row r="20" spans="1:5" ht="25.5">
      <c r="A20" t="s">
        <v>51</v>
      </c>
      <c r="E20" s="35" t="s">
        <v>80</v>
      </c>
    </row>
    <row r="21" spans="1:16" ht="12.75">
      <c r="A21" s="25" t="s">
        <v>44</v>
      </c>
      <c r="B21" s="29" t="s">
        <v>32</v>
      </c>
      <c r="C21" s="29" t="s">
        <v>81</v>
      </c>
      <c r="D21" s="25" t="s">
        <v>46</v>
      </c>
      <c r="E21" s="30" t="s">
        <v>82</v>
      </c>
      <c r="F21" s="31" t="s">
        <v>70</v>
      </c>
      <c r="G21" s="32">
        <v>8</v>
      </c>
      <c r="H21" s="33">
        <v>0</v>
      </c>
      <c r="I21" s="33">
        <f>ROUND(ROUND(H21,2)*ROUND(G21,3),2)</f>
      </c>
      <c r="O21">
        <f>(I21*21)/100</f>
      </c>
      <c r="P21" t="s">
        <v>22</v>
      </c>
    </row>
    <row r="22" spans="1:5" ht="12.75">
      <c r="A22" s="34" t="s">
        <v>49</v>
      </c>
      <c r="E22" s="35" t="s">
        <v>46</v>
      </c>
    </row>
    <row r="23" spans="1:5" ht="89.25">
      <c r="A23" s="36" t="s">
        <v>50</v>
      </c>
      <c r="E23" s="37" t="s">
        <v>71</v>
      </c>
    </row>
    <row r="24" spans="1:5" ht="63.75">
      <c r="A24" t="s">
        <v>51</v>
      </c>
      <c r="E24" s="35" t="s">
        <v>83</v>
      </c>
    </row>
    <row r="25" spans="1:16" ht="12.75">
      <c r="A25" s="25" t="s">
        <v>44</v>
      </c>
      <c r="B25" s="29" t="s">
        <v>34</v>
      </c>
      <c r="C25" s="29" t="s">
        <v>84</v>
      </c>
      <c r="D25" s="25" t="s">
        <v>46</v>
      </c>
      <c r="E25" s="30" t="s">
        <v>85</v>
      </c>
      <c r="F25" s="31" t="s">
        <v>70</v>
      </c>
      <c r="G25" s="32">
        <v>8</v>
      </c>
      <c r="H25" s="33">
        <v>0</v>
      </c>
      <c r="I25" s="33">
        <f>ROUND(ROUND(H25,2)*ROUND(G25,3),2)</f>
      </c>
      <c r="O25">
        <f>(I25*21)/100</f>
      </c>
      <c r="P25" t="s">
        <v>22</v>
      </c>
    </row>
    <row r="26" spans="1:5" ht="12.75">
      <c r="A26" s="34" t="s">
        <v>49</v>
      </c>
      <c r="E26" s="35" t="s">
        <v>46</v>
      </c>
    </row>
    <row r="27" spans="1:5" ht="89.25">
      <c r="A27" s="36" t="s">
        <v>50</v>
      </c>
      <c r="E27" s="37" t="s">
        <v>71</v>
      </c>
    </row>
    <row r="28" spans="1:5" ht="25.5">
      <c r="A28" t="s">
        <v>51</v>
      </c>
      <c r="E28" s="35" t="s">
        <v>75</v>
      </c>
    </row>
    <row r="29" spans="1:16" ht="12.75">
      <c r="A29" s="25" t="s">
        <v>44</v>
      </c>
      <c r="B29" s="29" t="s">
        <v>36</v>
      </c>
      <c r="C29" s="29" t="s">
        <v>86</v>
      </c>
      <c r="D29" s="25" t="s">
        <v>46</v>
      </c>
      <c r="E29" s="30" t="s">
        <v>87</v>
      </c>
      <c r="F29" s="31" t="s">
        <v>78</v>
      </c>
      <c r="G29" s="32">
        <v>240</v>
      </c>
      <c r="H29" s="33">
        <v>0</v>
      </c>
      <c r="I29" s="33">
        <f>ROUND(ROUND(H29,2)*ROUND(G29,3),2)</f>
      </c>
      <c r="O29">
        <f>(I29*21)/100</f>
      </c>
      <c r="P29" t="s">
        <v>22</v>
      </c>
    </row>
    <row r="30" spans="1:5" ht="12.75">
      <c r="A30" s="34" t="s">
        <v>49</v>
      </c>
      <c r="E30" s="35" t="s">
        <v>46</v>
      </c>
    </row>
    <row r="31" spans="1:5" ht="89.25">
      <c r="A31" s="36" t="s">
        <v>50</v>
      </c>
      <c r="E31" s="37" t="s">
        <v>79</v>
      </c>
    </row>
    <row r="32" spans="1:5" ht="25.5">
      <c r="A32" t="s">
        <v>51</v>
      </c>
      <c r="E32" s="35" t="s">
        <v>88</v>
      </c>
    </row>
    <row r="33" spans="1:16" ht="12.75">
      <c r="A33" s="25" t="s">
        <v>44</v>
      </c>
      <c r="B33" s="29" t="s">
        <v>89</v>
      </c>
      <c r="C33" s="29" t="s">
        <v>90</v>
      </c>
      <c r="D33" s="25" t="s">
        <v>46</v>
      </c>
      <c r="E33" s="30" t="s">
        <v>91</v>
      </c>
      <c r="F33" s="31" t="s">
        <v>70</v>
      </c>
      <c r="G33" s="32">
        <v>8</v>
      </c>
      <c r="H33" s="33">
        <v>0</v>
      </c>
      <c r="I33" s="33">
        <f>ROUND(ROUND(H33,2)*ROUND(G33,3),2)</f>
      </c>
      <c r="O33">
        <f>(I33*21)/100</f>
      </c>
      <c r="P33" t="s">
        <v>22</v>
      </c>
    </row>
    <row r="34" spans="1:5" ht="12.75">
      <c r="A34" s="34" t="s">
        <v>49</v>
      </c>
      <c r="E34" s="35" t="s">
        <v>46</v>
      </c>
    </row>
    <row r="35" spans="1:5" ht="51">
      <c r="A35" s="36" t="s">
        <v>50</v>
      </c>
      <c r="E35" s="37" t="s">
        <v>92</v>
      </c>
    </row>
    <row r="36" spans="1:5" ht="63.75">
      <c r="A36" t="s">
        <v>51</v>
      </c>
      <c r="E36" s="35" t="s">
        <v>93</v>
      </c>
    </row>
    <row r="37" spans="1:16" ht="12.75">
      <c r="A37" s="25" t="s">
        <v>44</v>
      </c>
      <c r="B37" s="29" t="s">
        <v>94</v>
      </c>
      <c r="C37" s="29" t="s">
        <v>95</v>
      </c>
      <c r="D37" s="25" t="s">
        <v>46</v>
      </c>
      <c r="E37" s="30" t="s">
        <v>96</v>
      </c>
      <c r="F37" s="31" t="s">
        <v>70</v>
      </c>
      <c r="G37" s="32">
        <v>8</v>
      </c>
      <c r="H37" s="33">
        <v>0</v>
      </c>
      <c r="I37" s="33">
        <f>ROUND(ROUND(H37,2)*ROUND(G37,3),2)</f>
      </c>
      <c r="O37">
        <f>(I37*21)/100</f>
      </c>
      <c r="P37" t="s">
        <v>22</v>
      </c>
    </row>
    <row r="38" spans="1:5" ht="12.75">
      <c r="A38" s="34" t="s">
        <v>49</v>
      </c>
      <c r="E38" s="35" t="s">
        <v>46</v>
      </c>
    </row>
    <row r="39" spans="1:5" ht="51">
      <c r="A39" s="36" t="s">
        <v>50</v>
      </c>
      <c r="E39" s="37" t="s">
        <v>92</v>
      </c>
    </row>
    <row r="40" spans="1:5" ht="25.5">
      <c r="A40" t="s">
        <v>51</v>
      </c>
      <c r="E40" s="35" t="s">
        <v>97</v>
      </c>
    </row>
    <row r="41" spans="1:16" ht="12.75">
      <c r="A41" s="25" t="s">
        <v>44</v>
      </c>
      <c r="B41" s="29" t="s">
        <v>39</v>
      </c>
      <c r="C41" s="29" t="s">
        <v>98</v>
      </c>
      <c r="D41" s="25" t="s">
        <v>46</v>
      </c>
      <c r="E41" s="30" t="s">
        <v>99</v>
      </c>
      <c r="F41" s="31" t="s">
        <v>78</v>
      </c>
      <c r="G41" s="32">
        <v>240</v>
      </c>
      <c r="H41" s="33">
        <v>0</v>
      </c>
      <c r="I41" s="33">
        <f>ROUND(ROUND(H41,2)*ROUND(G41,3),2)</f>
      </c>
      <c r="O41">
        <f>(I41*21)/100</f>
      </c>
      <c r="P41" t="s">
        <v>22</v>
      </c>
    </row>
    <row r="42" spans="1:5" ht="12.75">
      <c r="A42" s="34" t="s">
        <v>49</v>
      </c>
      <c r="E42" s="35" t="s">
        <v>46</v>
      </c>
    </row>
    <row r="43" spans="1:5" ht="51">
      <c r="A43" s="36" t="s">
        <v>50</v>
      </c>
      <c r="E43" s="37" t="s">
        <v>100</v>
      </c>
    </row>
    <row r="44" spans="1:5" ht="25.5">
      <c r="A44" t="s">
        <v>51</v>
      </c>
      <c r="E44" s="35" t="s">
        <v>101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0+O8+O21+O66+O79+O124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102</v>
      </c>
      <c r="I3" s="38">
        <f>0+I8+I21+I66+I79+I124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102</v>
      </c>
      <c r="D4" s="6"/>
      <c r="E4" s="18" t="s">
        <v>103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44</v>
      </c>
      <c r="B9" s="29" t="s">
        <v>28</v>
      </c>
      <c r="C9" s="29" t="s">
        <v>104</v>
      </c>
      <c r="D9" s="25" t="s">
        <v>28</v>
      </c>
      <c r="E9" s="30" t="s">
        <v>105</v>
      </c>
      <c r="F9" s="31" t="s">
        <v>106</v>
      </c>
      <c r="G9" s="32">
        <v>31.107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107</v>
      </c>
    </row>
    <row r="11" spans="1:5" ht="38.25">
      <c r="A11" s="36" t="s">
        <v>50</v>
      </c>
      <c r="E11" s="37" t="s">
        <v>108</v>
      </c>
    </row>
    <row r="12" spans="1:5" ht="25.5">
      <c r="A12" t="s">
        <v>51</v>
      </c>
      <c r="E12" s="35" t="s">
        <v>109</v>
      </c>
    </row>
    <row r="13" spans="1:16" ht="12.75">
      <c r="A13" s="25" t="s">
        <v>44</v>
      </c>
      <c r="B13" s="29" t="s">
        <v>22</v>
      </c>
      <c r="C13" s="29" t="s">
        <v>104</v>
      </c>
      <c r="D13" s="25" t="s">
        <v>22</v>
      </c>
      <c r="E13" s="30" t="s">
        <v>105</v>
      </c>
      <c r="F13" s="31" t="s">
        <v>106</v>
      </c>
      <c r="G13" s="32">
        <v>13.745</v>
      </c>
      <c r="H13" s="33">
        <v>0</v>
      </c>
      <c r="I13" s="33">
        <f>ROUND(ROUND(H13,2)*ROUND(G13,3),2)</f>
      </c>
      <c r="O13">
        <f>(I13*21)/100</f>
      </c>
      <c r="P13" t="s">
        <v>22</v>
      </c>
    </row>
    <row r="14" spans="1:5" ht="12.75">
      <c r="A14" s="34" t="s">
        <v>49</v>
      </c>
      <c r="E14" s="35" t="s">
        <v>110</v>
      </c>
    </row>
    <row r="15" spans="1:5" ht="12.75">
      <c r="A15" s="36" t="s">
        <v>50</v>
      </c>
      <c r="E15" s="37" t="s">
        <v>111</v>
      </c>
    </row>
    <row r="16" spans="1:5" ht="25.5">
      <c r="A16" t="s">
        <v>51</v>
      </c>
      <c r="E16" s="35" t="s">
        <v>109</v>
      </c>
    </row>
    <row r="17" spans="1:16" ht="12.75">
      <c r="A17" s="25" t="s">
        <v>44</v>
      </c>
      <c r="B17" s="29" t="s">
        <v>21</v>
      </c>
      <c r="C17" s="29" t="s">
        <v>104</v>
      </c>
      <c r="D17" s="25" t="s">
        <v>21</v>
      </c>
      <c r="E17" s="30" t="s">
        <v>105</v>
      </c>
      <c r="F17" s="31" t="s">
        <v>106</v>
      </c>
      <c r="G17" s="32">
        <v>51.121</v>
      </c>
      <c r="H17" s="33">
        <v>0</v>
      </c>
      <c r="I17" s="33">
        <f>ROUND(ROUND(H17,2)*ROUND(G17,3),2)</f>
      </c>
      <c r="O17">
        <f>(I17*21)/100</f>
      </c>
      <c r="P17" t="s">
        <v>22</v>
      </c>
    </row>
    <row r="18" spans="1:5" ht="12.75">
      <c r="A18" s="34" t="s">
        <v>49</v>
      </c>
      <c r="E18" s="35" t="s">
        <v>112</v>
      </c>
    </row>
    <row r="19" spans="1:5" ht="89.25">
      <c r="A19" s="36" t="s">
        <v>50</v>
      </c>
      <c r="E19" s="37" t="s">
        <v>113</v>
      </c>
    </row>
    <row r="20" spans="1:5" ht="25.5">
      <c r="A20" t="s">
        <v>51</v>
      </c>
      <c r="E20" s="35" t="s">
        <v>109</v>
      </c>
    </row>
    <row r="21" spans="1:18" ht="12.75" customHeight="1">
      <c r="A21" s="6" t="s">
        <v>42</v>
      </c>
      <c r="B21" s="6"/>
      <c r="C21" s="40" t="s">
        <v>28</v>
      </c>
      <c r="D21" s="6"/>
      <c r="E21" s="27" t="s">
        <v>114</v>
      </c>
      <c r="F21" s="6"/>
      <c r="G21" s="6"/>
      <c r="H21" s="6"/>
      <c r="I21" s="41">
        <f>0+Q21</f>
      </c>
      <c r="O21">
        <f>0+R21</f>
      </c>
      <c r="Q21">
        <f>0+I22+I26+I30+I34+I38+I42+I46+I50+I54+I58+I62</f>
      </c>
      <c r="R21">
        <f>0+O22+O26+O30+O34+O38+O42+O46+O50+O54+O58+O62</f>
      </c>
    </row>
    <row r="22" spans="1:16" ht="25.5">
      <c r="A22" s="25" t="s">
        <v>44</v>
      </c>
      <c r="B22" s="29" t="s">
        <v>32</v>
      </c>
      <c r="C22" s="29" t="s">
        <v>115</v>
      </c>
      <c r="D22" s="25" t="s">
        <v>46</v>
      </c>
      <c r="E22" s="30" t="s">
        <v>116</v>
      </c>
      <c r="F22" s="31" t="s">
        <v>117</v>
      </c>
      <c r="G22" s="32">
        <v>8.806</v>
      </c>
      <c r="H22" s="33">
        <v>0</v>
      </c>
      <c r="I22" s="33">
        <f>ROUND(ROUND(H22,2)*ROUND(G22,3),2)</f>
      </c>
      <c r="O22">
        <f>(I22*21)/100</f>
      </c>
      <c r="P22" t="s">
        <v>22</v>
      </c>
    </row>
    <row r="23" spans="1:5" ht="12.75">
      <c r="A23" s="34" t="s">
        <v>49</v>
      </c>
      <c r="E23" s="35" t="s">
        <v>118</v>
      </c>
    </row>
    <row r="24" spans="1:5" ht="25.5">
      <c r="A24" s="36" t="s">
        <v>50</v>
      </c>
      <c r="E24" s="37" t="s">
        <v>119</v>
      </c>
    </row>
    <row r="25" spans="1:5" ht="63.75">
      <c r="A25" t="s">
        <v>51</v>
      </c>
      <c r="E25" s="35" t="s">
        <v>120</v>
      </c>
    </row>
    <row r="26" spans="1:16" ht="25.5">
      <c r="A26" s="25" t="s">
        <v>44</v>
      </c>
      <c r="B26" s="29" t="s">
        <v>34</v>
      </c>
      <c r="C26" s="29" t="s">
        <v>121</v>
      </c>
      <c r="D26" s="25" t="s">
        <v>46</v>
      </c>
      <c r="E26" s="30" t="s">
        <v>122</v>
      </c>
      <c r="F26" s="31" t="s">
        <v>117</v>
      </c>
      <c r="G26" s="32">
        <v>18.64</v>
      </c>
      <c r="H26" s="33">
        <v>0</v>
      </c>
      <c r="I26" s="33">
        <f>ROUND(ROUND(H26,2)*ROUND(G26,3),2)</f>
      </c>
      <c r="O26">
        <f>(I26*21)/100</f>
      </c>
      <c r="P26" t="s">
        <v>22</v>
      </c>
    </row>
    <row r="27" spans="1:5" ht="12.75">
      <c r="A27" s="34" t="s">
        <v>49</v>
      </c>
      <c r="E27" s="35" t="s">
        <v>118</v>
      </c>
    </row>
    <row r="28" spans="1:5" ht="76.5">
      <c r="A28" s="36" t="s">
        <v>50</v>
      </c>
      <c r="E28" s="37" t="s">
        <v>123</v>
      </c>
    </row>
    <row r="29" spans="1:5" ht="63.75">
      <c r="A29" t="s">
        <v>51</v>
      </c>
      <c r="E29" s="35" t="s">
        <v>120</v>
      </c>
    </row>
    <row r="30" spans="1:16" ht="12.75">
      <c r="A30" s="25" t="s">
        <v>44</v>
      </c>
      <c r="B30" s="29" t="s">
        <v>36</v>
      </c>
      <c r="C30" s="29" t="s">
        <v>124</v>
      </c>
      <c r="D30" s="25" t="s">
        <v>46</v>
      </c>
      <c r="E30" s="30" t="s">
        <v>125</v>
      </c>
      <c r="F30" s="31" t="s">
        <v>126</v>
      </c>
      <c r="G30" s="32">
        <v>96.12</v>
      </c>
      <c r="H30" s="33">
        <v>0</v>
      </c>
      <c r="I30" s="33">
        <f>ROUND(ROUND(H30,2)*ROUND(G30,3),2)</f>
      </c>
      <c r="O30">
        <f>(I30*21)/100</f>
      </c>
      <c r="P30" t="s">
        <v>22</v>
      </c>
    </row>
    <row r="31" spans="1:5" ht="12.75">
      <c r="A31" s="34" t="s">
        <v>49</v>
      </c>
      <c r="E31" s="35" t="s">
        <v>118</v>
      </c>
    </row>
    <row r="32" spans="1:5" ht="63.75">
      <c r="A32" s="36" t="s">
        <v>50</v>
      </c>
      <c r="E32" s="37" t="s">
        <v>127</v>
      </c>
    </row>
    <row r="33" spans="1:5" ht="63.75">
      <c r="A33" t="s">
        <v>51</v>
      </c>
      <c r="E33" s="35" t="s">
        <v>120</v>
      </c>
    </row>
    <row r="34" spans="1:16" ht="12.75">
      <c r="A34" s="25" t="s">
        <v>44</v>
      </c>
      <c r="B34" s="29" t="s">
        <v>89</v>
      </c>
      <c r="C34" s="29" t="s">
        <v>128</v>
      </c>
      <c r="D34" s="25" t="s">
        <v>46</v>
      </c>
      <c r="E34" s="30" t="s">
        <v>129</v>
      </c>
      <c r="F34" s="31" t="s">
        <v>117</v>
      </c>
      <c r="G34" s="32">
        <v>5.976</v>
      </c>
      <c r="H34" s="33">
        <v>0</v>
      </c>
      <c r="I34" s="33">
        <f>ROUND(ROUND(H34,2)*ROUND(G34,3),2)</f>
      </c>
      <c r="O34">
        <f>(I34*21)/100</f>
      </c>
      <c r="P34" t="s">
        <v>22</v>
      </c>
    </row>
    <row r="35" spans="1:5" ht="12.75">
      <c r="A35" s="34" t="s">
        <v>49</v>
      </c>
      <c r="E35" s="35" t="s">
        <v>118</v>
      </c>
    </row>
    <row r="36" spans="1:5" ht="38.25">
      <c r="A36" s="36" t="s">
        <v>50</v>
      </c>
      <c r="E36" s="37" t="s">
        <v>130</v>
      </c>
    </row>
    <row r="37" spans="1:5" ht="63.75">
      <c r="A37" t="s">
        <v>51</v>
      </c>
      <c r="E37" s="35" t="s">
        <v>120</v>
      </c>
    </row>
    <row r="38" spans="1:16" ht="12.75">
      <c r="A38" s="25" t="s">
        <v>44</v>
      </c>
      <c r="B38" s="29" t="s">
        <v>94</v>
      </c>
      <c r="C38" s="29" t="s">
        <v>131</v>
      </c>
      <c r="D38" s="25" t="s">
        <v>46</v>
      </c>
      <c r="E38" s="30" t="s">
        <v>132</v>
      </c>
      <c r="F38" s="31" t="s">
        <v>117</v>
      </c>
      <c r="G38" s="32">
        <v>18.974</v>
      </c>
      <c r="H38" s="33">
        <v>0</v>
      </c>
      <c r="I38" s="33">
        <f>ROUND(ROUND(H38,2)*ROUND(G38,3),2)</f>
      </c>
      <c r="O38">
        <f>(I38*21)/100</f>
      </c>
      <c r="P38" t="s">
        <v>22</v>
      </c>
    </row>
    <row r="39" spans="1:5" ht="12.75">
      <c r="A39" s="34" t="s">
        <v>49</v>
      </c>
      <c r="E39" s="35" t="s">
        <v>133</v>
      </c>
    </row>
    <row r="40" spans="1:5" ht="12.75">
      <c r="A40" s="36" t="s">
        <v>50</v>
      </c>
      <c r="E40" s="37" t="s">
        <v>134</v>
      </c>
    </row>
    <row r="41" spans="1:5" ht="369.75">
      <c r="A41" t="s">
        <v>51</v>
      </c>
      <c r="E41" s="35" t="s">
        <v>135</v>
      </c>
    </row>
    <row r="42" spans="1:16" ht="12.75">
      <c r="A42" s="25" t="s">
        <v>44</v>
      </c>
      <c r="B42" s="29" t="s">
        <v>39</v>
      </c>
      <c r="C42" s="29" t="s">
        <v>136</v>
      </c>
      <c r="D42" s="25" t="s">
        <v>46</v>
      </c>
      <c r="E42" s="30" t="s">
        <v>137</v>
      </c>
      <c r="F42" s="31" t="s">
        <v>117</v>
      </c>
      <c r="G42" s="32">
        <v>7.188</v>
      </c>
      <c r="H42" s="33">
        <v>0</v>
      </c>
      <c r="I42" s="33">
        <f>ROUND(ROUND(H42,2)*ROUND(G42,3),2)</f>
      </c>
      <c r="O42">
        <f>(I42*21)/100</f>
      </c>
      <c r="P42" t="s">
        <v>22</v>
      </c>
    </row>
    <row r="43" spans="1:5" ht="12.75">
      <c r="A43" s="34" t="s">
        <v>49</v>
      </c>
      <c r="E43" s="35" t="s">
        <v>118</v>
      </c>
    </row>
    <row r="44" spans="1:5" ht="153">
      <c r="A44" s="36" t="s">
        <v>50</v>
      </c>
      <c r="E44" s="37" t="s">
        <v>138</v>
      </c>
    </row>
    <row r="45" spans="1:5" ht="369.75">
      <c r="A45" t="s">
        <v>51</v>
      </c>
      <c r="E45" s="35" t="s">
        <v>135</v>
      </c>
    </row>
    <row r="46" spans="1:16" ht="12.75">
      <c r="A46" s="25" t="s">
        <v>44</v>
      </c>
      <c r="B46" s="29" t="s">
        <v>41</v>
      </c>
      <c r="C46" s="29" t="s">
        <v>139</v>
      </c>
      <c r="D46" s="25" t="s">
        <v>46</v>
      </c>
      <c r="E46" s="30" t="s">
        <v>140</v>
      </c>
      <c r="F46" s="31" t="s">
        <v>117</v>
      </c>
      <c r="G46" s="32">
        <v>18.974</v>
      </c>
      <c r="H46" s="33">
        <v>0</v>
      </c>
      <c r="I46" s="33">
        <f>ROUND(ROUND(H46,2)*ROUND(G46,3),2)</f>
      </c>
      <c r="O46">
        <f>(I46*21)/100</f>
      </c>
      <c r="P46" t="s">
        <v>22</v>
      </c>
    </row>
    <row r="47" spans="1:5" ht="12.75">
      <c r="A47" s="34" t="s">
        <v>49</v>
      </c>
      <c r="E47" s="35" t="s">
        <v>141</v>
      </c>
    </row>
    <row r="48" spans="1:5" ht="12.75">
      <c r="A48" s="36" t="s">
        <v>50</v>
      </c>
      <c r="E48" s="37" t="s">
        <v>142</v>
      </c>
    </row>
    <row r="49" spans="1:5" ht="229.5">
      <c r="A49" t="s">
        <v>51</v>
      </c>
      <c r="E49" s="35" t="s">
        <v>143</v>
      </c>
    </row>
    <row r="50" spans="1:16" ht="12.75">
      <c r="A50" s="25" t="s">
        <v>44</v>
      </c>
      <c r="B50" s="29" t="s">
        <v>144</v>
      </c>
      <c r="C50" s="29" t="s">
        <v>145</v>
      </c>
      <c r="D50" s="25" t="s">
        <v>46</v>
      </c>
      <c r="E50" s="30" t="s">
        <v>146</v>
      </c>
      <c r="F50" s="31" t="s">
        <v>117</v>
      </c>
      <c r="G50" s="32">
        <v>5.324</v>
      </c>
      <c r="H50" s="33">
        <v>0</v>
      </c>
      <c r="I50" s="33">
        <f>ROUND(ROUND(H50,2)*ROUND(G50,3),2)</f>
      </c>
      <c r="O50">
        <f>(I50*21)/100</f>
      </c>
      <c r="P50" t="s">
        <v>22</v>
      </c>
    </row>
    <row r="51" spans="1:5" ht="12.75">
      <c r="A51" s="34" t="s">
        <v>49</v>
      </c>
      <c r="E51" s="35" t="s">
        <v>147</v>
      </c>
    </row>
    <row r="52" spans="1:5" ht="12.75">
      <c r="A52" s="36" t="s">
        <v>50</v>
      </c>
      <c r="E52" s="37" t="s">
        <v>148</v>
      </c>
    </row>
    <row r="53" spans="1:5" ht="229.5">
      <c r="A53" t="s">
        <v>51</v>
      </c>
      <c r="E53" s="35" t="s">
        <v>149</v>
      </c>
    </row>
    <row r="54" spans="1:16" ht="12.75">
      <c r="A54" s="25" t="s">
        <v>44</v>
      </c>
      <c r="B54" s="29" t="s">
        <v>150</v>
      </c>
      <c r="C54" s="29" t="s">
        <v>151</v>
      </c>
      <c r="D54" s="25" t="s">
        <v>46</v>
      </c>
      <c r="E54" s="30" t="s">
        <v>152</v>
      </c>
      <c r="F54" s="31" t="s">
        <v>153</v>
      </c>
      <c r="G54" s="32">
        <v>136.825</v>
      </c>
      <c r="H54" s="33">
        <v>0</v>
      </c>
      <c r="I54" s="33">
        <f>ROUND(ROUND(H54,2)*ROUND(G54,3),2)</f>
      </c>
      <c r="O54">
        <f>(I54*21)/100</f>
      </c>
      <c r="P54" t="s">
        <v>22</v>
      </c>
    </row>
    <row r="55" spans="1:5" ht="12.75">
      <c r="A55" s="34" t="s">
        <v>49</v>
      </c>
      <c r="E55" s="35" t="s">
        <v>154</v>
      </c>
    </row>
    <row r="56" spans="1:5" ht="12.75">
      <c r="A56" s="36" t="s">
        <v>50</v>
      </c>
      <c r="E56" s="37" t="s">
        <v>155</v>
      </c>
    </row>
    <row r="57" spans="1:5" ht="25.5">
      <c r="A57" t="s">
        <v>51</v>
      </c>
      <c r="E57" s="35" t="s">
        <v>156</v>
      </c>
    </row>
    <row r="58" spans="1:16" ht="12.75">
      <c r="A58" s="25" t="s">
        <v>44</v>
      </c>
      <c r="B58" s="29" t="s">
        <v>157</v>
      </c>
      <c r="C58" s="29" t="s">
        <v>158</v>
      </c>
      <c r="D58" s="25" t="s">
        <v>46</v>
      </c>
      <c r="E58" s="30" t="s">
        <v>159</v>
      </c>
      <c r="F58" s="31" t="s">
        <v>153</v>
      </c>
      <c r="G58" s="32">
        <v>54.21</v>
      </c>
      <c r="H58" s="33">
        <v>0</v>
      </c>
      <c r="I58" s="33">
        <f>ROUND(ROUND(H58,2)*ROUND(G58,3),2)</f>
      </c>
      <c r="O58">
        <f>(I58*21)/100</f>
      </c>
      <c r="P58" t="s">
        <v>22</v>
      </c>
    </row>
    <row r="59" spans="1:5" ht="12.75">
      <c r="A59" s="34" t="s">
        <v>49</v>
      </c>
      <c r="E59" s="35" t="s">
        <v>160</v>
      </c>
    </row>
    <row r="60" spans="1:5" ht="12.75">
      <c r="A60" s="36" t="s">
        <v>50</v>
      </c>
      <c r="E60" s="37" t="s">
        <v>161</v>
      </c>
    </row>
    <row r="61" spans="1:5" ht="38.25">
      <c r="A61" t="s">
        <v>51</v>
      </c>
      <c r="E61" s="35" t="s">
        <v>162</v>
      </c>
    </row>
    <row r="62" spans="1:16" ht="12.75">
      <c r="A62" s="25" t="s">
        <v>44</v>
      </c>
      <c r="B62" s="29" t="s">
        <v>163</v>
      </c>
      <c r="C62" s="29" t="s">
        <v>164</v>
      </c>
      <c r="D62" s="25" t="s">
        <v>46</v>
      </c>
      <c r="E62" s="30" t="s">
        <v>165</v>
      </c>
      <c r="F62" s="31" t="s">
        <v>153</v>
      </c>
      <c r="G62" s="32">
        <v>54.21</v>
      </c>
      <c r="H62" s="33">
        <v>0</v>
      </c>
      <c r="I62" s="33">
        <f>ROUND(ROUND(H62,2)*ROUND(G62,3),2)</f>
      </c>
      <c r="O62">
        <f>(I62*21)/100</f>
      </c>
      <c r="P62" t="s">
        <v>22</v>
      </c>
    </row>
    <row r="63" spans="1:5" ht="12.75">
      <c r="A63" s="34" t="s">
        <v>49</v>
      </c>
      <c r="E63" s="35" t="s">
        <v>46</v>
      </c>
    </row>
    <row r="64" spans="1:5" ht="12.75">
      <c r="A64" s="36" t="s">
        <v>50</v>
      </c>
      <c r="E64" s="37" t="s">
        <v>161</v>
      </c>
    </row>
    <row r="65" spans="1:5" ht="25.5">
      <c r="A65" t="s">
        <v>51</v>
      </c>
      <c r="E65" s="35" t="s">
        <v>166</v>
      </c>
    </row>
    <row r="66" spans="1:18" ht="12.75" customHeight="1">
      <c r="A66" s="6" t="s">
        <v>42</v>
      </c>
      <c r="B66" s="6"/>
      <c r="C66" s="40" t="s">
        <v>22</v>
      </c>
      <c r="D66" s="6"/>
      <c r="E66" s="27" t="s">
        <v>167</v>
      </c>
      <c r="F66" s="6"/>
      <c r="G66" s="6"/>
      <c r="H66" s="6"/>
      <c r="I66" s="41">
        <f>0+Q66</f>
      </c>
      <c r="O66">
        <f>0+R66</f>
      </c>
      <c r="Q66">
        <f>0+I67+I71+I75</f>
      </c>
      <c r="R66">
        <f>0+O67+O71+O75</f>
      </c>
    </row>
    <row r="67" spans="1:16" ht="12.75">
      <c r="A67" s="25" t="s">
        <v>44</v>
      </c>
      <c r="B67" s="29" t="s">
        <v>168</v>
      </c>
      <c r="C67" s="29" t="s">
        <v>169</v>
      </c>
      <c r="D67" s="25" t="s">
        <v>46</v>
      </c>
      <c r="E67" s="30" t="s">
        <v>170</v>
      </c>
      <c r="F67" s="31" t="s">
        <v>153</v>
      </c>
      <c r="G67" s="32">
        <v>8.568</v>
      </c>
      <c r="H67" s="33">
        <v>0</v>
      </c>
      <c r="I67" s="33">
        <f>ROUND(ROUND(H67,2)*ROUND(G67,3),2)</f>
      </c>
      <c r="O67">
        <f>(I67*21)/100</f>
      </c>
      <c r="P67" t="s">
        <v>22</v>
      </c>
    </row>
    <row r="68" spans="1:5" ht="12.75">
      <c r="A68" s="34" t="s">
        <v>49</v>
      </c>
      <c r="E68" s="35" t="s">
        <v>171</v>
      </c>
    </row>
    <row r="69" spans="1:5" ht="12.75">
      <c r="A69" s="36" t="s">
        <v>50</v>
      </c>
      <c r="E69" s="37" t="s">
        <v>172</v>
      </c>
    </row>
    <row r="70" spans="1:5" ht="25.5">
      <c r="A70" t="s">
        <v>51</v>
      </c>
      <c r="E70" s="35" t="s">
        <v>173</v>
      </c>
    </row>
    <row r="71" spans="1:16" ht="12.75">
      <c r="A71" s="25" t="s">
        <v>44</v>
      </c>
      <c r="B71" s="29" t="s">
        <v>174</v>
      </c>
      <c r="C71" s="29" t="s">
        <v>175</v>
      </c>
      <c r="D71" s="25" t="s">
        <v>46</v>
      </c>
      <c r="E71" s="30" t="s">
        <v>176</v>
      </c>
      <c r="F71" s="31" t="s">
        <v>126</v>
      </c>
      <c r="G71" s="32">
        <v>71.37</v>
      </c>
      <c r="H71" s="33">
        <v>0</v>
      </c>
      <c r="I71" s="33">
        <f>ROUND(ROUND(H71,2)*ROUND(G71,3),2)</f>
      </c>
      <c r="O71">
        <f>(I71*21)/100</f>
      </c>
      <c r="P71" t="s">
        <v>22</v>
      </c>
    </row>
    <row r="72" spans="1:5" ht="12.75">
      <c r="A72" s="34" t="s">
        <v>49</v>
      </c>
      <c r="E72" s="35" t="s">
        <v>177</v>
      </c>
    </row>
    <row r="73" spans="1:5" ht="12.75">
      <c r="A73" s="36" t="s">
        <v>50</v>
      </c>
      <c r="E73" s="37" t="s">
        <v>178</v>
      </c>
    </row>
    <row r="74" spans="1:5" ht="165.75">
      <c r="A74" t="s">
        <v>51</v>
      </c>
      <c r="E74" s="35" t="s">
        <v>179</v>
      </c>
    </row>
    <row r="75" spans="1:16" ht="12.75">
      <c r="A75" s="25" t="s">
        <v>44</v>
      </c>
      <c r="B75" s="29" t="s">
        <v>180</v>
      </c>
      <c r="C75" s="29" t="s">
        <v>181</v>
      </c>
      <c r="D75" s="25" t="s">
        <v>46</v>
      </c>
      <c r="E75" s="30" t="s">
        <v>182</v>
      </c>
      <c r="F75" s="31" t="s">
        <v>153</v>
      </c>
      <c r="G75" s="32">
        <v>136.825</v>
      </c>
      <c r="H75" s="33">
        <v>0</v>
      </c>
      <c r="I75" s="33">
        <f>ROUND(ROUND(H75,2)*ROUND(G75,3),2)</f>
      </c>
      <c r="O75">
        <f>(I75*21)/100</f>
      </c>
      <c r="P75" t="s">
        <v>22</v>
      </c>
    </row>
    <row r="76" spans="1:5" ht="12.75">
      <c r="A76" s="34" t="s">
        <v>49</v>
      </c>
      <c r="E76" s="35" t="s">
        <v>183</v>
      </c>
    </row>
    <row r="77" spans="1:5" ht="12.75">
      <c r="A77" s="36" t="s">
        <v>50</v>
      </c>
      <c r="E77" s="37" t="s">
        <v>184</v>
      </c>
    </row>
    <row r="78" spans="1:5" ht="102">
      <c r="A78" t="s">
        <v>51</v>
      </c>
      <c r="E78" s="35" t="s">
        <v>185</v>
      </c>
    </row>
    <row r="79" spans="1:18" ht="12.75" customHeight="1">
      <c r="A79" s="6" t="s">
        <v>42</v>
      </c>
      <c r="B79" s="6"/>
      <c r="C79" s="40" t="s">
        <v>34</v>
      </c>
      <c r="D79" s="6"/>
      <c r="E79" s="27" t="s">
        <v>186</v>
      </c>
      <c r="F79" s="6"/>
      <c r="G79" s="6"/>
      <c r="H79" s="6"/>
      <c r="I79" s="41">
        <f>0+Q79</f>
      </c>
      <c r="O79">
        <f>0+R79</f>
      </c>
      <c r="Q79">
        <f>0+I80+I84+I88+I92+I96+I100+I104+I108+I112+I116+I120</f>
      </c>
      <c r="R79">
        <f>0+O80+O84+O88+O92+O96+O100+O104+O108+O112+O116+O120</f>
      </c>
    </row>
    <row r="80" spans="1:16" ht="12.75">
      <c r="A80" s="25" t="s">
        <v>44</v>
      </c>
      <c r="B80" s="29" t="s">
        <v>187</v>
      </c>
      <c r="C80" s="29" t="s">
        <v>188</v>
      </c>
      <c r="D80" s="25" t="s">
        <v>46</v>
      </c>
      <c r="E80" s="30" t="s">
        <v>189</v>
      </c>
      <c r="F80" s="31" t="s">
        <v>117</v>
      </c>
      <c r="G80" s="32">
        <v>13.298</v>
      </c>
      <c r="H80" s="33">
        <v>0</v>
      </c>
      <c r="I80" s="33">
        <f>ROUND(ROUND(H80,2)*ROUND(G80,3),2)</f>
      </c>
      <c r="O80">
        <f>(I80*21)/100</f>
      </c>
      <c r="P80" t="s">
        <v>22</v>
      </c>
    </row>
    <row r="81" spans="1:5" ht="12.75">
      <c r="A81" s="34" t="s">
        <v>49</v>
      </c>
      <c r="E81" s="35" t="s">
        <v>190</v>
      </c>
    </row>
    <row r="82" spans="1:5" ht="25.5">
      <c r="A82" s="36" t="s">
        <v>50</v>
      </c>
      <c r="E82" s="37" t="s">
        <v>191</v>
      </c>
    </row>
    <row r="83" spans="1:5" ht="51">
      <c r="A83" t="s">
        <v>51</v>
      </c>
      <c r="E83" s="35" t="s">
        <v>192</v>
      </c>
    </row>
    <row r="84" spans="1:16" ht="12.75">
      <c r="A84" s="25" t="s">
        <v>44</v>
      </c>
      <c r="B84" s="29" t="s">
        <v>193</v>
      </c>
      <c r="C84" s="29" t="s">
        <v>194</v>
      </c>
      <c r="D84" s="25" t="s">
        <v>46</v>
      </c>
      <c r="E84" s="30" t="s">
        <v>195</v>
      </c>
      <c r="F84" s="31" t="s">
        <v>153</v>
      </c>
      <c r="G84" s="32">
        <v>76.83</v>
      </c>
      <c r="H84" s="33">
        <v>0</v>
      </c>
      <c r="I84" s="33">
        <f>ROUND(ROUND(H84,2)*ROUND(G84,3),2)</f>
      </c>
      <c r="O84">
        <f>(I84*21)/100</f>
      </c>
      <c r="P84" t="s">
        <v>22</v>
      </c>
    </row>
    <row r="85" spans="1:5" ht="12.75">
      <c r="A85" s="34" t="s">
        <v>49</v>
      </c>
      <c r="E85" s="35" t="s">
        <v>196</v>
      </c>
    </row>
    <row r="86" spans="1:5" ht="12.75">
      <c r="A86" s="36" t="s">
        <v>50</v>
      </c>
      <c r="E86" s="37" t="s">
        <v>197</v>
      </c>
    </row>
    <row r="87" spans="1:5" ht="51">
      <c r="A87" t="s">
        <v>51</v>
      </c>
      <c r="E87" s="35" t="s">
        <v>192</v>
      </c>
    </row>
    <row r="88" spans="1:16" ht="12.75">
      <c r="A88" s="25" t="s">
        <v>44</v>
      </c>
      <c r="B88" s="29" t="s">
        <v>198</v>
      </c>
      <c r="C88" s="29" t="s">
        <v>199</v>
      </c>
      <c r="D88" s="25" t="s">
        <v>46</v>
      </c>
      <c r="E88" s="30" t="s">
        <v>200</v>
      </c>
      <c r="F88" s="31" t="s">
        <v>153</v>
      </c>
      <c r="G88" s="32">
        <v>40.89</v>
      </c>
      <c r="H88" s="33">
        <v>0</v>
      </c>
      <c r="I88" s="33">
        <f>ROUND(ROUND(H88,2)*ROUND(G88,3),2)</f>
      </c>
      <c r="O88">
        <f>(I88*21)/100</f>
      </c>
      <c r="P88" t="s">
        <v>22</v>
      </c>
    </row>
    <row r="89" spans="1:5" ht="12.75">
      <c r="A89" s="34" t="s">
        <v>49</v>
      </c>
      <c r="E89" s="35" t="s">
        <v>201</v>
      </c>
    </row>
    <row r="90" spans="1:5" ht="12.75">
      <c r="A90" s="36" t="s">
        <v>50</v>
      </c>
      <c r="E90" s="37" t="s">
        <v>202</v>
      </c>
    </row>
    <row r="91" spans="1:5" ht="51">
      <c r="A91" t="s">
        <v>51</v>
      </c>
      <c r="E91" s="35" t="s">
        <v>203</v>
      </c>
    </row>
    <row r="92" spans="1:16" ht="12.75">
      <c r="A92" s="25" t="s">
        <v>44</v>
      </c>
      <c r="B92" s="29" t="s">
        <v>204</v>
      </c>
      <c r="C92" s="29" t="s">
        <v>205</v>
      </c>
      <c r="D92" s="25" t="s">
        <v>46</v>
      </c>
      <c r="E92" s="30" t="s">
        <v>206</v>
      </c>
      <c r="F92" s="31" t="s">
        <v>153</v>
      </c>
      <c r="G92" s="32">
        <v>81.77</v>
      </c>
      <c r="H92" s="33">
        <v>0</v>
      </c>
      <c r="I92" s="33">
        <f>ROUND(ROUND(H92,2)*ROUND(G92,3),2)</f>
      </c>
      <c r="O92">
        <f>(I92*21)/100</f>
      </c>
      <c r="P92" t="s">
        <v>22</v>
      </c>
    </row>
    <row r="93" spans="1:5" ht="12.75">
      <c r="A93" s="34" t="s">
        <v>49</v>
      </c>
      <c r="E93" s="35" t="s">
        <v>207</v>
      </c>
    </row>
    <row r="94" spans="1:5" ht="12.75">
      <c r="A94" s="36" t="s">
        <v>50</v>
      </c>
      <c r="E94" s="37" t="s">
        <v>208</v>
      </c>
    </row>
    <row r="95" spans="1:5" ht="51">
      <c r="A95" t="s">
        <v>51</v>
      </c>
      <c r="E95" s="35" t="s">
        <v>203</v>
      </c>
    </row>
    <row r="96" spans="1:16" ht="12.75">
      <c r="A96" s="25" t="s">
        <v>44</v>
      </c>
      <c r="B96" s="29" t="s">
        <v>209</v>
      </c>
      <c r="C96" s="29" t="s">
        <v>210</v>
      </c>
      <c r="D96" s="25" t="s">
        <v>46</v>
      </c>
      <c r="E96" s="30" t="s">
        <v>211</v>
      </c>
      <c r="F96" s="31" t="s">
        <v>153</v>
      </c>
      <c r="G96" s="32">
        <v>81.77</v>
      </c>
      <c r="H96" s="33">
        <v>0</v>
      </c>
      <c r="I96" s="33">
        <f>ROUND(ROUND(H96,2)*ROUND(G96,3),2)</f>
      </c>
      <c r="O96">
        <f>(I96*21)/100</f>
      </c>
      <c r="P96" t="s">
        <v>22</v>
      </c>
    </row>
    <row r="97" spans="1:5" ht="12.75">
      <c r="A97" s="34" t="s">
        <v>49</v>
      </c>
      <c r="E97" s="35" t="s">
        <v>46</v>
      </c>
    </row>
    <row r="98" spans="1:5" ht="12.75">
      <c r="A98" s="36" t="s">
        <v>50</v>
      </c>
      <c r="E98" s="37" t="s">
        <v>212</v>
      </c>
    </row>
    <row r="99" spans="1:5" ht="140.25">
      <c r="A99" t="s">
        <v>51</v>
      </c>
      <c r="E99" s="35" t="s">
        <v>213</v>
      </c>
    </row>
    <row r="100" spans="1:16" ht="12.75">
      <c r="A100" s="25" t="s">
        <v>44</v>
      </c>
      <c r="B100" s="29" t="s">
        <v>214</v>
      </c>
      <c r="C100" s="29" t="s">
        <v>215</v>
      </c>
      <c r="D100" s="25" t="s">
        <v>46</v>
      </c>
      <c r="E100" s="30" t="s">
        <v>216</v>
      </c>
      <c r="F100" s="31" t="s">
        <v>117</v>
      </c>
      <c r="G100" s="32">
        <v>4.089</v>
      </c>
      <c r="H100" s="33">
        <v>0</v>
      </c>
      <c r="I100" s="33">
        <f>ROUND(ROUND(H100,2)*ROUND(G100,3),2)</f>
      </c>
      <c r="O100">
        <f>(I100*21)/100</f>
      </c>
      <c r="P100" t="s">
        <v>22</v>
      </c>
    </row>
    <row r="101" spans="1:5" ht="12.75">
      <c r="A101" s="34" t="s">
        <v>49</v>
      </c>
      <c r="E101" s="35" t="s">
        <v>217</v>
      </c>
    </row>
    <row r="102" spans="1:5" ht="25.5">
      <c r="A102" s="36" t="s">
        <v>50</v>
      </c>
      <c r="E102" s="37" t="s">
        <v>218</v>
      </c>
    </row>
    <row r="103" spans="1:5" ht="140.25">
      <c r="A103" t="s">
        <v>51</v>
      </c>
      <c r="E103" s="35" t="s">
        <v>213</v>
      </c>
    </row>
    <row r="104" spans="1:16" ht="12.75">
      <c r="A104" s="25" t="s">
        <v>44</v>
      </c>
      <c r="B104" s="29" t="s">
        <v>219</v>
      </c>
      <c r="C104" s="29" t="s">
        <v>220</v>
      </c>
      <c r="D104" s="25" t="s">
        <v>28</v>
      </c>
      <c r="E104" s="30" t="s">
        <v>221</v>
      </c>
      <c r="F104" s="31" t="s">
        <v>153</v>
      </c>
      <c r="G104" s="32">
        <v>52.26</v>
      </c>
      <c r="H104" s="33">
        <v>0</v>
      </c>
      <c r="I104" s="33">
        <f>ROUND(ROUND(H104,2)*ROUND(G104,3),2)</f>
      </c>
      <c r="O104">
        <f>(I104*21)/100</f>
      </c>
      <c r="P104" t="s">
        <v>22</v>
      </c>
    </row>
    <row r="105" spans="1:5" ht="12.75">
      <c r="A105" s="34" t="s">
        <v>49</v>
      </c>
      <c r="E105" s="35" t="s">
        <v>222</v>
      </c>
    </row>
    <row r="106" spans="1:5" ht="12.75">
      <c r="A106" s="36" t="s">
        <v>50</v>
      </c>
      <c r="E106" s="37" t="s">
        <v>223</v>
      </c>
    </row>
    <row r="107" spans="1:5" ht="153">
      <c r="A107" t="s">
        <v>51</v>
      </c>
      <c r="E107" s="35" t="s">
        <v>224</v>
      </c>
    </row>
    <row r="108" spans="1:16" ht="12.75">
      <c r="A108" s="25" t="s">
        <v>44</v>
      </c>
      <c r="B108" s="29" t="s">
        <v>225</v>
      </c>
      <c r="C108" s="29" t="s">
        <v>220</v>
      </c>
      <c r="D108" s="25" t="s">
        <v>22</v>
      </c>
      <c r="E108" s="30" t="s">
        <v>221</v>
      </c>
      <c r="F108" s="31" t="s">
        <v>153</v>
      </c>
      <c r="G108" s="32">
        <v>3.12</v>
      </c>
      <c r="H108" s="33">
        <v>0</v>
      </c>
      <c r="I108" s="33">
        <f>ROUND(ROUND(H108,2)*ROUND(G108,3),2)</f>
      </c>
      <c r="O108">
        <f>(I108*21)/100</f>
      </c>
      <c r="P108" t="s">
        <v>22</v>
      </c>
    </row>
    <row r="109" spans="1:5" ht="12.75">
      <c r="A109" s="34" t="s">
        <v>49</v>
      </c>
      <c r="E109" s="35" t="s">
        <v>226</v>
      </c>
    </row>
    <row r="110" spans="1:5" ht="12.75">
      <c r="A110" s="36" t="s">
        <v>50</v>
      </c>
      <c r="E110" s="37" t="s">
        <v>227</v>
      </c>
    </row>
    <row r="111" spans="1:5" ht="153">
      <c r="A111" t="s">
        <v>51</v>
      </c>
      <c r="E111" s="35" t="s">
        <v>224</v>
      </c>
    </row>
    <row r="112" spans="1:16" ht="25.5">
      <c r="A112" s="25" t="s">
        <v>44</v>
      </c>
      <c r="B112" s="29" t="s">
        <v>228</v>
      </c>
      <c r="C112" s="29" t="s">
        <v>229</v>
      </c>
      <c r="D112" s="25" t="s">
        <v>46</v>
      </c>
      <c r="E112" s="30" t="s">
        <v>230</v>
      </c>
      <c r="F112" s="31" t="s">
        <v>153</v>
      </c>
      <c r="G112" s="32">
        <v>12.48</v>
      </c>
      <c r="H112" s="33">
        <v>0</v>
      </c>
      <c r="I112" s="33">
        <f>ROUND(ROUND(H112,2)*ROUND(G112,3),2)</f>
      </c>
      <c r="O112">
        <f>(I112*21)/100</f>
      </c>
      <c r="P112" t="s">
        <v>22</v>
      </c>
    </row>
    <row r="113" spans="1:5" ht="12.75">
      <c r="A113" s="34" t="s">
        <v>49</v>
      </c>
      <c r="E113" s="35" t="s">
        <v>231</v>
      </c>
    </row>
    <row r="114" spans="1:5" ht="12.75">
      <c r="A114" s="36" t="s">
        <v>50</v>
      </c>
      <c r="E114" s="37" t="s">
        <v>232</v>
      </c>
    </row>
    <row r="115" spans="1:5" ht="153">
      <c r="A115" t="s">
        <v>51</v>
      </c>
      <c r="E115" s="35" t="s">
        <v>224</v>
      </c>
    </row>
    <row r="116" spans="1:16" ht="12.75">
      <c r="A116" s="25" t="s">
        <v>44</v>
      </c>
      <c r="B116" s="29" t="s">
        <v>233</v>
      </c>
      <c r="C116" s="29" t="s">
        <v>234</v>
      </c>
      <c r="D116" s="25" t="s">
        <v>46</v>
      </c>
      <c r="E116" s="30" t="s">
        <v>235</v>
      </c>
      <c r="F116" s="31" t="s">
        <v>153</v>
      </c>
      <c r="G116" s="32">
        <v>3.25</v>
      </c>
      <c r="H116" s="33">
        <v>0</v>
      </c>
      <c r="I116" s="33">
        <f>ROUND(ROUND(H116,2)*ROUND(G116,3),2)</f>
      </c>
      <c r="O116">
        <f>(I116*21)/100</f>
      </c>
      <c r="P116" t="s">
        <v>22</v>
      </c>
    </row>
    <row r="117" spans="1:5" ht="12.75">
      <c r="A117" s="34" t="s">
        <v>49</v>
      </c>
      <c r="E117" s="35" t="s">
        <v>46</v>
      </c>
    </row>
    <row r="118" spans="1:5" ht="25.5">
      <c r="A118" s="36" t="s">
        <v>50</v>
      </c>
      <c r="E118" s="37" t="s">
        <v>236</v>
      </c>
    </row>
    <row r="119" spans="1:5" ht="89.25">
      <c r="A119" t="s">
        <v>51</v>
      </c>
      <c r="E119" s="35" t="s">
        <v>237</v>
      </c>
    </row>
    <row r="120" spans="1:16" ht="12.75">
      <c r="A120" s="25" t="s">
        <v>44</v>
      </c>
      <c r="B120" s="29" t="s">
        <v>238</v>
      </c>
      <c r="C120" s="29" t="s">
        <v>239</v>
      </c>
      <c r="D120" s="25" t="s">
        <v>46</v>
      </c>
      <c r="E120" s="30" t="s">
        <v>240</v>
      </c>
      <c r="F120" s="31" t="s">
        <v>126</v>
      </c>
      <c r="G120" s="32">
        <v>78.48</v>
      </c>
      <c r="H120" s="33">
        <v>0</v>
      </c>
      <c r="I120" s="33">
        <f>ROUND(ROUND(H120,2)*ROUND(G120,3),2)</f>
      </c>
      <c r="O120">
        <f>(I120*21)/100</f>
      </c>
      <c r="P120" t="s">
        <v>22</v>
      </c>
    </row>
    <row r="121" spans="1:5" ht="12.75">
      <c r="A121" s="34" t="s">
        <v>49</v>
      </c>
      <c r="E121" s="35" t="s">
        <v>241</v>
      </c>
    </row>
    <row r="122" spans="1:5" ht="12.75">
      <c r="A122" s="36" t="s">
        <v>50</v>
      </c>
      <c r="E122" s="37" t="s">
        <v>242</v>
      </c>
    </row>
    <row r="123" spans="1:5" ht="38.25">
      <c r="A123" t="s">
        <v>51</v>
      </c>
      <c r="E123" s="35" t="s">
        <v>243</v>
      </c>
    </row>
    <row r="124" spans="1:18" ht="12.75" customHeight="1">
      <c r="A124" s="6" t="s">
        <v>42</v>
      </c>
      <c r="B124" s="6"/>
      <c r="C124" s="40" t="s">
        <v>39</v>
      </c>
      <c r="D124" s="6"/>
      <c r="E124" s="27" t="s">
        <v>67</v>
      </c>
      <c r="F124" s="6"/>
      <c r="G124" s="6"/>
      <c r="H124" s="6"/>
      <c r="I124" s="41">
        <f>0+Q124</f>
      </c>
      <c r="O124">
        <f>0+R124</f>
      </c>
      <c r="Q124">
        <f>0+I125+I129+I133+I137+I141+I145+I149+I153+I157</f>
      </c>
      <c r="R124">
        <f>0+O125+O129+O133+O137+O141+O145+O149+O153+O157</f>
      </c>
    </row>
    <row r="125" spans="1:16" ht="25.5">
      <c r="A125" s="25" t="s">
        <v>44</v>
      </c>
      <c r="B125" s="29" t="s">
        <v>244</v>
      </c>
      <c r="C125" s="29" t="s">
        <v>245</v>
      </c>
      <c r="D125" s="25" t="s">
        <v>46</v>
      </c>
      <c r="E125" s="30" t="s">
        <v>246</v>
      </c>
      <c r="F125" s="31" t="s">
        <v>70</v>
      </c>
      <c r="G125" s="32">
        <v>2</v>
      </c>
      <c r="H125" s="33">
        <v>0</v>
      </c>
      <c r="I125" s="33">
        <f>ROUND(ROUND(H125,2)*ROUND(G125,3),2)</f>
      </c>
      <c r="O125">
        <f>(I125*21)/100</f>
      </c>
      <c r="P125" t="s">
        <v>22</v>
      </c>
    </row>
    <row r="126" spans="1:5" ht="12.75">
      <c r="A126" s="34" t="s">
        <v>49</v>
      </c>
      <c r="E126" s="35" t="s">
        <v>247</v>
      </c>
    </row>
    <row r="127" spans="1:5" ht="38.25">
      <c r="A127" s="36" t="s">
        <v>50</v>
      </c>
      <c r="E127" s="37" t="s">
        <v>248</v>
      </c>
    </row>
    <row r="128" spans="1:5" ht="25.5">
      <c r="A128" t="s">
        <v>51</v>
      </c>
      <c r="E128" s="35" t="s">
        <v>249</v>
      </c>
    </row>
    <row r="129" spans="1:16" ht="25.5">
      <c r="A129" s="25" t="s">
        <v>44</v>
      </c>
      <c r="B129" s="29" t="s">
        <v>250</v>
      </c>
      <c r="C129" s="29" t="s">
        <v>251</v>
      </c>
      <c r="D129" s="25" t="s">
        <v>46</v>
      </c>
      <c r="E129" s="30" t="s">
        <v>246</v>
      </c>
      <c r="F129" s="31" t="s">
        <v>70</v>
      </c>
      <c r="G129" s="32">
        <v>2</v>
      </c>
      <c r="H129" s="33">
        <v>0</v>
      </c>
      <c r="I129" s="33">
        <f>ROUND(ROUND(H129,2)*ROUND(G129,3),2)</f>
      </c>
      <c r="O129">
        <f>(I129*21)/100</f>
      </c>
      <c r="P129" t="s">
        <v>22</v>
      </c>
    </row>
    <row r="130" spans="1:5" ht="12.75">
      <c r="A130" s="34" t="s">
        <v>49</v>
      </c>
      <c r="E130" s="35" t="s">
        <v>252</v>
      </c>
    </row>
    <row r="131" spans="1:5" ht="12.75">
      <c r="A131" s="36" t="s">
        <v>50</v>
      </c>
      <c r="E131" s="37" t="s">
        <v>253</v>
      </c>
    </row>
    <row r="132" spans="1:5" ht="25.5">
      <c r="A132" t="s">
        <v>51</v>
      </c>
      <c r="E132" s="35" t="s">
        <v>249</v>
      </c>
    </row>
    <row r="133" spans="1:16" ht="25.5">
      <c r="A133" s="25" t="s">
        <v>44</v>
      </c>
      <c r="B133" s="29" t="s">
        <v>254</v>
      </c>
      <c r="C133" s="29" t="s">
        <v>68</v>
      </c>
      <c r="D133" s="25" t="s">
        <v>46</v>
      </c>
      <c r="E133" s="30" t="s">
        <v>69</v>
      </c>
      <c r="F133" s="31" t="s">
        <v>70</v>
      </c>
      <c r="G133" s="32">
        <v>3</v>
      </c>
      <c r="H133" s="33">
        <v>0</v>
      </c>
      <c r="I133" s="33">
        <f>ROUND(ROUND(H133,2)*ROUND(G133,3),2)</f>
      </c>
      <c r="O133">
        <f>(I133*21)/100</f>
      </c>
      <c r="P133" t="s">
        <v>22</v>
      </c>
    </row>
    <row r="134" spans="1:5" ht="12.75">
      <c r="A134" s="34" t="s">
        <v>49</v>
      </c>
      <c r="E134" s="35" t="s">
        <v>46</v>
      </c>
    </row>
    <row r="135" spans="1:5" ht="51">
      <c r="A135" s="36" t="s">
        <v>50</v>
      </c>
      <c r="E135" s="37" t="s">
        <v>255</v>
      </c>
    </row>
    <row r="136" spans="1:5" ht="63.75">
      <c r="A136" t="s">
        <v>51</v>
      </c>
      <c r="E136" s="35" t="s">
        <v>72</v>
      </c>
    </row>
    <row r="137" spans="1:16" ht="12.75">
      <c r="A137" s="25" t="s">
        <v>44</v>
      </c>
      <c r="B137" s="29" t="s">
        <v>256</v>
      </c>
      <c r="C137" s="29" t="s">
        <v>73</v>
      </c>
      <c r="D137" s="25" t="s">
        <v>46</v>
      </c>
      <c r="E137" s="30" t="s">
        <v>74</v>
      </c>
      <c r="F137" s="31" t="s">
        <v>70</v>
      </c>
      <c r="G137" s="32">
        <v>3</v>
      </c>
      <c r="H137" s="33">
        <v>0</v>
      </c>
      <c r="I137" s="33">
        <f>ROUND(ROUND(H137,2)*ROUND(G137,3),2)</f>
      </c>
      <c r="O137">
        <f>(I137*21)/100</f>
      </c>
      <c r="P137" t="s">
        <v>22</v>
      </c>
    </row>
    <row r="138" spans="1:5" ht="12.75">
      <c r="A138" s="34" t="s">
        <v>49</v>
      </c>
      <c r="E138" s="35" t="s">
        <v>46</v>
      </c>
    </row>
    <row r="139" spans="1:5" ht="51">
      <c r="A139" s="36" t="s">
        <v>50</v>
      </c>
      <c r="E139" s="37" t="s">
        <v>257</v>
      </c>
    </row>
    <row r="140" spans="1:5" ht="25.5">
      <c r="A140" t="s">
        <v>51</v>
      </c>
      <c r="E140" s="35" t="s">
        <v>75</v>
      </c>
    </row>
    <row r="141" spans="1:16" ht="12.75">
      <c r="A141" s="25" t="s">
        <v>44</v>
      </c>
      <c r="B141" s="29" t="s">
        <v>258</v>
      </c>
      <c r="C141" s="29" t="s">
        <v>259</v>
      </c>
      <c r="D141" s="25" t="s">
        <v>46</v>
      </c>
      <c r="E141" s="30" t="s">
        <v>260</v>
      </c>
      <c r="F141" s="31" t="s">
        <v>70</v>
      </c>
      <c r="G141" s="32">
        <v>1</v>
      </c>
      <c r="H141" s="33">
        <v>0</v>
      </c>
      <c r="I141" s="33">
        <f>ROUND(ROUND(H141,2)*ROUND(G141,3),2)</f>
      </c>
      <c r="O141">
        <f>(I141*21)/100</f>
      </c>
      <c r="P141" t="s">
        <v>22</v>
      </c>
    </row>
    <row r="142" spans="1:5" ht="12.75">
      <c r="A142" s="34" t="s">
        <v>49</v>
      </c>
      <c r="E142" s="35" t="s">
        <v>46</v>
      </c>
    </row>
    <row r="143" spans="1:5" ht="25.5">
      <c r="A143" s="36" t="s">
        <v>50</v>
      </c>
      <c r="E143" s="37" t="s">
        <v>261</v>
      </c>
    </row>
    <row r="144" spans="1:5" ht="63.75">
      <c r="A144" t="s">
        <v>51</v>
      </c>
      <c r="E144" s="35" t="s">
        <v>83</v>
      </c>
    </row>
    <row r="145" spans="1:16" ht="12.75">
      <c r="A145" s="25" t="s">
        <v>44</v>
      </c>
      <c r="B145" s="29" t="s">
        <v>262</v>
      </c>
      <c r="C145" s="29" t="s">
        <v>263</v>
      </c>
      <c r="D145" s="25" t="s">
        <v>46</v>
      </c>
      <c r="E145" s="30" t="s">
        <v>264</v>
      </c>
      <c r="F145" s="31" t="s">
        <v>70</v>
      </c>
      <c r="G145" s="32">
        <v>2</v>
      </c>
      <c r="H145" s="33">
        <v>0</v>
      </c>
      <c r="I145" s="33">
        <f>ROUND(ROUND(H145,2)*ROUND(G145,3),2)</f>
      </c>
      <c r="O145">
        <f>(I145*21)/100</f>
      </c>
      <c r="P145" t="s">
        <v>22</v>
      </c>
    </row>
    <row r="146" spans="1:5" ht="12.75">
      <c r="A146" s="34" t="s">
        <v>49</v>
      </c>
      <c r="E146" s="35" t="s">
        <v>46</v>
      </c>
    </row>
    <row r="147" spans="1:5" ht="63.75">
      <c r="A147" s="36" t="s">
        <v>50</v>
      </c>
      <c r="E147" s="37" t="s">
        <v>265</v>
      </c>
    </row>
    <row r="148" spans="1:5" ht="25.5">
      <c r="A148" t="s">
        <v>51</v>
      </c>
      <c r="E148" s="35" t="s">
        <v>75</v>
      </c>
    </row>
    <row r="149" spans="1:16" ht="25.5">
      <c r="A149" s="25" t="s">
        <v>44</v>
      </c>
      <c r="B149" s="29" t="s">
        <v>266</v>
      </c>
      <c r="C149" s="29" t="s">
        <v>267</v>
      </c>
      <c r="D149" s="25" t="s">
        <v>46</v>
      </c>
      <c r="E149" s="30" t="s">
        <v>268</v>
      </c>
      <c r="F149" s="31" t="s">
        <v>153</v>
      </c>
      <c r="G149" s="32">
        <v>16.75</v>
      </c>
      <c r="H149" s="33">
        <v>0</v>
      </c>
      <c r="I149" s="33">
        <f>ROUND(ROUND(H149,2)*ROUND(G149,3),2)</f>
      </c>
      <c r="O149">
        <f>(I149*21)/100</f>
      </c>
      <c r="P149" t="s">
        <v>22</v>
      </c>
    </row>
    <row r="150" spans="1:5" ht="12.75">
      <c r="A150" s="34" t="s">
        <v>49</v>
      </c>
      <c r="E150" s="35" t="s">
        <v>46</v>
      </c>
    </row>
    <row r="151" spans="1:5" ht="51">
      <c r="A151" s="36" t="s">
        <v>50</v>
      </c>
      <c r="E151" s="37" t="s">
        <v>269</v>
      </c>
    </row>
    <row r="152" spans="1:5" ht="38.25">
      <c r="A152" t="s">
        <v>51</v>
      </c>
      <c r="E152" s="35" t="s">
        <v>270</v>
      </c>
    </row>
    <row r="153" spans="1:16" ht="12.75">
      <c r="A153" s="25" t="s">
        <v>44</v>
      </c>
      <c r="B153" s="29" t="s">
        <v>271</v>
      </c>
      <c r="C153" s="29" t="s">
        <v>272</v>
      </c>
      <c r="D153" s="25" t="s">
        <v>46</v>
      </c>
      <c r="E153" s="30" t="s">
        <v>273</v>
      </c>
      <c r="F153" s="31" t="s">
        <v>126</v>
      </c>
      <c r="G153" s="32">
        <v>40.17</v>
      </c>
      <c r="H153" s="33">
        <v>0</v>
      </c>
      <c r="I153" s="33">
        <f>ROUND(ROUND(H153,2)*ROUND(G153,3),2)</f>
      </c>
      <c r="O153">
        <f>(I153*21)/100</f>
      </c>
      <c r="P153" t="s">
        <v>22</v>
      </c>
    </row>
    <row r="154" spans="1:5" ht="12.75">
      <c r="A154" s="34" t="s">
        <v>49</v>
      </c>
      <c r="E154" s="35" t="s">
        <v>274</v>
      </c>
    </row>
    <row r="155" spans="1:5" ht="12.75">
      <c r="A155" s="36" t="s">
        <v>50</v>
      </c>
      <c r="E155" s="37" t="s">
        <v>275</v>
      </c>
    </row>
    <row r="156" spans="1:5" ht="51">
      <c r="A156" t="s">
        <v>51</v>
      </c>
      <c r="E156" s="35" t="s">
        <v>276</v>
      </c>
    </row>
    <row r="157" spans="1:16" ht="12.75">
      <c r="A157" s="25" t="s">
        <v>44</v>
      </c>
      <c r="B157" s="29" t="s">
        <v>277</v>
      </c>
      <c r="C157" s="29" t="s">
        <v>278</v>
      </c>
      <c r="D157" s="25" t="s">
        <v>46</v>
      </c>
      <c r="E157" s="30" t="s">
        <v>279</v>
      </c>
      <c r="F157" s="31" t="s">
        <v>126</v>
      </c>
      <c r="G157" s="32">
        <v>71.24</v>
      </c>
      <c r="H157" s="33">
        <v>0</v>
      </c>
      <c r="I157" s="33">
        <f>ROUND(ROUND(H157,2)*ROUND(G157,3),2)</f>
      </c>
      <c r="O157">
        <f>(I157*21)/100</f>
      </c>
      <c r="P157" t="s">
        <v>22</v>
      </c>
    </row>
    <row r="158" spans="1:5" ht="12.75">
      <c r="A158" s="34" t="s">
        <v>49</v>
      </c>
      <c r="E158" s="35" t="s">
        <v>280</v>
      </c>
    </row>
    <row r="159" spans="1:5" ht="12.75">
      <c r="A159" s="36" t="s">
        <v>50</v>
      </c>
      <c r="E159" s="37" t="s">
        <v>281</v>
      </c>
    </row>
    <row r="160" spans="1:5" ht="51">
      <c r="A160" t="s">
        <v>51</v>
      </c>
      <c r="E160" s="35" t="s">
        <v>282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0+O8+O69+O146+O199+O300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283</v>
      </c>
      <c r="I3" s="38">
        <f>0+I8+I69+I146+I199+I300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283</v>
      </c>
      <c r="D4" s="6"/>
      <c r="E4" s="18" t="s">
        <v>284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285</v>
      </c>
      <c r="D8" s="19"/>
      <c r="E8" s="27" t="s">
        <v>286</v>
      </c>
      <c r="F8" s="19"/>
      <c r="G8" s="19"/>
      <c r="H8" s="19"/>
      <c r="I8" s="28">
        <f>0+Q8</f>
      </c>
      <c r="O8">
        <f>0+R8</f>
      </c>
      <c r="Q8">
        <f>0+I9+I13+I17+I21+I25+I29+I33+I37+I41+I45+I49+I53+I57+I61+I65</f>
      </c>
      <c r="R8">
        <f>0+O9+O13+O17+O21+O25+O29+O33+O37+O41+O45+O49+O53+O57+O61+O65</f>
      </c>
    </row>
    <row r="9" spans="1:16" ht="12.75">
      <c r="A9" s="25" t="s">
        <v>44</v>
      </c>
      <c r="B9" s="29" t="s">
        <v>41</v>
      </c>
      <c r="C9" s="29" t="s">
        <v>287</v>
      </c>
      <c r="D9" s="25" t="s">
        <v>46</v>
      </c>
      <c r="E9" s="30" t="s">
        <v>288</v>
      </c>
      <c r="F9" s="31" t="s">
        <v>126</v>
      </c>
      <c r="G9" s="32">
        <v>6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46</v>
      </c>
    </row>
    <row r="11" spans="1:5" ht="12.75">
      <c r="A11" s="36" t="s">
        <v>50</v>
      </c>
      <c r="E11" s="37" t="s">
        <v>46</v>
      </c>
    </row>
    <row r="12" spans="1:5" ht="12.75">
      <c r="A12" t="s">
        <v>51</v>
      </c>
      <c r="E12" s="35" t="s">
        <v>46</v>
      </c>
    </row>
    <row r="13" spans="1:16" ht="12.75">
      <c r="A13" s="25" t="s">
        <v>44</v>
      </c>
      <c r="B13" s="29" t="s">
        <v>144</v>
      </c>
      <c r="C13" s="29" t="s">
        <v>289</v>
      </c>
      <c r="D13" s="25" t="s">
        <v>46</v>
      </c>
      <c r="E13" s="30" t="s">
        <v>290</v>
      </c>
      <c r="F13" s="31" t="s">
        <v>126</v>
      </c>
      <c r="G13" s="32">
        <v>28</v>
      </c>
      <c r="H13" s="33">
        <v>0</v>
      </c>
      <c r="I13" s="33">
        <f>ROUND(ROUND(H13,2)*ROUND(G13,3),2)</f>
      </c>
      <c r="O13">
        <f>(I13*21)/100</f>
      </c>
      <c r="P13" t="s">
        <v>22</v>
      </c>
    </row>
    <row r="14" spans="1:5" ht="12.75">
      <c r="A14" s="34" t="s">
        <v>49</v>
      </c>
      <c r="E14" s="35" t="s">
        <v>46</v>
      </c>
    </row>
    <row r="15" spans="1:5" ht="12.75">
      <c r="A15" s="36" t="s">
        <v>50</v>
      </c>
      <c r="E15" s="37" t="s">
        <v>46</v>
      </c>
    </row>
    <row r="16" spans="1:5" ht="12.75">
      <c r="A16" t="s">
        <v>51</v>
      </c>
      <c r="E16" s="35" t="s">
        <v>46</v>
      </c>
    </row>
    <row r="17" spans="1:16" ht="12.75">
      <c r="A17" s="25" t="s">
        <v>44</v>
      </c>
      <c r="B17" s="29" t="s">
        <v>150</v>
      </c>
      <c r="C17" s="29" t="s">
        <v>291</v>
      </c>
      <c r="D17" s="25" t="s">
        <v>46</v>
      </c>
      <c r="E17" s="30" t="s">
        <v>292</v>
      </c>
      <c r="F17" s="31" t="s">
        <v>70</v>
      </c>
      <c r="G17" s="32">
        <v>24</v>
      </c>
      <c r="H17" s="33">
        <v>0</v>
      </c>
      <c r="I17" s="33">
        <f>ROUND(ROUND(H17,2)*ROUND(G17,3),2)</f>
      </c>
      <c r="O17">
        <f>(I17*21)/100</f>
      </c>
      <c r="P17" t="s">
        <v>22</v>
      </c>
    </row>
    <row r="18" spans="1:5" ht="12.75">
      <c r="A18" s="34" t="s">
        <v>49</v>
      </c>
      <c r="E18" s="35" t="s">
        <v>46</v>
      </c>
    </row>
    <row r="19" spans="1:5" ht="12.75">
      <c r="A19" s="36" t="s">
        <v>50</v>
      </c>
      <c r="E19" s="37" t="s">
        <v>46</v>
      </c>
    </row>
    <row r="20" spans="1:5" ht="12.75">
      <c r="A20" t="s">
        <v>51</v>
      </c>
      <c r="E20" s="35" t="s">
        <v>46</v>
      </c>
    </row>
    <row r="21" spans="1:16" ht="12.75">
      <c r="A21" s="25" t="s">
        <v>44</v>
      </c>
      <c r="B21" s="29" t="s">
        <v>157</v>
      </c>
      <c r="C21" s="29" t="s">
        <v>293</v>
      </c>
      <c r="D21" s="25" t="s">
        <v>46</v>
      </c>
      <c r="E21" s="30" t="s">
        <v>294</v>
      </c>
      <c r="F21" s="31" t="s">
        <v>70</v>
      </c>
      <c r="G21" s="32">
        <v>8</v>
      </c>
      <c r="H21" s="33">
        <v>0</v>
      </c>
      <c r="I21" s="33">
        <f>ROUND(ROUND(H21,2)*ROUND(G21,3),2)</f>
      </c>
      <c r="O21">
        <f>(I21*21)/100</f>
      </c>
      <c r="P21" t="s">
        <v>22</v>
      </c>
    </row>
    <row r="22" spans="1:5" ht="12.75">
      <c r="A22" s="34" t="s">
        <v>49</v>
      </c>
      <c r="E22" s="35" t="s">
        <v>46</v>
      </c>
    </row>
    <row r="23" spans="1:5" ht="12.75">
      <c r="A23" s="36" t="s">
        <v>50</v>
      </c>
      <c r="E23" s="37" t="s">
        <v>46</v>
      </c>
    </row>
    <row r="24" spans="1:5" ht="12.75">
      <c r="A24" t="s">
        <v>51</v>
      </c>
      <c r="E24" s="35" t="s">
        <v>46</v>
      </c>
    </row>
    <row r="25" spans="1:16" ht="12.75">
      <c r="A25" s="25" t="s">
        <v>44</v>
      </c>
      <c r="B25" s="29" t="s">
        <v>168</v>
      </c>
      <c r="C25" s="29" t="s">
        <v>295</v>
      </c>
      <c r="D25" s="25" t="s">
        <v>46</v>
      </c>
      <c r="E25" s="30" t="s">
        <v>296</v>
      </c>
      <c r="F25" s="31" t="s">
        <v>70</v>
      </c>
      <c r="G25" s="32">
        <v>3</v>
      </c>
      <c r="H25" s="33">
        <v>0</v>
      </c>
      <c r="I25" s="33">
        <f>ROUND(ROUND(H25,2)*ROUND(G25,3),2)</f>
      </c>
      <c r="O25">
        <f>(I25*21)/100</f>
      </c>
      <c r="P25" t="s">
        <v>22</v>
      </c>
    </row>
    <row r="26" spans="1:5" ht="12.75">
      <c r="A26" s="34" t="s">
        <v>49</v>
      </c>
      <c r="E26" s="35" t="s">
        <v>46</v>
      </c>
    </row>
    <row r="27" spans="1:5" ht="12.75">
      <c r="A27" s="36" t="s">
        <v>50</v>
      </c>
      <c r="E27" s="37" t="s">
        <v>46</v>
      </c>
    </row>
    <row r="28" spans="1:5" ht="12.75">
      <c r="A28" t="s">
        <v>51</v>
      </c>
      <c r="E28" s="35" t="s">
        <v>46</v>
      </c>
    </row>
    <row r="29" spans="1:16" ht="12.75">
      <c r="A29" s="25" t="s">
        <v>44</v>
      </c>
      <c r="B29" s="29" t="s">
        <v>174</v>
      </c>
      <c r="C29" s="29" t="s">
        <v>297</v>
      </c>
      <c r="D29" s="25" t="s">
        <v>46</v>
      </c>
      <c r="E29" s="30" t="s">
        <v>298</v>
      </c>
      <c r="F29" s="31" t="s">
        <v>70</v>
      </c>
      <c r="G29" s="32">
        <v>2</v>
      </c>
      <c r="H29" s="33">
        <v>0</v>
      </c>
      <c r="I29" s="33">
        <f>ROUND(ROUND(H29,2)*ROUND(G29,3),2)</f>
      </c>
      <c r="O29">
        <f>(I29*21)/100</f>
      </c>
      <c r="P29" t="s">
        <v>22</v>
      </c>
    </row>
    <row r="30" spans="1:5" ht="12.75">
      <c r="A30" s="34" t="s">
        <v>49</v>
      </c>
      <c r="E30" s="35" t="s">
        <v>46</v>
      </c>
    </row>
    <row r="31" spans="1:5" ht="12.75">
      <c r="A31" s="36" t="s">
        <v>50</v>
      </c>
      <c r="E31" s="37" t="s">
        <v>46</v>
      </c>
    </row>
    <row r="32" spans="1:5" ht="12.75">
      <c r="A32" t="s">
        <v>51</v>
      </c>
      <c r="E32" s="35" t="s">
        <v>46</v>
      </c>
    </row>
    <row r="33" spans="1:16" ht="12.75">
      <c r="A33" s="25" t="s">
        <v>44</v>
      </c>
      <c r="B33" s="29" t="s">
        <v>180</v>
      </c>
      <c r="C33" s="29" t="s">
        <v>299</v>
      </c>
      <c r="D33" s="25" t="s">
        <v>46</v>
      </c>
      <c r="E33" s="30" t="s">
        <v>300</v>
      </c>
      <c r="F33" s="31" t="s">
        <v>70</v>
      </c>
      <c r="G33" s="32">
        <v>2</v>
      </c>
      <c r="H33" s="33">
        <v>0</v>
      </c>
      <c r="I33" s="33">
        <f>ROUND(ROUND(H33,2)*ROUND(G33,3),2)</f>
      </c>
      <c r="O33">
        <f>(I33*21)/100</f>
      </c>
      <c r="P33" t="s">
        <v>22</v>
      </c>
    </row>
    <row r="34" spans="1:5" ht="12.75">
      <c r="A34" s="34" t="s">
        <v>49</v>
      </c>
      <c r="E34" s="35" t="s">
        <v>46</v>
      </c>
    </row>
    <row r="35" spans="1:5" ht="12.75">
      <c r="A35" s="36" t="s">
        <v>50</v>
      </c>
      <c r="E35" s="37" t="s">
        <v>46</v>
      </c>
    </row>
    <row r="36" spans="1:5" ht="12.75">
      <c r="A36" t="s">
        <v>51</v>
      </c>
      <c r="E36" s="35" t="s">
        <v>46</v>
      </c>
    </row>
    <row r="37" spans="1:16" ht="12.75">
      <c r="A37" s="25" t="s">
        <v>44</v>
      </c>
      <c r="B37" s="29" t="s">
        <v>187</v>
      </c>
      <c r="C37" s="29" t="s">
        <v>301</v>
      </c>
      <c r="D37" s="25" t="s">
        <v>46</v>
      </c>
      <c r="E37" s="30" t="s">
        <v>302</v>
      </c>
      <c r="F37" s="31" t="s">
        <v>70</v>
      </c>
      <c r="G37" s="32">
        <v>2</v>
      </c>
      <c r="H37" s="33">
        <v>0</v>
      </c>
      <c r="I37" s="33">
        <f>ROUND(ROUND(H37,2)*ROUND(G37,3),2)</f>
      </c>
      <c r="O37">
        <f>(I37*21)/100</f>
      </c>
      <c r="P37" t="s">
        <v>22</v>
      </c>
    </row>
    <row r="38" spans="1:5" ht="12.75">
      <c r="A38" s="34" t="s">
        <v>49</v>
      </c>
      <c r="E38" s="35" t="s">
        <v>46</v>
      </c>
    </row>
    <row r="39" spans="1:5" ht="12.75">
      <c r="A39" s="36" t="s">
        <v>50</v>
      </c>
      <c r="E39" s="37" t="s">
        <v>46</v>
      </c>
    </row>
    <row r="40" spans="1:5" ht="12.75">
      <c r="A40" t="s">
        <v>51</v>
      </c>
      <c r="E40" s="35" t="s">
        <v>46</v>
      </c>
    </row>
    <row r="41" spans="1:16" ht="12.75">
      <c r="A41" s="25" t="s">
        <v>44</v>
      </c>
      <c r="B41" s="29" t="s">
        <v>193</v>
      </c>
      <c r="C41" s="29" t="s">
        <v>303</v>
      </c>
      <c r="D41" s="25" t="s">
        <v>46</v>
      </c>
      <c r="E41" s="30" t="s">
        <v>304</v>
      </c>
      <c r="F41" s="31" t="s">
        <v>70</v>
      </c>
      <c r="G41" s="32">
        <v>2</v>
      </c>
      <c r="H41" s="33">
        <v>0</v>
      </c>
      <c r="I41" s="33">
        <f>ROUND(ROUND(H41,2)*ROUND(G41,3),2)</f>
      </c>
      <c r="O41">
        <f>(I41*21)/100</f>
      </c>
      <c r="P41" t="s">
        <v>22</v>
      </c>
    </row>
    <row r="42" spans="1:5" ht="12.75">
      <c r="A42" s="34" t="s">
        <v>49</v>
      </c>
      <c r="E42" s="35" t="s">
        <v>46</v>
      </c>
    </row>
    <row r="43" spans="1:5" ht="12.75">
      <c r="A43" s="36" t="s">
        <v>50</v>
      </c>
      <c r="E43" s="37" t="s">
        <v>46</v>
      </c>
    </row>
    <row r="44" spans="1:5" ht="12.75">
      <c r="A44" t="s">
        <v>51</v>
      </c>
      <c r="E44" s="35" t="s">
        <v>46</v>
      </c>
    </row>
    <row r="45" spans="1:16" ht="12.75">
      <c r="A45" s="25" t="s">
        <v>44</v>
      </c>
      <c r="B45" s="29" t="s">
        <v>198</v>
      </c>
      <c r="C45" s="29" t="s">
        <v>305</v>
      </c>
      <c r="D45" s="25" t="s">
        <v>46</v>
      </c>
      <c r="E45" s="30" t="s">
        <v>306</v>
      </c>
      <c r="F45" s="31" t="s">
        <v>70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22</v>
      </c>
    </row>
    <row r="46" spans="1:5" ht="12.75">
      <c r="A46" s="34" t="s">
        <v>49</v>
      </c>
      <c r="E46" s="35" t="s">
        <v>46</v>
      </c>
    </row>
    <row r="47" spans="1:5" ht="12.75">
      <c r="A47" s="36" t="s">
        <v>50</v>
      </c>
      <c r="E47" s="37" t="s">
        <v>46</v>
      </c>
    </row>
    <row r="48" spans="1:5" ht="12.75">
      <c r="A48" t="s">
        <v>51</v>
      </c>
      <c r="E48" s="35" t="s">
        <v>46</v>
      </c>
    </row>
    <row r="49" spans="1:16" ht="12.75">
      <c r="A49" s="25" t="s">
        <v>44</v>
      </c>
      <c r="B49" s="29" t="s">
        <v>204</v>
      </c>
      <c r="C49" s="29" t="s">
        <v>307</v>
      </c>
      <c r="D49" s="25" t="s">
        <v>46</v>
      </c>
      <c r="E49" s="30" t="s">
        <v>308</v>
      </c>
      <c r="F49" s="31" t="s">
        <v>126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22</v>
      </c>
    </row>
    <row r="50" spans="1:5" ht="12.75">
      <c r="A50" s="34" t="s">
        <v>49</v>
      </c>
      <c r="E50" s="35" t="s">
        <v>46</v>
      </c>
    </row>
    <row r="51" spans="1:5" ht="12.75">
      <c r="A51" s="36" t="s">
        <v>50</v>
      </c>
      <c r="E51" s="37" t="s">
        <v>46</v>
      </c>
    </row>
    <row r="52" spans="1:5" ht="12.75">
      <c r="A52" t="s">
        <v>51</v>
      </c>
      <c r="E52" s="35" t="s">
        <v>46</v>
      </c>
    </row>
    <row r="53" spans="1:16" ht="12.75">
      <c r="A53" s="25" t="s">
        <v>44</v>
      </c>
      <c r="B53" s="29" t="s">
        <v>209</v>
      </c>
      <c r="C53" s="29" t="s">
        <v>309</v>
      </c>
      <c r="D53" s="25" t="s">
        <v>46</v>
      </c>
      <c r="E53" s="30" t="s">
        <v>310</v>
      </c>
      <c r="F53" s="31" t="s">
        <v>126</v>
      </c>
      <c r="G53" s="32">
        <v>31</v>
      </c>
      <c r="H53" s="33">
        <v>0</v>
      </c>
      <c r="I53" s="33">
        <f>ROUND(ROUND(H53,2)*ROUND(G53,3),2)</f>
      </c>
      <c r="O53">
        <f>(I53*21)/100</f>
      </c>
      <c r="P53" t="s">
        <v>22</v>
      </c>
    </row>
    <row r="54" spans="1:5" ht="12.75">
      <c r="A54" s="34" t="s">
        <v>49</v>
      </c>
      <c r="E54" s="35" t="s">
        <v>46</v>
      </c>
    </row>
    <row r="55" spans="1:5" ht="12.75">
      <c r="A55" s="36" t="s">
        <v>50</v>
      </c>
      <c r="E55" s="37" t="s">
        <v>46</v>
      </c>
    </row>
    <row r="56" spans="1:5" ht="12.75">
      <c r="A56" t="s">
        <v>51</v>
      </c>
      <c r="E56" s="35" t="s">
        <v>46</v>
      </c>
    </row>
    <row r="57" spans="1:16" ht="12.75">
      <c r="A57" s="25" t="s">
        <v>44</v>
      </c>
      <c r="B57" s="29" t="s">
        <v>214</v>
      </c>
      <c r="C57" s="29" t="s">
        <v>311</v>
      </c>
      <c r="D57" s="25" t="s">
        <v>46</v>
      </c>
      <c r="E57" s="30" t="s">
        <v>312</v>
      </c>
      <c r="F57" s="31" t="s">
        <v>126</v>
      </c>
      <c r="G57" s="32">
        <v>12</v>
      </c>
      <c r="H57" s="33">
        <v>0</v>
      </c>
      <c r="I57" s="33">
        <f>ROUND(ROUND(H57,2)*ROUND(G57,3),2)</f>
      </c>
      <c r="O57">
        <f>(I57*21)/100</f>
      </c>
      <c r="P57" t="s">
        <v>22</v>
      </c>
    </row>
    <row r="58" spans="1:5" ht="12.75">
      <c r="A58" s="34" t="s">
        <v>49</v>
      </c>
      <c r="E58" s="35" t="s">
        <v>46</v>
      </c>
    </row>
    <row r="59" spans="1:5" ht="12.75">
      <c r="A59" s="36" t="s">
        <v>50</v>
      </c>
      <c r="E59" s="37" t="s">
        <v>46</v>
      </c>
    </row>
    <row r="60" spans="1:5" ht="12.75">
      <c r="A60" t="s">
        <v>51</v>
      </c>
      <c r="E60" s="35" t="s">
        <v>46</v>
      </c>
    </row>
    <row r="61" spans="1:16" ht="12.75">
      <c r="A61" s="25" t="s">
        <v>44</v>
      </c>
      <c r="B61" s="29" t="s">
        <v>219</v>
      </c>
      <c r="C61" s="29" t="s">
        <v>313</v>
      </c>
      <c r="D61" s="25" t="s">
        <v>46</v>
      </c>
      <c r="E61" s="30" t="s">
        <v>314</v>
      </c>
      <c r="F61" s="31" t="s">
        <v>70</v>
      </c>
      <c r="G61" s="32">
        <v>4</v>
      </c>
      <c r="H61" s="33">
        <v>0</v>
      </c>
      <c r="I61" s="33">
        <f>ROUND(ROUND(H61,2)*ROUND(G61,3),2)</f>
      </c>
      <c r="O61">
        <f>(I61*21)/100</f>
      </c>
      <c r="P61" t="s">
        <v>22</v>
      </c>
    </row>
    <row r="62" spans="1:5" ht="12.75">
      <c r="A62" s="34" t="s">
        <v>49</v>
      </c>
      <c r="E62" s="35" t="s">
        <v>46</v>
      </c>
    </row>
    <row r="63" spans="1:5" ht="12.75">
      <c r="A63" s="36" t="s">
        <v>50</v>
      </c>
      <c r="E63" s="37" t="s">
        <v>46</v>
      </c>
    </row>
    <row r="64" spans="1:5" ht="12.75">
      <c r="A64" t="s">
        <v>51</v>
      </c>
      <c r="E64" s="35" t="s">
        <v>46</v>
      </c>
    </row>
    <row r="65" spans="1:16" ht="12.75">
      <c r="A65" s="25" t="s">
        <v>44</v>
      </c>
      <c r="B65" s="29" t="s">
        <v>225</v>
      </c>
      <c r="C65" s="29" t="s">
        <v>315</v>
      </c>
      <c r="D65" s="25" t="s">
        <v>46</v>
      </c>
      <c r="E65" s="30" t="s">
        <v>316</v>
      </c>
      <c r="F65" s="31" t="s">
        <v>126</v>
      </c>
      <c r="G65" s="32">
        <v>31</v>
      </c>
      <c r="H65" s="33">
        <v>0</v>
      </c>
      <c r="I65" s="33">
        <f>ROUND(ROUND(H65,2)*ROUND(G65,3),2)</f>
      </c>
      <c r="O65">
        <f>(I65*21)/100</f>
      </c>
      <c r="P65" t="s">
        <v>22</v>
      </c>
    </row>
    <row r="66" spans="1:5" ht="12.75">
      <c r="A66" s="34" t="s">
        <v>49</v>
      </c>
      <c r="E66" s="35" t="s">
        <v>46</v>
      </c>
    </row>
    <row r="67" spans="1:5" ht="12.75">
      <c r="A67" s="36" t="s">
        <v>50</v>
      </c>
      <c r="E67" s="37" t="s">
        <v>46</v>
      </c>
    </row>
    <row r="68" spans="1:5" ht="12.75">
      <c r="A68" t="s">
        <v>51</v>
      </c>
      <c r="E68" s="35" t="s">
        <v>46</v>
      </c>
    </row>
    <row r="69" spans="1:18" ht="12.75" customHeight="1">
      <c r="A69" s="6" t="s">
        <v>42</v>
      </c>
      <c r="B69" s="6"/>
      <c r="C69" s="40" t="s">
        <v>317</v>
      </c>
      <c r="D69" s="6"/>
      <c r="E69" s="27" t="s">
        <v>114</v>
      </c>
      <c r="F69" s="6"/>
      <c r="G69" s="6"/>
      <c r="H69" s="6"/>
      <c r="I69" s="41">
        <f>0+Q69</f>
      </c>
      <c r="O69">
        <f>0+R69</f>
      </c>
      <c r="Q69">
        <f>0+I70+I74+I78+I82+I86+I90+I94+I98+I102+I106+I110+I114+I118+I122+I126+I130+I134+I138+I142</f>
      </c>
      <c r="R69">
        <f>0+O70+O74+O78+O82+O86+O90+O94+O98+O102+O106+O110+O114+O118+O122+O126+O130+O134+O138+O142</f>
      </c>
    </row>
    <row r="70" spans="1:16" ht="12.75">
      <c r="A70" s="25" t="s">
        <v>44</v>
      </c>
      <c r="B70" s="29" t="s">
        <v>228</v>
      </c>
      <c r="C70" s="29" t="s">
        <v>318</v>
      </c>
      <c r="D70" s="25" t="s">
        <v>46</v>
      </c>
      <c r="E70" s="30" t="s">
        <v>319</v>
      </c>
      <c r="F70" s="31" t="s">
        <v>320</v>
      </c>
      <c r="G70" s="32">
        <v>2</v>
      </c>
      <c r="H70" s="33">
        <v>0</v>
      </c>
      <c r="I70" s="33">
        <f>ROUND(ROUND(H70,2)*ROUND(G70,3),2)</f>
      </c>
      <c r="O70">
        <f>(I70*21)/100</f>
      </c>
      <c r="P70" t="s">
        <v>22</v>
      </c>
    </row>
    <row r="71" spans="1:5" ht="12.75">
      <c r="A71" s="34" t="s">
        <v>49</v>
      </c>
      <c r="E71" s="35" t="s">
        <v>46</v>
      </c>
    </row>
    <row r="72" spans="1:5" ht="12.75">
      <c r="A72" s="36" t="s">
        <v>50</v>
      </c>
      <c r="E72" s="37" t="s">
        <v>46</v>
      </c>
    </row>
    <row r="73" spans="1:5" ht="12.75">
      <c r="A73" t="s">
        <v>51</v>
      </c>
      <c r="E73" s="35" t="s">
        <v>46</v>
      </c>
    </row>
    <row r="74" spans="1:16" ht="12.75">
      <c r="A74" s="25" t="s">
        <v>44</v>
      </c>
      <c r="B74" s="29" t="s">
        <v>258</v>
      </c>
      <c r="C74" s="29" t="s">
        <v>321</v>
      </c>
      <c r="D74" s="25" t="s">
        <v>46</v>
      </c>
      <c r="E74" s="30" t="s">
        <v>322</v>
      </c>
      <c r="F74" s="31" t="s">
        <v>70</v>
      </c>
      <c r="G74" s="32">
        <v>2.5</v>
      </c>
      <c r="H74" s="33">
        <v>0</v>
      </c>
      <c r="I74" s="33">
        <f>ROUND(ROUND(H74,2)*ROUND(G74,3),2)</f>
      </c>
      <c r="O74">
        <f>(I74*21)/100</f>
      </c>
      <c r="P74" t="s">
        <v>22</v>
      </c>
    </row>
    <row r="75" spans="1:5" ht="12.75">
      <c r="A75" s="34" t="s">
        <v>49</v>
      </c>
      <c r="E75" s="35" t="s">
        <v>46</v>
      </c>
    </row>
    <row r="76" spans="1:5" ht="12.75">
      <c r="A76" s="36" t="s">
        <v>50</v>
      </c>
      <c r="E76" s="37" t="s">
        <v>46</v>
      </c>
    </row>
    <row r="77" spans="1:5" ht="12.75">
      <c r="A77" t="s">
        <v>51</v>
      </c>
      <c r="E77" s="35" t="s">
        <v>46</v>
      </c>
    </row>
    <row r="78" spans="1:16" ht="12.75">
      <c r="A78" s="25" t="s">
        <v>44</v>
      </c>
      <c r="B78" s="29" t="s">
        <v>262</v>
      </c>
      <c r="C78" s="29" t="s">
        <v>323</v>
      </c>
      <c r="D78" s="25" t="s">
        <v>46</v>
      </c>
      <c r="E78" s="30" t="s">
        <v>324</v>
      </c>
      <c r="F78" s="31" t="s">
        <v>70</v>
      </c>
      <c r="G78" s="32">
        <v>1</v>
      </c>
      <c r="H78" s="33">
        <v>0</v>
      </c>
      <c r="I78" s="33">
        <f>ROUND(ROUND(H78,2)*ROUND(G78,3),2)</f>
      </c>
      <c r="O78">
        <f>(I78*21)/100</f>
      </c>
      <c r="P78" t="s">
        <v>22</v>
      </c>
    </row>
    <row r="79" spans="1:5" ht="12.75">
      <c r="A79" s="34" t="s">
        <v>49</v>
      </c>
      <c r="E79" s="35" t="s">
        <v>46</v>
      </c>
    </row>
    <row r="80" spans="1:5" ht="12.75">
      <c r="A80" s="36" t="s">
        <v>50</v>
      </c>
      <c r="E80" s="37" t="s">
        <v>46</v>
      </c>
    </row>
    <row r="81" spans="1:5" ht="12.75">
      <c r="A81" t="s">
        <v>51</v>
      </c>
      <c r="E81" s="35" t="s">
        <v>46</v>
      </c>
    </row>
    <row r="82" spans="1:16" ht="12.75">
      <c r="A82" s="25" t="s">
        <v>44</v>
      </c>
      <c r="B82" s="29" t="s">
        <v>266</v>
      </c>
      <c r="C82" s="29" t="s">
        <v>325</v>
      </c>
      <c r="D82" s="25" t="s">
        <v>46</v>
      </c>
      <c r="E82" s="30" t="s">
        <v>326</v>
      </c>
      <c r="F82" s="31" t="s">
        <v>70</v>
      </c>
      <c r="G82" s="32">
        <v>1</v>
      </c>
      <c r="H82" s="33">
        <v>0</v>
      </c>
      <c r="I82" s="33">
        <f>ROUND(ROUND(H82,2)*ROUND(G82,3),2)</f>
      </c>
      <c r="O82">
        <f>(I82*21)/100</f>
      </c>
      <c r="P82" t="s">
        <v>22</v>
      </c>
    </row>
    <row r="83" spans="1:5" ht="12.75">
      <c r="A83" s="34" t="s">
        <v>49</v>
      </c>
      <c r="E83" s="35" t="s">
        <v>46</v>
      </c>
    </row>
    <row r="84" spans="1:5" ht="12.75">
      <c r="A84" s="36" t="s">
        <v>50</v>
      </c>
      <c r="E84" s="37" t="s">
        <v>46</v>
      </c>
    </row>
    <row r="85" spans="1:5" ht="12.75">
      <c r="A85" t="s">
        <v>51</v>
      </c>
      <c r="E85" s="35" t="s">
        <v>46</v>
      </c>
    </row>
    <row r="86" spans="1:16" ht="12.75">
      <c r="A86" s="25" t="s">
        <v>44</v>
      </c>
      <c r="B86" s="29" t="s">
        <v>271</v>
      </c>
      <c r="C86" s="29" t="s">
        <v>327</v>
      </c>
      <c r="D86" s="25" t="s">
        <v>46</v>
      </c>
      <c r="E86" s="30" t="s">
        <v>328</v>
      </c>
      <c r="F86" s="31" t="s">
        <v>117</v>
      </c>
      <c r="G86" s="32">
        <v>0.2</v>
      </c>
      <c r="H86" s="33">
        <v>0</v>
      </c>
      <c r="I86" s="33">
        <f>ROUND(ROUND(H86,2)*ROUND(G86,3),2)</f>
      </c>
      <c r="O86">
        <f>(I86*21)/100</f>
      </c>
      <c r="P86" t="s">
        <v>22</v>
      </c>
    </row>
    <row r="87" spans="1:5" ht="12.75">
      <c r="A87" s="34" t="s">
        <v>49</v>
      </c>
      <c r="E87" s="35" t="s">
        <v>46</v>
      </c>
    </row>
    <row r="88" spans="1:5" ht="12.75">
      <c r="A88" s="36" t="s">
        <v>50</v>
      </c>
      <c r="E88" s="37" t="s">
        <v>46</v>
      </c>
    </row>
    <row r="89" spans="1:5" ht="12.75">
      <c r="A89" t="s">
        <v>51</v>
      </c>
      <c r="E89" s="35" t="s">
        <v>46</v>
      </c>
    </row>
    <row r="90" spans="1:16" ht="12.75">
      <c r="A90" s="25" t="s">
        <v>44</v>
      </c>
      <c r="B90" s="29" t="s">
        <v>277</v>
      </c>
      <c r="C90" s="29" t="s">
        <v>329</v>
      </c>
      <c r="D90" s="25" t="s">
        <v>46</v>
      </c>
      <c r="E90" s="30" t="s">
        <v>330</v>
      </c>
      <c r="F90" s="31" t="s">
        <v>117</v>
      </c>
      <c r="G90" s="32">
        <v>0.42</v>
      </c>
      <c r="H90" s="33">
        <v>0</v>
      </c>
      <c r="I90" s="33">
        <f>ROUND(ROUND(H90,2)*ROUND(G90,3),2)</f>
      </c>
      <c r="O90">
        <f>(I90*21)/100</f>
      </c>
      <c r="P90" t="s">
        <v>22</v>
      </c>
    </row>
    <row r="91" spans="1:5" ht="12.75">
      <c r="A91" s="34" t="s">
        <v>49</v>
      </c>
      <c r="E91" s="35" t="s">
        <v>46</v>
      </c>
    </row>
    <row r="92" spans="1:5" ht="12.75">
      <c r="A92" s="36" t="s">
        <v>50</v>
      </c>
      <c r="E92" s="37" t="s">
        <v>46</v>
      </c>
    </row>
    <row r="93" spans="1:5" ht="12.75">
      <c r="A93" t="s">
        <v>51</v>
      </c>
      <c r="E93" s="35" t="s">
        <v>46</v>
      </c>
    </row>
    <row r="94" spans="1:16" ht="12.75">
      <c r="A94" s="25" t="s">
        <v>44</v>
      </c>
      <c r="B94" s="29" t="s">
        <v>331</v>
      </c>
      <c r="C94" s="29" t="s">
        <v>332</v>
      </c>
      <c r="D94" s="25" t="s">
        <v>46</v>
      </c>
      <c r="E94" s="30" t="s">
        <v>333</v>
      </c>
      <c r="F94" s="31" t="s">
        <v>117</v>
      </c>
      <c r="G94" s="32">
        <v>0.2</v>
      </c>
      <c r="H94" s="33">
        <v>0</v>
      </c>
      <c r="I94" s="33">
        <f>ROUND(ROUND(H94,2)*ROUND(G94,3),2)</f>
      </c>
      <c r="O94">
        <f>(I94*21)/100</f>
      </c>
      <c r="P94" t="s">
        <v>22</v>
      </c>
    </row>
    <row r="95" spans="1:5" ht="12.75">
      <c r="A95" s="34" t="s">
        <v>49</v>
      </c>
      <c r="E95" s="35" t="s">
        <v>46</v>
      </c>
    </row>
    <row r="96" spans="1:5" ht="12.75">
      <c r="A96" s="36" t="s">
        <v>50</v>
      </c>
      <c r="E96" s="37" t="s">
        <v>46</v>
      </c>
    </row>
    <row r="97" spans="1:5" ht="12.75">
      <c r="A97" t="s">
        <v>51</v>
      </c>
      <c r="E97" s="35" t="s">
        <v>46</v>
      </c>
    </row>
    <row r="98" spans="1:16" ht="12.75">
      <c r="A98" s="25" t="s">
        <v>44</v>
      </c>
      <c r="B98" s="29" t="s">
        <v>334</v>
      </c>
      <c r="C98" s="29" t="s">
        <v>335</v>
      </c>
      <c r="D98" s="25" t="s">
        <v>46</v>
      </c>
      <c r="E98" s="30" t="s">
        <v>336</v>
      </c>
      <c r="F98" s="31" t="s">
        <v>70</v>
      </c>
      <c r="G98" s="32">
        <v>2</v>
      </c>
      <c r="H98" s="33">
        <v>0</v>
      </c>
      <c r="I98" s="33">
        <f>ROUND(ROUND(H98,2)*ROUND(G98,3),2)</f>
      </c>
      <c r="O98">
        <f>(I98*21)/100</f>
      </c>
      <c r="P98" t="s">
        <v>22</v>
      </c>
    </row>
    <row r="99" spans="1:5" ht="12.75">
      <c r="A99" s="34" t="s">
        <v>49</v>
      </c>
      <c r="E99" s="35" t="s">
        <v>46</v>
      </c>
    </row>
    <row r="100" spans="1:5" ht="12.75">
      <c r="A100" s="36" t="s">
        <v>50</v>
      </c>
      <c r="E100" s="37" t="s">
        <v>46</v>
      </c>
    </row>
    <row r="101" spans="1:5" ht="12.75">
      <c r="A101" t="s">
        <v>51</v>
      </c>
      <c r="E101" s="35" t="s">
        <v>46</v>
      </c>
    </row>
    <row r="102" spans="1:16" ht="12.75">
      <c r="A102" s="25" t="s">
        <v>44</v>
      </c>
      <c r="B102" s="29" t="s">
        <v>337</v>
      </c>
      <c r="C102" s="29" t="s">
        <v>338</v>
      </c>
      <c r="D102" s="25" t="s">
        <v>46</v>
      </c>
      <c r="E102" s="30" t="s">
        <v>339</v>
      </c>
      <c r="F102" s="31" t="s">
        <v>126</v>
      </c>
      <c r="G102" s="32">
        <v>6.5</v>
      </c>
      <c r="H102" s="33">
        <v>0</v>
      </c>
      <c r="I102" s="33">
        <f>ROUND(ROUND(H102,2)*ROUND(G102,3),2)</f>
      </c>
      <c r="O102">
        <f>(I102*21)/100</f>
      </c>
      <c r="P102" t="s">
        <v>22</v>
      </c>
    </row>
    <row r="103" spans="1:5" ht="12.75">
      <c r="A103" s="34" t="s">
        <v>49</v>
      </c>
      <c r="E103" s="35" t="s">
        <v>46</v>
      </c>
    </row>
    <row r="104" spans="1:5" ht="12.75">
      <c r="A104" s="36" t="s">
        <v>50</v>
      </c>
      <c r="E104" s="37" t="s">
        <v>46</v>
      </c>
    </row>
    <row r="105" spans="1:5" ht="12.75">
      <c r="A105" t="s">
        <v>51</v>
      </c>
      <c r="E105" s="35" t="s">
        <v>46</v>
      </c>
    </row>
    <row r="106" spans="1:16" ht="12.75">
      <c r="A106" s="25" t="s">
        <v>44</v>
      </c>
      <c r="B106" s="29" t="s">
        <v>340</v>
      </c>
      <c r="C106" s="29" t="s">
        <v>341</v>
      </c>
      <c r="D106" s="25" t="s">
        <v>46</v>
      </c>
      <c r="E106" s="30" t="s">
        <v>342</v>
      </c>
      <c r="F106" s="31" t="s">
        <v>126</v>
      </c>
      <c r="G106" s="32">
        <v>8.5</v>
      </c>
      <c r="H106" s="33">
        <v>0</v>
      </c>
      <c r="I106" s="33">
        <f>ROUND(ROUND(H106,2)*ROUND(G106,3),2)</f>
      </c>
      <c r="O106">
        <f>(I106*21)/100</f>
      </c>
      <c r="P106" t="s">
        <v>22</v>
      </c>
    </row>
    <row r="107" spans="1:5" ht="12.75">
      <c r="A107" s="34" t="s">
        <v>49</v>
      </c>
      <c r="E107" s="35" t="s">
        <v>46</v>
      </c>
    </row>
    <row r="108" spans="1:5" ht="12.75">
      <c r="A108" s="36" t="s">
        <v>50</v>
      </c>
      <c r="E108" s="37" t="s">
        <v>46</v>
      </c>
    </row>
    <row r="109" spans="1:5" ht="12.75">
      <c r="A109" t="s">
        <v>51</v>
      </c>
      <c r="E109" s="35" t="s">
        <v>46</v>
      </c>
    </row>
    <row r="110" spans="1:16" ht="12.75">
      <c r="A110" s="25" t="s">
        <v>44</v>
      </c>
      <c r="B110" s="29" t="s">
        <v>343</v>
      </c>
      <c r="C110" s="29" t="s">
        <v>344</v>
      </c>
      <c r="D110" s="25" t="s">
        <v>46</v>
      </c>
      <c r="E110" s="30" t="s">
        <v>345</v>
      </c>
      <c r="F110" s="31" t="s">
        <v>117</v>
      </c>
      <c r="G110" s="32">
        <v>0.2</v>
      </c>
      <c r="H110" s="33">
        <v>0</v>
      </c>
      <c r="I110" s="33">
        <f>ROUND(ROUND(H110,2)*ROUND(G110,3),2)</f>
      </c>
      <c r="O110">
        <f>(I110*21)/100</f>
      </c>
      <c r="P110" t="s">
        <v>22</v>
      </c>
    </row>
    <row r="111" spans="1:5" ht="12.75">
      <c r="A111" s="34" t="s">
        <v>49</v>
      </c>
      <c r="E111" s="35" t="s">
        <v>46</v>
      </c>
    </row>
    <row r="112" spans="1:5" ht="12.75">
      <c r="A112" s="36" t="s">
        <v>50</v>
      </c>
      <c r="E112" s="37" t="s">
        <v>46</v>
      </c>
    </row>
    <row r="113" spans="1:5" ht="12.75">
      <c r="A113" t="s">
        <v>51</v>
      </c>
      <c r="E113" s="35" t="s">
        <v>46</v>
      </c>
    </row>
    <row r="114" spans="1:16" ht="12.75">
      <c r="A114" s="25" t="s">
        <v>44</v>
      </c>
      <c r="B114" s="29" t="s">
        <v>346</v>
      </c>
      <c r="C114" s="29" t="s">
        <v>347</v>
      </c>
      <c r="D114" s="25" t="s">
        <v>46</v>
      </c>
      <c r="E114" s="30" t="s">
        <v>348</v>
      </c>
      <c r="F114" s="31" t="s">
        <v>117</v>
      </c>
      <c r="G114" s="32">
        <v>4.5</v>
      </c>
      <c r="H114" s="33">
        <v>0</v>
      </c>
      <c r="I114" s="33">
        <f>ROUND(ROUND(H114,2)*ROUND(G114,3),2)</f>
      </c>
      <c r="O114">
        <f>(I114*21)/100</f>
      </c>
      <c r="P114" t="s">
        <v>22</v>
      </c>
    </row>
    <row r="115" spans="1:5" ht="12.75">
      <c r="A115" s="34" t="s">
        <v>49</v>
      </c>
      <c r="E115" s="35" t="s">
        <v>46</v>
      </c>
    </row>
    <row r="116" spans="1:5" ht="12.75">
      <c r="A116" s="36" t="s">
        <v>50</v>
      </c>
      <c r="E116" s="37" t="s">
        <v>46</v>
      </c>
    </row>
    <row r="117" spans="1:5" ht="12.75">
      <c r="A117" t="s">
        <v>51</v>
      </c>
      <c r="E117" s="35" t="s">
        <v>46</v>
      </c>
    </row>
    <row r="118" spans="1:16" ht="12.75">
      <c r="A118" s="25" t="s">
        <v>44</v>
      </c>
      <c r="B118" s="29" t="s">
        <v>349</v>
      </c>
      <c r="C118" s="29" t="s">
        <v>350</v>
      </c>
      <c r="D118" s="25" t="s">
        <v>46</v>
      </c>
      <c r="E118" s="30" t="s">
        <v>351</v>
      </c>
      <c r="F118" s="31" t="s">
        <v>126</v>
      </c>
      <c r="G118" s="32">
        <v>9</v>
      </c>
      <c r="H118" s="33">
        <v>0</v>
      </c>
      <c r="I118" s="33">
        <f>ROUND(ROUND(H118,2)*ROUND(G118,3),2)</f>
      </c>
      <c r="O118">
        <f>(I118*21)/100</f>
      </c>
      <c r="P118" t="s">
        <v>22</v>
      </c>
    </row>
    <row r="119" spans="1:5" ht="12.75">
      <c r="A119" s="34" t="s">
        <v>49</v>
      </c>
      <c r="E119" s="35" t="s">
        <v>46</v>
      </c>
    </row>
    <row r="120" spans="1:5" ht="12.75">
      <c r="A120" s="36" t="s">
        <v>50</v>
      </c>
      <c r="E120" s="37" t="s">
        <v>46</v>
      </c>
    </row>
    <row r="121" spans="1:5" ht="12.75">
      <c r="A121" t="s">
        <v>51</v>
      </c>
      <c r="E121" s="35" t="s">
        <v>46</v>
      </c>
    </row>
    <row r="122" spans="1:16" ht="12.75">
      <c r="A122" s="25" t="s">
        <v>44</v>
      </c>
      <c r="B122" s="29" t="s">
        <v>352</v>
      </c>
      <c r="C122" s="29" t="s">
        <v>353</v>
      </c>
      <c r="D122" s="25" t="s">
        <v>46</v>
      </c>
      <c r="E122" s="30" t="s">
        <v>354</v>
      </c>
      <c r="F122" s="31" t="s">
        <v>126</v>
      </c>
      <c r="G122" s="32">
        <v>15</v>
      </c>
      <c r="H122" s="33">
        <v>0</v>
      </c>
      <c r="I122" s="33">
        <f>ROUND(ROUND(H122,2)*ROUND(G122,3),2)</f>
      </c>
      <c r="O122">
        <f>(I122*21)/100</f>
      </c>
      <c r="P122" t="s">
        <v>22</v>
      </c>
    </row>
    <row r="123" spans="1:5" ht="12.75">
      <c r="A123" s="34" t="s">
        <v>49</v>
      </c>
      <c r="E123" s="35" t="s">
        <v>46</v>
      </c>
    </row>
    <row r="124" spans="1:5" ht="12.75">
      <c r="A124" s="36" t="s">
        <v>50</v>
      </c>
      <c r="E124" s="37" t="s">
        <v>46</v>
      </c>
    </row>
    <row r="125" spans="1:5" ht="12.75">
      <c r="A125" t="s">
        <v>51</v>
      </c>
      <c r="E125" s="35" t="s">
        <v>46</v>
      </c>
    </row>
    <row r="126" spans="1:16" ht="12.75">
      <c r="A126" s="25" t="s">
        <v>44</v>
      </c>
      <c r="B126" s="29" t="s">
        <v>355</v>
      </c>
      <c r="C126" s="29" t="s">
        <v>356</v>
      </c>
      <c r="D126" s="25" t="s">
        <v>46</v>
      </c>
      <c r="E126" s="30" t="s">
        <v>357</v>
      </c>
      <c r="F126" s="31" t="s">
        <v>70</v>
      </c>
      <c r="G126" s="32">
        <v>2</v>
      </c>
      <c r="H126" s="33">
        <v>0</v>
      </c>
      <c r="I126" s="33">
        <f>ROUND(ROUND(H126,2)*ROUND(G126,3),2)</f>
      </c>
      <c r="O126">
        <f>(I126*21)/100</f>
      </c>
      <c r="P126" t="s">
        <v>22</v>
      </c>
    </row>
    <row r="127" spans="1:5" ht="12.75">
      <c r="A127" s="34" t="s">
        <v>49</v>
      </c>
      <c r="E127" s="35" t="s">
        <v>46</v>
      </c>
    </row>
    <row r="128" spans="1:5" ht="12.75">
      <c r="A128" s="36" t="s">
        <v>50</v>
      </c>
      <c r="E128" s="37" t="s">
        <v>46</v>
      </c>
    </row>
    <row r="129" spans="1:5" ht="12.75">
      <c r="A129" t="s">
        <v>51</v>
      </c>
      <c r="E129" s="35" t="s">
        <v>46</v>
      </c>
    </row>
    <row r="130" spans="1:16" ht="12.75">
      <c r="A130" s="25" t="s">
        <v>44</v>
      </c>
      <c r="B130" s="29" t="s">
        <v>358</v>
      </c>
      <c r="C130" s="29" t="s">
        <v>359</v>
      </c>
      <c r="D130" s="25" t="s">
        <v>46</v>
      </c>
      <c r="E130" s="30" t="s">
        <v>360</v>
      </c>
      <c r="F130" s="31" t="s">
        <v>70</v>
      </c>
      <c r="G130" s="32">
        <v>4</v>
      </c>
      <c r="H130" s="33">
        <v>0</v>
      </c>
      <c r="I130" s="33">
        <f>ROUND(ROUND(H130,2)*ROUND(G130,3),2)</f>
      </c>
      <c r="O130">
        <f>(I130*21)/100</f>
      </c>
      <c r="P130" t="s">
        <v>22</v>
      </c>
    </row>
    <row r="131" spans="1:5" ht="12.75">
      <c r="A131" s="34" t="s">
        <v>49</v>
      </c>
      <c r="E131" s="35" t="s">
        <v>46</v>
      </c>
    </row>
    <row r="132" spans="1:5" ht="12.75">
      <c r="A132" s="36" t="s">
        <v>50</v>
      </c>
      <c r="E132" s="37" t="s">
        <v>46</v>
      </c>
    </row>
    <row r="133" spans="1:5" ht="12.75">
      <c r="A133" t="s">
        <v>51</v>
      </c>
      <c r="E133" s="35" t="s">
        <v>46</v>
      </c>
    </row>
    <row r="134" spans="1:16" ht="12.75">
      <c r="A134" s="25" t="s">
        <v>44</v>
      </c>
      <c r="B134" s="29" t="s">
        <v>361</v>
      </c>
      <c r="C134" s="29" t="s">
        <v>362</v>
      </c>
      <c r="D134" s="25" t="s">
        <v>46</v>
      </c>
      <c r="E134" s="30" t="s">
        <v>363</v>
      </c>
      <c r="F134" s="31" t="s">
        <v>126</v>
      </c>
      <c r="G134" s="32">
        <v>6.5</v>
      </c>
      <c r="H134" s="33">
        <v>0</v>
      </c>
      <c r="I134" s="33">
        <f>ROUND(ROUND(H134,2)*ROUND(G134,3),2)</f>
      </c>
      <c r="O134">
        <f>(I134*21)/100</f>
      </c>
      <c r="P134" t="s">
        <v>22</v>
      </c>
    </row>
    <row r="135" spans="1:5" ht="12.75">
      <c r="A135" s="34" t="s">
        <v>49</v>
      </c>
      <c r="E135" s="35" t="s">
        <v>46</v>
      </c>
    </row>
    <row r="136" spans="1:5" ht="12.75">
      <c r="A136" s="36" t="s">
        <v>50</v>
      </c>
      <c r="E136" s="37" t="s">
        <v>46</v>
      </c>
    </row>
    <row r="137" spans="1:5" ht="12.75">
      <c r="A137" t="s">
        <v>51</v>
      </c>
      <c r="E137" s="35" t="s">
        <v>46</v>
      </c>
    </row>
    <row r="138" spans="1:16" ht="12.75">
      <c r="A138" s="25" t="s">
        <v>44</v>
      </c>
      <c r="B138" s="29" t="s">
        <v>364</v>
      </c>
      <c r="C138" s="29" t="s">
        <v>365</v>
      </c>
      <c r="D138" s="25" t="s">
        <v>46</v>
      </c>
      <c r="E138" s="30" t="s">
        <v>366</v>
      </c>
      <c r="F138" s="31" t="s">
        <v>126</v>
      </c>
      <c r="G138" s="32">
        <v>8.5</v>
      </c>
      <c r="H138" s="33">
        <v>0</v>
      </c>
      <c r="I138" s="33">
        <f>ROUND(ROUND(H138,2)*ROUND(G138,3),2)</f>
      </c>
      <c r="O138">
        <f>(I138*21)/100</f>
      </c>
      <c r="P138" t="s">
        <v>22</v>
      </c>
    </row>
    <row r="139" spans="1:5" ht="12.75">
      <c r="A139" s="34" t="s">
        <v>49</v>
      </c>
      <c r="E139" s="35" t="s">
        <v>46</v>
      </c>
    </row>
    <row r="140" spans="1:5" ht="12.75">
      <c r="A140" s="36" t="s">
        <v>50</v>
      </c>
      <c r="E140" s="37" t="s">
        <v>46</v>
      </c>
    </row>
    <row r="141" spans="1:5" ht="12.75">
      <c r="A141" t="s">
        <v>51</v>
      </c>
      <c r="E141" s="35" t="s">
        <v>46</v>
      </c>
    </row>
    <row r="142" spans="1:16" ht="12.75">
      <c r="A142" s="25" t="s">
        <v>44</v>
      </c>
      <c r="B142" s="29" t="s">
        <v>367</v>
      </c>
      <c r="C142" s="29" t="s">
        <v>368</v>
      </c>
      <c r="D142" s="25" t="s">
        <v>46</v>
      </c>
      <c r="E142" s="30" t="s">
        <v>369</v>
      </c>
      <c r="F142" s="31" t="s">
        <v>153</v>
      </c>
      <c r="G142" s="32">
        <v>16</v>
      </c>
      <c r="H142" s="33">
        <v>0</v>
      </c>
      <c r="I142" s="33">
        <f>ROUND(ROUND(H142,2)*ROUND(G142,3),2)</f>
      </c>
      <c r="O142">
        <f>(I142*21)/100</f>
      </c>
      <c r="P142" t="s">
        <v>22</v>
      </c>
    </row>
    <row r="143" spans="1:5" ht="12.75">
      <c r="A143" s="34" t="s">
        <v>49</v>
      </c>
      <c r="E143" s="35" t="s">
        <v>46</v>
      </c>
    </row>
    <row r="144" spans="1:5" ht="12.75">
      <c r="A144" s="36" t="s">
        <v>50</v>
      </c>
      <c r="E144" s="37" t="s">
        <v>46</v>
      </c>
    </row>
    <row r="145" spans="1:5" ht="12.75">
      <c r="A145" t="s">
        <v>51</v>
      </c>
      <c r="E145" s="35" t="s">
        <v>46</v>
      </c>
    </row>
    <row r="146" spans="1:18" ht="12.75" customHeight="1">
      <c r="A146" s="6" t="s">
        <v>42</v>
      </c>
      <c r="B146" s="6"/>
      <c r="C146" s="40" t="s">
        <v>370</v>
      </c>
      <c r="D146" s="6"/>
      <c r="E146" s="27" t="s">
        <v>371</v>
      </c>
      <c r="F146" s="6"/>
      <c r="G146" s="6"/>
      <c r="H146" s="6"/>
      <c r="I146" s="41">
        <f>0+Q146</f>
      </c>
      <c r="O146">
        <f>0+R146</f>
      </c>
      <c r="Q146">
        <f>0+I147+I151+I155+I159+I163+I167+I171+I175+I179+I183+I187+I191+I195</f>
      </c>
      <c r="R146">
        <f>0+O147+O151+O155+O159+O163+O167+O171+O175+O179+O183+O187+O191+O195</f>
      </c>
    </row>
    <row r="147" spans="1:16" ht="12.75">
      <c r="A147" s="25" t="s">
        <v>44</v>
      </c>
      <c r="B147" s="29" t="s">
        <v>372</v>
      </c>
      <c r="C147" s="29" t="s">
        <v>373</v>
      </c>
      <c r="D147" s="25" t="s">
        <v>46</v>
      </c>
      <c r="E147" s="30" t="s">
        <v>374</v>
      </c>
      <c r="F147" s="31" t="s">
        <v>375</v>
      </c>
      <c r="G147" s="32">
        <v>2</v>
      </c>
      <c r="H147" s="33">
        <v>0</v>
      </c>
      <c r="I147" s="33">
        <f>ROUND(ROUND(H147,2)*ROUND(G147,3),2)</f>
      </c>
      <c r="O147">
        <f>(I147*21)/100</f>
      </c>
      <c r="P147" t="s">
        <v>22</v>
      </c>
    </row>
    <row r="148" spans="1:5" ht="12.75">
      <c r="A148" s="34" t="s">
        <v>49</v>
      </c>
      <c r="E148" s="35" t="s">
        <v>46</v>
      </c>
    </row>
    <row r="149" spans="1:5" ht="12.75">
      <c r="A149" s="36" t="s">
        <v>50</v>
      </c>
      <c r="E149" s="37" t="s">
        <v>46</v>
      </c>
    </row>
    <row r="150" spans="1:5" ht="12.75">
      <c r="A150" t="s">
        <v>51</v>
      </c>
      <c r="E150" s="35" t="s">
        <v>46</v>
      </c>
    </row>
    <row r="151" spans="1:16" ht="12.75">
      <c r="A151" s="25" t="s">
        <v>44</v>
      </c>
      <c r="B151" s="29" t="s">
        <v>376</v>
      </c>
      <c r="C151" s="29" t="s">
        <v>377</v>
      </c>
      <c r="D151" s="25" t="s">
        <v>46</v>
      </c>
      <c r="E151" s="30" t="s">
        <v>378</v>
      </c>
      <c r="F151" s="31" t="s">
        <v>375</v>
      </c>
      <c r="G151" s="32">
        <v>2</v>
      </c>
      <c r="H151" s="33">
        <v>0</v>
      </c>
      <c r="I151" s="33">
        <f>ROUND(ROUND(H151,2)*ROUND(G151,3),2)</f>
      </c>
      <c r="O151">
        <f>(I151*21)/100</f>
      </c>
      <c r="P151" t="s">
        <v>22</v>
      </c>
    </row>
    <row r="152" spans="1:5" ht="12.75">
      <c r="A152" s="34" t="s">
        <v>49</v>
      </c>
      <c r="E152" s="35" t="s">
        <v>46</v>
      </c>
    </row>
    <row r="153" spans="1:5" ht="12.75">
      <c r="A153" s="36" t="s">
        <v>50</v>
      </c>
      <c r="E153" s="37" t="s">
        <v>46</v>
      </c>
    </row>
    <row r="154" spans="1:5" ht="12.75">
      <c r="A154" t="s">
        <v>51</v>
      </c>
      <c r="E154" s="35" t="s">
        <v>46</v>
      </c>
    </row>
    <row r="155" spans="1:16" ht="12.75">
      <c r="A155" s="25" t="s">
        <v>44</v>
      </c>
      <c r="B155" s="29" t="s">
        <v>379</v>
      </c>
      <c r="C155" s="29" t="s">
        <v>380</v>
      </c>
      <c r="D155" s="25" t="s">
        <v>46</v>
      </c>
      <c r="E155" s="30" t="s">
        <v>381</v>
      </c>
      <c r="F155" s="31" t="s">
        <v>375</v>
      </c>
      <c r="G155" s="32">
        <v>2</v>
      </c>
      <c r="H155" s="33">
        <v>0</v>
      </c>
      <c r="I155" s="33">
        <f>ROUND(ROUND(H155,2)*ROUND(G155,3),2)</f>
      </c>
      <c r="O155">
        <f>(I155*21)/100</f>
      </c>
      <c r="P155" t="s">
        <v>22</v>
      </c>
    </row>
    <row r="156" spans="1:5" ht="12.75">
      <c r="A156" s="34" t="s">
        <v>49</v>
      </c>
      <c r="E156" s="35" t="s">
        <v>46</v>
      </c>
    </row>
    <row r="157" spans="1:5" ht="12.75">
      <c r="A157" s="36" t="s">
        <v>50</v>
      </c>
      <c r="E157" s="37" t="s">
        <v>46</v>
      </c>
    </row>
    <row r="158" spans="1:5" ht="12.75">
      <c r="A158" t="s">
        <v>51</v>
      </c>
      <c r="E158" s="35" t="s">
        <v>46</v>
      </c>
    </row>
    <row r="159" spans="1:16" ht="12.75">
      <c r="A159" s="25" t="s">
        <v>44</v>
      </c>
      <c r="B159" s="29" t="s">
        <v>382</v>
      </c>
      <c r="C159" s="29" t="s">
        <v>383</v>
      </c>
      <c r="D159" s="25" t="s">
        <v>46</v>
      </c>
      <c r="E159" s="30" t="s">
        <v>384</v>
      </c>
      <c r="F159" s="31" t="s">
        <v>375</v>
      </c>
      <c r="G159" s="32">
        <v>1</v>
      </c>
      <c r="H159" s="33">
        <v>0</v>
      </c>
      <c r="I159" s="33">
        <f>ROUND(ROUND(H159,2)*ROUND(G159,3),2)</f>
      </c>
      <c r="O159">
        <f>(I159*21)/100</f>
      </c>
      <c r="P159" t="s">
        <v>22</v>
      </c>
    </row>
    <row r="160" spans="1:5" ht="12.75">
      <c r="A160" s="34" t="s">
        <v>49</v>
      </c>
      <c r="E160" s="35" t="s">
        <v>46</v>
      </c>
    </row>
    <row r="161" spans="1:5" ht="12.75">
      <c r="A161" s="36" t="s">
        <v>50</v>
      </c>
      <c r="E161" s="37" t="s">
        <v>46</v>
      </c>
    </row>
    <row r="162" spans="1:5" ht="12.75">
      <c r="A162" t="s">
        <v>51</v>
      </c>
      <c r="E162" s="35" t="s">
        <v>46</v>
      </c>
    </row>
    <row r="163" spans="1:16" ht="12.75">
      <c r="A163" s="25" t="s">
        <v>44</v>
      </c>
      <c r="B163" s="29" t="s">
        <v>385</v>
      </c>
      <c r="C163" s="29" t="s">
        <v>386</v>
      </c>
      <c r="D163" s="25" t="s">
        <v>46</v>
      </c>
      <c r="E163" s="30" t="s">
        <v>387</v>
      </c>
      <c r="F163" s="31" t="s">
        <v>375</v>
      </c>
      <c r="G163" s="32">
        <v>4</v>
      </c>
      <c r="H163" s="33">
        <v>0</v>
      </c>
      <c r="I163" s="33">
        <f>ROUND(ROUND(H163,2)*ROUND(G163,3),2)</f>
      </c>
      <c r="O163">
        <f>(I163*21)/100</f>
      </c>
      <c r="P163" t="s">
        <v>22</v>
      </c>
    </row>
    <row r="164" spans="1:5" ht="12.75">
      <c r="A164" s="34" t="s">
        <v>49</v>
      </c>
      <c r="E164" s="35" t="s">
        <v>46</v>
      </c>
    </row>
    <row r="165" spans="1:5" ht="12.75">
      <c r="A165" s="36" t="s">
        <v>50</v>
      </c>
      <c r="E165" s="37" t="s">
        <v>46</v>
      </c>
    </row>
    <row r="166" spans="1:5" ht="12.75">
      <c r="A166" t="s">
        <v>51</v>
      </c>
      <c r="E166" s="35" t="s">
        <v>46</v>
      </c>
    </row>
    <row r="167" spans="1:16" ht="12.75">
      <c r="A167" s="25" t="s">
        <v>44</v>
      </c>
      <c r="B167" s="29" t="s">
        <v>388</v>
      </c>
      <c r="C167" s="29" t="s">
        <v>389</v>
      </c>
      <c r="D167" s="25" t="s">
        <v>46</v>
      </c>
      <c r="E167" s="30" t="s">
        <v>390</v>
      </c>
      <c r="F167" s="31" t="s">
        <v>375</v>
      </c>
      <c r="G167" s="32">
        <v>6</v>
      </c>
      <c r="H167" s="33">
        <v>0</v>
      </c>
      <c r="I167" s="33">
        <f>ROUND(ROUND(H167,2)*ROUND(G167,3),2)</f>
      </c>
      <c r="O167">
        <f>(I167*21)/100</f>
      </c>
      <c r="P167" t="s">
        <v>22</v>
      </c>
    </row>
    <row r="168" spans="1:5" ht="12.75">
      <c r="A168" s="34" t="s">
        <v>49</v>
      </c>
      <c r="E168" s="35" t="s">
        <v>46</v>
      </c>
    </row>
    <row r="169" spans="1:5" ht="12.75">
      <c r="A169" s="36" t="s">
        <v>50</v>
      </c>
      <c r="E169" s="37" t="s">
        <v>46</v>
      </c>
    </row>
    <row r="170" spans="1:5" ht="12.75">
      <c r="A170" t="s">
        <v>51</v>
      </c>
      <c r="E170" s="35" t="s">
        <v>46</v>
      </c>
    </row>
    <row r="171" spans="1:16" ht="12.75">
      <c r="A171" s="25" t="s">
        <v>44</v>
      </c>
      <c r="B171" s="29" t="s">
        <v>391</v>
      </c>
      <c r="C171" s="29" t="s">
        <v>392</v>
      </c>
      <c r="D171" s="25" t="s">
        <v>46</v>
      </c>
      <c r="E171" s="30" t="s">
        <v>393</v>
      </c>
      <c r="F171" s="31" t="s">
        <v>375</v>
      </c>
      <c r="G171" s="32">
        <v>8</v>
      </c>
      <c r="H171" s="33">
        <v>0</v>
      </c>
      <c r="I171" s="33">
        <f>ROUND(ROUND(H171,2)*ROUND(G171,3),2)</f>
      </c>
      <c r="O171">
        <f>(I171*21)/100</f>
      </c>
      <c r="P171" t="s">
        <v>22</v>
      </c>
    </row>
    <row r="172" spans="1:5" ht="12.75">
      <c r="A172" s="34" t="s">
        <v>49</v>
      </c>
      <c r="E172" s="35" t="s">
        <v>46</v>
      </c>
    </row>
    <row r="173" spans="1:5" ht="12.75">
      <c r="A173" s="36" t="s">
        <v>50</v>
      </c>
      <c r="E173" s="37" t="s">
        <v>46</v>
      </c>
    </row>
    <row r="174" spans="1:5" ht="12.75">
      <c r="A174" t="s">
        <v>51</v>
      </c>
      <c r="E174" s="35" t="s">
        <v>46</v>
      </c>
    </row>
    <row r="175" spans="1:16" ht="12.75">
      <c r="A175" s="25" t="s">
        <v>44</v>
      </c>
      <c r="B175" s="29" t="s">
        <v>394</v>
      </c>
      <c r="C175" s="29" t="s">
        <v>395</v>
      </c>
      <c r="D175" s="25" t="s">
        <v>46</v>
      </c>
      <c r="E175" s="30" t="s">
        <v>396</v>
      </c>
      <c r="F175" s="31" t="s">
        <v>375</v>
      </c>
      <c r="G175" s="32">
        <v>2</v>
      </c>
      <c r="H175" s="33">
        <v>0</v>
      </c>
      <c r="I175" s="33">
        <f>ROUND(ROUND(H175,2)*ROUND(G175,3),2)</f>
      </c>
      <c r="O175">
        <f>(I175*21)/100</f>
      </c>
      <c r="P175" t="s">
        <v>22</v>
      </c>
    </row>
    <row r="176" spans="1:5" ht="12.75">
      <c r="A176" s="34" t="s">
        <v>49</v>
      </c>
      <c r="E176" s="35" t="s">
        <v>46</v>
      </c>
    </row>
    <row r="177" spans="1:5" ht="12.75">
      <c r="A177" s="36" t="s">
        <v>50</v>
      </c>
      <c r="E177" s="37" t="s">
        <v>46</v>
      </c>
    </row>
    <row r="178" spans="1:5" ht="12.75">
      <c r="A178" t="s">
        <v>51</v>
      </c>
      <c r="E178" s="35" t="s">
        <v>46</v>
      </c>
    </row>
    <row r="179" spans="1:16" ht="12.75">
      <c r="A179" s="25" t="s">
        <v>44</v>
      </c>
      <c r="B179" s="29" t="s">
        <v>397</v>
      </c>
      <c r="C179" s="29" t="s">
        <v>398</v>
      </c>
      <c r="D179" s="25" t="s">
        <v>46</v>
      </c>
      <c r="E179" s="30" t="s">
        <v>399</v>
      </c>
      <c r="F179" s="31" t="s">
        <v>375</v>
      </c>
      <c r="G179" s="32">
        <v>2</v>
      </c>
      <c r="H179" s="33">
        <v>0</v>
      </c>
      <c r="I179" s="33">
        <f>ROUND(ROUND(H179,2)*ROUND(G179,3),2)</f>
      </c>
      <c r="O179">
        <f>(I179*21)/100</f>
      </c>
      <c r="P179" t="s">
        <v>22</v>
      </c>
    </row>
    <row r="180" spans="1:5" ht="12.75">
      <c r="A180" s="34" t="s">
        <v>49</v>
      </c>
      <c r="E180" s="35" t="s">
        <v>46</v>
      </c>
    </row>
    <row r="181" spans="1:5" ht="12.75">
      <c r="A181" s="36" t="s">
        <v>50</v>
      </c>
      <c r="E181" s="37" t="s">
        <v>46</v>
      </c>
    </row>
    <row r="182" spans="1:5" ht="12.75">
      <c r="A182" t="s">
        <v>51</v>
      </c>
      <c r="E182" s="35" t="s">
        <v>46</v>
      </c>
    </row>
    <row r="183" spans="1:16" ht="12.75">
      <c r="A183" s="25" t="s">
        <v>44</v>
      </c>
      <c r="B183" s="29" t="s">
        <v>400</v>
      </c>
      <c r="C183" s="29" t="s">
        <v>401</v>
      </c>
      <c r="D183" s="25" t="s">
        <v>46</v>
      </c>
      <c r="E183" s="30" t="s">
        <v>402</v>
      </c>
      <c r="F183" s="31" t="s">
        <v>375</v>
      </c>
      <c r="G183" s="32">
        <v>4</v>
      </c>
      <c r="H183" s="33">
        <v>0</v>
      </c>
      <c r="I183" s="33">
        <f>ROUND(ROUND(H183,2)*ROUND(G183,3),2)</f>
      </c>
      <c r="O183">
        <f>(I183*21)/100</f>
      </c>
      <c r="P183" t="s">
        <v>22</v>
      </c>
    </row>
    <row r="184" spans="1:5" ht="12.75">
      <c r="A184" s="34" t="s">
        <v>49</v>
      </c>
      <c r="E184" s="35" t="s">
        <v>46</v>
      </c>
    </row>
    <row r="185" spans="1:5" ht="12.75">
      <c r="A185" s="36" t="s">
        <v>50</v>
      </c>
      <c r="E185" s="37" t="s">
        <v>46</v>
      </c>
    </row>
    <row r="186" spans="1:5" ht="12.75">
      <c r="A186" t="s">
        <v>51</v>
      </c>
      <c r="E186" s="35" t="s">
        <v>46</v>
      </c>
    </row>
    <row r="187" spans="1:16" ht="12.75">
      <c r="A187" s="25" t="s">
        <v>44</v>
      </c>
      <c r="B187" s="29" t="s">
        <v>403</v>
      </c>
      <c r="C187" s="29" t="s">
        <v>404</v>
      </c>
      <c r="D187" s="25" t="s">
        <v>46</v>
      </c>
      <c r="E187" s="30" t="s">
        <v>405</v>
      </c>
      <c r="F187" s="31" t="s">
        <v>375</v>
      </c>
      <c r="G187" s="32">
        <v>8</v>
      </c>
      <c r="H187" s="33">
        <v>0</v>
      </c>
      <c r="I187" s="33">
        <f>ROUND(ROUND(H187,2)*ROUND(G187,3),2)</f>
      </c>
      <c r="O187">
        <f>(I187*21)/100</f>
      </c>
      <c r="P187" t="s">
        <v>22</v>
      </c>
    </row>
    <row r="188" spans="1:5" ht="12.75">
      <c r="A188" s="34" t="s">
        <v>49</v>
      </c>
      <c r="E188" s="35" t="s">
        <v>46</v>
      </c>
    </row>
    <row r="189" spans="1:5" ht="12.75">
      <c r="A189" s="36" t="s">
        <v>50</v>
      </c>
      <c r="E189" s="37" t="s">
        <v>46</v>
      </c>
    </row>
    <row r="190" spans="1:5" ht="12.75">
      <c r="A190" t="s">
        <v>51</v>
      </c>
      <c r="E190" s="35" t="s">
        <v>46</v>
      </c>
    </row>
    <row r="191" spans="1:16" ht="12.75">
      <c r="A191" s="25" t="s">
        <v>44</v>
      </c>
      <c r="B191" s="29" t="s">
        <v>406</v>
      </c>
      <c r="C191" s="29" t="s">
        <v>407</v>
      </c>
      <c r="D191" s="25" t="s">
        <v>46</v>
      </c>
      <c r="E191" s="30" t="s">
        <v>408</v>
      </c>
      <c r="F191" s="31" t="s">
        <v>375</v>
      </c>
      <c r="G191" s="32">
        <v>8</v>
      </c>
      <c r="H191" s="33">
        <v>0</v>
      </c>
      <c r="I191" s="33">
        <f>ROUND(ROUND(H191,2)*ROUND(G191,3),2)</f>
      </c>
      <c r="O191">
        <f>(I191*21)/100</f>
      </c>
      <c r="P191" t="s">
        <v>22</v>
      </c>
    </row>
    <row r="192" spans="1:5" ht="12.75">
      <c r="A192" s="34" t="s">
        <v>49</v>
      </c>
      <c r="E192" s="35" t="s">
        <v>46</v>
      </c>
    </row>
    <row r="193" spans="1:5" ht="12.75">
      <c r="A193" s="36" t="s">
        <v>50</v>
      </c>
      <c r="E193" s="37" t="s">
        <v>46</v>
      </c>
    </row>
    <row r="194" spans="1:5" ht="12.75">
      <c r="A194" t="s">
        <v>51</v>
      </c>
      <c r="E194" s="35" t="s">
        <v>46</v>
      </c>
    </row>
    <row r="195" spans="1:16" ht="12.75">
      <c r="A195" s="25" t="s">
        <v>44</v>
      </c>
      <c r="B195" s="29" t="s">
        <v>409</v>
      </c>
      <c r="C195" s="29" t="s">
        <v>410</v>
      </c>
      <c r="D195" s="25" t="s">
        <v>46</v>
      </c>
      <c r="E195" s="30" t="s">
        <v>411</v>
      </c>
      <c r="F195" s="31" t="s">
        <v>375</v>
      </c>
      <c r="G195" s="32">
        <v>2</v>
      </c>
      <c r="H195" s="33">
        <v>0</v>
      </c>
      <c r="I195" s="33">
        <f>ROUND(ROUND(H195,2)*ROUND(G195,3),2)</f>
      </c>
      <c r="O195">
        <f>(I195*21)/100</f>
      </c>
      <c r="P195" t="s">
        <v>22</v>
      </c>
    </row>
    <row r="196" spans="1:5" ht="12.75">
      <c r="A196" s="34" t="s">
        <v>49</v>
      </c>
      <c r="E196" s="35" t="s">
        <v>46</v>
      </c>
    </row>
    <row r="197" spans="1:5" ht="12.75">
      <c r="A197" s="36" t="s">
        <v>50</v>
      </c>
      <c r="E197" s="37" t="s">
        <v>46</v>
      </c>
    </row>
    <row r="198" spans="1:5" ht="12.75">
      <c r="A198" t="s">
        <v>51</v>
      </c>
      <c r="E198" s="35" t="s">
        <v>46</v>
      </c>
    </row>
    <row r="199" spans="1:18" ht="12.75" customHeight="1">
      <c r="A199" s="6" t="s">
        <v>42</v>
      </c>
      <c r="B199" s="6"/>
      <c r="C199" s="40" t="s">
        <v>126</v>
      </c>
      <c r="D199" s="6"/>
      <c r="E199" s="27" t="s">
        <v>412</v>
      </c>
      <c r="F199" s="6"/>
      <c r="G199" s="6"/>
      <c r="H199" s="6"/>
      <c r="I199" s="41">
        <f>0+Q199</f>
      </c>
      <c r="O199">
        <f>0+R199</f>
      </c>
      <c r="Q199">
        <f>0+I200+I204+I208+I212+I216+I220+I224+I228+I232+I236+I240+I244+I248+I252+I256+I260+I264+I268+I272+I276+I280+I284+I288+I292+I296</f>
      </c>
      <c r="R199">
        <f>0+O200+O204+O208+O212+O216+O220+O224+O228+O232+O236+O240+O244+O248+O252+O256+O260+O264+O268+O272+O276+O280+O284+O288+O292+O296</f>
      </c>
    </row>
    <row r="200" spans="1:16" ht="12.75">
      <c r="A200" s="25" t="s">
        <v>44</v>
      </c>
      <c r="B200" s="29" t="s">
        <v>28</v>
      </c>
      <c r="C200" s="29" t="s">
        <v>413</v>
      </c>
      <c r="D200" s="25" t="s">
        <v>46</v>
      </c>
      <c r="E200" s="30" t="s">
        <v>414</v>
      </c>
      <c r="F200" s="31" t="s">
        <v>48</v>
      </c>
      <c r="G200" s="32">
        <v>1</v>
      </c>
      <c r="H200" s="33">
        <v>0</v>
      </c>
      <c r="I200" s="33">
        <f>ROUND(ROUND(H200,2)*ROUND(G200,3),2)</f>
      </c>
      <c r="O200">
        <f>(I200*21)/100</f>
      </c>
      <c r="P200" t="s">
        <v>22</v>
      </c>
    </row>
    <row r="201" spans="1:5" ht="12.75">
      <c r="A201" s="34" t="s">
        <v>49</v>
      </c>
      <c r="E201" s="35" t="s">
        <v>46</v>
      </c>
    </row>
    <row r="202" spans="1:5" ht="12.75">
      <c r="A202" s="36" t="s">
        <v>50</v>
      </c>
      <c r="E202" s="37" t="s">
        <v>46</v>
      </c>
    </row>
    <row r="203" spans="1:5" ht="12.75">
      <c r="A203" t="s">
        <v>51</v>
      </c>
      <c r="E203" s="35" t="s">
        <v>46</v>
      </c>
    </row>
    <row r="204" spans="1:16" ht="12.75">
      <c r="A204" s="25" t="s">
        <v>44</v>
      </c>
      <c r="B204" s="29" t="s">
        <v>22</v>
      </c>
      <c r="C204" s="29" t="s">
        <v>415</v>
      </c>
      <c r="D204" s="25" t="s">
        <v>46</v>
      </c>
      <c r="E204" s="30" t="s">
        <v>416</v>
      </c>
      <c r="F204" s="31" t="s">
        <v>126</v>
      </c>
      <c r="G204" s="32">
        <v>6</v>
      </c>
      <c r="H204" s="33">
        <v>0</v>
      </c>
      <c r="I204" s="33">
        <f>ROUND(ROUND(H204,2)*ROUND(G204,3),2)</f>
      </c>
      <c r="O204">
        <f>(I204*21)/100</f>
      </c>
      <c r="P204" t="s">
        <v>22</v>
      </c>
    </row>
    <row r="205" spans="1:5" ht="12.75">
      <c r="A205" s="34" t="s">
        <v>49</v>
      </c>
      <c r="E205" s="35" t="s">
        <v>46</v>
      </c>
    </row>
    <row r="206" spans="1:5" ht="12.75">
      <c r="A206" s="36" t="s">
        <v>50</v>
      </c>
      <c r="E206" s="37" t="s">
        <v>46</v>
      </c>
    </row>
    <row r="207" spans="1:5" ht="12.75">
      <c r="A207" t="s">
        <v>51</v>
      </c>
      <c r="E207" s="35" t="s">
        <v>46</v>
      </c>
    </row>
    <row r="208" spans="1:16" ht="12.75">
      <c r="A208" s="25" t="s">
        <v>44</v>
      </c>
      <c r="B208" s="29" t="s">
        <v>21</v>
      </c>
      <c r="C208" s="29" t="s">
        <v>417</v>
      </c>
      <c r="D208" s="25" t="s">
        <v>46</v>
      </c>
      <c r="E208" s="30" t="s">
        <v>418</v>
      </c>
      <c r="F208" s="31" t="s">
        <v>126</v>
      </c>
      <c r="G208" s="32">
        <v>1</v>
      </c>
      <c r="H208" s="33">
        <v>0</v>
      </c>
      <c r="I208" s="33">
        <f>ROUND(ROUND(H208,2)*ROUND(G208,3),2)</f>
      </c>
      <c r="O208">
        <f>(I208*21)/100</f>
      </c>
      <c r="P208" t="s">
        <v>22</v>
      </c>
    </row>
    <row r="209" spans="1:5" ht="12.75">
      <c r="A209" s="34" t="s">
        <v>49</v>
      </c>
      <c r="E209" s="35" t="s">
        <v>46</v>
      </c>
    </row>
    <row r="210" spans="1:5" ht="12.75">
      <c r="A210" s="36" t="s">
        <v>50</v>
      </c>
      <c r="E210" s="37" t="s">
        <v>46</v>
      </c>
    </row>
    <row r="211" spans="1:5" ht="12.75">
      <c r="A211" t="s">
        <v>51</v>
      </c>
      <c r="E211" s="35" t="s">
        <v>46</v>
      </c>
    </row>
    <row r="212" spans="1:16" ht="12.75">
      <c r="A212" s="25" t="s">
        <v>44</v>
      </c>
      <c r="B212" s="29" t="s">
        <v>32</v>
      </c>
      <c r="C212" s="29" t="s">
        <v>419</v>
      </c>
      <c r="D212" s="25" t="s">
        <v>46</v>
      </c>
      <c r="E212" s="30" t="s">
        <v>420</v>
      </c>
      <c r="F212" s="31" t="s">
        <v>126</v>
      </c>
      <c r="G212" s="32">
        <v>12</v>
      </c>
      <c r="H212" s="33">
        <v>0</v>
      </c>
      <c r="I212" s="33">
        <f>ROUND(ROUND(H212,2)*ROUND(G212,3),2)</f>
      </c>
      <c r="O212">
        <f>(I212*21)/100</f>
      </c>
      <c r="P212" t="s">
        <v>22</v>
      </c>
    </row>
    <row r="213" spans="1:5" ht="12.75">
      <c r="A213" s="34" t="s">
        <v>49</v>
      </c>
      <c r="E213" s="35" t="s">
        <v>46</v>
      </c>
    </row>
    <row r="214" spans="1:5" ht="12.75">
      <c r="A214" s="36" t="s">
        <v>50</v>
      </c>
      <c r="E214" s="37" t="s">
        <v>46</v>
      </c>
    </row>
    <row r="215" spans="1:5" ht="12.75">
      <c r="A215" t="s">
        <v>51</v>
      </c>
      <c r="E215" s="35" t="s">
        <v>46</v>
      </c>
    </row>
    <row r="216" spans="1:16" ht="12.75">
      <c r="A216" s="25" t="s">
        <v>44</v>
      </c>
      <c r="B216" s="29" t="s">
        <v>34</v>
      </c>
      <c r="C216" s="29" t="s">
        <v>421</v>
      </c>
      <c r="D216" s="25" t="s">
        <v>46</v>
      </c>
      <c r="E216" s="30" t="s">
        <v>422</v>
      </c>
      <c r="F216" s="31" t="s">
        <v>126</v>
      </c>
      <c r="G216" s="32">
        <v>31</v>
      </c>
      <c r="H216" s="33">
        <v>0</v>
      </c>
      <c r="I216" s="33">
        <f>ROUND(ROUND(H216,2)*ROUND(G216,3),2)</f>
      </c>
      <c r="O216">
        <f>(I216*21)/100</f>
      </c>
      <c r="P216" t="s">
        <v>22</v>
      </c>
    </row>
    <row r="217" spans="1:5" ht="12.75">
      <c r="A217" s="34" t="s">
        <v>49</v>
      </c>
      <c r="E217" s="35" t="s">
        <v>46</v>
      </c>
    </row>
    <row r="218" spans="1:5" ht="12.75">
      <c r="A218" s="36" t="s">
        <v>50</v>
      </c>
      <c r="E218" s="37" t="s">
        <v>46</v>
      </c>
    </row>
    <row r="219" spans="1:5" ht="12.75">
      <c r="A219" t="s">
        <v>51</v>
      </c>
      <c r="E219" s="35" t="s">
        <v>46</v>
      </c>
    </row>
    <row r="220" spans="1:16" ht="12.75">
      <c r="A220" s="25" t="s">
        <v>44</v>
      </c>
      <c r="B220" s="29" t="s">
        <v>36</v>
      </c>
      <c r="C220" s="29" t="s">
        <v>423</v>
      </c>
      <c r="D220" s="25" t="s">
        <v>46</v>
      </c>
      <c r="E220" s="30" t="s">
        <v>424</v>
      </c>
      <c r="F220" s="31" t="s">
        <v>320</v>
      </c>
      <c r="G220" s="32">
        <v>2</v>
      </c>
      <c r="H220" s="33">
        <v>0</v>
      </c>
      <c r="I220" s="33">
        <f>ROUND(ROUND(H220,2)*ROUND(G220,3),2)</f>
      </c>
      <c r="O220">
        <f>(I220*21)/100</f>
      </c>
      <c r="P220" t="s">
        <v>22</v>
      </c>
    </row>
    <row r="221" spans="1:5" ht="12.75">
      <c r="A221" s="34" t="s">
        <v>49</v>
      </c>
      <c r="E221" s="35" t="s">
        <v>46</v>
      </c>
    </row>
    <row r="222" spans="1:5" ht="12.75">
      <c r="A222" s="36" t="s">
        <v>50</v>
      </c>
      <c r="E222" s="37" t="s">
        <v>46</v>
      </c>
    </row>
    <row r="223" spans="1:5" ht="12.75">
      <c r="A223" t="s">
        <v>51</v>
      </c>
      <c r="E223" s="35" t="s">
        <v>46</v>
      </c>
    </row>
    <row r="224" spans="1:16" ht="12.75">
      <c r="A224" s="25" t="s">
        <v>44</v>
      </c>
      <c r="B224" s="29" t="s">
        <v>89</v>
      </c>
      <c r="C224" s="29" t="s">
        <v>425</v>
      </c>
      <c r="D224" s="25" t="s">
        <v>46</v>
      </c>
      <c r="E224" s="30" t="s">
        <v>426</v>
      </c>
      <c r="F224" s="31" t="s">
        <v>320</v>
      </c>
      <c r="G224" s="32">
        <v>2</v>
      </c>
      <c r="H224" s="33">
        <v>0</v>
      </c>
      <c r="I224" s="33">
        <f>ROUND(ROUND(H224,2)*ROUND(G224,3),2)</f>
      </c>
      <c r="O224">
        <f>(I224*21)/100</f>
      </c>
      <c r="P224" t="s">
        <v>22</v>
      </c>
    </row>
    <row r="225" spans="1:5" ht="12.75">
      <c r="A225" s="34" t="s">
        <v>49</v>
      </c>
      <c r="E225" s="35" t="s">
        <v>46</v>
      </c>
    </row>
    <row r="226" spans="1:5" ht="12.75">
      <c r="A226" s="36" t="s">
        <v>50</v>
      </c>
      <c r="E226" s="37" t="s">
        <v>46</v>
      </c>
    </row>
    <row r="227" spans="1:5" ht="12.75">
      <c r="A227" t="s">
        <v>51</v>
      </c>
      <c r="E227" s="35" t="s">
        <v>46</v>
      </c>
    </row>
    <row r="228" spans="1:16" ht="12.75">
      <c r="A228" s="25" t="s">
        <v>44</v>
      </c>
      <c r="B228" s="29" t="s">
        <v>94</v>
      </c>
      <c r="C228" s="29" t="s">
        <v>427</v>
      </c>
      <c r="D228" s="25" t="s">
        <v>46</v>
      </c>
      <c r="E228" s="30" t="s">
        <v>428</v>
      </c>
      <c r="F228" s="31" t="s">
        <v>320</v>
      </c>
      <c r="G228" s="32">
        <v>1</v>
      </c>
      <c r="H228" s="33">
        <v>0</v>
      </c>
      <c r="I228" s="33">
        <f>ROUND(ROUND(H228,2)*ROUND(G228,3),2)</f>
      </c>
      <c r="O228">
        <f>(I228*21)/100</f>
      </c>
      <c r="P228" t="s">
        <v>22</v>
      </c>
    </row>
    <row r="229" spans="1:5" ht="12.75">
      <c r="A229" s="34" t="s">
        <v>49</v>
      </c>
      <c r="E229" s="35" t="s">
        <v>46</v>
      </c>
    </row>
    <row r="230" spans="1:5" ht="12.75">
      <c r="A230" s="36" t="s">
        <v>50</v>
      </c>
      <c r="E230" s="37" t="s">
        <v>46</v>
      </c>
    </row>
    <row r="231" spans="1:5" ht="12.75">
      <c r="A231" t="s">
        <v>51</v>
      </c>
      <c r="E231" s="35" t="s">
        <v>46</v>
      </c>
    </row>
    <row r="232" spans="1:16" ht="12.75">
      <c r="A232" s="25" t="s">
        <v>44</v>
      </c>
      <c r="B232" s="29" t="s">
        <v>39</v>
      </c>
      <c r="C232" s="29" t="s">
        <v>429</v>
      </c>
      <c r="D232" s="25" t="s">
        <v>46</v>
      </c>
      <c r="E232" s="30" t="s">
        <v>430</v>
      </c>
      <c r="F232" s="31" t="s">
        <v>117</v>
      </c>
      <c r="G232" s="32">
        <v>0.62</v>
      </c>
      <c r="H232" s="33">
        <v>0</v>
      </c>
      <c r="I232" s="33">
        <f>ROUND(ROUND(H232,2)*ROUND(G232,3),2)</f>
      </c>
      <c r="O232">
        <f>(I232*21)/100</f>
      </c>
      <c r="P232" t="s">
        <v>22</v>
      </c>
    </row>
    <row r="233" spans="1:5" ht="12.75">
      <c r="A233" s="34" t="s">
        <v>49</v>
      </c>
      <c r="E233" s="35" t="s">
        <v>46</v>
      </c>
    </row>
    <row r="234" spans="1:5" ht="12.75">
      <c r="A234" s="36" t="s">
        <v>50</v>
      </c>
      <c r="E234" s="37" t="s">
        <v>46</v>
      </c>
    </row>
    <row r="235" spans="1:5" ht="12.75">
      <c r="A235" t="s">
        <v>51</v>
      </c>
      <c r="E235" s="35" t="s">
        <v>46</v>
      </c>
    </row>
    <row r="236" spans="1:16" ht="12.75">
      <c r="A236" s="25" t="s">
        <v>44</v>
      </c>
      <c r="B236" s="29" t="s">
        <v>163</v>
      </c>
      <c r="C236" s="29" t="s">
        <v>431</v>
      </c>
      <c r="D236" s="25" t="s">
        <v>46</v>
      </c>
      <c r="E236" s="30" t="s">
        <v>432</v>
      </c>
      <c r="F236" s="31" t="s">
        <v>126</v>
      </c>
      <c r="G236" s="32">
        <v>28</v>
      </c>
      <c r="H236" s="33">
        <v>0</v>
      </c>
      <c r="I236" s="33">
        <f>ROUND(ROUND(H236,2)*ROUND(G236,3),2)</f>
      </c>
      <c r="O236">
        <f>(I236*21)/100</f>
      </c>
      <c r="P236" t="s">
        <v>22</v>
      </c>
    </row>
    <row r="237" spans="1:5" ht="12.75">
      <c r="A237" s="34" t="s">
        <v>49</v>
      </c>
      <c r="E237" s="35" t="s">
        <v>46</v>
      </c>
    </row>
    <row r="238" spans="1:5" ht="12.75">
      <c r="A238" s="36" t="s">
        <v>50</v>
      </c>
      <c r="E238" s="37" t="s">
        <v>46</v>
      </c>
    </row>
    <row r="239" spans="1:5" ht="12.75">
      <c r="A239" t="s">
        <v>51</v>
      </c>
      <c r="E239" s="35" t="s">
        <v>46</v>
      </c>
    </row>
    <row r="240" spans="1:16" ht="12.75">
      <c r="A240" s="25" t="s">
        <v>44</v>
      </c>
      <c r="B240" s="29" t="s">
        <v>233</v>
      </c>
      <c r="C240" s="29" t="s">
        <v>433</v>
      </c>
      <c r="D240" s="25" t="s">
        <v>46</v>
      </c>
      <c r="E240" s="30" t="s">
        <v>434</v>
      </c>
      <c r="F240" s="31" t="s">
        <v>70</v>
      </c>
      <c r="G240" s="32">
        <v>4</v>
      </c>
      <c r="H240" s="33">
        <v>0</v>
      </c>
      <c r="I240" s="33">
        <f>ROUND(ROUND(H240,2)*ROUND(G240,3),2)</f>
      </c>
      <c r="O240">
        <f>(I240*21)/100</f>
      </c>
      <c r="P240" t="s">
        <v>22</v>
      </c>
    </row>
    <row r="241" spans="1:5" ht="12.75">
      <c r="A241" s="34" t="s">
        <v>49</v>
      </c>
      <c r="E241" s="35" t="s">
        <v>46</v>
      </c>
    </row>
    <row r="242" spans="1:5" ht="12.75">
      <c r="A242" s="36" t="s">
        <v>50</v>
      </c>
      <c r="E242" s="37" t="s">
        <v>46</v>
      </c>
    </row>
    <row r="243" spans="1:5" ht="12.75">
      <c r="A243" t="s">
        <v>51</v>
      </c>
      <c r="E243" s="35" t="s">
        <v>46</v>
      </c>
    </row>
    <row r="244" spans="1:16" ht="25.5">
      <c r="A244" s="25" t="s">
        <v>44</v>
      </c>
      <c r="B244" s="29" t="s">
        <v>238</v>
      </c>
      <c r="C244" s="29" t="s">
        <v>435</v>
      </c>
      <c r="D244" s="25" t="s">
        <v>46</v>
      </c>
      <c r="E244" s="30" t="s">
        <v>436</v>
      </c>
      <c r="F244" s="31" t="s">
        <v>70</v>
      </c>
      <c r="G244" s="32">
        <v>2</v>
      </c>
      <c r="H244" s="33">
        <v>0</v>
      </c>
      <c r="I244" s="33">
        <f>ROUND(ROUND(H244,2)*ROUND(G244,3),2)</f>
      </c>
      <c r="O244">
        <f>(I244*21)/100</f>
      </c>
      <c r="P244" t="s">
        <v>22</v>
      </c>
    </row>
    <row r="245" spans="1:5" ht="12.75">
      <c r="A245" s="34" t="s">
        <v>49</v>
      </c>
      <c r="E245" s="35" t="s">
        <v>46</v>
      </c>
    </row>
    <row r="246" spans="1:5" ht="12.75">
      <c r="A246" s="36" t="s">
        <v>50</v>
      </c>
      <c r="E246" s="37" t="s">
        <v>46</v>
      </c>
    </row>
    <row r="247" spans="1:5" ht="12.75">
      <c r="A247" t="s">
        <v>51</v>
      </c>
      <c r="E247" s="35" t="s">
        <v>46</v>
      </c>
    </row>
    <row r="248" spans="1:16" ht="12.75">
      <c r="A248" s="25" t="s">
        <v>44</v>
      </c>
      <c r="B248" s="29" t="s">
        <v>244</v>
      </c>
      <c r="C248" s="29" t="s">
        <v>437</v>
      </c>
      <c r="D248" s="25" t="s">
        <v>46</v>
      </c>
      <c r="E248" s="30" t="s">
        <v>438</v>
      </c>
      <c r="F248" s="31" t="s">
        <v>70</v>
      </c>
      <c r="G248" s="32">
        <v>2</v>
      </c>
      <c r="H248" s="33">
        <v>0</v>
      </c>
      <c r="I248" s="33">
        <f>ROUND(ROUND(H248,2)*ROUND(G248,3),2)</f>
      </c>
      <c r="O248">
        <f>(I248*21)/100</f>
      </c>
      <c r="P248" t="s">
        <v>22</v>
      </c>
    </row>
    <row r="249" spans="1:5" ht="12.75">
      <c r="A249" s="34" t="s">
        <v>49</v>
      </c>
      <c r="E249" s="35" t="s">
        <v>46</v>
      </c>
    </row>
    <row r="250" spans="1:5" ht="12.75">
      <c r="A250" s="36" t="s">
        <v>50</v>
      </c>
      <c r="E250" s="37" t="s">
        <v>46</v>
      </c>
    </row>
    <row r="251" spans="1:5" ht="12.75">
      <c r="A251" t="s">
        <v>51</v>
      </c>
      <c r="E251" s="35" t="s">
        <v>46</v>
      </c>
    </row>
    <row r="252" spans="1:16" ht="12.75">
      <c r="A252" s="25" t="s">
        <v>44</v>
      </c>
      <c r="B252" s="29" t="s">
        <v>250</v>
      </c>
      <c r="C252" s="29" t="s">
        <v>439</v>
      </c>
      <c r="D252" s="25" t="s">
        <v>46</v>
      </c>
      <c r="E252" s="30" t="s">
        <v>440</v>
      </c>
      <c r="F252" s="31" t="s">
        <v>70</v>
      </c>
      <c r="G252" s="32">
        <v>2</v>
      </c>
      <c r="H252" s="33">
        <v>0</v>
      </c>
      <c r="I252" s="33">
        <f>ROUND(ROUND(H252,2)*ROUND(G252,3),2)</f>
      </c>
      <c r="O252">
        <f>(I252*21)/100</f>
      </c>
      <c r="P252" t="s">
        <v>22</v>
      </c>
    </row>
    <row r="253" spans="1:5" ht="12.75">
      <c r="A253" s="34" t="s">
        <v>49</v>
      </c>
      <c r="E253" s="35" t="s">
        <v>46</v>
      </c>
    </row>
    <row r="254" spans="1:5" ht="12.75">
      <c r="A254" s="36" t="s">
        <v>50</v>
      </c>
      <c r="E254" s="37" t="s">
        <v>46</v>
      </c>
    </row>
    <row r="255" spans="1:5" ht="12.75">
      <c r="A255" t="s">
        <v>51</v>
      </c>
      <c r="E255" s="35" t="s">
        <v>46</v>
      </c>
    </row>
    <row r="256" spans="1:16" ht="12.75">
      <c r="A256" s="25" t="s">
        <v>44</v>
      </c>
      <c r="B256" s="29" t="s">
        <v>254</v>
      </c>
      <c r="C256" s="29" t="s">
        <v>441</v>
      </c>
      <c r="D256" s="25" t="s">
        <v>46</v>
      </c>
      <c r="E256" s="30" t="s">
        <v>442</v>
      </c>
      <c r="F256" s="31" t="s">
        <v>70</v>
      </c>
      <c r="G256" s="32">
        <v>2</v>
      </c>
      <c r="H256" s="33">
        <v>0</v>
      </c>
      <c r="I256" s="33">
        <f>ROUND(ROUND(H256,2)*ROUND(G256,3),2)</f>
      </c>
      <c r="O256">
        <f>(I256*21)/100</f>
      </c>
      <c r="P256" t="s">
        <v>22</v>
      </c>
    </row>
    <row r="257" spans="1:5" ht="12.75">
      <c r="A257" s="34" t="s">
        <v>49</v>
      </c>
      <c r="E257" s="35" t="s">
        <v>46</v>
      </c>
    </row>
    <row r="258" spans="1:5" ht="12.75">
      <c r="A258" s="36" t="s">
        <v>50</v>
      </c>
      <c r="E258" s="37" t="s">
        <v>46</v>
      </c>
    </row>
    <row r="259" spans="1:5" ht="12.75">
      <c r="A259" t="s">
        <v>51</v>
      </c>
      <c r="E259" s="35" t="s">
        <v>46</v>
      </c>
    </row>
    <row r="260" spans="1:16" ht="12.75">
      <c r="A260" s="25" t="s">
        <v>44</v>
      </c>
      <c r="B260" s="29" t="s">
        <v>256</v>
      </c>
      <c r="C260" s="29" t="s">
        <v>443</v>
      </c>
      <c r="D260" s="25" t="s">
        <v>46</v>
      </c>
      <c r="E260" s="30" t="s">
        <v>444</v>
      </c>
      <c r="F260" s="31" t="s">
        <v>70</v>
      </c>
      <c r="G260" s="32">
        <v>2</v>
      </c>
      <c r="H260" s="33">
        <v>0</v>
      </c>
      <c r="I260" s="33">
        <f>ROUND(ROUND(H260,2)*ROUND(G260,3),2)</f>
      </c>
      <c r="O260">
        <f>(I260*21)/100</f>
      </c>
      <c r="P260" t="s">
        <v>22</v>
      </c>
    </row>
    <row r="261" spans="1:5" ht="12.75">
      <c r="A261" s="34" t="s">
        <v>49</v>
      </c>
      <c r="E261" s="35" t="s">
        <v>46</v>
      </c>
    </row>
    <row r="262" spans="1:5" ht="12.75">
      <c r="A262" s="36" t="s">
        <v>50</v>
      </c>
      <c r="E262" s="37" t="s">
        <v>46</v>
      </c>
    </row>
    <row r="263" spans="1:5" ht="12.75">
      <c r="A263" t="s">
        <v>51</v>
      </c>
      <c r="E263" s="35" t="s">
        <v>46</v>
      </c>
    </row>
    <row r="264" spans="1:16" ht="12.75">
      <c r="A264" s="25" t="s">
        <v>44</v>
      </c>
      <c r="B264" s="29" t="s">
        <v>445</v>
      </c>
      <c r="C264" s="29" t="s">
        <v>446</v>
      </c>
      <c r="D264" s="25" t="s">
        <v>46</v>
      </c>
      <c r="E264" s="30" t="s">
        <v>447</v>
      </c>
      <c r="F264" s="31" t="s">
        <v>320</v>
      </c>
      <c r="G264" s="32">
        <v>2</v>
      </c>
      <c r="H264" s="33">
        <v>0</v>
      </c>
      <c r="I264" s="33">
        <f>ROUND(ROUND(H264,2)*ROUND(G264,3),2)</f>
      </c>
      <c r="O264">
        <f>(I264*21)/100</f>
      </c>
      <c r="P264" t="s">
        <v>22</v>
      </c>
    </row>
    <row r="265" spans="1:5" ht="12.75">
      <c r="A265" s="34" t="s">
        <v>49</v>
      </c>
      <c r="E265" s="35" t="s">
        <v>46</v>
      </c>
    </row>
    <row r="266" spans="1:5" ht="12.75">
      <c r="A266" s="36" t="s">
        <v>50</v>
      </c>
      <c r="E266" s="37" t="s">
        <v>46</v>
      </c>
    </row>
    <row r="267" spans="1:5" ht="12.75">
      <c r="A267" t="s">
        <v>51</v>
      </c>
      <c r="E267" s="35" t="s">
        <v>46</v>
      </c>
    </row>
    <row r="268" spans="1:16" ht="12.75">
      <c r="A268" s="25" t="s">
        <v>44</v>
      </c>
      <c r="B268" s="29" t="s">
        <v>448</v>
      </c>
      <c r="C268" s="29" t="s">
        <v>449</v>
      </c>
      <c r="D268" s="25" t="s">
        <v>46</v>
      </c>
      <c r="E268" s="30" t="s">
        <v>450</v>
      </c>
      <c r="F268" s="31" t="s">
        <v>70</v>
      </c>
      <c r="G268" s="32">
        <v>2</v>
      </c>
      <c r="H268" s="33">
        <v>0</v>
      </c>
      <c r="I268" s="33">
        <f>ROUND(ROUND(H268,2)*ROUND(G268,3),2)</f>
      </c>
      <c r="O268">
        <f>(I268*21)/100</f>
      </c>
      <c r="P268" t="s">
        <v>22</v>
      </c>
    </row>
    <row r="269" spans="1:5" ht="12.75">
      <c r="A269" s="34" t="s">
        <v>49</v>
      </c>
      <c r="E269" s="35" t="s">
        <v>46</v>
      </c>
    </row>
    <row r="270" spans="1:5" ht="12.75">
      <c r="A270" s="36" t="s">
        <v>50</v>
      </c>
      <c r="E270" s="37" t="s">
        <v>46</v>
      </c>
    </row>
    <row r="271" spans="1:5" ht="12.75">
      <c r="A271" t="s">
        <v>51</v>
      </c>
      <c r="E271" s="35" t="s">
        <v>46</v>
      </c>
    </row>
    <row r="272" spans="1:16" ht="12.75">
      <c r="A272" s="25" t="s">
        <v>44</v>
      </c>
      <c r="B272" s="29" t="s">
        <v>451</v>
      </c>
      <c r="C272" s="29" t="s">
        <v>452</v>
      </c>
      <c r="D272" s="25" t="s">
        <v>46</v>
      </c>
      <c r="E272" s="30" t="s">
        <v>453</v>
      </c>
      <c r="F272" s="31" t="s">
        <v>126</v>
      </c>
      <c r="G272" s="32">
        <v>14</v>
      </c>
      <c r="H272" s="33">
        <v>0</v>
      </c>
      <c r="I272" s="33">
        <f>ROUND(ROUND(H272,2)*ROUND(G272,3),2)</f>
      </c>
      <c r="O272">
        <f>(I272*21)/100</f>
      </c>
      <c r="P272" t="s">
        <v>22</v>
      </c>
    </row>
    <row r="273" spans="1:5" ht="12.75">
      <c r="A273" s="34" t="s">
        <v>49</v>
      </c>
      <c r="E273" s="35" t="s">
        <v>46</v>
      </c>
    </row>
    <row r="274" spans="1:5" ht="12.75">
      <c r="A274" s="36" t="s">
        <v>50</v>
      </c>
      <c r="E274" s="37" t="s">
        <v>46</v>
      </c>
    </row>
    <row r="275" spans="1:5" ht="12.75">
      <c r="A275" t="s">
        <v>51</v>
      </c>
      <c r="E275" s="35" t="s">
        <v>46</v>
      </c>
    </row>
    <row r="276" spans="1:16" ht="12.75">
      <c r="A276" s="25" t="s">
        <v>44</v>
      </c>
      <c r="B276" s="29" t="s">
        <v>454</v>
      </c>
      <c r="C276" s="29" t="s">
        <v>455</v>
      </c>
      <c r="D276" s="25" t="s">
        <v>46</v>
      </c>
      <c r="E276" s="30" t="s">
        <v>456</v>
      </c>
      <c r="F276" s="31" t="s">
        <v>70</v>
      </c>
      <c r="G276" s="32">
        <v>2</v>
      </c>
      <c r="H276" s="33">
        <v>0</v>
      </c>
      <c r="I276" s="33">
        <f>ROUND(ROUND(H276,2)*ROUND(G276,3),2)</f>
      </c>
      <c r="O276">
        <f>(I276*21)/100</f>
      </c>
      <c r="P276" t="s">
        <v>22</v>
      </c>
    </row>
    <row r="277" spans="1:5" ht="12.75">
      <c r="A277" s="34" t="s">
        <v>49</v>
      </c>
      <c r="E277" s="35" t="s">
        <v>46</v>
      </c>
    </row>
    <row r="278" spans="1:5" ht="12.75">
      <c r="A278" s="36" t="s">
        <v>50</v>
      </c>
      <c r="E278" s="37" t="s">
        <v>46</v>
      </c>
    </row>
    <row r="279" spans="1:5" ht="12.75">
      <c r="A279" t="s">
        <v>51</v>
      </c>
      <c r="E279" s="35" t="s">
        <v>46</v>
      </c>
    </row>
    <row r="280" spans="1:16" ht="12.75">
      <c r="A280" s="25" t="s">
        <v>44</v>
      </c>
      <c r="B280" s="29" t="s">
        <v>457</v>
      </c>
      <c r="C280" s="29" t="s">
        <v>458</v>
      </c>
      <c r="D280" s="25" t="s">
        <v>46</v>
      </c>
      <c r="E280" s="30" t="s">
        <v>459</v>
      </c>
      <c r="F280" s="31" t="s">
        <v>460</v>
      </c>
      <c r="G280" s="32">
        <v>0.1</v>
      </c>
      <c r="H280" s="33">
        <v>0</v>
      </c>
      <c r="I280" s="33">
        <f>ROUND(ROUND(H280,2)*ROUND(G280,3),2)</f>
      </c>
      <c r="O280">
        <f>(I280*21)/100</f>
      </c>
      <c r="P280" t="s">
        <v>22</v>
      </c>
    </row>
    <row r="281" spans="1:5" ht="12.75">
      <c r="A281" s="34" t="s">
        <v>49</v>
      </c>
      <c r="E281" s="35" t="s">
        <v>46</v>
      </c>
    </row>
    <row r="282" spans="1:5" ht="12.75">
      <c r="A282" s="36" t="s">
        <v>50</v>
      </c>
      <c r="E282" s="37" t="s">
        <v>46</v>
      </c>
    </row>
    <row r="283" spans="1:5" ht="12.75">
      <c r="A283" t="s">
        <v>51</v>
      </c>
      <c r="E283" s="35" t="s">
        <v>46</v>
      </c>
    </row>
    <row r="284" spans="1:16" ht="12.75">
      <c r="A284" s="25" t="s">
        <v>44</v>
      </c>
      <c r="B284" s="29" t="s">
        <v>461</v>
      </c>
      <c r="C284" s="29" t="s">
        <v>462</v>
      </c>
      <c r="D284" s="25" t="s">
        <v>46</v>
      </c>
      <c r="E284" s="30" t="s">
        <v>463</v>
      </c>
      <c r="F284" s="31" t="s">
        <v>464</v>
      </c>
      <c r="G284" s="32">
        <v>0.1</v>
      </c>
      <c r="H284" s="33">
        <v>0</v>
      </c>
      <c r="I284" s="33">
        <f>ROUND(ROUND(H284,2)*ROUND(G284,3),2)</f>
      </c>
      <c r="O284">
        <f>(I284*21)/100</f>
      </c>
      <c r="P284" t="s">
        <v>22</v>
      </c>
    </row>
    <row r="285" spans="1:5" ht="12.75">
      <c r="A285" s="34" t="s">
        <v>49</v>
      </c>
      <c r="E285" s="35" t="s">
        <v>46</v>
      </c>
    </row>
    <row r="286" spans="1:5" ht="12.75">
      <c r="A286" s="36" t="s">
        <v>50</v>
      </c>
      <c r="E286" s="37" t="s">
        <v>46</v>
      </c>
    </row>
    <row r="287" spans="1:5" ht="12.75">
      <c r="A287" t="s">
        <v>51</v>
      </c>
      <c r="E287" s="35" t="s">
        <v>46</v>
      </c>
    </row>
    <row r="288" spans="1:16" ht="12.75">
      <c r="A288" s="25" t="s">
        <v>44</v>
      </c>
      <c r="B288" s="29" t="s">
        <v>465</v>
      </c>
      <c r="C288" s="29" t="s">
        <v>466</v>
      </c>
      <c r="D288" s="25" t="s">
        <v>46</v>
      </c>
      <c r="E288" s="30" t="s">
        <v>467</v>
      </c>
      <c r="F288" s="31" t="s">
        <v>70</v>
      </c>
      <c r="G288" s="32">
        <v>1</v>
      </c>
      <c r="H288" s="33">
        <v>0</v>
      </c>
      <c r="I288" s="33">
        <f>ROUND(ROUND(H288,2)*ROUND(G288,3),2)</f>
      </c>
      <c r="O288">
        <f>(I288*21)/100</f>
      </c>
      <c r="P288" t="s">
        <v>22</v>
      </c>
    </row>
    <row r="289" spans="1:5" ht="12.75">
      <c r="A289" s="34" t="s">
        <v>49</v>
      </c>
      <c r="E289" s="35" t="s">
        <v>46</v>
      </c>
    </row>
    <row r="290" spans="1:5" ht="12.75">
      <c r="A290" s="36" t="s">
        <v>50</v>
      </c>
      <c r="E290" s="37" t="s">
        <v>46</v>
      </c>
    </row>
    <row r="291" spans="1:5" ht="12.75">
      <c r="A291" t="s">
        <v>51</v>
      </c>
      <c r="E291" s="35" t="s">
        <v>46</v>
      </c>
    </row>
    <row r="292" spans="1:16" ht="12.75">
      <c r="A292" s="25" t="s">
        <v>44</v>
      </c>
      <c r="B292" s="29" t="s">
        <v>468</v>
      </c>
      <c r="C292" s="29" t="s">
        <v>469</v>
      </c>
      <c r="D292" s="25" t="s">
        <v>46</v>
      </c>
      <c r="E292" s="30" t="s">
        <v>470</v>
      </c>
      <c r="F292" s="31" t="s">
        <v>460</v>
      </c>
      <c r="G292" s="32">
        <v>0.1</v>
      </c>
      <c r="H292" s="33">
        <v>0</v>
      </c>
      <c r="I292" s="33">
        <f>ROUND(ROUND(H292,2)*ROUND(G292,3),2)</f>
      </c>
      <c r="O292">
        <f>(I292*21)/100</f>
      </c>
      <c r="P292" t="s">
        <v>22</v>
      </c>
    </row>
    <row r="293" spans="1:5" ht="12.75">
      <c r="A293" s="34" t="s">
        <v>49</v>
      </c>
      <c r="E293" s="35" t="s">
        <v>46</v>
      </c>
    </row>
    <row r="294" spans="1:5" ht="12.75">
      <c r="A294" s="36" t="s">
        <v>50</v>
      </c>
      <c r="E294" s="37" t="s">
        <v>46</v>
      </c>
    </row>
    <row r="295" spans="1:5" ht="12.75">
      <c r="A295" t="s">
        <v>51</v>
      </c>
      <c r="E295" s="35" t="s">
        <v>46</v>
      </c>
    </row>
    <row r="296" spans="1:16" ht="12.75">
      <c r="A296" s="25" t="s">
        <v>44</v>
      </c>
      <c r="B296" s="29" t="s">
        <v>471</v>
      </c>
      <c r="C296" s="29" t="s">
        <v>472</v>
      </c>
      <c r="D296" s="25" t="s">
        <v>46</v>
      </c>
      <c r="E296" s="30" t="s">
        <v>473</v>
      </c>
      <c r="F296" s="31" t="s">
        <v>48</v>
      </c>
      <c r="G296" s="32">
        <v>1</v>
      </c>
      <c r="H296" s="33">
        <v>0</v>
      </c>
      <c r="I296" s="33">
        <f>ROUND(ROUND(H296,2)*ROUND(G296,3),2)</f>
      </c>
      <c r="O296">
        <f>(I296*21)/100</f>
      </c>
      <c r="P296" t="s">
        <v>22</v>
      </c>
    </row>
    <row r="297" spans="1:5" ht="12.75">
      <c r="A297" s="34" t="s">
        <v>49</v>
      </c>
      <c r="E297" s="35" t="s">
        <v>46</v>
      </c>
    </row>
    <row r="298" spans="1:5" ht="12.75">
      <c r="A298" s="36" t="s">
        <v>50</v>
      </c>
      <c r="E298" s="37" t="s">
        <v>46</v>
      </c>
    </row>
    <row r="299" spans="1:5" ht="12.75">
      <c r="A299" t="s">
        <v>51</v>
      </c>
      <c r="E299" s="35" t="s">
        <v>46</v>
      </c>
    </row>
    <row r="300" spans="1:18" ht="12.75" customHeight="1">
      <c r="A300" s="6" t="s">
        <v>42</v>
      </c>
      <c r="B300" s="6"/>
      <c r="C300" s="40" t="s">
        <v>474</v>
      </c>
      <c r="D300" s="6"/>
      <c r="E300" s="27" t="s">
        <v>475</v>
      </c>
      <c r="F300" s="6"/>
      <c r="G300" s="6"/>
      <c r="H300" s="6"/>
      <c r="I300" s="41">
        <f>0+Q300</f>
      </c>
      <c r="O300">
        <f>0+R300</f>
      </c>
      <c r="Q300">
        <f>0+I301+I305+I309</f>
      </c>
      <c r="R300">
        <f>0+O301+O305+O309</f>
      </c>
    </row>
    <row r="301" spans="1:16" ht="12.75">
      <c r="A301" s="25" t="s">
        <v>44</v>
      </c>
      <c r="B301" s="29" t="s">
        <v>476</v>
      </c>
      <c r="C301" s="29" t="s">
        <v>477</v>
      </c>
      <c r="D301" s="25" t="s">
        <v>46</v>
      </c>
      <c r="E301" s="30" t="s">
        <v>478</v>
      </c>
      <c r="F301" s="31" t="s">
        <v>48</v>
      </c>
      <c r="G301" s="32">
        <v>1</v>
      </c>
      <c r="H301" s="33">
        <v>0</v>
      </c>
      <c r="I301" s="33">
        <f>ROUND(ROUND(H301,2)*ROUND(G301,3),2)</f>
      </c>
      <c r="O301">
        <f>(I301*21)/100</f>
      </c>
      <c r="P301" t="s">
        <v>22</v>
      </c>
    </row>
    <row r="302" spans="1:5" ht="12.75">
      <c r="A302" s="34" t="s">
        <v>49</v>
      </c>
      <c r="E302" s="35" t="s">
        <v>46</v>
      </c>
    </row>
    <row r="303" spans="1:5" ht="12.75">
      <c r="A303" s="36" t="s">
        <v>50</v>
      </c>
      <c r="E303" s="37" t="s">
        <v>46</v>
      </c>
    </row>
    <row r="304" spans="1:5" ht="12.75">
      <c r="A304" t="s">
        <v>51</v>
      </c>
      <c r="E304" s="35" t="s">
        <v>46</v>
      </c>
    </row>
    <row r="305" spans="1:16" ht="12.75">
      <c r="A305" s="25" t="s">
        <v>44</v>
      </c>
      <c r="B305" s="29" t="s">
        <v>479</v>
      </c>
      <c r="C305" s="29" t="s">
        <v>480</v>
      </c>
      <c r="D305" s="25" t="s">
        <v>46</v>
      </c>
      <c r="E305" s="30" t="s">
        <v>481</v>
      </c>
      <c r="F305" s="31" t="s">
        <v>48</v>
      </c>
      <c r="G305" s="32">
        <v>1</v>
      </c>
      <c r="H305" s="33">
        <v>0</v>
      </c>
      <c r="I305" s="33">
        <f>ROUND(ROUND(H305,2)*ROUND(G305,3),2)</f>
      </c>
      <c r="O305">
        <f>(I305*21)/100</f>
      </c>
      <c r="P305" t="s">
        <v>22</v>
      </c>
    </row>
    <row r="306" spans="1:5" ht="12.75">
      <c r="A306" s="34" t="s">
        <v>49</v>
      </c>
      <c r="E306" s="35" t="s">
        <v>46</v>
      </c>
    </row>
    <row r="307" spans="1:5" ht="12.75">
      <c r="A307" s="36" t="s">
        <v>50</v>
      </c>
      <c r="E307" s="37" t="s">
        <v>46</v>
      </c>
    </row>
    <row r="308" spans="1:5" ht="12.75">
      <c r="A308" t="s">
        <v>51</v>
      </c>
      <c r="E308" s="35" t="s">
        <v>46</v>
      </c>
    </row>
    <row r="309" spans="1:16" ht="12.75">
      <c r="A309" s="25" t="s">
        <v>44</v>
      </c>
      <c r="B309" s="29" t="s">
        <v>482</v>
      </c>
      <c r="C309" s="29" t="s">
        <v>483</v>
      </c>
      <c r="D309" s="25" t="s">
        <v>46</v>
      </c>
      <c r="E309" s="30" t="s">
        <v>484</v>
      </c>
      <c r="F309" s="31" t="s">
        <v>48</v>
      </c>
      <c r="G309" s="32">
        <v>1</v>
      </c>
      <c r="H309" s="33">
        <v>0</v>
      </c>
      <c r="I309" s="33">
        <f>ROUND(ROUND(H309,2)*ROUND(G309,3),2)</f>
      </c>
      <c r="O309">
        <f>(I309*21)/100</f>
      </c>
      <c r="P309" t="s">
        <v>22</v>
      </c>
    </row>
    <row r="310" spans="1:5" ht="12.75">
      <c r="A310" s="34" t="s">
        <v>49</v>
      </c>
      <c r="E310" s="35" t="s">
        <v>46</v>
      </c>
    </row>
    <row r="311" spans="1:5" ht="12.75">
      <c r="A311" s="36" t="s">
        <v>50</v>
      </c>
      <c r="E311" s="37" t="s">
        <v>46</v>
      </c>
    </row>
    <row r="312" spans="1:5" ht="12.75">
      <c r="A312" t="s">
        <v>51</v>
      </c>
      <c r="E312" s="35" t="s">
        <v>46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