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65311" windowWidth="19995" windowHeight="11760" activeTab="0"/>
  </bookViews>
  <sheets>
    <sheet name="Titulní list" sheetId="1" r:id="rId1"/>
    <sheet name="Položky" sheetId="2" r:id="rId2"/>
  </sheets>
  <definedNames/>
  <calcPr fullCalcOnLoad="1"/>
</workbook>
</file>

<file path=xl/sharedStrings.xml><?xml version="1.0" encoding="utf-8"?>
<sst xmlns="http://schemas.openxmlformats.org/spreadsheetml/2006/main" count="396" uniqueCount="255">
  <si>
    <t>Nabídka číslo:</t>
  </si>
  <si>
    <t>název:</t>
  </si>
  <si>
    <t>Investor:</t>
  </si>
  <si>
    <t>Město Nový Jičín</t>
  </si>
  <si>
    <t>Vypracoval:</t>
  </si>
  <si>
    <t>Miloš Češík</t>
  </si>
  <si>
    <t>E-mail:</t>
  </si>
  <si>
    <t>milos.cesik@misa.cz</t>
  </si>
  <si>
    <t>Dne: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</si>
  <si>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</si>
  <si>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</si>
  <si>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</si>
  <si>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</si>
  <si>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</si>
  <si>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</si>
  <si>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</si>
  <si>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DPH</t>
  </si>
  <si>
    <t>m</t>
  </si>
  <si>
    <t>210100003</t>
  </si>
  <si>
    <t>ukonč.vod.v rozv.vč.zap.a konc.do 16mm2</t>
  </si>
  <si>
    <t>210100251</t>
  </si>
  <si>
    <t>ukonč.kab.do 3x2,5 mm2</t>
  </si>
  <si>
    <t>210120001</t>
  </si>
  <si>
    <t>ks</t>
  </si>
  <si>
    <t>210220022</t>
  </si>
  <si>
    <t>uzem. v zemi FeZn R=8-10 mm vč.svorek;propoj.aj.</t>
  </si>
  <si>
    <t>210220302</t>
  </si>
  <si>
    <t>svorky hromosv.nad 2 šrouby(ST;SJ;SK;SZ;SR01;02)</t>
  </si>
  <si>
    <t>210220401</t>
  </si>
  <si>
    <t>označení svodu štítky smalt.;umělá hmota</t>
  </si>
  <si>
    <t>210220458</t>
  </si>
  <si>
    <t>nátěr zemního vodiče</t>
  </si>
  <si>
    <t>210800524</t>
  </si>
  <si>
    <t>CY 1.5 mm2 černý (VU)</t>
  </si>
  <si>
    <t>214280861</t>
  </si>
  <si>
    <t>Nakreslení blesku na stožar. dvířka</t>
  </si>
  <si>
    <t>Celkem za ceník:</t>
  </si>
  <si>
    <t>C46M - Zemní práce</t>
  </si>
  <si>
    <t>m2</t>
  </si>
  <si>
    <t>m3</t>
  </si>
  <si>
    <t>460080002</t>
  </si>
  <si>
    <t>betonový základ do bednění</t>
  </si>
  <si>
    <t>460300001</t>
  </si>
  <si>
    <t>Odkop a úprava dna</t>
  </si>
  <si>
    <t>460300006</t>
  </si>
  <si>
    <t>hutnění zeminy vrstvy 20cm</t>
  </si>
  <si>
    <t>460490012</t>
  </si>
  <si>
    <t>fólie výstražná z PVC šířky 33cm</t>
  </si>
  <si>
    <t>460500002</t>
  </si>
  <si>
    <t>betonová spádová deska stožáru</t>
  </si>
  <si>
    <t>460650013</t>
  </si>
  <si>
    <t>podkladová vrstva z kameniva frakce 8-16</t>
  </si>
  <si>
    <t>Materiály</t>
  </si>
  <si>
    <t>01488</t>
  </si>
  <si>
    <t>označovací štítek zemniče</t>
  </si>
  <si>
    <t>02803</t>
  </si>
  <si>
    <t>CY  1.5mm2 černý</t>
  </si>
  <si>
    <t>CYKY 3Jx1.5mm2</t>
  </si>
  <si>
    <t>10001000</t>
  </si>
  <si>
    <t>Betonová směs</t>
  </si>
  <si>
    <t>suspenze - gumoasfalt</t>
  </si>
  <si>
    <t>KG</t>
  </si>
  <si>
    <t>16011150</t>
  </si>
  <si>
    <t>kg</t>
  </si>
  <si>
    <t>35242</t>
  </si>
  <si>
    <t>pojistkový dotyk  6A</t>
  </si>
  <si>
    <t>90004</t>
  </si>
  <si>
    <t>90006</t>
  </si>
  <si>
    <t>fólie z polyetylenu šíře 330mm</t>
  </si>
  <si>
    <t>90056</t>
  </si>
  <si>
    <t>t</t>
  </si>
  <si>
    <t>Kamenivo frakce 8-16</t>
  </si>
  <si>
    <t>90119</t>
  </si>
  <si>
    <t>ředidlo S 6006</t>
  </si>
  <si>
    <t>l</t>
  </si>
  <si>
    <t>99401050</t>
  </si>
  <si>
    <t>99401051</t>
  </si>
  <si>
    <t>Konservační vazelina</t>
  </si>
  <si>
    <t>kpl</t>
  </si>
  <si>
    <t>Celkem za materiály:</t>
  </si>
  <si>
    <t>Práce v HZS</t>
  </si>
  <si>
    <t/>
  </si>
  <si>
    <t>hod.</t>
  </si>
  <si>
    <t>Přejímka zemních prací jednotlivými správci sítí</t>
  </si>
  <si>
    <t>Autorský dozor projektanta</t>
  </si>
  <si>
    <t>Geodetické zaměření</t>
  </si>
  <si>
    <t>Vytyčení stávajících sítí</t>
  </si>
  <si>
    <t>Revize elektro</t>
  </si>
  <si>
    <t>Celkem za práci v HZS:</t>
  </si>
  <si>
    <t>Kap.</t>
  </si>
  <si>
    <t>Základ 21%</t>
  </si>
  <si>
    <t>Rekapitulace</t>
  </si>
  <si>
    <t xml:space="preserve">A.  </t>
  </si>
  <si>
    <t>UPRAVENÉ ROZPOČTOVÉ NÁKLADY</t>
  </si>
  <si>
    <t>C21M - Elektromontáže (MONTÁŽ)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</si>
  <si>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</si>
  <si>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</si>
  <si>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</si>
  <si>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</si>
  <si>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</si>
  <si>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</si>
  <si>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VEDLEJŠÍ ROZPOČTOVÉ NÁKLADY</t>
  </si>
  <si>
    <t>CELKEM VRN</t>
  </si>
  <si>
    <t>REKAPITULACE CELKEM</t>
  </si>
  <si>
    <t>CELKEM - náklady bez DPH [Kč]:</t>
  </si>
  <si>
    <t>hodnoty DPH:</t>
  </si>
  <si>
    <t>náklady včetně DPH:</t>
  </si>
  <si>
    <t xml:space="preserve">  Severní 625, 742 42 Šenov u Nového Jičína   </t>
  </si>
  <si>
    <t xml:space="preserve"> tel./fax 556 702 819, mob.: 724 051 989, e-mail: milos.cesik@misa.cz   </t>
  </si>
  <si>
    <t>10.076.697</t>
  </si>
  <si>
    <t>C46M - Zemní práce  -  MONTÁŽ</t>
  </si>
  <si>
    <t>MATERIÁL</t>
  </si>
  <si>
    <t>Podružný materiál</t>
  </si>
  <si>
    <t>2,00</t>
  </si>
  <si>
    <t>6,00</t>
  </si>
  <si>
    <t>210202010</t>
  </si>
  <si>
    <t>460050003</t>
  </si>
  <si>
    <t>jáma pro J stožár jedn.6-8m v rovině zem.tř.3</t>
  </si>
  <si>
    <t>460100022</t>
  </si>
  <si>
    <t>pouzdrový zákl.pro stožár VO v trase 300x1000mm</t>
  </si>
  <si>
    <t>zásypová vrstva ze stěrkopísku 0-2</t>
  </si>
  <si>
    <t>050199</t>
  </si>
  <si>
    <t>10.076.046</t>
  </si>
  <si>
    <t>Kryt KS 8 dotykový IP20 pro SR 46</t>
  </si>
  <si>
    <t>106086005</t>
  </si>
  <si>
    <t>dlaždice betonová 50x50x5cm</t>
  </si>
  <si>
    <t>90010</t>
  </si>
  <si>
    <t>PVC roura světlosti  30cm  - 100cm</t>
  </si>
  <si>
    <t xml:space="preserve">   ks</t>
  </si>
  <si>
    <t>1,00</t>
  </si>
  <si>
    <t>8,00</t>
  </si>
  <si>
    <t>KS</t>
  </si>
  <si>
    <t xml:space="preserve"> KS</t>
  </si>
  <si>
    <t>1116331723000</t>
  </si>
  <si>
    <t>pěna montáž.polyuretan. 750ml</t>
  </si>
  <si>
    <t xml:space="preserve">   KS</t>
  </si>
  <si>
    <t>Dopravní omezení</t>
  </si>
  <si>
    <t>210204201</t>
  </si>
  <si>
    <t>elektrovýzbroj stožáru pro 1 okruh</t>
  </si>
  <si>
    <t>210810045</t>
  </si>
  <si>
    <t>CYKY-CYKYm 3Jx1.5 mm2 750V (VU)</t>
  </si>
  <si>
    <t>210950101</t>
  </si>
  <si>
    <t>označovací štítek na kabel(navíc proti ČSN)</t>
  </si>
  <si>
    <t>210950201</t>
  </si>
  <si>
    <t>přípl. za zatahování kab. při váze kab. do 0.75kg</t>
  </si>
  <si>
    <t>460560123</t>
  </si>
  <si>
    <t>ruč.zához.kab.rýhy 35cm šíř.45cm hl.zem.tř.3</t>
  </si>
  <si>
    <t>7,00</t>
  </si>
  <si>
    <t>460200123</t>
  </si>
  <si>
    <t>kabel.rýha 35cm/šíř. 45cm/hl. zem.tř.3</t>
  </si>
  <si>
    <t>000001</t>
  </si>
  <si>
    <t>Drobný elektroinstalační a spojovací materíál</t>
  </si>
  <si>
    <t>02920</t>
  </si>
  <si>
    <t>2-3274</t>
  </si>
  <si>
    <t>Štítek kabelový (plastový)</t>
  </si>
  <si>
    <t>35206</t>
  </si>
  <si>
    <t>pojistková vložka E14/ 6A</t>
  </si>
  <si>
    <t>210204103</t>
  </si>
  <si>
    <t>výložník ocel. 1-rám. do hmotnosti 35kg</t>
  </si>
  <si>
    <t>210292022</t>
  </si>
  <si>
    <t>vyp.vedení a zajiš.proti nedovolenému zapnutí</t>
  </si>
  <si>
    <t>4,00</t>
  </si>
  <si>
    <t>460070004</t>
  </si>
  <si>
    <t>Startovací jáma pro protlak v rovině zem.tř.3</t>
  </si>
  <si>
    <t>460070014</t>
  </si>
  <si>
    <t>Výstupní jáma pro protlak v zem.tř.3</t>
  </si>
  <si>
    <t>460300210</t>
  </si>
  <si>
    <t>900001541</t>
  </si>
  <si>
    <t xml:space="preserve">Dovoz stožárů </t>
  </si>
  <si>
    <t>Celkem za montáž:</t>
  </si>
  <si>
    <t>C21M - Elektromontáže - Montáž</t>
  </si>
  <si>
    <t>210010005</t>
  </si>
  <si>
    <t>trubka oheb.el.inst. typ 23 R=36mm (PO)</t>
  </si>
  <si>
    <t>24,00</t>
  </si>
  <si>
    <t>210010055</t>
  </si>
  <si>
    <t>trubka inst.ocel.závit. typ 6036 R=36mm (VU+PO)</t>
  </si>
  <si>
    <t>210040512</t>
  </si>
  <si>
    <t>ukončení vodičů svorkováním AES</t>
  </si>
  <si>
    <t>210100004</t>
  </si>
  <si>
    <t>ukonč.vod.v rozv.vč.zap.a konc.do 25 mm2</t>
  </si>
  <si>
    <t>14,00</t>
  </si>
  <si>
    <t>pojistka vč. vložek E14 do 25 A</t>
  </si>
  <si>
    <t>210120101</t>
  </si>
  <si>
    <t>pojistka vložka do 60A</t>
  </si>
  <si>
    <t>210191581</t>
  </si>
  <si>
    <t>rozvodnice SP182/PSP1P na stožár</t>
  </si>
  <si>
    <t>LED svítidlo - 54W silniční na stožár/výložník</t>
  </si>
  <si>
    <t>210204011</t>
  </si>
  <si>
    <t>stožár ocelový do délky 12m</t>
  </si>
  <si>
    <t>210260101</t>
  </si>
  <si>
    <t>kab.AES vč.rozvin.nahoz.napnutí a vyregul.</t>
  </si>
  <si>
    <t>protlač.otvoru strojně - pevné stěny prům. do 110mm</t>
  </si>
  <si>
    <t>00204</t>
  </si>
  <si>
    <t>trubka ohebná instal. PVC 2336 R=36mm</t>
  </si>
  <si>
    <t>00228</t>
  </si>
  <si>
    <t>trubka ocelová závitová 6036 R=36mm</t>
  </si>
  <si>
    <t>STOZAR PA 6 ZAROVY ZINEK</t>
  </si>
  <si>
    <t>06042700</t>
  </si>
  <si>
    <t>AES 2x25</t>
  </si>
  <si>
    <t>10.058.435</t>
  </si>
  <si>
    <t>Svorka SLIP 22.1 propichovací izolovaná</t>
  </si>
  <si>
    <t>Svorka SR 461-14 Z Cu stožárová výzbroj</t>
  </si>
  <si>
    <t>Svítidlo LED - přechodové dle PD (MARUT S ZP 6k0 750)</t>
  </si>
  <si>
    <t>33030424</t>
  </si>
  <si>
    <t>skříň SP182/PSP1P</t>
  </si>
  <si>
    <t>PD 1 (1500mm) výložník FeZn</t>
  </si>
  <si>
    <t>Náklady na mechanismy (jeřáb, plošina)</t>
  </si>
  <si>
    <t>Spolupráce s investorem a správcem VO</t>
  </si>
  <si>
    <t>Spolupráce s revizním technikem</t>
  </si>
  <si>
    <t>Vypínání a zapínání vedení</t>
  </si>
  <si>
    <t>Autobusová zastávka "u partyzána" v Žilině u N.J.</t>
  </si>
  <si>
    <t>Poplatek za skládku - výkop. zemina a hlušina (1t)</t>
  </si>
  <si>
    <t>210010123</t>
  </si>
  <si>
    <t>trubka ochr.z PE vnitřní do R=47mm (VU)</t>
  </si>
  <si>
    <t>27,00</t>
  </si>
  <si>
    <t>210220361</t>
  </si>
  <si>
    <t>tyčový zemnič vč.zaražení do země a připoj. do 2m</t>
  </si>
  <si>
    <t>210810006</t>
  </si>
  <si>
    <t>CYKY-CYKYm 3Cx2.5 mm2 750V (VU)</t>
  </si>
  <si>
    <t>31,00</t>
  </si>
  <si>
    <t>12,00</t>
  </si>
  <si>
    <t>3,00</t>
  </si>
  <si>
    <t>460030091</t>
  </si>
  <si>
    <t>rozebrání zámk. dlažby</t>
  </si>
  <si>
    <t>9,00</t>
  </si>
  <si>
    <t>0,42</t>
  </si>
  <si>
    <t>15,00</t>
  </si>
  <si>
    <t>0,20</t>
  </si>
  <si>
    <t>4,50</t>
  </si>
  <si>
    <t>460510031</t>
  </si>
  <si>
    <t>Zatěsnění konců kab. chrániček</t>
  </si>
  <si>
    <t>460620021</t>
  </si>
  <si>
    <t>položení zámkové dlažby</t>
  </si>
  <si>
    <t>podkladová (kladecí) vrstva ze stěrkopísku 0-4</t>
  </si>
  <si>
    <t>0,10</t>
  </si>
  <si>
    <t>0,45</t>
  </si>
  <si>
    <t>0,02</t>
  </si>
  <si>
    <t>01424</t>
  </si>
  <si>
    <t>zemní tyč ZT 2000x28mm</t>
  </si>
  <si>
    <t>03000195</t>
  </si>
  <si>
    <t>kabel CYKY-J 3x2,5</t>
  </si>
  <si>
    <t>06170</t>
  </si>
  <si>
    <t>svorka k zemnící tyči SJ 02</t>
  </si>
  <si>
    <t>drát FeZn 10 mm (14m)</t>
  </si>
  <si>
    <t>21011559</t>
  </si>
  <si>
    <t>trubka KFL 09040-AA kopoflex červená</t>
  </si>
  <si>
    <t>43081290</t>
  </si>
  <si>
    <t>pojistka PV14 16A gG</t>
  </si>
  <si>
    <t>Písek slévarenský (bílý) - zaspárování dlažby</t>
  </si>
  <si>
    <t>Štěrkopísek frakce 0-4</t>
  </si>
  <si>
    <t>90106</t>
  </si>
  <si>
    <t>email konzumní venkovní (červený)</t>
  </si>
  <si>
    <t>Vyměření trasy a osvětlovacích bodů</t>
  </si>
  <si>
    <t>SO-02 Elektroinstalace osvětlení přechodu pro chodce</t>
  </si>
  <si>
    <t>SOUPIS PRACÍ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</si>
</sst>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10405]#,##0.00;\-#,##0.00"/>
    <numFmt numFmtId="165" formatCode="[$-10405]#,##0;\-#,##0"/>
  </numFmts>
  <fonts count="50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16"/>
      <color indexed="12"/>
      <name val="Arial"/>
      <family val="2"/>
    </font>
    <font>
      <b/>
      <sz val="9"/>
      <color indexed="8"/>
      <name val="Arial CE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.2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indent="1"/>
    </xf>
    <xf numFmtId="0" fontId="3" fillId="33" borderId="10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vertical="top"/>
    </xf>
    <xf numFmtId="0" fontId="2" fillId="0" borderId="0" xfId="0" applyFont="1" applyAlignment="1">
      <alignment horizontal="left" vertical="top" indent="1"/>
    </xf>
    <xf numFmtId="0" fontId="2" fillId="33" borderId="13" xfId="0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9" fontId="2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2" fillId="0" borderId="14" xfId="0" applyFont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right" vertical="top"/>
    </xf>
    <xf numFmtId="0" fontId="6" fillId="0" borderId="1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4" fontId="2" fillId="33" borderId="13" xfId="0" applyNumberFormat="1" applyFont="1" applyFill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6" fillId="0" borderId="14" xfId="0" applyNumberFormat="1" applyFont="1" applyBorder="1" applyAlignment="1">
      <alignment vertical="top"/>
    </xf>
    <xf numFmtId="4" fontId="7" fillId="0" borderId="0" xfId="0" applyNumberFormat="1" applyFont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4" fontId="9" fillId="0" borderId="0" xfId="0" applyNumberFormat="1" applyFont="1" applyAlignment="1">
      <alignment horizontal="right" vertical="top"/>
    </xf>
    <xf numFmtId="4" fontId="10" fillId="0" borderId="0" xfId="0" applyNumberFormat="1" applyFont="1" applyAlignment="1">
      <alignment horizontal="right" vertical="top"/>
    </xf>
    <xf numFmtId="4" fontId="2" fillId="0" borderId="14" xfId="0" applyNumberFormat="1" applyFont="1" applyBorder="1" applyAlignment="1">
      <alignment vertical="top"/>
    </xf>
    <xf numFmtId="4" fontId="7" fillId="0" borderId="14" xfId="0" applyNumberFormat="1" applyFont="1" applyBorder="1" applyAlignment="1">
      <alignment horizontal="right" vertical="top"/>
    </xf>
    <xf numFmtId="14" fontId="2" fillId="0" borderId="0" xfId="0" applyNumberFormat="1" applyFont="1" applyAlignment="1">
      <alignment horizontal="left" vertical="top" indent="1"/>
    </xf>
    <xf numFmtId="0" fontId="49" fillId="0" borderId="0" xfId="46" applyNumberFormat="1" applyFont="1" applyFill="1" applyBorder="1" applyAlignment="1">
      <alignment horizontal="right" vertical="top" wrapText="1" readingOrder="1"/>
      <protection/>
    </xf>
    <xf numFmtId="0" fontId="49" fillId="0" borderId="0" xfId="46" applyNumberFormat="1" applyFont="1" applyFill="1" applyBorder="1" applyAlignment="1">
      <alignment vertical="top" wrapText="1" readingOrder="1"/>
      <protection/>
    </xf>
    <xf numFmtId="164" fontId="49" fillId="0" borderId="0" xfId="46" applyNumberFormat="1" applyFont="1" applyFill="1" applyBorder="1" applyAlignment="1">
      <alignment horizontal="right" vertical="top" wrapText="1" readingOrder="1"/>
      <protection/>
    </xf>
    <xf numFmtId="165" fontId="49" fillId="0" borderId="0" xfId="46" applyNumberFormat="1" applyFont="1" applyFill="1" applyBorder="1" applyAlignment="1">
      <alignment horizontal="right" vertical="top" wrapText="1" readingOrder="1"/>
      <protection/>
    </xf>
    <xf numFmtId="4" fontId="4" fillId="0" borderId="0" xfId="0" applyNumberFormat="1" applyFont="1" applyBorder="1" applyAlignment="1">
      <alignment horizontal="center" vertical="top"/>
    </xf>
    <xf numFmtId="4" fontId="3" fillId="33" borderId="17" xfId="0" applyNumberFormat="1" applyFont="1" applyFill="1" applyBorder="1" applyAlignment="1">
      <alignment vertical="top"/>
    </xf>
    <xf numFmtId="4" fontId="3" fillId="33" borderId="18" xfId="0" applyNumberFormat="1" applyFont="1" applyFill="1" applyBorder="1" applyAlignment="1">
      <alignment vertical="top"/>
    </xf>
    <xf numFmtId="4" fontId="3" fillId="33" borderId="19" xfId="0" applyNumberFormat="1" applyFont="1" applyFill="1" applyBorder="1" applyAlignment="1">
      <alignment vertical="top"/>
    </xf>
    <xf numFmtId="0" fontId="49" fillId="0" borderId="0" xfId="46" applyNumberFormat="1" applyFont="1" applyFill="1" applyBorder="1" applyAlignment="1">
      <alignment vertical="top" wrapText="1" readingOrder="1"/>
      <protection/>
    </xf>
    <xf numFmtId="0" fontId="49" fillId="0" borderId="0" xfId="46" applyNumberFormat="1" applyFont="1" applyFill="1" applyBorder="1" applyAlignment="1">
      <alignment horizontal="right" vertical="top" wrapText="1" readingOrder="1"/>
      <protection/>
    </xf>
    <xf numFmtId="164" fontId="49" fillId="0" borderId="0" xfId="46" applyNumberFormat="1" applyFont="1" applyFill="1" applyBorder="1" applyAlignment="1">
      <alignment horizontal="right" vertical="top" wrapText="1" readingOrder="1"/>
      <protection/>
    </xf>
    <xf numFmtId="4" fontId="49" fillId="0" borderId="0" xfId="46" applyNumberFormat="1" applyFont="1" applyFill="1" applyBorder="1" applyAlignment="1">
      <alignment horizontal="right" vertical="top" wrapText="1" readingOrder="1"/>
      <protection/>
    </xf>
    <xf numFmtId="0" fontId="3" fillId="33" borderId="20" xfId="0" applyFont="1" applyFill="1" applyBorder="1" applyAlignment="1">
      <alignment horizontal="left" vertical="top"/>
    </xf>
    <xf numFmtId="2" fontId="2" fillId="33" borderId="13" xfId="0" applyNumberFormat="1" applyFont="1" applyFill="1" applyBorder="1" applyAlignment="1">
      <alignment horizontal="right" vertical="center"/>
    </xf>
    <xf numFmtId="2" fontId="49" fillId="0" borderId="0" xfId="46" applyNumberFormat="1" applyFont="1" applyFill="1" applyBorder="1" applyAlignment="1">
      <alignment horizontal="right" vertical="top" wrapText="1"/>
      <protection/>
    </xf>
    <xf numFmtId="2" fontId="2" fillId="0" borderId="0" xfId="0" applyNumberFormat="1" applyFont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0" fontId="49" fillId="0" borderId="0" xfId="46" applyNumberFormat="1" applyFont="1" applyFill="1" applyBorder="1" applyAlignment="1">
      <alignment vertical="top" wrapText="1" readingOrder="1"/>
      <protection/>
    </xf>
    <xf numFmtId="164" fontId="49" fillId="0" borderId="0" xfId="46" applyNumberFormat="1" applyFont="1" applyFill="1" applyBorder="1" applyAlignment="1">
      <alignment horizontal="right" vertical="top" wrapText="1" readingOrder="1"/>
      <protection/>
    </xf>
    <xf numFmtId="0" fontId="49" fillId="0" borderId="0" xfId="46" applyNumberFormat="1" applyFont="1" applyFill="1" applyBorder="1" applyAlignment="1">
      <alignment horizontal="right" vertical="top" wrapText="1" readingOrder="1"/>
      <protection/>
    </xf>
    <xf numFmtId="0" fontId="49" fillId="0" borderId="0" xfId="46" applyNumberFormat="1" applyFont="1" applyFill="1" applyBorder="1" applyAlignment="1">
      <alignment horizontal="right" vertical="top" wrapText="1"/>
      <protection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14.57421875" style="1" customWidth="1"/>
    <col min="2" max="2" width="53.7109375" style="1" customWidth="1"/>
    <col min="3" max="3" width="26.421875" style="24" customWidth="1"/>
    <col min="4" max="16384" width="9.140625" style="1" customWidth="1"/>
  </cols>
  <sheetData>
    <row r="1" spans="1:3" ht="20.25">
      <c r="A1" s="60" t="s">
        <v>5</v>
      </c>
      <c r="B1" s="60"/>
      <c r="C1" s="60"/>
    </row>
    <row r="2" spans="1:3" ht="15">
      <c r="A2" s="61" t="s">
        <v>107</v>
      </c>
      <c r="B2" s="61"/>
      <c r="C2" s="61"/>
    </row>
    <row r="3" spans="1:3" ht="15.75" thickBot="1">
      <c r="A3" s="62" t="s">
        <v>108</v>
      </c>
      <c r="B3" s="62"/>
      <c r="C3" s="62"/>
    </row>
    <row r="4" spans="1:3" ht="15.75" thickTop="1">
      <c r="A4" s="30"/>
      <c r="B4" s="30"/>
      <c r="C4" s="42"/>
    </row>
    <row r="5" spans="1:3" ht="18">
      <c r="A5" s="63" t="s">
        <v>254</v>
      </c>
      <c r="B5" s="64"/>
      <c r="C5" s="64"/>
    </row>
    <row r="6" ht="12" thickBot="1"/>
    <row r="7" spans="1:3" ht="15">
      <c r="A7" s="5" t="s">
        <v>0</v>
      </c>
      <c r="B7" s="50">
        <v>1618</v>
      </c>
      <c r="C7" s="43"/>
    </row>
    <row r="8" spans="1:3" ht="15">
      <c r="A8" s="6" t="s">
        <v>1</v>
      </c>
      <c r="B8" s="31" t="s">
        <v>210</v>
      </c>
      <c r="C8" s="44"/>
    </row>
    <row r="9" spans="1:3" ht="15.75" thickBot="1">
      <c r="A9" s="7"/>
      <c r="B9" s="32" t="s">
        <v>253</v>
      </c>
      <c r="C9" s="45"/>
    </row>
    <row r="11" spans="1:2" ht="15">
      <c r="A11" s="3" t="s">
        <v>2</v>
      </c>
      <c r="B11" s="4" t="s">
        <v>3</v>
      </c>
    </row>
    <row r="13" spans="1:3" ht="15.75">
      <c r="A13" s="59" t="s">
        <v>91</v>
      </c>
      <c r="B13" s="59"/>
      <c r="C13" s="59"/>
    </row>
    <row r="15" spans="1:3" ht="11.25">
      <c r="A15" s="9" t="s">
        <v>89</v>
      </c>
      <c r="B15" s="15" t="s">
        <v>11</v>
      </c>
      <c r="C15" s="25" t="s">
        <v>90</v>
      </c>
    </row>
    <row r="16" spans="1:3" ht="11.25">
      <c r="A16" s="17" t="s">
        <v>92</v>
      </c>
      <c r="B16" s="18" t="s">
        <v>93</v>
      </c>
      <c r="C16" s="26"/>
    </row>
    <row r="17" spans="1:3" ht="11.25">
      <c r="A17" s="2">
        <v>1</v>
      </c>
      <c r="B17" s="16" t="s">
        <v>94</v>
      </c>
      <c r="C17" s="24">
        <f>Položky!G30</f>
        <v>0</v>
      </c>
    </row>
    <row r="18" spans="1:3" ht="11.25">
      <c r="A18" s="2">
        <v>2</v>
      </c>
      <c r="B18" s="16" t="s">
        <v>110</v>
      </c>
      <c r="C18" s="49">
        <f>Položky!G54</f>
        <v>0</v>
      </c>
    </row>
    <row r="19" spans="1:3" ht="11.25">
      <c r="A19" s="2">
        <v>3</v>
      </c>
      <c r="B19" s="16" t="s">
        <v>111</v>
      </c>
      <c r="C19" s="24">
        <f>Položky!G94</f>
        <v>0</v>
      </c>
    </row>
    <row r="20" spans="1:3" ht="11.25">
      <c r="A20" s="2">
        <v>4</v>
      </c>
      <c r="B20" s="16" t="s">
        <v>112</v>
      </c>
      <c r="C20" s="24">
        <f>C19*0.05</f>
        <v>0</v>
      </c>
    </row>
    <row r="21" spans="1:3" ht="11.25">
      <c r="A21" s="19"/>
      <c r="B21" s="20" t="s">
        <v>95</v>
      </c>
      <c r="C21" s="27">
        <f>SUM(C17:C20)</f>
        <v>0</v>
      </c>
    </row>
    <row r="22" spans="1:2" ht="11.25">
      <c r="A22" s="2"/>
      <c r="B22" s="16"/>
    </row>
    <row r="23" spans="1:3" ht="11.25">
      <c r="A23" s="17" t="s">
        <v>96</v>
      </c>
      <c r="B23" s="18" t="s">
        <v>97</v>
      </c>
      <c r="C23" s="26"/>
    </row>
    <row r="24" spans="1:3" ht="11.25">
      <c r="A24" s="2">
        <v>5</v>
      </c>
      <c r="B24" s="16" t="s">
        <v>98</v>
      </c>
      <c r="C24" s="24">
        <f>Položky!G109</f>
        <v>0</v>
      </c>
    </row>
    <row r="25" spans="1:3" ht="11.25">
      <c r="A25" s="19"/>
      <c r="B25" s="20" t="s">
        <v>99</v>
      </c>
      <c r="C25" s="27">
        <f>SUM(C24)</f>
        <v>0</v>
      </c>
    </row>
    <row r="26" spans="1:2" ht="11.25">
      <c r="A26" s="2"/>
      <c r="B26" s="16"/>
    </row>
    <row r="27" spans="1:3" ht="11.25">
      <c r="A27" s="17" t="s">
        <v>100</v>
      </c>
      <c r="B27" s="18" t="s">
        <v>101</v>
      </c>
      <c r="C27" s="26"/>
    </row>
    <row r="28" spans="1:3" ht="11.25">
      <c r="A28" s="2">
        <v>6</v>
      </c>
      <c r="B28" s="46" t="s">
        <v>136</v>
      </c>
      <c r="C28" s="49">
        <v>0</v>
      </c>
    </row>
    <row r="29" spans="1:3" ht="11.25">
      <c r="A29" s="2">
        <v>7</v>
      </c>
      <c r="B29" s="46" t="s">
        <v>168</v>
      </c>
      <c r="C29" s="49">
        <v>0</v>
      </c>
    </row>
    <row r="30" spans="1:3" ht="11.25">
      <c r="A30" s="2">
        <v>8</v>
      </c>
      <c r="B30" s="46" t="s">
        <v>211</v>
      </c>
      <c r="C30" s="49">
        <v>0</v>
      </c>
    </row>
    <row r="31" spans="1:3" ht="11.25">
      <c r="A31" s="19"/>
      <c r="B31" s="20" t="s">
        <v>102</v>
      </c>
      <c r="C31" s="27">
        <f>SUM(C28:C30)</f>
        <v>0</v>
      </c>
    </row>
    <row r="32" spans="1:2" ht="12" thickBot="1">
      <c r="A32" s="2"/>
      <c r="B32" s="16"/>
    </row>
    <row r="33" spans="1:3" ht="12" thickTop="1">
      <c r="A33" s="21"/>
      <c r="B33" s="22" t="s">
        <v>103</v>
      </c>
      <c r="C33" s="28">
        <f>C21+C25+C31</f>
        <v>0</v>
      </c>
    </row>
    <row r="35" spans="2:3" ht="12">
      <c r="B35" s="23"/>
      <c r="C35" s="29" t="s">
        <v>90</v>
      </c>
    </row>
    <row r="36" spans="2:3" ht="12">
      <c r="B36" s="23" t="s">
        <v>104</v>
      </c>
      <c r="C36" s="33">
        <f>C33</f>
        <v>0</v>
      </c>
    </row>
    <row r="37" spans="2:3" ht="12">
      <c r="B37" s="23" t="s">
        <v>105</v>
      </c>
      <c r="C37" s="34">
        <f>C36*0.21</f>
        <v>0</v>
      </c>
    </row>
    <row r="38" spans="2:3" ht="12">
      <c r="B38" s="23" t="s">
        <v>106</v>
      </c>
      <c r="C38" s="34">
        <f>SUM(C36:C37)</f>
        <v>0</v>
      </c>
    </row>
    <row r="41" spans="1:2" ht="11.25">
      <c r="A41" s="2" t="s">
        <v>4</v>
      </c>
      <c r="B41" s="8" t="s">
        <v>5</v>
      </c>
    </row>
    <row r="42" spans="1:2" ht="11.25">
      <c r="A42" s="2" t="s">
        <v>6</v>
      </c>
      <c r="B42" s="8" t="s">
        <v>7</v>
      </c>
    </row>
    <row r="43" spans="1:2" ht="11.25">
      <c r="A43" s="2" t="s">
        <v>8</v>
      </c>
      <c r="B43" s="37">
        <v>43436</v>
      </c>
    </row>
  </sheetData>
  <sheetProtection/>
  <mergeCells count="5">
    <mergeCell ref="A13:C13"/>
    <mergeCell ref="A1:C1"/>
    <mergeCell ref="A2:C2"/>
    <mergeCell ref="A3:C3"/>
    <mergeCell ref="A5:C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80">
      <selection activeCell="N100" sqref="N100"/>
    </sheetView>
  </sheetViews>
  <sheetFormatPr defaultColWidth="9.140625" defaultRowHeight="12.75"/>
  <cols>
    <col min="1" max="1" width="3.140625" style="1" customWidth="1"/>
    <col min="2" max="2" width="9.57421875" style="1" bestFit="1" customWidth="1"/>
    <col min="3" max="3" width="40.140625" style="1" customWidth="1"/>
    <col min="4" max="4" width="7.8515625" style="24" customWidth="1"/>
    <col min="5" max="5" width="7.7109375" style="24" customWidth="1"/>
    <col min="6" max="6" width="3.57421875" style="53" customWidth="1"/>
    <col min="7" max="7" width="10.00390625" style="24" bestFit="1" customWidth="1"/>
    <col min="8" max="8" width="4.7109375" style="1" customWidth="1"/>
    <col min="9" max="16384" width="9.140625" style="1" customWidth="1"/>
  </cols>
  <sheetData>
    <row r="1" spans="1:8" ht="16.5" customHeight="1">
      <c r="A1" s="65" t="s">
        <v>170</v>
      </c>
      <c r="B1" s="65"/>
      <c r="C1" s="65"/>
      <c r="D1" s="65"/>
      <c r="E1" s="65"/>
      <c r="F1" s="65"/>
      <c r="G1" s="65"/>
      <c r="H1" s="65"/>
    </row>
    <row r="2" spans="1:8" ht="12.75" customHeight="1">
      <c r="A2" s="9" t="s">
        <v>9</v>
      </c>
      <c r="B2" s="10" t="s">
        <v>10</v>
      </c>
      <c r="C2" s="10" t="s">
        <v>11</v>
      </c>
      <c r="D2" s="25" t="s">
        <v>12</v>
      </c>
      <c r="E2" s="25" t="s">
        <v>13</v>
      </c>
      <c r="F2" s="51" t="s">
        <v>14</v>
      </c>
      <c r="G2" s="25" t="s">
        <v>15</v>
      </c>
      <c r="H2" s="9" t="s">
        <v>16</v>
      </c>
    </row>
    <row r="3" spans="1:8" ht="12.75" customHeight="1">
      <c r="A3" s="38">
        <v>1</v>
      </c>
      <c r="B3" s="55" t="s">
        <v>171</v>
      </c>
      <c r="C3" s="55" t="s">
        <v>172</v>
      </c>
      <c r="D3" s="56">
        <v>0</v>
      </c>
      <c r="E3" s="57" t="s">
        <v>114</v>
      </c>
      <c r="F3" s="58" t="s">
        <v>17</v>
      </c>
      <c r="G3" s="40">
        <f>E3*D3</f>
        <v>0</v>
      </c>
      <c r="H3" s="12">
        <v>0.21</v>
      </c>
    </row>
    <row r="4" spans="1:8" ht="12.75" customHeight="1">
      <c r="A4" s="38">
        <f>A3+1</f>
        <v>2</v>
      </c>
      <c r="B4" s="55" t="s">
        <v>174</v>
      </c>
      <c r="C4" s="55" t="s">
        <v>175</v>
      </c>
      <c r="D4" s="56">
        <v>0</v>
      </c>
      <c r="E4" s="57" t="s">
        <v>221</v>
      </c>
      <c r="F4" s="58" t="s">
        <v>17</v>
      </c>
      <c r="G4" s="40">
        <f aca="true" t="shared" si="0" ref="G4:G28">E4*D4</f>
        <v>0</v>
      </c>
      <c r="H4" s="12">
        <v>0.21</v>
      </c>
    </row>
    <row r="5" spans="1:8" ht="12.75" customHeight="1">
      <c r="A5" s="38">
        <f aca="true" t="shared" si="1" ref="A5:A28">A4+1</f>
        <v>3</v>
      </c>
      <c r="B5" s="55" t="s">
        <v>212</v>
      </c>
      <c r="C5" s="55" t="s">
        <v>213</v>
      </c>
      <c r="D5" s="56">
        <v>0</v>
      </c>
      <c r="E5" s="57" t="s">
        <v>214</v>
      </c>
      <c r="F5" s="58" t="s">
        <v>17</v>
      </c>
      <c r="G5" s="40">
        <f t="shared" si="0"/>
        <v>0</v>
      </c>
      <c r="H5" s="12">
        <v>0.21</v>
      </c>
    </row>
    <row r="6" spans="1:8" ht="12.75" customHeight="1">
      <c r="A6" s="38">
        <f t="shared" si="1"/>
        <v>4</v>
      </c>
      <c r="B6" s="55" t="s">
        <v>176</v>
      </c>
      <c r="C6" s="55" t="s">
        <v>177</v>
      </c>
      <c r="D6" s="56">
        <v>0</v>
      </c>
      <c r="E6" s="57" t="s">
        <v>113</v>
      </c>
      <c r="F6" s="58" t="s">
        <v>23</v>
      </c>
      <c r="G6" s="40">
        <f t="shared" si="0"/>
        <v>0</v>
      </c>
      <c r="H6" s="12">
        <v>0.21</v>
      </c>
    </row>
    <row r="7" spans="1:8" ht="12.75" customHeight="1">
      <c r="A7" s="38">
        <f t="shared" si="1"/>
        <v>5</v>
      </c>
      <c r="B7" s="55" t="s">
        <v>18</v>
      </c>
      <c r="C7" s="55" t="s">
        <v>19</v>
      </c>
      <c r="D7" s="56">
        <v>0</v>
      </c>
      <c r="E7" s="57" t="s">
        <v>173</v>
      </c>
      <c r="F7" s="58" t="s">
        <v>128</v>
      </c>
      <c r="G7" s="40">
        <f t="shared" si="0"/>
        <v>0</v>
      </c>
      <c r="H7" s="12">
        <v>0.21</v>
      </c>
    </row>
    <row r="8" spans="1:8" ht="12.75" customHeight="1">
      <c r="A8" s="38">
        <f t="shared" si="1"/>
        <v>6</v>
      </c>
      <c r="B8" s="55" t="s">
        <v>178</v>
      </c>
      <c r="C8" s="55" t="s">
        <v>179</v>
      </c>
      <c r="D8" s="56">
        <v>0</v>
      </c>
      <c r="E8" s="57" t="s">
        <v>113</v>
      </c>
      <c r="F8" s="58" t="s">
        <v>23</v>
      </c>
      <c r="G8" s="40">
        <f t="shared" si="0"/>
        <v>0</v>
      </c>
      <c r="H8" s="12">
        <v>0.21</v>
      </c>
    </row>
    <row r="9" spans="1:8" ht="12.75" customHeight="1">
      <c r="A9" s="38">
        <f t="shared" si="1"/>
        <v>7</v>
      </c>
      <c r="B9" s="55" t="s">
        <v>20</v>
      </c>
      <c r="C9" s="55" t="s">
        <v>21</v>
      </c>
      <c r="D9" s="56">
        <v>0</v>
      </c>
      <c r="E9" s="57" t="s">
        <v>130</v>
      </c>
      <c r="F9" s="58" t="s">
        <v>128</v>
      </c>
      <c r="G9" s="40">
        <f t="shared" si="0"/>
        <v>0</v>
      </c>
      <c r="H9" s="12">
        <v>0.21</v>
      </c>
    </row>
    <row r="10" spans="1:8" ht="12.75" customHeight="1">
      <c r="A10" s="38">
        <f t="shared" si="1"/>
        <v>8</v>
      </c>
      <c r="B10" s="55" t="s">
        <v>22</v>
      </c>
      <c r="C10" s="55" t="s">
        <v>181</v>
      </c>
      <c r="D10" s="56">
        <v>0</v>
      </c>
      <c r="E10" s="57" t="s">
        <v>113</v>
      </c>
      <c r="F10" s="58" t="s">
        <v>128</v>
      </c>
      <c r="G10" s="40">
        <f t="shared" si="0"/>
        <v>0</v>
      </c>
      <c r="H10" s="12">
        <v>0.21</v>
      </c>
    </row>
    <row r="11" spans="1:8" ht="12.75" customHeight="1">
      <c r="A11" s="38">
        <f t="shared" si="1"/>
        <v>9</v>
      </c>
      <c r="B11" s="55" t="s">
        <v>182</v>
      </c>
      <c r="C11" s="55" t="s">
        <v>183</v>
      </c>
      <c r="D11" s="56">
        <v>0</v>
      </c>
      <c r="E11" s="57" t="s">
        <v>129</v>
      </c>
      <c r="F11" s="58" t="s">
        <v>23</v>
      </c>
      <c r="G11" s="40">
        <f t="shared" si="0"/>
        <v>0</v>
      </c>
      <c r="H11" s="12">
        <v>0.21</v>
      </c>
    </row>
    <row r="12" spans="1:8" ht="12.75" customHeight="1">
      <c r="A12" s="38">
        <f t="shared" si="1"/>
        <v>10</v>
      </c>
      <c r="B12" s="55" t="s">
        <v>184</v>
      </c>
      <c r="C12" s="55" t="s">
        <v>185</v>
      </c>
      <c r="D12" s="56">
        <v>0</v>
      </c>
      <c r="E12" s="57" t="s">
        <v>129</v>
      </c>
      <c r="F12" s="58" t="s">
        <v>23</v>
      </c>
      <c r="G12" s="40">
        <f t="shared" si="0"/>
        <v>0</v>
      </c>
      <c r="H12" s="12">
        <v>0.21</v>
      </c>
    </row>
    <row r="13" spans="1:8" ht="12.75" customHeight="1">
      <c r="A13" s="38">
        <f t="shared" si="1"/>
        <v>11</v>
      </c>
      <c r="B13" s="55" t="s">
        <v>115</v>
      </c>
      <c r="C13" s="55" t="s">
        <v>186</v>
      </c>
      <c r="D13" s="56">
        <v>0</v>
      </c>
      <c r="E13" s="57" t="s">
        <v>113</v>
      </c>
      <c r="F13" s="58" t="s">
        <v>128</v>
      </c>
      <c r="G13" s="40">
        <f t="shared" si="0"/>
        <v>0</v>
      </c>
      <c r="H13" s="12">
        <v>0.21</v>
      </c>
    </row>
    <row r="14" spans="1:8" ht="12.75" customHeight="1">
      <c r="A14" s="38">
        <f t="shared" si="1"/>
        <v>12</v>
      </c>
      <c r="B14" s="55" t="s">
        <v>187</v>
      </c>
      <c r="C14" s="55" t="s">
        <v>188</v>
      </c>
      <c r="D14" s="56">
        <v>0</v>
      </c>
      <c r="E14" s="57" t="s">
        <v>113</v>
      </c>
      <c r="F14" s="58" t="s">
        <v>23</v>
      </c>
      <c r="G14" s="40">
        <f t="shared" si="0"/>
        <v>0</v>
      </c>
      <c r="H14" s="12">
        <v>0.21</v>
      </c>
    </row>
    <row r="15" spans="1:8" ht="12.75" customHeight="1">
      <c r="A15" s="38">
        <f t="shared" si="1"/>
        <v>13</v>
      </c>
      <c r="B15" s="55" t="s">
        <v>157</v>
      </c>
      <c r="C15" s="55" t="s">
        <v>158</v>
      </c>
      <c r="D15" s="56">
        <v>0</v>
      </c>
      <c r="E15" s="57" t="s">
        <v>113</v>
      </c>
      <c r="F15" s="58" t="s">
        <v>23</v>
      </c>
      <c r="G15" s="40">
        <f t="shared" si="0"/>
        <v>0</v>
      </c>
      <c r="H15" s="12">
        <v>0.21</v>
      </c>
    </row>
    <row r="16" spans="1:8" ht="12.75" customHeight="1">
      <c r="A16" s="38">
        <f t="shared" si="1"/>
        <v>14</v>
      </c>
      <c r="B16" s="55" t="s">
        <v>137</v>
      </c>
      <c r="C16" s="55" t="s">
        <v>138</v>
      </c>
      <c r="D16" s="56">
        <v>0</v>
      </c>
      <c r="E16" s="57" t="s">
        <v>113</v>
      </c>
      <c r="F16" s="58" t="s">
        <v>128</v>
      </c>
      <c r="G16" s="40">
        <f t="shared" si="0"/>
        <v>0</v>
      </c>
      <c r="H16" s="12">
        <v>0.21</v>
      </c>
    </row>
    <row r="17" spans="1:8" ht="12.75" customHeight="1">
      <c r="A17" s="38">
        <f t="shared" si="1"/>
        <v>15</v>
      </c>
      <c r="B17" s="55" t="s">
        <v>24</v>
      </c>
      <c r="C17" s="55" t="s">
        <v>25</v>
      </c>
      <c r="D17" s="56">
        <v>0</v>
      </c>
      <c r="E17" s="57" t="s">
        <v>180</v>
      </c>
      <c r="F17" s="58" t="s">
        <v>17</v>
      </c>
      <c r="G17" s="40">
        <f t="shared" si="0"/>
        <v>0</v>
      </c>
      <c r="H17" s="12">
        <v>0.21</v>
      </c>
    </row>
    <row r="18" spans="1:8" ht="12.75" customHeight="1">
      <c r="A18" s="38">
        <f t="shared" si="1"/>
        <v>16</v>
      </c>
      <c r="B18" s="55" t="s">
        <v>26</v>
      </c>
      <c r="C18" s="55" t="s">
        <v>27</v>
      </c>
      <c r="D18" s="56">
        <v>0</v>
      </c>
      <c r="E18" s="57" t="s">
        <v>114</v>
      </c>
      <c r="F18" s="58" t="s">
        <v>23</v>
      </c>
      <c r="G18" s="40">
        <f t="shared" si="0"/>
        <v>0</v>
      </c>
      <c r="H18" s="12">
        <v>0.21</v>
      </c>
    </row>
    <row r="19" spans="1:8" ht="12.75" customHeight="1">
      <c r="A19" s="38">
        <f t="shared" si="1"/>
        <v>17</v>
      </c>
      <c r="B19" s="55" t="s">
        <v>215</v>
      </c>
      <c r="C19" s="55" t="s">
        <v>216</v>
      </c>
      <c r="D19" s="56">
        <v>0</v>
      </c>
      <c r="E19" s="57" t="s">
        <v>161</v>
      </c>
      <c r="F19" s="58" t="s">
        <v>23</v>
      </c>
      <c r="G19" s="40">
        <f t="shared" si="0"/>
        <v>0</v>
      </c>
      <c r="H19" s="12">
        <v>0.21</v>
      </c>
    </row>
    <row r="20" spans="1:8" ht="12.75" customHeight="1">
      <c r="A20" s="38">
        <f t="shared" si="1"/>
        <v>18</v>
      </c>
      <c r="B20" s="55" t="s">
        <v>28</v>
      </c>
      <c r="C20" s="55" t="s">
        <v>29</v>
      </c>
      <c r="D20" s="56">
        <v>0</v>
      </c>
      <c r="E20" s="57" t="s">
        <v>113</v>
      </c>
      <c r="F20" s="58" t="s">
        <v>128</v>
      </c>
      <c r="G20" s="40">
        <f t="shared" si="0"/>
        <v>0</v>
      </c>
      <c r="H20" s="12">
        <v>0.21</v>
      </c>
    </row>
    <row r="21" spans="1:8" ht="12.75" customHeight="1">
      <c r="A21" s="38">
        <f t="shared" si="1"/>
        <v>19</v>
      </c>
      <c r="B21" s="55" t="s">
        <v>30</v>
      </c>
      <c r="C21" s="55" t="s">
        <v>31</v>
      </c>
      <c r="D21" s="56">
        <v>0</v>
      </c>
      <c r="E21" s="57" t="s">
        <v>113</v>
      </c>
      <c r="F21" s="58" t="s">
        <v>17</v>
      </c>
      <c r="G21" s="40">
        <f t="shared" si="0"/>
        <v>0</v>
      </c>
      <c r="H21" s="12">
        <v>0.21</v>
      </c>
    </row>
    <row r="22" spans="1:8" ht="12.75" customHeight="1">
      <c r="A22" s="47">
        <f t="shared" si="1"/>
        <v>20</v>
      </c>
      <c r="B22" s="55" t="s">
        <v>189</v>
      </c>
      <c r="C22" s="55" t="s">
        <v>190</v>
      </c>
      <c r="D22" s="56">
        <v>0</v>
      </c>
      <c r="E22" s="57" t="s">
        <v>130</v>
      </c>
      <c r="F22" s="58" t="s">
        <v>17</v>
      </c>
      <c r="G22" s="48">
        <f t="shared" si="0"/>
        <v>0</v>
      </c>
      <c r="H22" s="12">
        <v>0.21</v>
      </c>
    </row>
    <row r="23" spans="1:8" ht="12.75" customHeight="1">
      <c r="A23" s="47">
        <f t="shared" si="1"/>
        <v>21</v>
      </c>
      <c r="B23" s="55" t="s">
        <v>159</v>
      </c>
      <c r="C23" s="55" t="s">
        <v>160</v>
      </c>
      <c r="D23" s="56">
        <v>0</v>
      </c>
      <c r="E23" s="57" t="s">
        <v>129</v>
      </c>
      <c r="F23" s="58" t="s">
        <v>23</v>
      </c>
      <c r="G23" s="48">
        <f t="shared" si="0"/>
        <v>0</v>
      </c>
      <c r="H23" s="12">
        <v>0.21</v>
      </c>
    </row>
    <row r="24" spans="1:8" ht="12.75" customHeight="1">
      <c r="A24" s="47">
        <f t="shared" si="1"/>
        <v>22</v>
      </c>
      <c r="B24" s="55" t="s">
        <v>32</v>
      </c>
      <c r="C24" s="55" t="s">
        <v>33</v>
      </c>
      <c r="D24" s="56">
        <v>0</v>
      </c>
      <c r="E24" s="57" t="s">
        <v>129</v>
      </c>
      <c r="F24" s="58" t="s">
        <v>17</v>
      </c>
      <c r="G24" s="48">
        <f t="shared" si="0"/>
        <v>0</v>
      </c>
      <c r="H24" s="12">
        <v>0.21</v>
      </c>
    </row>
    <row r="25" spans="1:8" ht="12.75" customHeight="1">
      <c r="A25" s="47">
        <f t="shared" si="1"/>
        <v>23</v>
      </c>
      <c r="B25" s="55" t="s">
        <v>217</v>
      </c>
      <c r="C25" s="55" t="s">
        <v>218</v>
      </c>
      <c r="D25" s="56">
        <v>0</v>
      </c>
      <c r="E25" s="57" t="s">
        <v>219</v>
      </c>
      <c r="F25" s="58" t="s">
        <v>17</v>
      </c>
      <c r="G25" s="48">
        <f t="shared" si="0"/>
        <v>0</v>
      </c>
      <c r="H25" s="12">
        <v>0.21</v>
      </c>
    </row>
    <row r="26" spans="1:8" ht="12.75" customHeight="1">
      <c r="A26" s="47">
        <f t="shared" si="1"/>
        <v>24</v>
      </c>
      <c r="B26" s="55" t="s">
        <v>139</v>
      </c>
      <c r="C26" s="55" t="s">
        <v>140</v>
      </c>
      <c r="D26" s="56">
        <v>0</v>
      </c>
      <c r="E26" s="57" t="s">
        <v>220</v>
      </c>
      <c r="F26" s="58" t="s">
        <v>17</v>
      </c>
      <c r="G26" s="48">
        <f t="shared" si="0"/>
        <v>0</v>
      </c>
      <c r="H26" s="12">
        <v>0.21</v>
      </c>
    </row>
    <row r="27" spans="1:8" ht="12.75" customHeight="1">
      <c r="A27" s="47">
        <f t="shared" si="1"/>
        <v>25</v>
      </c>
      <c r="B27" s="55" t="s">
        <v>141</v>
      </c>
      <c r="C27" s="55" t="s">
        <v>142</v>
      </c>
      <c r="D27" s="56">
        <v>0</v>
      </c>
      <c r="E27" s="57" t="s">
        <v>161</v>
      </c>
      <c r="F27" s="58" t="s">
        <v>128</v>
      </c>
      <c r="G27" s="48">
        <f t="shared" si="0"/>
        <v>0</v>
      </c>
      <c r="H27" s="12">
        <v>0.21</v>
      </c>
    </row>
    <row r="28" spans="1:8" ht="12.75" customHeight="1">
      <c r="A28" s="47">
        <f t="shared" si="1"/>
        <v>26</v>
      </c>
      <c r="B28" s="55" t="s">
        <v>143</v>
      </c>
      <c r="C28" s="55" t="s">
        <v>144</v>
      </c>
      <c r="D28" s="56">
        <v>0</v>
      </c>
      <c r="E28" s="57" t="s">
        <v>219</v>
      </c>
      <c r="F28" s="58" t="s">
        <v>17</v>
      </c>
      <c r="G28" s="48">
        <f t="shared" si="0"/>
        <v>0</v>
      </c>
      <c r="H28" s="12">
        <v>0.21</v>
      </c>
    </row>
    <row r="29" ht="12.75" customHeight="1">
      <c r="H29" s="2"/>
    </row>
    <row r="30" spans="1:7" ht="12.75" customHeight="1" thickBot="1">
      <c r="A30" s="13" t="s">
        <v>169</v>
      </c>
      <c r="G30" s="26">
        <f>SUM(G3:G29)</f>
        <v>0</v>
      </c>
    </row>
    <row r="31" spans="1:8" ht="12.75" customHeight="1" thickTop="1">
      <c r="A31" s="14"/>
      <c r="B31" s="14"/>
      <c r="C31" s="14"/>
      <c r="D31" s="35"/>
      <c r="E31" s="35"/>
      <c r="F31" s="54"/>
      <c r="G31" s="36"/>
      <c r="H31" s="14"/>
    </row>
    <row r="32" spans="1:8" ht="17.25" customHeight="1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2.75" customHeight="1">
      <c r="A33" s="9" t="s">
        <v>9</v>
      </c>
      <c r="B33" s="10" t="s">
        <v>10</v>
      </c>
      <c r="C33" s="10" t="s">
        <v>11</v>
      </c>
      <c r="D33" s="25" t="s">
        <v>12</v>
      </c>
      <c r="E33" s="25" t="s">
        <v>13</v>
      </c>
      <c r="F33" s="51" t="s">
        <v>14</v>
      </c>
      <c r="G33" s="25" t="s">
        <v>15</v>
      </c>
      <c r="H33" s="9" t="s">
        <v>16</v>
      </c>
    </row>
    <row r="34" spans="1:8" ht="12.75" customHeight="1">
      <c r="A34" s="38">
        <v>1</v>
      </c>
      <c r="B34" s="55" t="s">
        <v>34</v>
      </c>
      <c r="C34" s="55" t="s">
        <v>35</v>
      </c>
      <c r="D34" s="56">
        <v>0</v>
      </c>
      <c r="E34" s="57" t="s">
        <v>113</v>
      </c>
      <c r="F34" s="58" t="s">
        <v>132</v>
      </c>
      <c r="G34" s="40">
        <f>E34*D34</f>
        <v>0</v>
      </c>
      <c r="H34" s="12">
        <v>0.21</v>
      </c>
    </row>
    <row r="35" spans="1:8" ht="12.75" customHeight="1">
      <c r="A35" s="38">
        <f>A34+1</f>
        <v>2</v>
      </c>
      <c r="B35" s="55" t="s">
        <v>222</v>
      </c>
      <c r="C35" s="55" t="s">
        <v>223</v>
      </c>
      <c r="D35" s="56">
        <v>0</v>
      </c>
      <c r="E35" s="57" t="s">
        <v>224</v>
      </c>
      <c r="F35" s="58" t="s">
        <v>38</v>
      </c>
      <c r="G35" s="40">
        <f aca="true" t="shared" si="2" ref="G35:G52">E35*D35</f>
        <v>0</v>
      </c>
      <c r="H35" s="12">
        <v>0.21</v>
      </c>
    </row>
    <row r="36" spans="1:8" ht="12.75" customHeight="1">
      <c r="A36" s="38">
        <f aca="true" t="shared" si="3" ref="A36:A52">A35+1</f>
        <v>3</v>
      </c>
      <c r="B36" s="55" t="s">
        <v>116</v>
      </c>
      <c r="C36" s="55" t="s">
        <v>117</v>
      </c>
      <c r="D36" s="56">
        <v>0</v>
      </c>
      <c r="E36" s="57" t="s">
        <v>113</v>
      </c>
      <c r="F36" s="58" t="s">
        <v>23</v>
      </c>
      <c r="G36" s="40">
        <f t="shared" si="2"/>
        <v>0</v>
      </c>
      <c r="H36" s="12">
        <v>0.21</v>
      </c>
    </row>
    <row r="37" spans="1:8" ht="12.75" customHeight="1">
      <c r="A37" s="38">
        <f t="shared" si="3"/>
        <v>4</v>
      </c>
      <c r="B37" s="55" t="s">
        <v>162</v>
      </c>
      <c r="C37" s="55" t="s">
        <v>163</v>
      </c>
      <c r="D37" s="56">
        <v>0</v>
      </c>
      <c r="E37" s="57" t="s">
        <v>129</v>
      </c>
      <c r="F37" s="58" t="s">
        <v>23</v>
      </c>
      <c r="G37" s="40">
        <f t="shared" si="2"/>
        <v>0</v>
      </c>
      <c r="H37" s="12">
        <v>0.21</v>
      </c>
    </row>
    <row r="38" spans="1:8" ht="12.75" customHeight="1">
      <c r="A38" s="38">
        <f t="shared" si="3"/>
        <v>5</v>
      </c>
      <c r="B38" s="55" t="s">
        <v>164</v>
      </c>
      <c r="C38" s="55" t="s">
        <v>165</v>
      </c>
      <c r="D38" s="56">
        <v>0</v>
      </c>
      <c r="E38" s="57" t="s">
        <v>129</v>
      </c>
      <c r="F38" s="58" t="s">
        <v>23</v>
      </c>
      <c r="G38" s="40">
        <f t="shared" si="2"/>
        <v>0</v>
      </c>
      <c r="H38" s="12">
        <v>0.21</v>
      </c>
    </row>
    <row r="39" spans="1:8" ht="12.75" customHeight="1">
      <c r="A39" s="38">
        <f t="shared" si="3"/>
        <v>6</v>
      </c>
      <c r="B39" s="55" t="s">
        <v>40</v>
      </c>
      <c r="C39" s="55" t="s">
        <v>41</v>
      </c>
      <c r="D39" s="56">
        <v>0</v>
      </c>
      <c r="E39" s="57" t="s">
        <v>225</v>
      </c>
      <c r="F39" s="58" t="s">
        <v>39</v>
      </c>
      <c r="G39" s="40">
        <f t="shared" si="2"/>
        <v>0</v>
      </c>
      <c r="H39" s="12">
        <v>0.21</v>
      </c>
    </row>
    <row r="40" spans="1:8" ht="12.75" customHeight="1">
      <c r="A40" s="38">
        <f t="shared" si="3"/>
        <v>7</v>
      </c>
      <c r="B40" s="55" t="s">
        <v>118</v>
      </c>
      <c r="C40" s="55" t="s">
        <v>119</v>
      </c>
      <c r="D40" s="56">
        <v>0</v>
      </c>
      <c r="E40" s="57" t="s">
        <v>113</v>
      </c>
      <c r="F40" s="58" t="s">
        <v>128</v>
      </c>
      <c r="G40" s="40">
        <f t="shared" si="2"/>
        <v>0</v>
      </c>
      <c r="H40" s="12">
        <v>0.21</v>
      </c>
    </row>
    <row r="41" spans="1:8" ht="12.75" customHeight="1">
      <c r="A41" s="38">
        <f t="shared" si="3"/>
        <v>8</v>
      </c>
      <c r="B41" s="55" t="s">
        <v>148</v>
      </c>
      <c r="C41" s="55" t="s">
        <v>149</v>
      </c>
      <c r="D41" s="56">
        <v>0</v>
      </c>
      <c r="E41" s="57" t="s">
        <v>226</v>
      </c>
      <c r="F41" s="58" t="s">
        <v>17</v>
      </c>
      <c r="G41" s="40">
        <f t="shared" si="2"/>
        <v>0</v>
      </c>
      <c r="H41" s="12">
        <v>0.21</v>
      </c>
    </row>
    <row r="42" spans="1:8" ht="12.75" customHeight="1">
      <c r="A42" s="38">
        <f t="shared" si="3"/>
        <v>9</v>
      </c>
      <c r="B42" s="55" t="s">
        <v>42</v>
      </c>
      <c r="C42" s="55" t="s">
        <v>43</v>
      </c>
      <c r="D42" s="56">
        <v>0</v>
      </c>
      <c r="E42" s="57" t="s">
        <v>227</v>
      </c>
      <c r="F42" s="58" t="s">
        <v>39</v>
      </c>
      <c r="G42" s="40">
        <f t="shared" si="2"/>
        <v>0</v>
      </c>
      <c r="H42" s="12">
        <v>0.21</v>
      </c>
    </row>
    <row r="43" spans="1:8" ht="12.75" customHeight="1">
      <c r="A43" s="38">
        <f t="shared" si="3"/>
        <v>10</v>
      </c>
      <c r="B43" s="55" t="s">
        <v>44</v>
      </c>
      <c r="C43" s="55" t="s">
        <v>45</v>
      </c>
      <c r="D43" s="56">
        <v>0</v>
      </c>
      <c r="E43" s="57" t="s">
        <v>228</v>
      </c>
      <c r="F43" s="58" t="s">
        <v>39</v>
      </c>
      <c r="G43" s="40">
        <f t="shared" si="2"/>
        <v>0</v>
      </c>
      <c r="H43" s="12">
        <v>0.21</v>
      </c>
    </row>
    <row r="44" spans="1:8" ht="12.75" customHeight="1">
      <c r="A44" s="38">
        <f t="shared" si="3"/>
        <v>11</v>
      </c>
      <c r="B44" s="55" t="s">
        <v>166</v>
      </c>
      <c r="C44" s="55" t="s">
        <v>191</v>
      </c>
      <c r="D44" s="56">
        <v>0</v>
      </c>
      <c r="E44" s="57" t="s">
        <v>147</v>
      </c>
      <c r="F44" s="58" t="s">
        <v>17</v>
      </c>
      <c r="G44" s="40">
        <f t="shared" si="2"/>
        <v>0</v>
      </c>
      <c r="H44" s="12">
        <v>0.21</v>
      </c>
    </row>
    <row r="45" spans="1:8" ht="12.75" customHeight="1">
      <c r="A45" s="38">
        <f t="shared" si="3"/>
        <v>12</v>
      </c>
      <c r="B45" s="55" t="s">
        <v>46</v>
      </c>
      <c r="C45" s="55" t="s">
        <v>47</v>
      </c>
      <c r="D45" s="56">
        <v>0</v>
      </c>
      <c r="E45" s="57" t="s">
        <v>226</v>
      </c>
      <c r="F45" s="58" t="s">
        <v>17</v>
      </c>
      <c r="G45" s="40">
        <f t="shared" si="2"/>
        <v>0</v>
      </c>
      <c r="H45" s="12">
        <v>0.21</v>
      </c>
    </row>
    <row r="46" spans="1:8" ht="12.75" customHeight="1">
      <c r="A46" s="38">
        <f t="shared" si="3"/>
        <v>13</v>
      </c>
      <c r="B46" s="55" t="s">
        <v>48</v>
      </c>
      <c r="C46" s="55" t="s">
        <v>49</v>
      </c>
      <c r="D46" s="56">
        <v>0</v>
      </c>
      <c r="E46" s="57" t="s">
        <v>113</v>
      </c>
      <c r="F46" s="58" t="s">
        <v>128</v>
      </c>
      <c r="G46" s="40">
        <f t="shared" si="2"/>
        <v>0</v>
      </c>
      <c r="H46" s="12">
        <v>0.21</v>
      </c>
    </row>
    <row r="47" spans="1:8" ht="12.75" customHeight="1">
      <c r="A47" s="38">
        <f t="shared" si="3"/>
        <v>14</v>
      </c>
      <c r="B47" s="55" t="s">
        <v>229</v>
      </c>
      <c r="C47" s="55" t="s">
        <v>230</v>
      </c>
      <c r="D47" s="56">
        <v>0</v>
      </c>
      <c r="E47" s="57" t="s">
        <v>161</v>
      </c>
      <c r="F47" s="58" t="s">
        <v>23</v>
      </c>
      <c r="G47" s="40">
        <f t="shared" si="2"/>
        <v>0</v>
      </c>
      <c r="H47" s="12">
        <v>0.21</v>
      </c>
    </row>
    <row r="48" spans="1:8" ht="12.75" customHeight="1">
      <c r="A48" s="38">
        <f t="shared" si="3"/>
        <v>15</v>
      </c>
      <c r="B48" s="55" t="s">
        <v>145</v>
      </c>
      <c r="C48" s="55" t="s">
        <v>146</v>
      </c>
      <c r="D48" s="56">
        <v>0</v>
      </c>
      <c r="E48" s="57" t="s">
        <v>226</v>
      </c>
      <c r="F48" s="58" t="s">
        <v>17</v>
      </c>
      <c r="G48" s="40">
        <f t="shared" si="2"/>
        <v>0</v>
      </c>
      <c r="H48" s="12">
        <v>0.21</v>
      </c>
    </row>
    <row r="49" spans="1:8" ht="12.75" customHeight="1">
      <c r="A49" s="38">
        <f t="shared" si="3"/>
        <v>16</v>
      </c>
      <c r="B49" s="55" t="s">
        <v>231</v>
      </c>
      <c r="C49" s="55" t="s">
        <v>232</v>
      </c>
      <c r="D49" s="56">
        <v>0</v>
      </c>
      <c r="E49" s="57" t="s">
        <v>224</v>
      </c>
      <c r="F49" s="58" t="s">
        <v>38</v>
      </c>
      <c r="G49" s="40">
        <f t="shared" si="2"/>
        <v>0</v>
      </c>
      <c r="H49" s="12">
        <v>0.21</v>
      </c>
    </row>
    <row r="50" spans="1:8" ht="12.75" customHeight="1">
      <c r="A50" s="38">
        <f t="shared" si="3"/>
        <v>17</v>
      </c>
      <c r="B50" s="55" t="s">
        <v>50</v>
      </c>
      <c r="C50" s="55" t="s">
        <v>233</v>
      </c>
      <c r="D50" s="56">
        <v>0</v>
      </c>
      <c r="E50" s="57" t="s">
        <v>234</v>
      </c>
      <c r="F50" s="58" t="s">
        <v>39</v>
      </c>
      <c r="G50" s="40">
        <f t="shared" si="2"/>
        <v>0</v>
      </c>
      <c r="H50" s="12">
        <v>0.21</v>
      </c>
    </row>
    <row r="51" spans="1:8" ht="12.75" customHeight="1">
      <c r="A51" s="38">
        <f t="shared" si="3"/>
        <v>18</v>
      </c>
      <c r="B51" s="55" t="s">
        <v>50</v>
      </c>
      <c r="C51" s="55" t="s">
        <v>51</v>
      </c>
      <c r="D51" s="56">
        <v>0</v>
      </c>
      <c r="E51" s="57" t="s">
        <v>235</v>
      </c>
      <c r="F51" s="58" t="s">
        <v>39</v>
      </c>
      <c r="G51" s="40">
        <f t="shared" si="2"/>
        <v>0</v>
      </c>
      <c r="H51" s="12">
        <v>0.21</v>
      </c>
    </row>
    <row r="52" spans="1:8" ht="12.75" customHeight="1">
      <c r="A52" s="38">
        <f t="shared" si="3"/>
        <v>19</v>
      </c>
      <c r="B52" s="55" t="s">
        <v>50</v>
      </c>
      <c r="C52" s="55" t="s">
        <v>120</v>
      </c>
      <c r="D52" s="56">
        <v>0</v>
      </c>
      <c r="E52" s="57" t="s">
        <v>236</v>
      </c>
      <c r="F52" s="58" t="s">
        <v>39</v>
      </c>
      <c r="G52" s="40">
        <f t="shared" si="2"/>
        <v>0</v>
      </c>
      <c r="H52" s="12">
        <v>0.21</v>
      </c>
    </row>
    <row r="53" spans="2:8" ht="12.75" customHeight="1">
      <c r="B53" s="39"/>
      <c r="C53" s="39"/>
      <c r="D53" s="40"/>
      <c r="H53" s="2"/>
    </row>
    <row r="54" spans="1:7" ht="12.75" customHeight="1" thickBot="1">
      <c r="A54" s="13" t="s">
        <v>36</v>
      </c>
      <c r="G54" s="26">
        <f>SUM(G34:G53)</f>
        <v>0</v>
      </c>
    </row>
    <row r="55" spans="1:8" ht="12.75" customHeight="1" thickTop="1">
      <c r="A55" s="14"/>
      <c r="B55" s="14"/>
      <c r="C55" s="14"/>
      <c r="D55" s="35"/>
      <c r="E55" s="35"/>
      <c r="F55" s="54"/>
      <c r="G55" s="36"/>
      <c r="H55" s="14"/>
    </row>
    <row r="56" spans="1:8" ht="16.5" customHeight="1">
      <c r="A56" s="65" t="s">
        <v>52</v>
      </c>
      <c r="B56" s="65"/>
      <c r="C56" s="65"/>
      <c r="D56" s="65"/>
      <c r="E56" s="65"/>
      <c r="F56" s="65"/>
      <c r="G56" s="65"/>
      <c r="H56" s="65"/>
    </row>
    <row r="57" spans="1:8" ht="12.75" customHeight="1">
      <c r="A57" s="9" t="s">
        <v>9</v>
      </c>
      <c r="B57" s="10" t="s">
        <v>10</v>
      </c>
      <c r="C57" s="10" t="s">
        <v>11</v>
      </c>
      <c r="D57" s="25" t="s">
        <v>12</v>
      </c>
      <c r="E57" s="25" t="s">
        <v>13</v>
      </c>
      <c r="F57" s="51" t="s">
        <v>14</v>
      </c>
      <c r="G57" s="25" t="s">
        <v>15</v>
      </c>
      <c r="H57" s="9" t="s">
        <v>16</v>
      </c>
    </row>
    <row r="58" spans="1:8" ht="12.75" customHeight="1">
      <c r="A58" s="38">
        <v>1</v>
      </c>
      <c r="B58" s="55" t="s">
        <v>150</v>
      </c>
      <c r="C58" s="55" t="s">
        <v>151</v>
      </c>
      <c r="D58" s="56">
        <v>0</v>
      </c>
      <c r="E58" s="56">
        <v>1</v>
      </c>
      <c r="F58" s="58" t="s">
        <v>78</v>
      </c>
      <c r="G58" s="40">
        <f>E58*D58</f>
        <v>0</v>
      </c>
      <c r="H58" s="12">
        <v>0.21</v>
      </c>
    </row>
    <row r="59" spans="1:8" ht="12.75" customHeight="1">
      <c r="A59" s="38">
        <f>A58+1</f>
        <v>2</v>
      </c>
      <c r="B59" s="55" t="s">
        <v>192</v>
      </c>
      <c r="C59" s="55" t="s">
        <v>193</v>
      </c>
      <c r="D59" s="56">
        <v>0</v>
      </c>
      <c r="E59" s="56">
        <v>6</v>
      </c>
      <c r="F59" s="58" t="s">
        <v>17</v>
      </c>
      <c r="G59" s="40">
        <f aca="true" t="shared" si="4" ref="G59:G92">E59*D59</f>
        <v>0</v>
      </c>
      <c r="H59" s="12">
        <v>0.21</v>
      </c>
    </row>
    <row r="60" spans="1:8" ht="12.75" customHeight="1">
      <c r="A60" s="38">
        <f aca="true" t="shared" si="5" ref="A60:A92">A59+1</f>
        <v>3</v>
      </c>
      <c r="B60" s="55" t="s">
        <v>194</v>
      </c>
      <c r="C60" s="55" t="s">
        <v>195</v>
      </c>
      <c r="D60" s="56">
        <v>0</v>
      </c>
      <c r="E60" s="56">
        <v>3</v>
      </c>
      <c r="F60" s="58" t="s">
        <v>17</v>
      </c>
      <c r="G60" s="40">
        <f t="shared" si="4"/>
        <v>0</v>
      </c>
      <c r="H60" s="12">
        <v>0.21</v>
      </c>
    </row>
    <row r="61" spans="1:8" ht="12.75" customHeight="1">
      <c r="A61" s="38">
        <f t="shared" si="5"/>
        <v>4</v>
      </c>
      <c r="B61" s="55" t="s">
        <v>237</v>
      </c>
      <c r="C61" s="55" t="s">
        <v>238</v>
      </c>
      <c r="D61" s="56">
        <v>0</v>
      </c>
      <c r="E61" s="56">
        <v>4</v>
      </c>
      <c r="F61" s="58" t="s">
        <v>23</v>
      </c>
      <c r="G61" s="40">
        <f t="shared" si="4"/>
        <v>0</v>
      </c>
      <c r="H61" s="12">
        <v>0.21</v>
      </c>
    </row>
    <row r="62" spans="1:8" ht="12.75" customHeight="1">
      <c r="A62" s="38">
        <f t="shared" si="5"/>
        <v>5</v>
      </c>
      <c r="B62" s="55" t="s">
        <v>53</v>
      </c>
      <c r="C62" s="55" t="s">
        <v>54</v>
      </c>
      <c r="D62" s="56">
        <v>0</v>
      </c>
      <c r="E62" s="56">
        <v>2</v>
      </c>
      <c r="F62" s="58" t="s">
        <v>128</v>
      </c>
      <c r="G62" s="40">
        <f t="shared" si="4"/>
        <v>0</v>
      </c>
      <c r="H62" s="12">
        <v>0.21</v>
      </c>
    </row>
    <row r="63" spans="1:8" ht="12.75" customHeight="1">
      <c r="A63" s="38">
        <f t="shared" si="5"/>
        <v>6</v>
      </c>
      <c r="B63" s="55" t="s">
        <v>55</v>
      </c>
      <c r="C63" s="55" t="s">
        <v>56</v>
      </c>
      <c r="D63" s="56">
        <v>0</v>
      </c>
      <c r="E63" s="56">
        <v>1</v>
      </c>
      <c r="F63" s="58" t="s">
        <v>17</v>
      </c>
      <c r="G63" s="40">
        <f t="shared" si="4"/>
        <v>0</v>
      </c>
      <c r="H63" s="12">
        <v>0.21</v>
      </c>
    </row>
    <row r="64" spans="1:8" ht="12.75" customHeight="1">
      <c r="A64" s="38">
        <f t="shared" si="5"/>
        <v>7</v>
      </c>
      <c r="B64" s="55" t="s">
        <v>152</v>
      </c>
      <c r="C64" s="55" t="s">
        <v>57</v>
      </c>
      <c r="D64" s="56">
        <v>0</v>
      </c>
      <c r="E64" s="56">
        <v>12</v>
      </c>
      <c r="F64" s="58" t="s">
        <v>17</v>
      </c>
      <c r="G64" s="40">
        <f t="shared" si="4"/>
        <v>0</v>
      </c>
      <c r="H64" s="12">
        <v>0.21</v>
      </c>
    </row>
    <row r="65" spans="1:8" ht="12.75" customHeight="1">
      <c r="A65" s="38">
        <f t="shared" si="5"/>
        <v>8</v>
      </c>
      <c r="B65" s="55" t="s">
        <v>239</v>
      </c>
      <c r="C65" s="55" t="s">
        <v>240</v>
      </c>
      <c r="D65" s="56">
        <v>0</v>
      </c>
      <c r="E65" s="56">
        <v>31</v>
      </c>
      <c r="F65" s="58" t="s">
        <v>17</v>
      </c>
      <c r="G65" s="40">
        <f t="shared" si="4"/>
        <v>0</v>
      </c>
      <c r="H65" s="12">
        <v>0.21</v>
      </c>
    </row>
    <row r="66" spans="1:8" ht="12.75" customHeight="1">
      <c r="A66" s="38">
        <f t="shared" si="5"/>
        <v>9</v>
      </c>
      <c r="B66" s="55" t="s">
        <v>121</v>
      </c>
      <c r="C66" s="55" t="s">
        <v>196</v>
      </c>
      <c r="D66" s="56">
        <v>0</v>
      </c>
      <c r="E66" s="56">
        <v>2</v>
      </c>
      <c r="F66" s="58" t="s">
        <v>135</v>
      </c>
      <c r="G66" s="40">
        <f t="shared" si="4"/>
        <v>0</v>
      </c>
      <c r="H66" s="12">
        <v>0.21</v>
      </c>
    </row>
    <row r="67" spans="1:8" ht="12.75" customHeight="1">
      <c r="A67" s="38">
        <f t="shared" si="5"/>
        <v>10</v>
      </c>
      <c r="B67" s="55" t="s">
        <v>197</v>
      </c>
      <c r="C67" s="55" t="s">
        <v>198</v>
      </c>
      <c r="D67" s="56">
        <v>0</v>
      </c>
      <c r="E67" s="56">
        <v>8</v>
      </c>
      <c r="F67" s="58" t="s">
        <v>17</v>
      </c>
      <c r="G67" s="40">
        <f t="shared" si="4"/>
        <v>0</v>
      </c>
      <c r="H67" s="12">
        <v>0.21</v>
      </c>
    </row>
    <row r="68" spans="1:8" ht="12.75" customHeight="1">
      <c r="A68" s="38">
        <f t="shared" si="5"/>
        <v>11</v>
      </c>
      <c r="B68" s="55" t="s">
        <v>241</v>
      </c>
      <c r="C68" s="55" t="s">
        <v>242</v>
      </c>
      <c r="D68" s="56">
        <v>0</v>
      </c>
      <c r="E68" s="56">
        <v>4</v>
      </c>
      <c r="F68" s="58" t="s">
        <v>23</v>
      </c>
      <c r="G68" s="40">
        <f t="shared" si="4"/>
        <v>0</v>
      </c>
      <c r="H68" s="12">
        <v>0.21</v>
      </c>
    </row>
    <row r="69" spans="1:8" ht="12.75" customHeight="1">
      <c r="A69" s="38">
        <f t="shared" si="5"/>
        <v>12</v>
      </c>
      <c r="B69" s="55" t="s">
        <v>199</v>
      </c>
      <c r="C69" s="55" t="s">
        <v>200</v>
      </c>
      <c r="D69" s="56">
        <v>0</v>
      </c>
      <c r="E69" s="56">
        <v>2</v>
      </c>
      <c r="F69" s="58" t="s">
        <v>131</v>
      </c>
      <c r="G69" s="40">
        <f t="shared" si="4"/>
        <v>0</v>
      </c>
      <c r="H69" s="12">
        <v>0.21</v>
      </c>
    </row>
    <row r="70" spans="1:8" ht="12.75" customHeight="1">
      <c r="A70" s="38">
        <f t="shared" si="5"/>
        <v>13</v>
      </c>
      <c r="B70" s="55" t="s">
        <v>122</v>
      </c>
      <c r="C70" s="55" t="s">
        <v>123</v>
      </c>
      <c r="D70" s="56">
        <v>0</v>
      </c>
      <c r="E70" s="56">
        <v>2</v>
      </c>
      <c r="F70" s="58" t="s">
        <v>131</v>
      </c>
      <c r="G70" s="40">
        <f t="shared" si="4"/>
        <v>0</v>
      </c>
      <c r="H70" s="12">
        <v>0.21</v>
      </c>
    </row>
    <row r="71" spans="1:8" ht="12.75" customHeight="1">
      <c r="A71" s="38">
        <f t="shared" si="5"/>
        <v>14</v>
      </c>
      <c r="B71" s="55" t="s">
        <v>109</v>
      </c>
      <c r="C71" s="55" t="s">
        <v>201</v>
      </c>
      <c r="D71" s="56">
        <v>0</v>
      </c>
      <c r="E71" s="56">
        <v>2</v>
      </c>
      <c r="F71" s="58" t="s">
        <v>132</v>
      </c>
      <c r="G71" s="40">
        <f t="shared" si="4"/>
        <v>0</v>
      </c>
      <c r="H71" s="12">
        <v>0.21</v>
      </c>
    </row>
    <row r="72" spans="1:8" ht="12.75" customHeight="1">
      <c r="A72" s="38">
        <f t="shared" si="5"/>
        <v>15</v>
      </c>
      <c r="B72" s="55" t="s">
        <v>58</v>
      </c>
      <c r="C72" s="55" t="s">
        <v>59</v>
      </c>
      <c r="D72" s="56">
        <v>0</v>
      </c>
      <c r="E72" s="56">
        <v>0.42</v>
      </c>
      <c r="F72" s="58" t="s">
        <v>39</v>
      </c>
      <c r="G72" s="40">
        <f t="shared" si="4"/>
        <v>0</v>
      </c>
      <c r="H72" s="12">
        <v>0.21</v>
      </c>
    </row>
    <row r="73" spans="1:8" ht="12.75" customHeight="1">
      <c r="A73" s="38">
        <f t="shared" si="5"/>
        <v>16</v>
      </c>
      <c r="B73" s="55" t="s">
        <v>124</v>
      </c>
      <c r="C73" s="55" t="s">
        <v>202</v>
      </c>
      <c r="D73" s="56">
        <v>0</v>
      </c>
      <c r="E73" s="56">
        <v>2</v>
      </c>
      <c r="F73" s="58" t="s">
        <v>132</v>
      </c>
      <c r="G73" s="40">
        <f t="shared" si="4"/>
        <v>0</v>
      </c>
      <c r="H73" s="12">
        <v>0.21</v>
      </c>
    </row>
    <row r="74" spans="1:8" ht="12.75" customHeight="1">
      <c r="A74" s="38">
        <f t="shared" si="5"/>
        <v>17</v>
      </c>
      <c r="B74" s="55" t="s">
        <v>133</v>
      </c>
      <c r="C74" s="55" t="s">
        <v>60</v>
      </c>
      <c r="D74" s="56">
        <v>0</v>
      </c>
      <c r="E74" s="56">
        <v>0.15</v>
      </c>
      <c r="F74" s="58" t="s">
        <v>61</v>
      </c>
      <c r="G74" s="40">
        <f t="shared" si="4"/>
        <v>0</v>
      </c>
      <c r="H74" s="12">
        <v>0.21</v>
      </c>
    </row>
    <row r="75" spans="1:8" ht="12.75" customHeight="1">
      <c r="A75" s="38">
        <f t="shared" si="5"/>
        <v>18</v>
      </c>
      <c r="B75" s="55" t="s">
        <v>62</v>
      </c>
      <c r="C75" s="55" t="s">
        <v>243</v>
      </c>
      <c r="D75" s="56">
        <v>0</v>
      </c>
      <c r="E75" s="56">
        <v>9</v>
      </c>
      <c r="F75" s="58" t="s">
        <v>63</v>
      </c>
      <c r="G75" s="40">
        <f t="shared" si="4"/>
        <v>0</v>
      </c>
      <c r="H75" s="12">
        <v>0.21</v>
      </c>
    </row>
    <row r="76" spans="1:8" ht="12.75" customHeight="1">
      <c r="A76" s="38">
        <f t="shared" si="5"/>
        <v>19</v>
      </c>
      <c r="B76" s="55" t="s">
        <v>244</v>
      </c>
      <c r="C76" s="55" t="s">
        <v>245</v>
      </c>
      <c r="D76" s="56">
        <v>0</v>
      </c>
      <c r="E76" s="56">
        <v>27</v>
      </c>
      <c r="F76" s="58" t="s">
        <v>17</v>
      </c>
      <c r="G76" s="40">
        <f t="shared" si="4"/>
        <v>0</v>
      </c>
      <c r="H76" s="12">
        <v>0.21</v>
      </c>
    </row>
    <row r="77" spans="1:8" ht="12.75" customHeight="1">
      <c r="A77" s="38">
        <f t="shared" si="5"/>
        <v>20</v>
      </c>
      <c r="B77" s="55" t="s">
        <v>153</v>
      </c>
      <c r="C77" s="55" t="s">
        <v>154</v>
      </c>
      <c r="D77" s="56">
        <v>0</v>
      </c>
      <c r="E77" s="56">
        <v>4</v>
      </c>
      <c r="F77" s="58" t="s">
        <v>128</v>
      </c>
      <c r="G77" s="40">
        <f t="shared" si="4"/>
        <v>0</v>
      </c>
      <c r="H77" s="12">
        <v>0.21</v>
      </c>
    </row>
    <row r="78" spans="1:8" ht="12.75" customHeight="1">
      <c r="A78" s="38">
        <f t="shared" si="5"/>
        <v>21</v>
      </c>
      <c r="B78" s="55" t="s">
        <v>203</v>
      </c>
      <c r="C78" s="55" t="s">
        <v>204</v>
      </c>
      <c r="D78" s="56">
        <v>0</v>
      </c>
      <c r="E78" s="56">
        <v>1</v>
      </c>
      <c r="F78" s="58" t="s">
        <v>23</v>
      </c>
      <c r="G78" s="40">
        <f t="shared" si="4"/>
        <v>0</v>
      </c>
      <c r="H78" s="12">
        <v>0.21</v>
      </c>
    </row>
    <row r="79" spans="1:8" ht="12.75" customHeight="1">
      <c r="A79" s="38">
        <f t="shared" si="5"/>
        <v>22</v>
      </c>
      <c r="B79" s="55" t="s">
        <v>155</v>
      </c>
      <c r="C79" s="55" t="s">
        <v>156</v>
      </c>
      <c r="D79" s="56">
        <v>0</v>
      </c>
      <c r="E79" s="56">
        <v>2</v>
      </c>
      <c r="F79" s="58" t="s">
        <v>128</v>
      </c>
      <c r="G79" s="40">
        <f t="shared" si="4"/>
        <v>0</v>
      </c>
      <c r="H79" s="12">
        <v>0.21</v>
      </c>
    </row>
    <row r="80" spans="1:8" ht="12.75" customHeight="1">
      <c r="A80" s="38">
        <f t="shared" si="5"/>
        <v>23</v>
      </c>
      <c r="B80" s="55" t="s">
        <v>64</v>
      </c>
      <c r="C80" s="55" t="s">
        <v>65</v>
      </c>
      <c r="D80" s="56">
        <v>0</v>
      </c>
      <c r="E80" s="56">
        <v>2</v>
      </c>
      <c r="F80" s="58" t="s">
        <v>128</v>
      </c>
      <c r="G80" s="40">
        <f t="shared" si="4"/>
        <v>0</v>
      </c>
      <c r="H80" s="12">
        <v>0.21</v>
      </c>
    </row>
    <row r="81" spans="1:8" ht="12.75" customHeight="1">
      <c r="A81" s="38">
        <f t="shared" si="5"/>
        <v>24</v>
      </c>
      <c r="B81" s="55" t="s">
        <v>246</v>
      </c>
      <c r="C81" s="55" t="s">
        <v>247</v>
      </c>
      <c r="D81" s="56">
        <v>0</v>
      </c>
      <c r="E81" s="56">
        <v>1</v>
      </c>
      <c r="F81" s="58" t="s">
        <v>23</v>
      </c>
      <c r="G81" s="40">
        <f t="shared" si="4"/>
        <v>0</v>
      </c>
      <c r="H81" s="12">
        <v>0.21</v>
      </c>
    </row>
    <row r="82" spans="1:8" ht="12.75" customHeight="1">
      <c r="A82" s="38">
        <f t="shared" si="5"/>
        <v>25</v>
      </c>
      <c r="B82" s="55" t="s">
        <v>167</v>
      </c>
      <c r="C82" s="55" t="s">
        <v>205</v>
      </c>
      <c r="D82" s="56">
        <v>0</v>
      </c>
      <c r="E82" s="56">
        <v>2</v>
      </c>
      <c r="F82" s="58" t="s">
        <v>132</v>
      </c>
      <c r="G82" s="40">
        <f t="shared" si="4"/>
        <v>0</v>
      </c>
      <c r="H82" s="12">
        <v>0.21</v>
      </c>
    </row>
    <row r="83" spans="1:8" ht="12.75" customHeight="1">
      <c r="A83" s="38">
        <f t="shared" si="5"/>
        <v>26</v>
      </c>
      <c r="B83" s="55" t="s">
        <v>66</v>
      </c>
      <c r="C83" s="55" t="s">
        <v>125</v>
      </c>
      <c r="D83" s="56">
        <v>0</v>
      </c>
      <c r="E83" s="56">
        <v>2</v>
      </c>
      <c r="F83" s="58" t="s">
        <v>128</v>
      </c>
      <c r="G83" s="40">
        <f t="shared" si="4"/>
        <v>0</v>
      </c>
      <c r="H83" s="12">
        <v>0.21</v>
      </c>
    </row>
    <row r="84" spans="1:8" ht="12.75" customHeight="1">
      <c r="A84" s="38">
        <f t="shared" si="5"/>
        <v>27</v>
      </c>
      <c r="B84" s="55" t="s">
        <v>67</v>
      </c>
      <c r="C84" s="55" t="s">
        <v>68</v>
      </c>
      <c r="D84" s="56">
        <v>0</v>
      </c>
      <c r="E84" s="56">
        <v>14</v>
      </c>
      <c r="F84" s="58" t="s">
        <v>17</v>
      </c>
      <c r="G84" s="40">
        <f t="shared" si="4"/>
        <v>0</v>
      </c>
      <c r="H84" s="12">
        <v>0.21</v>
      </c>
    </row>
    <row r="85" spans="1:8" ht="12.75" customHeight="1">
      <c r="A85" s="38">
        <f t="shared" si="5"/>
        <v>28</v>
      </c>
      <c r="B85" s="55" t="s">
        <v>126</v>
      </c>
      <c r="C85" s="55" t="s">
        <v>127</v>
      </c>
      <c r="D85" s="56">
        <v>0</v>
      </c>
      <c r="E85" s="56">
        <v>2</v>
      </c>
      <c r="F85" s="58" t="s">
        <v>135</v>
      </c>
      <c r="G85" s="40">
        <f t="shared" si="4"/>
        <v>0</v>
      </c>
      <c r="H85" s="12">
        <v>0.21</v>
      </c>
    </row>
    <row r="86" spans="1:8" ht="12.75" customHeight="1">
      <c r="A86" s="38">
        <f t="shared" si="5"/>
        <v>29</v>
      </c>
      <c r="B86" s="55" t="s">
        <v>69</v>
      </c>
      <c r="C86" s="55" t="s">
        <v>71</v>
      </c>
      <c r="D86" s="56">
        <v>0</v>
      </c>
      <c r="E86" s="56">
        <v>0.9</v>
      </c>
      <c r="F86" s="58" t="s">
        <v>70</v>
      </c>
      <c r="G86" s="40">
        <f t="shared" si="4"/>
        <v>0</v>
      </c>
      <c r="H86" s="12">
        <v>0.21</v>
      </c>
    </row>
    <row r="87" spans="1:8" ht="12.75" customHeight="1">
      <c r="A87" s="38">
        <f t="shared" si="5"/>
        <v>30</v>
      </c>
      <c r="B87" s="55" t="s">
        <v>69</v>
      </c>
      <c r="C87" s="55" t="s">
        <v>248</v>
      </c>
      <c r="D87" s="56">
        <v>0</v>
      </c>
      <c r="E87" s="56">
        <v>0.1</v>
      </c>
      <c r="F87" s="58" t="s">
        <v>70</v>
      </c>
      <c r="G87" s="40">
        <f t="shared" si="4"/>
        <v>0</v>
      </c>
      <c r="H87" s="12">
        <v>0.21</v>
      </c>
    </row>
    <row r="88" spans="1:8" ht="12.75" customHeight="1">
      <c r="A88" s="38">
        <f t="shared" si="5"/>
        <v>31</v>
      </c>
      <c r="B88" s="55" t="s">
        <v>69</v>
      </c>
      <c r="C88" s="55" t="s">
        <v>249</v>
      </c>
      <c r="D88" s="56">
        <v>0</v>
      </c>
      <c r="E88" s="56">
        <v>0.2</v>
      </c>
      <c r="F88" s="58" t="s">
        <v>70</v>
      </c>
      <c r="G88" s="40">
        <f t="shared" si="4"/>
        <v>0</v>
      </c>
      <c r="H88" s="12">
        <v>0.21</v>
      </c>
    </row>
    <row r="89" spans="1:8" ht="12.75" customHeight="1">
      <c r="A89" s="38">
        <f t="shared" si="5"/>
        <v>32</v>
      </c>
      <c r="B89" s="55" t="s">
        <v>250</v>
      </c>
      <c r="C89" s="55" t="s">
        <v>251</v>
      </c>
      <c r="D89" s="56">
        <v>0</v>
      </c>
      <c r="E89" s="56">
        <v>0.1</v>
      </c>
      <c r="F89" s="58" t="s">
        <v>63</v>
      </c>
      <c r="G89" s="40">
        <f t="shared" si="4"/>
        <v>0</v>
      </c>
      <c r="H89" s="12">
        <v>0.21</v>
      </c>
    </row>
    <row r="90" spans="1:8" ht="12.75" customHeight="1">
      <c r="A90" s="38">
        <f t="shared" si="5"/>
        <v>33</v>
      </c>
      <c r="B90" s="55" t="s">
        <v>72</v>
      </c>
      <c r="C90" s="55" t="s">
        <v>73</v>
      </c>
      <c r="D90" s="56">
        <v>0</v>
      </c>
      <c r="E90" s="56">
        <v>0.1</v>
      </c>
      <c r="F90" s="58" t="s">
        <v>74</v>
      </c>
      <c r="G90" s="40">
        <f t="shared" si="4"/>
        <v>0</v>
      </c>
      <c r="H90" s="12">
        <v>0.21</v>
      </c>
    </row>
    <row r="91" spans="1:8" ht="12.75" customHeight="1">
      <c r="A91" s="38">
        <f t="shared" si="5"/>
        <v>34</v>
      </c>
      <c r="B91" s="55" t="s">
        <v>75</v>
      </c>
      <c r="C91" s="55" t="s">
        <v>134</v>
      </c>
      <c r="D91" s="56">
        <v>0</v>
      </c>
      <c r="E91" s="56">
        <v>1</v>
      </c>
      <c r="F91" s="58" t="s">
        <v>135</v>
      </c>
      <c r="G91" s="40">
        <f t="shared" si="4"/>
        <v>0</v>
      </c>
      <c r="H91" s="12">
        <v>0.21</v>
      </c>
    </row>
    <row r="92" spans="1:8" ht="12.75" customHeight="1">
      <c r="A92" s="38">
        <f t="shared" si="5"/>
        <v>35</v>
      </c>
      <c r="B92" s="55" t="s">
        <v>76</v>
      </c>
      <c r="C92" s="55" t="s">
        <v>77</v>
      </c>
      <c r="D92" s="56">
        <v>0</v>
      </c>
      <c r="E92" s="56">
        <v>0.1</v>
      </c>
      <c r="F92" s="58" t="s">
        <v>63</v>
      </c>
      <c r="G92" s="40">
        <f t="shared" si="4"/>
        <v>0</v>
      </c>
      <c r="H92" s="12">
        <v>0.21</v>
      </c>
    </row>
    <row r="93" spans="1:8" ht="12.75" customHeight="1">
      <c r="A93" s="11"/>
      <c r="H93" s="2"/>
    </row>
    <row r="94" spans="1:7" ht="12.75" customHeight="1" thickBot="1">
      <c r="A94" s="13" t="s">
        <v>79</v>
      </c>
      <c r="G94" s="26">
        <f>SUM(G58:G93)</f>
        <v>0</v>
      </c>
    </row>
    <row r="95" spans="1:8" ht="12.75" customHeight="1" thickTop="1">
      <c r="A95" s="14"/>
      <c r="B95" s="14"/>
      <c r="C95" s="14"/>
      <c r="D95" s="35"/>
      <c r="E95" s="35"/>
      <c r="F95" s="54"/>
      <c r="G95" s="36"/>
      <c r="H95" s="14"/>
    </row>
    <row r="96" spans="1:8" ht="16.5" customHeight="1">
      <c r="A96" s="65" t="s">
        <v>80</v>
      </c>
      <c r="B96" s="65"/>
      <c r="C96" s="65"/>
      <c r="D96" s="65"/>
      <c r="E96" s="65"/>
      <c r="F96" s="65"/>
      <c r="G96" s="65"/>
      <c r="H96" s="65"/>
    </row>
    <row r="97" spans="1:8" ht="12.75" customHeight="1">
      <c r="A97" s="9" t="s">
        <v>9</v>
      </c>
      <c r="B97" s="10" t="s">
        <v>10</v>
      </c>
      <c r="C97" s="10" t="s">
        <v>11</v>
      </c>
      <c r="D97" s="25" t="s">
        <v>12</v>
      </c>
      <c r="E97" s="25" t="s">
        <v>13</v>
      </c>
      <c r="F97" s="51" t="s">
        <v>14</v>
      </c>
      <c r="G97" s="25" t="s">
        <v>15</v>
      </c>
      <c r="H97" s="9" t="s">
        <v>16</v>
      </c>
    </row>
    <row r="98" spans="1:8" ht="12.75" customHeight="1">
      <c r="A98" s="41">
        <v>1</v>
      </c>
      <c r="B98" s="39" t="s">
        <v>81</v>
      </c>
      <c r="C98" s="55" t="s">
        <v>84</v>
      </c>
      <c r="D98" s="56">
        <v>0</v>
      </c>
      <c r="E98" s="56">
        <v>2</v>
      </c>
      <c r="F98" s="52" t="s">
        <v>82</v>
      </c>
      <c r="G98" s="40">
        <f>E98*D98</f>
        <v>0</v>
      </c>
      <c r="H98" s="12">
        <v>0.21</v>
      </c>
    </row>
    <row r="99" spans="1:8" ht="12.75" customHeight="1">
      <c r="A99" s="41">
        <f>A98+1</f>
        <v>2</v>
      </c>
      <c r="B99" s="39" t="s">
        <v>81</v>
      </c>
      <c r="C99" s="55" t="s">
        <v>85</v>
      </c>
      <c r="D99" s="56">
        <v>0</v>
      </c>
      <c r="E99" s="56">
        <v>6</v>
      </c>
      <c r="F99" s="52" t="s">
        <v>82</v>
      </c>
      <c r="G99" s="40">
        <f aca="true" t="shared" si="6" ref="G99:G107">E99*D99</f>
        <v>0</v>
      </c>
      <c r="H99" s="12">
        <v>0.21</v>
      </c>
    </row>
    <row r="100" spans="1:8" ht="12.75" customHeight="1">
      <c r="A100" s="41">
        <f aca="true" t="shared" si="7" ref="A100:A107">A99+1</f>
        <v>3</v>
      </c>
      <c r="B100" s="39" t="s">
        <v>81</v>
      </c>
      <c r="C100" s="55" t="s">
        <v>206</v>
      </c>
      <c r="D100" s="56">
        <v>0</v>
      </c>
      <c r="E100" s="56">
        <v>2</v>
      </c>
      <c r="F100" s="52" t="s">
        <v>82</v>
      </c>
      <c r="G100" s="40">
        <f t="shared" si="6"/>
        <v>0</v>
      </c>
      <c r="H100" s="12">
        <v>0.21</v>
      </c>
    </row>
    <row r="101" spans="1:8" ht="12.75" customHeight="1">
      <c r="A101" s="41">
        <f t="shared" si="7"/>
        <v>4</v>
      </c>
      <c r="B101" s="39" t="s">
        <v>81</v>
      </c>
      <c r="C101" s="55" t="s">
        <v>83</v>
      </c>
      <c r="D101" s="56">
        <v>0</v>
      </c>
      <c r="E101" s="56">
        <v>2</v>
      </c>
      <c r="F101" s="52" t="s">
        <v>82</v>
      </c>
      <c r="G101" s="40">
        <f t="shared" si="6"/>
        <v>0</v>
      </c>
      <c r="H101" s="12">
        <v>0.21</v>
      </c>
    </row>
    <row r="102" spans="1:8" ht="12.75" customHeight="1">
      <c r="A102" s="41">
        <f t="shared" si="7"/>
        <v>5</v>
      </c>
      <c r="B102" s="39" t="s">
        <v>81</v>
      </c>
      <c r="C102" s="55" t="s">
        <v>87</v>
      </c>
      <c r="D102" s="56">
        <v>0</v>
      </c>
      <c r="E102" s="56">
        <v>8</v>
      </c>
      <c r="F102" s="52" t="s">
        <v>82</v>
      </c>
      <c r="G102" s="40">
        <f t="shared" si="6"/>
        <v>0</v>
      </c>
      <c r="H102" s="12">
        <v>0.21</v>
      </c>
    </row>
    <row r="103" spans="1:8" ht="12.75" customHeight="1">
      <c r="A103" s="41">
        <f t="shared" si="7"/>
        <v>6</v>
      </c>
      <c r="B103" s="39" t="s">
        <v>81</v>
      </c>
      <c r="C103" s="55" t="s">
        <v>207</v>
      </c>
      <c r="D103" s="56">
        <v>0</v>
      </c>
      <c r="E103" s="56">
        <v>2</v>
      </c>
      <c r="F103" s="52" t="s">
        <v>82</v>
      </c>
      <c r="G103" s="40">
        <f t="shared" si="6"/>
        <v>0</v>
      </c>
      <c r="H103" s="12">
        <v>0.21</v>
      </c>
    </row>
    <row r="104" spans="1:8" ht="12.75" customHeight="1">
      <c r="A104" s="41">
        <f t="shared" si="7"/>
        <v>7</v>
      </c>
      <c r="B104" s="39" t="s">
        <v>81</v>
      </c>
      <c r="C104" s="55" t="s">
        <v>208</v>
      </c>
      <c r="D104" s="56">
        <v>0</v>
      </c>
      <c r="E104" s="56">
        <v>2</v>
      </c>
      <c r="F104" s="52" t="s">
        <v>82</v>
      </c>
      <c r="G104" s="40">
        <f t="shared" si="6"/>
        <v>0</v>
      </c>
      <c r="H104" s="12">
        <v>0.21</v>
      </c>
    </row>
    <row r="105" spans="1:8" ht="12.75" customHeight="1">
      <c r="A105" s="41">
        <f t="shared" si="7"/>
        <v>8</v>
      </c>
      <c r="B105" s="39" t="s">
        <v>81</v>
      </c>
      <c r="C105" s="55" t="s">
        <v>252</v>
      </c>
      <c r="D105" s="56">
        <v>0</v>
      </c>
      <c r="E105" s="56">
        <v>2</v>
      </c>
      <c r="F105" s="52" t="s">
        <v>82</v>
      </c>
      <c r="G105" s="40">
        <f t="shared" si="6"/>
        <v>0</v>
      </c>
      <c r="H105" s="12">
        <v>0.21</v>
      </c>
    </row>
    <row r="106" spans="1:8" ht="12.75" customHeight="1">
      <c r="A106" s="41">
        <f t="shared" si="7"/>
        <v>9</v>
      </c>
      <c r="B106" s="39" t="s">
        <v>81</v>
      </c>
      <c r="C106" s="55" t="s">
        <v>209</v>
      </c>
      <c r="D106" s="56">
        <v>0</v>
      </c>
      <c r="E106" s="56">
        <v>1</v>
      </c>
      <c r="F106" s="52" t="s">
        <v>82</v>
      </c>
      <c r="G106" s="40">
        <f t="shared" si="6"/>
        <v>0</v>
      </c>
      <c r="H106" s="12">
        <v>0.21</v>
      </c>
    </row>
    <row r="107" spans="1:8" ht="12.75" customHeight="1">
      <c r="A107" s="41">
        <f t="shared" si="7"/>
        <v>10</v>
      </c>
      <c r="B107" s="39" t="s">
        <v>81</v>
      </c>
      <c r="C107" s="55" t="s">
        <v>86</v>
      </c>
      <c r="D107" s="56">
        <v>0</v>
      </c>
      <c r="E107" s="56">
        <v>4</v>
      </c>
      <c r="F107" s="52" t="s">
        <v>82</v>
      </c>
      <c r="G107" s="40">
        <f t="shared" si="6"/>
        <v>0</v>
      </c>
      <c r="H107" s="12">
        <v>0.21</v>
      </c>
    </row>
    <row r="108" ht="12.75" customHeight="1">
      <c r="H108" s="2"/>
    </row>
    <row r="109" spans="1:7" ht="12.75" customHeight="1" thickBot="1">
      <c r="A109" s="13" t="s">
        <v>88</v>
      </c>
      <c r="G109" s="26">
        <f>SUM(G98:G108)</f>
        <v>0</v>
      </c>
    </row>
    <row r="110" spans="1:8" ht="12.75" customHeight="1" thickTop="1">
      <c r="A110" s="14"/>
      <c r="B110" s="14"/>
      <c r="C110" s="14"/>
      <c r="D110" s="35"/>
      <c r="E110" s="35"/>
      <c r="F110" s="54"/>
      <c r="G110" s="36"/>
      <c r="H110" s="14"/>
    </row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sheetProtection/>
  <mergeCells count="4">
    <mergeCell ref="A1:H1"/>
    <mergeCell ref="A32:H32"/>
    <mergeCell ref="A56:H56"/>
    <mergeCell ref="A96:H96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headerFooter alignWithMargins="0">
    <oddFooter>&amp;CStránka &amp;P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2020-07-02T09:12:25Z</cp:lastPrinted>
  <dcterms:created xsi:type="dcterms:W3CDTF">2013-12-30T09:49:05Z</dcterms:created>
  <dcterms:modified xsi:type="dcterms:W3CDTF">2020-07-02T09:13:20Z</dcterms:modified>
  <cp:category/>
  <cp:version/>
  <cp:contentType/>
  <cp:contentStatus/>
</cp:coreProperties>
</file>