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1\MŠ Jiráskova - vzduchotechnika\"/>
    </mc:Choice>
  </mc:AlternateContent>
  <bookViews>
    <workbookView xWindow="0" yWindow="0" windowWidth="28800" windowHeight="12435"/>
  </bookViews>
  <sheets>
    <sheet name="Krycí list" sheetId="1" r:id="rId1"/>
    <sheet name="Rekapitulace" sheetId="2" r:id="rId2"/>
    <sheet name="Položkový rozpočet" sheetId="3" r:id="rId3"/>
  </sheets>
  <definedNames>
    <definedName name="_xlnm.Print_Titles" localSheetId="2">'Položkový rozpočet'!$1:$6</definedName>
    <definedName name="_xlnm.Print_Titles" localSheetId="1">Rekapitulace!$1:$6</definedName>
    <definedName name="_xlnm.Print_Area" localSheetId="2">'Položkový rozpočet'!$A$1:$I$137</definedName>
    <definedName name="_xlnm.Print_Area" localSheetId="1">Rekapitulace!$A$1:$J$29</definedName>
  </definedNames>
  <calcPr calcId="152511"/>
</workbook>
</file>

<file path=xl/calcChain.xml><?xml version="1.0" encoding="utf-8"?>
<calcChain xmlns="http://schemas.openxmlformats.org/spreadsheetml/2006/main">
  <c r="F4" i="2" l="1"/>
  <c r="G88" i="3"/>
  <c r="I134" i="3"/>
  <c r="G134" i="3"/>
  <c r="I133" i="3"/>
  <c r="I131" i="3"/>
  <c r="G131" i="3"/>
  <c r="I132" i="3"/>
  <c r="G132" i="3"/>
  <c r="I130" i="3"/>
  <c r="G130" i="3"/>
  <c r="I129" i="3"/>
  <c r="G129" i="3"/>
  <c r="I128" i="3"/>
  <c r="G128" i="3"/>
  <c r="I113" i="3"/>
  <c r="G113" i="3"/>
  <c r="I112" i="3"/>
  <c r="I111" i="3"/>
  <c r="G111" i="3"/>
  <c r="I110" i="3"/>
  <c r="G110" i="3"/>
  <c r="I109" i="3"/>
  <c r="G109" i="3"/>
  <c r="I108" i="3"/>
  <c r="G108" i="3"/>
  <c r="I89" i="3"/>
  <c r="G89" i="3"/>
  <c r="I88" i="3" l="1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A11" i="2" l="1"/>
  <c r="I122" i="3" l="1"/>
  <c r="G122" i="3"/>
  <c r="I44" i="3"/>
  <c r="G44" i="3"/>
  <c r="I123" i="3"/>
  <c r="G123" i="3"/>
  <c r="I121" i="3"/>
  <c r="G121" i="3"/>
  <c r="I119" i="3"/>
  <c r="G119" i="3"/>
  <c r="I98" i="3"/>
  <c r="G98" i="3"/>
  <c r="I105" i="3"/>
  <c r="G105" i="3"/>
  <c r="I104" i="3"/>
  <c r="G104" i="3"/>
  <c r="I100" i="3"/>
  <c r="G100" i="3"/>
  <c r="I99" i="3"/>
  <c r="G99" i="3"/>
  <c r="I97" i="3"/>
  <c r="G97" i="3"/>
  <c r="I95" i="3"/>
  <c r="G95" i="3"/>
  <c r="I73" i="3"/>
  <c r="G114" i="3" l="1"/>
  <c r="I135" i="3"/>
  <c r="I11" i="2" s="1"/>
  <c r="I114" i="3"/>
  <c r="G135" i="3"/>
  <c r="G11" i="2" s="1"/>
  <c r="I72" i="3"/>
  <c r="G72" i="3"/>
  <c r="I69" i="3"/>
  <c r="G69" i="3"/>
  <c r="I67" i="3"/>
  <c r="G67" i="3"/>
  <c r="I65" i="3" l="1"/>
  <c r="G65" i="3"/>
  <c r="I64" i="3"/>
  <c r="G64" i="3"/>
  <c r="I63" i="3"/>
  <c r="G63" i="3"/>
  <c r="I62" i="3"/>
  <c r="G62" i="3"/>
  <c r="I61" i="3"/>
  <c r="G61" i="3"/>
  <c r="I60" i="3"/>
  <c r="G60" i="3"/>
  <c r="I59" i="3"/>
  <c r="G59" i="3"/>
  <c r="I58" i="3"/>
  <c r="G58" i="3"/>
  <c r="I55" i="3"/>
  <c r="G55" i="3"/>
  <c r="I50" i="3" l="1"/>
  <c r="G50" i="3"/>
  <c r="I47" i="3" l="1"/>
  <c r="G47" i="3"/>
  <c r="I43" i="3"/>
  <c r="G43" i="3"/>
  <c r="I42" i="3"/>
  <c r="G42" i="3"/>
  <c r="I41" i="3"/>
  <c r="G41" i="3"/>
  <c r="G10" i="3" l="1"/>
  <c r="I34" i="3"/>
  <c r="G34" i="3"/>
  <c r="I10" i="3"/>
  <c r="I90" i="3" s="1"/>
  <c r="G90" i="3" l="1"/>
  <c r="I28" i="2"/>
  <c r="J44" i="1" l="1"/>
  <c r="R45" i="1" l="1"/>
  <c r="R35" i="1" l="1"/>
  <c r="J35" i="1"/>
  <c r="E35" i="1"/>
  <c r="E9" i="1"/>
  <c r="A10" i="2" l="1"/>
  <c r="G10" i="2" l="1"/>
  <c r="I10" i="2"/>
  <c r="E26" i="1"/>
  <c r="E5" i="1"/>
  <c r="B3" i="2"/>
  <c r="F3" i="2"/>
  <c r="A9" i="2"/>
  <c r="G9" i="2" l="1"/>
  <c r="G14" i="2" s="1"/>
  <c r="I9" i="2"/>
  <c r="I14" i="2" s="1"/>
  <c r="E41" i="1" l="1"/>
  <c r="E40" i="1"/>
  <c r="R44" i="1" s="1"/>
  <c r="E44" i="1" l="1"/>
  <c r="R47" i="1" s="1"/>
  <c r="O49" i="1" s="1"/>
  <c r="R49" i="1" s="1"/>
  <c r="R50" i="1" s="1"/>
</calcChain>
</file>

<file path=xl/sharedStrings.xml><?xml version="1.0" encoding="utf-8"?>
<sst xmlns="http://schemas.openxmlformats.org/spreadsheetml/2006/main" count="396" uniqueCount="297">
  <si>
    <t>Název stavby</t>
  </si>
  <si>
    <t>JKSO</t>
  </si>
  <si>
    <t>Kód stavby</t>
  </si>
  <si>
    <t>Název objektu</t>
  </si>
  <si>
    <t>EČO</t>
  </si>
  <si>
    <t>Kód objektu</t>
  </si>
  <si>
    <t>1</t>
  </si>
  <si>
    <t>Název části</t>
  </si>
  <si>
    <t xml:space="preserve"> 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</si>
  <si>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</si>
  <si>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</si>
  <si>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</si>
  <si>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</si>
  <si>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</si>
  <si>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</si>
  <si>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</si>
  <si>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</si>
  <si>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</si>
  <si>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</si>
  <si>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</si>
  <si>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</si>
  <si>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</si>
  <si>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</si>
  <si>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</si>
  <si>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</si>
  <si>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</si>
  <si>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</si>
  <si>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</si>
  <si>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</si>
  <si>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</si>
  <si>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</si>
  <si>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</si>
  <si>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</si>
  <si>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</si>
  <si>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</si>
  <si>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</si>
  <si>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</si>
  <si>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</si>
  <si>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</si>
  <si>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</si>
  <si>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</si>
  <si>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PSV</t>
  </si>
  <si>
    <t>Kulturní památka</t>
  </si>
  <si>
    <t>"M"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</si>
  <si>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</si>
  <si>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</si>
  <si>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</si>
  <si>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</si>
  <si>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</si>
  <si>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</si>
  <si>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</si>
  <si>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</si>
  <si>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</si>
  <si>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</si>
  <si>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</si>
  <si>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%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</si>
  <si>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</si>
  <si>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</si>
  <si>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</si>
  <si>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</si>
  <si>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</si>
  <si>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</si>
  <si>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</si>
  <si>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</si>
  <si>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</si>
  <si>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</si>
  <si>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>Objednatel:</t>
  </si>
  <si>
    <t>Zhotovitel:</t>
  </si>
  <si>
    <t>Datum:</t>
  </si>
  <si>
    <t>Kód položky</t>
  </si>
  <si>
    <t>Popis</t>
  </si>
  <si>
    <t>MJ</t>
  </si>
  <si>
    <t>POLOŽKOVÝ ROZPOČET</t>
  </si>
  <si>
    <t>Počet</t>
  </si>
  <si>
    <t>Dodávka jednotky</t>
  </si>
  <si>
    <t>Dodávka celkem</t>
  </si>
  <si>
    <t>Montáž jednotky</t>
  </si>
  <si>
    <t>Montáž celkem</t>
  </si>
  <si>
    <t>Pozice</t>
  </si>
  <si>
    <t>ks</t>
  </si>
  <si>
    <t>REKAPITULACE</t>
  </si>
  <si>
    <t>P.1</t>
  </si>
  <si>
    <t>P.2</t>
  </si>
  <si>
    <t>P.3</t>
  </si>
  <si>
    <t>P.4</t>
  </si>
  <si>
    <t>Mezisoučet pomocného materiálu a prací</t>
  </si>
  <si>
    <t>Roman Michoněk</t>
  </si>
  <si>
    <t>bm</t>
  </si>
  <si>
    <t>P.5</t>
  </si>
  <si>
    <t>Poznámka:</t>
  </si>
  <si>
    <t>P.6</t>
  </si>
  <si>
    <t>P.7</t>
  </si>
  <si>
    <t>1.1</t>
  </si>
  <si>
    <t>Mezisoučet zařízení č. 1</t>
  </si>
  <si>
    <t>Mezisoučet zařízení č. 2</t>
  </si>
  <si>
    <t>2.1</t>
  </si>
  <si>
    <t>1.2</t>
  </si>
  <si>
    <t>2.2</t>
  </si>
  <si>
    <t>Název zařízení</t>
  </si>
  <si>
    <t>Mezisoučet všech zařízení</t>
  </si>
  <si>
    <t>Dílenská dokumentace - příprava do výroby (opozicování potrubí VZT, dořešení detailů apod.)</t>
  </si>
  <si>
    <t>doplnění do dokumentace skutečného stavu reálně dodané typy a označení jednotlivých zařízení</t>
  </si>
  <si>
    <t>VRN</t>
  </si>
  <si>
    <t>Ostatní náklady - Pomocný materiál a práce</t>
  </si>
  <si>
    <t>Kruhové vzduchotechnické potrubí ze spirálově vinutých trub a tvarových kusů opatřených dvoubřitým těsněním z gumy,</t>
  </si>
  <si>
    <t>R240001001</t>
  </si>
  <si>
    <t>R240001002</t>
  </si>
  <si>
    <t>R240001003</t>
  </si>
  <si>
    <t>R240001004</t>
  </si>
  <si>
    <t>R240001005</t>
  </si>
  <si>
    <t>R240002001</t>
  </si>
  <si>
    <t>R240002002</t>
  </si>
  <si>
    <t>R240002003</t>
  </si>
  <si>
    <t>Nedílnou součástí tohoto rozpočtu jsou výkresy a technická zpráva VZT.</t>
  </si>
  <si>
    <t>Cenová soustava vlastní.</t>
  </si>
  <si>
    <t>D.1.4 - Vzduchotechnika</t>
  </si>
  <si>
    <t>bal</t>
  </si>
  <si>
    <t>2.1a</t>
  </si>
  <si>
    <t>R240002004</t>
  </si>
  <si>
    <t>2.3</t>
  </si>
  <si>
    <t>R240002005</t>
  </si>
  <si>
    <t>R240002006</t>
  </si>
  <si>
    <t>R240002007</t>
  </si>
  <si>
    <t>Doprava, svislá přeprava, lešení</t>
  </si>
  <si>
    <t>Zařízení č.1 - Větrání kuchyně v 1.NP</t>
  </si>
  <si>
    <t>Zařízení č.2 - Odtah vzduchu od myčky v 2.NP</t>
  </si>
  <si>
    <t>Zařízení č.3 - Výměna stávajících ventilátorů v 1.PP</t>
  </si>
  <si>
    <t>Mezisoučet zařízení č. 3</t>
  </si>
  <si>
    <t>Přívodní část:</t>
  </si>
  <si>
    <t xml:space="preserve"> - uzavírací klapka těsná vč. servopohonu 24V s havarijní funkcí</t>
  </si>
  <si>
    <t>(počítáno při rekuperaci s parametry odvodního vzduchu z vnitřního prostoru ti=20°C, vlhkost 50%)</t>
  </si>
  <si>
    <t>Odvodní část:</t>
  </si>
  <si>
    <t xml:space="preserve"> - filtr vzduchu kovový-tukový (třída filtrace G3)</t>
  </si>
  <si>
    <t xml:space="preserve"> - deskový rekuperátor viz. přívodní část</t>
  </si>
  <si>
    <t xml:space="preserve"> - uzavírací klapka těsná vč. servopohonu 24V</t>
  </si>
  <si>
    <t xml:space="preserve">Součástí dodávky jednotky jsou dva sifony s kuličkou. </t>
  </si>
  <si>
    <t>Navržená jednotka splňuje Nařízení komise (EU) č. 1253/2014 (požadavky na EKODESIGN větracích jednotek - ErP 2018).</t>
  </si>
  <si>
    <t>Řídící systém k větrací jednotce s rozvaděčem a potřebnými komponenty vč. samotné montáže a potřebné kabeláže:</t>
  </si>
  <si>
    <t xml:space="preserve"> - nástěnný ovladač vč. kabeláže (umístění v kuchyni)</t>
  </si>
  <si>
    <t xml:space="preserve"> - snímač tlakové diference 4ks</t>
  </si>
  <si>
    <r>
      <t xml:space="preserve">Sestavná větrací jednotka s deskovým rekuperátorem, </t>
    </r>
    <r>
      <rPr>
        <b/>
        <sz val="8"/>
        <rFont val="Arial"/>
        <family val="2"/>
        <charset val="238"/>
      </rPr>
      <t>instalace deskového rekuperátoru v rozloženém stavu</t>
    </r>
    <r>
      <rPr>
        <sz val="8"/>
        <rFont val="Arial"/>
        <family val="2"/>
        <charset val="238"/>
      </rPr>
      <t>,</t>
    </r>
  </si>
  <si>
    <t>provedení vnitřní s hrdly nahoru, servisní strana z přední strany viz. výkres (provedení ověřit před objednáním) ve složení:</t>
  </si>
  <si>
    <t xml:space="preserve"> - koncový díl pro připojení potrubí 900x450mm vč. tlumící manžetou</t>
  </si>
  <si>
    <t xml:space="preserve"> - filtr vzduchu kapsový (třída filtrace M5)</t>
  </si>
  <si>
    <t xml:space="preserve"> - deskový rekuperátor s by-passem (suchá účinnost 74,7% dle ČSN EN 308, účinnost 83,3%)</t>
  </si>
  <si>
    <t xml:space="preserve"> - ventilátor s EC motorem (plynulá regulace výkonu) V=2500m3/h, Pext=250Pa, Pi=0,57kW/230V v pracovním bodě</t>
  </si>
  <si>
    <t xml:space="preserve"> - elektrický ohřívač o výkonu Qtop=8kW, teplota přiváděného vzduchu 20°C </t>
  </si>
  <si>
    <t xml:space="preserve"> - ventilátor s EC motorem (plynulá regulace výkonu) V=2800m3/h, Pext=300Pa, Pi=0,85kW/230V v pracovním bodě</t>
  </si>
  <si>
    <t>Jednotka je dodána na stavbu po komorách a deskový rekuperátor je dodán v rozloženém stavu (transport do kotelny přes dveře šířky 900mm).</t>
  </si>
  <si>
    <t>Složení jednotky je zahrnuto v ceně montáže větrací jednotky a je provedeno dodavatelem zařízení.</t>
  </si>
  <si>
    <t>1.1a</t>
  </si>
  <si>
    <t xml:space="preserve"> - ovládací rozvaděč s regulátorem, vnitřní instalce Pi=20A/400V</t>
  </si>
  <si>
    <t xml:space="preserve"> - kanálové čidlo teploty 2ks + venkovní 1ks</t>
  </si>
  <si>
    <t xml:space="preserve"> - dva servopohony ke klapkám (servo s havarijní funkcí), servopohon k deskovému rekuperátoru</t>
  </si>
  <si>
    <t xml:space="preserve"> - regulace elektrického ohřívače</t>
  </si>
  <si>
    <t>1.1b</t>
  </si>
  <si>
    <t>Zařízení splňuje certifikaci Eurovent na výkonové parametry dle evropských a mezinárodních standardů.</t>
  </si>
  <si>
    <t>Plastové potrubí DN32 vč. tvarovek sloužící k odvodu kondenzátu od sifonů větrací jednotky k podlahové vpusti</t>
  </si>
  <si>
    <t>Protidešťová žaluzie se sítem provedení pozink. 660x400mm, montáž do rámu stávajícího okna (doměřit na místě)</t>
  </si>
  <si>
    <t>1.3</t>
  </si>
  <si>
    <t>Výfuková hlavice ø500mm, provedení pozink.</t>
  </si>
  <si>
    <t>1.4</t>
  </si>
  <si>
    <t>R240001006</t>
  </si>
  <si>
    <t xml:space="preserve"> - pláště řešen z předizolovaných panelů (započítáno v metráži sacího potrubí)</t>
  </si>
  <si>
    <t>Kulisy tlumiče hluku 900x315/1000mm, 3x kulisa 200x315/1000mm, mezera mezi kulisma 100mm</t>
  </si>
  <si>
    <t>Tlumič hluku kulisový vč. pláště 900x315/1000mm, 3x kulisa 200x315/1000mm, mezera mezi kulisma 100mm</t>
  </si>
  <si>
    <t xml:space="preserve"> - pláště řešen z předizolovaných panelů  tl. 20mm (započítáno v metráži sacího potrubí)</t>
  </si>
  <si>
    <t>V=2.500m3/h, útlum hluk z Lwa=55dBA na Lwa=41dBA</t>
  </si>
  <si>
    <t>1.5</t>
  </si>
  <si>
    <t>R240001007</t>
  </si>
  <si>
    <t>výfuk vzduchu ven V=2.800m3/h, útlum hluk z Lwa=77dBA na Lwa=55dBA</t>
  </si>
  <si>
    <t>odvod vzduchu z kuchyně V=2.800m3/h, útlum hluk z Lwa=57dBA na Lwa=42dBA</t>
  </si>
  <si>
    <t>přívod vzduchu do kuchyně V=2.500m3/h, útlum hluk z Lwa=76dBA na Lwa=53dBA</t>
  </si>
  <si>
    <t>1.6</t>
  </si>
  <si>
    <t>R240001008</t>
  </si>
  <si>
    <t>1.7</t>
  </si>
  <si>
    <t>R240001009</t>
  </si>
  <si>
    <t>Nerezová nástěnná digestoř 2700x1000mm, výšky 360mm vč. dvou připojovacích hrdel</t>
  </si>
  <si>
    <t xml:space="preserve"> - 2x horní odtahové hrdlo 250x250mm vč. příruby</t>
  </si>
  <si>
    <t>Nerezový zákryt 1000x1200/465mm, bez tukových filtrů a osvětlení, horní připojení 200x200mm vč. příruby</t>
  </si>
  <si>
    <t>1.8</t>
  </si>
  <si>
    <t>R240001010</t>
  </si>
  <si>
    <t>R240001011</t>
  </si>
  <si>
    <t>1.9</t>
  </si>
  <si>
    <t>Přívodní vyústka 400x200mm vč. regulace, montáž do potrubí</t>
  </si>
  <si>
    <t>Přívodní vyústka 400x150mm vč. regulace, montáž do potrubí</t>
  </si>
  <si>
    <t>1.10</t>
  </si>
  <si>
    <t>R240001012</t>
  </si>
  <si>
    <t>1.11</t>
  </si>
  <si>
    <t>R240001013</t>
  </si>
  <si>
    <t>1.12</t>
  </si>
  <si>
    <t>R240001014</t>
  </si>
  <si>
    <t>1.13</t>
  </si>
  <si>
    <t>R240001015</t>
  </si>
  <si>
    <t>Přívodní vyústka do kruhového potrubí 425x75mm vč. regulace</t>
  </si>
  <si>
    <t>Odvodní vyústka do kruhového potrubí 425x75mm vč. regulace</t>
  </si>
  <si>
    <t>Regulační klapka 280x200mm, ruční ovládání</t>
  </si>
  <si>
    <t>Regulační klapka 200x250mm, ruční ovládání</t>
  </si>
  <si>
    <t>1.14</t>
  </si>
  <si>
    <t>R240001016</t>
  </si>
  <si>
    <t>Regulační klapka ø160mm, ruční ovládání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</si>
  <si>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</si>
  <si>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Čtyřhranné VZT potrubí z předizolovaných panelů tl. 20mm pokryté hliníkovou vrstvou (sací potrubí)</t>
  </si>
  <si>
    <t xml:space="preserve"> - 50% tvarovek vč. pláště tlumiče</t>
  </si>
  <si>
    <t>které se zasouvá do sebe, třída těsnosti D, provedení pozink.</t>
  </si>
  <si>
    <t xml:space="preserve"> - ø160mm, 30% tvarovek </t>
  </si>
  <si>
    <t xml:space="preserve">Čtyřhranné VZT potrubí pozink. sk. I., tř. těsnosti I. - 40% tvarovek </t>
  </si>
  <si>
    <t>R240001017</t>
  </si>
  <si>
    <t>R240001018</t>
  </si>
  <si>
    <t>R240001019</t>
  </si>
  <si>
    <t>R240001020</t>
  </si>
  <si>
    <t xml:space="preserve"> - střešní odvodní ventilátor V=2000m3/h</t>
  </si>
  <si>
    <t xml:space="preserve"> - dvě nerezové digestoře v kuchyni (2500x1000mm a 1000x1000mm) </t>
  </si>
  <si>
    <t>Demontáž stávajícího vzduchotechnického systému a stávajícího VZT potrubí vč. odvozu a likvidace:</t>
  </si>
  <si>
    <t xml:space="preserve"> - stávající čtyřhranné VZT potrubí cca 50m2</t>
  </si>
  <si>
    <t xml:space="preserve"> - přívodní jednotka v místnosti č. 1.38 vč. zaslepení připojovacího potrubí topné vody</t>
  </si>
  <si>
    <t xml:space="preserve"> - přívodní textilní vyústka délky cca 4m</t>
  </si>
  <si>
    <t>Potrubní ultra tichý ventilátor ø160mm, V=400m3/h, Pext=130Pa, Pi=59W/0,26A/230V</t>
  </si>
  <si>
    <t>tříotáčkové provedení, hluk: výtlak/sání Lwa=62dBA, do okolí Lwa=45dBA</t>
  </si>
  <si>
    <t>Spojovací manžeta ø160mm</t>
  </si>
  <si>
    <t>Přetlaková žaluzie plastová ø160mm</t>
  </si>
  <si>
    <t>Nerezový zákryt 800x1000/465mm, bez tukových filtrů a osvětlení, atypické horní připojení ø160mm viz výkres</t>
  </si>
  <si>
    <t xml:space="preserve"> - ø160mm, 0% tvarovek </t>
  </si>
  <si>
    <t>Ohebná hadice ø160mm s tepelně-hlukovou izolací z minerální vaty tl. 25mm, hutnost 16kg/m3, balení po 10bm</t>
  </si>
  <si>
    <t>2.1b</t>
  </si>
  <si>
    <t>Nástěnný 3 třípolohový přepínač otáček k potrubnímu ventilátoru</t>
  </si>
  <si>
    <t>3.1</t>
  </si>
  <si>
    <t>R240003001</t>
  </si>
  <si>
    <t>Axiální ventilátor ø315mm, V=900m3/h, Pext=80Pa, Pi= 145W/0,65A/230V, hluk na výstupu Lwa=70dBA</t>
  </si>
  <si>
    <t>3.2</t>
  </si>
  <si>
    <t>R240003002</t>
  </si>
  <si>
    <t>3.1a</t>
  </si>
  <si>
    <t>Nástěnný 5-stupňový transformátor s tepelnými kontakty (230V)</t>
  </si>
  <si>
    <t>R240003003</t>
  </si>
  <si>
    <t xml:space="preserve"> - součástí montáže je zahrnuta demontáž stávajícího ventilátoru</t>
  </si>
  <si>
    <t>Rekonstrukce vzduchotechnického zařízení MŠ Jirásková - Nový Jičín</t>
  </si>
  <si>
    <t>Mateřská škola sady Nový Jičín, příspěvková organizace</t>
  </si>
  <si>
    <t>R240001021</t>
  </si>
  <si>
    <t>1.3a</t>
  </si>
  <si>
    <t>Dopojení výfukové hlavice na stávající tlumící sokl od demontovaného střešního ventilátoru:</t>
  </si>
  <si>
    <t xml:space="preserve"> - přechod z cca 560x560mm na ø500mm, provedení pozink.</t>
  </si>
  <si>
    <t xml:space="preserve"> - zaizolování nového přechodu vč. připojení na výfukovou hlavici izolací tl.60mm s pozink. oplechováním</t>
  </si>
  <si>
    <t>R240003004</t>
  </si>
  <si>
    <t>3.1b</t>
  </si>
  <si>
    <t>3.2a</t>
  </si>
  <si>
    <t>R240003005</t>
  </si>
  <si>
    <t>Ochranná mřížka pro axiální ventilátor ø315mm</t>
  </si>
  <si>
    <t xml:space="preserve"> - zabudované osvětlení 2x49W a čtyř tukových filtrů, množství odsávaného vzduchu 2000m3/h</t>
  </si>
  <si>
    <t>Montážní, závěsný, spojovací a těsnící materiál (množství: cca 60kg)</t>
  </si>
  <si>
    <t>Zhotovení provozního řádu VZT zařízení</t>
  </si>
  <si>
    <t>Dokumentace skutečného provedení stavby vč. vypracování dokladové části VZT zařízení,</t>
  </si>
  <si>
    <t>Technická a koordinační činnost na stavbě (cca 12hod)</t>
  </si>
  <si>
    <t>Zaregulování VZT vč. protokolu, uvedení zařízení do provozu, zaškolení obsluhy</t>
  </si>
  <si>
    <t>R240001022</t>
  </si>
  <si>
    <t>Silnoproudá elektroinstalace:</t>
  </si>
  <si>
    <t>Vodič pospojování H07V-K 10mm ZŽ</t>
  </si>
  <si>
    <t>Jistič C20A/3P 10kA</t>
  </si>
  <si>
    <t>R240001023</t>
  </si>
  <si>
    <t>R240001024</t>
  </si>
  <si>
    <t>R240001025</t>
  </si>
  <si>
    <t>PVC lišta LHD 40x40mm</t>
  </si>
  <si>
    <t>Kabel k rozvaděči řízení větrací jednotky CYKY-J 5x4</t>
  </si>
  <si>
    <t>Kabel k osvětlení digestoře H05VV-F 3Gx1,5</t>
  </si>
  <si>
    <t>Spínač 10A/250V/IP65</t>
  </si>
  <si>
    <t>Chránička ø25mm</t>
  </si>
  <si>
    <t>R240001026</t>
  </si>
  <si>
    <t>R240001027</t>
  </si>
  <si>
    <t>R240001028</t>
  </si>
  <si>
    <t>R240001029</t>
  </si>
  <si>
    <t>R240001030</t>
  </si>
  <si>
    <t>Připojení komponentu VZT (rozvaděč, rozvodnice digestoře)</t>
  </si>
  <si>
    <t>Kotvící prvky pro PVC lišty a ovladače k VZT zařízení č.1</t>
  </si>
  <si>
    <t>R240002008</t>
  </si>
  <si>
    <t>Kabel do regulátoru CYKY-J 3x1,5</t>
  </si>
  <si>
    <t>Kabel do ventilátoru H05VV-F 5Gx1</t>
  </si>
  <si>
    <t>Jistič C6A/1 10kA</t>
  </si>
  <si>
    <t>PVC lišta LHD 20x20mm</t>
  </si>
  <si>
    <t>Připojení komponentu VZT (ventilátor, regulátor)</t>
  </si>
  <si>
    <t>R240002009</t>
  </si>
  <si>
    <t>R240002010</t>
  </si>
  <si>
    <t>R240002011</t>
  </si>
  <si>
    <t>R240002012</t>
  </si>
  <si>
    <t>R240002013</t>
  </si>
  <si>
    <t>R240003006</t>
  </si>
  <si>
    <t>Kabel do ventilátoru č. 3.1 - H05VV-F 5Gx1</t>
  </si>
  <si>
    <t>Kabel do ventilátoru č. 3.2 - CYKY-J 3x1,5</t>
  </si>
  <si>
    <t>Připojení komponentu VZT (ventilátory, regulátor)</t>
  </si>
  <si>
    <t>R240003007</t>
  </si>
  <si>
    <t>R240003008</t>
  </si>
  <si>
    <t>R240003009</t>
  </si>
  <si>
    <t>R240003010</t>
  </si>
  <si>
    <t>R240003011</t>
  </si>
  <si>
    <t>R240003012</t>
  </si>
  <si>
    <t>Malý axiální ventilátor ø125mm, V=150m3/h, Pext=25Pa, Pi= 20W/230V</t>
  </si>
  <si>
    <t>Neobsazeno</t>
  </si>
  <si>
    <t xml:space="preserve"> 02/2022</t>
  </si>
  <si>
    <t>D.1.4-02 KRYCÍ LIST VÝKAZU MATERIÁLU - 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</si>
</sst>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;\-#,##0"/>
    <numFmt numFmtId="166" formatCode="#,##0.00;\-#,##0.00"/>
    <numFmt numFmtId="167" formatCode="#,##0.00\ &quot;Kč&quot;"/>
    <numFmt numFmtId="168" formatCode="#,##0.00_ ;\-#,##0.00\ "/>
  </numFmts>
  <fonts count="4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8"/>
      <name val="Arial CE"/>
      <charset val="110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10"/>
      <name val="Arial CE"/>
      <charset val="110"/>
    </font>
    <font>
      <u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vertAlign val="superscript"/>
      <sz val="8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CC8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0" borderId="0" applyAlignment="0">
      <alignment vertical="top" wrapText="1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1" applyNumberFormat="0" applyFill="0" applyAlignment="0" applyProtection="0"/>
    <xf numFmtId="0" fontId="17" fillId="3" borderId="0" applyNumberFormat="0" applyBorder="0" applyAlignment="0" applyProtection="0"/>
    <xf numFmtId="0" fontId="18" fillId="16" borderId="2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" fillId="18" borderId="6" applyNumberFormat="0" applyFont="0" applyAlignment="0" applyProtection="0"/>
    <xf numFmtId="0" fontId="24" fillId="0" borderId="7" applyNumberFormat="0" applyFill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4" fillId="0" borderId="0"/>
  </cellStyleXfs>
  <cellXfs count="237">
    <xf numFmtId="0" fontId="0" fillId="0" borderId="0" xfId="0"/>
    <xf numFmtId="0" fontId="1" fillId="0" borderId="10" xfId="1" applyFont="1" applyBorder="1" applyAlignment="1" applyProtection="1">
      <alignment horizontal="left"/>
    </xf>
    <xf numFmtId="0" fontId="1" fillId="0" borderId="11" xfId="1" applyFont="1" applyBorder="1" applyAlignment="1" applyProtection="1">
      <alignment horizontal="left"/>
    </xf>
    <xf numFmtId="0" fontId="1" fillId="0" borderId="12" xfId="1" applyFont="1" applyBorder="1" applyAlignment="1" applyProtection="1">
      <alignment horizontal="left"/>
    </xf>
    <xf numFmtId="0" fontId="1" fillId="0" borderId="15" xfId="1" applyFont="1" applyBorder="1" applyAlignment="1" applyProtection="1">
      <alignment horizontal="left"/>
    </xf>
    <xf numFmtId="0" fontId="1" fillId="0" borderId="16" xfId="1" applyFont="1" applyBorder="1" applyAlignment="1" applyProtection="1">
      <alignment horizontal="left"/>
    </xf>
    <xf numFmtId="0" fontId="1" fillId="0" borderId="17" xfId="1" applyFont="1" applyBorder="1" applyAlignment="1" applyProtection="1">
      <alignment horizontal="left"/>
    </xf>
    <xf numFmtId="0" fontId="2" fillId="0" borderId="10" xfId="1" applyFont="1" applyBorder="1" applyAlignment="1" applyProtection="1">
      <alignment horizontal="left" vertical="center"/>
    </xf>
    <xf numFmtId="0" fontId="2" fillId="0" borderId="11" xfId="1" applyFont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left" vertical="center"/>
    </xf>
    <xf numFmtId="0" fontId="2" fillId="0" borderId="13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3" fillId="0" borderId="18" xfId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164" fontId="3" fillId="0" borderId="19" xfId="1" applyNumberFormat="1" applyFont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164" fontId="3" fillId="0" borderId="21" xfId="1" applyNumberFormat="1" applyFont="1" applyBorder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23" xfId="1" applyFont="1" applyBorder="1" applyAlignment="1" applyProtection="1">
      <alignment horizontal="left" vertical="top"/>
    </xf>
    <xf numFmtId="0" fontId="2" fillId="0" borderId="24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3" fillId="0" borderId="23" xfId="1" applyFont="1" applyBorder="1" applyAlignment="1" applyProtection="1">
      <alignment horizontal="left" vertical="center"/>
    </xf>
    <xf numFmtId="164" fontId="3" fillId="0" borderId="24" xfId="1" applyNumberFormat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left" vertical="top"/>
    </xf>
    <xf numFmtId="0" fontId="3" fillId="0" borderId="26" xfId="1" applyFont="1" applyBorder="1" applyAlignment="1" applyProtection="1">
      <alignment horizontal="left" vertical="center"/>
    </xf>
    <xf numFmtId="0" fontId="3" fillId="0" borderId="27" xfId="1" applyFont="1" applyBorder="1" applyAlignment="1" applyProtection="1">
      <alignment horizontal="left" vertical="center"/>
    </xf>
    <xf numFmtId="164" fontId="3" fillId="0" borderId="28" xfId="1" applyNumberFormat="1" applyFont="1" applyBorder="1" applyAlignment="1" applyProtection="1">
      <alignment horizontal="right" vertical="center"/>
    </xf>
    <xf numFmtId="0" fontId="2" fillId="0" borderId="29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49" fontId="3" fillId="0" borderId="26" xfId="1" applyNumberFormat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17" xfId="1" applyFont="1" applyBorder="1" applyAlignment="1" applyProtection="1">
      <alignment horizontal="left" vertical="center"/>
    </xf>
    <xf numFmtId="0" fontId="2" fillId="0" borderId="30" xfId="1" applyFont="1" applyBorder="1" applyAlignment="1" applyProtection="1">
      <alignment horizontal="left" vertical="center"/>
    </xf>
    <xf numFmtId="0" fontId="2" fillId="0" borderId="31" xfId="1" applyFont="1" applyBorder="1" applyAlignment="1" applyProtection="1">
      <alignment horizontal="left" vertical="center"/>
    </xf>
    <xf numFmtId="0" fontId="6" fillId="0" borderId="31" xfId="1" applyFont="1" applyBorder="1" applyAlignment="1" applyProtection="1">
      <alignment horizontal="left" vertical="center"/>
    </xf>
    <xf numFmtId="0" fontId="2" fillId="0" borderId="32" xfId="1" applyFont="1" applyBorder="1" applyAlignment="1" applyProtection="1">
      <alignment horizontal="left" vertical="center"/>
    </xf>
    <xf numFmtId="0" fontId="2" fillId="0" borderId="33" xfId="1" applyFont="1" applyBorder="1" applyAlignment="1" applyProtection="1">
      <alignment horizontal="left" vertical="center"/>
    </xf>
    <xf numFmtId="0" fontId="2" fillId="0" borderId="34" xfId="1" applyFont="1" applyBorder="1" applyAlignment="1" applyProtection="1">
      <alignment horizontal="left" vertical="center"/>
    </xf>
    <xf numFmtId="0" fontId="2" fillId="0" borderId="35" xfId="1" applyFont="1" applyBorder="1" applyAlignment="1" applyProtection="1">
      <alignment horizontal="left" vertical="center"/>
    </xf>
    <xf numFmtId="0" fontId="2" fillId="0" borderId="36" xfId="1" applyFont="1" applyBorder="1" applyAlignment="1" applyProtection="1">
      <alignment horizontal="left" vertical="center"/>
    </xf>
    <xf numFmtId="0" fontId="2" fillId="0" borderId="37" xfId="1" applyFont="1" applyBorder="1" applyAlignment="1" applyProtection="1">
      <alignment horizontal="left" vertical="center"/>
    </xf>
    <xf numFmtId="165" fontId="1" fillId="0" borderId="38" xfId="1" applyNumberFormat="1" applyFont="1" applyBorder="1" applyAlignment="1" applyProtection="1">
      <alignment horizontal="right" vertical="center"/>
    </xf>
    <xf numFmtId="165" fontId="1" fillId="0" borderId="39" xfId="1" applyNumberFormat="1" applyFont="1" applyBorder="1" applyAlignment="1" applyProtection="1">
      <alignment horizontal="right" vertical="center"/>
    </xf>
    <xf numFmtId="165" fontId="7" fillId="0" borderId="40" xfId="1" applyNumberFormat="1" applyFont="1" applyBorder="1" applyAlignment="1" applyProtection="1">
      <alignment horizontal="right" vertical="center"/>
    </xf>
    <xf numFmtId="166" fontId="7" fillId="0" borderId="41" xfId="1" applyNumberFormat="1" applyFont="1" applyBorder="1" applyAlignment="1" applyProtection="1">
      <alignment horizontal="right" vertical="center"/>
    </xf>
    <xf numFmtId="165" fontId="1" fillId="0" borderId="40" xfId="1" applyNumberFormat="1" applyFont="1" applyBorder="1" applyAlignment="1" applyProtection="1">
      <alignment horizontal="right" vertical="center"/>
    </xf>
    <xf numFmtId="165" fontId="1" fillId="0" borderId="41" xfId="1" applyNumberFormat="1" applyFont="1" applyBorder="1" applyAlignment="1" applyProtection="1">
      <alignment horizontal="right" vertical="center"/>
    </xf>
    <xf numFmtId="165" fontId="7" fillId="0" borderId="39" xfId="1" applyNumberFormat="1" applyFont="1" applyBorder="1" applyAlignment="1" applyProtection="1">
      <alignment horizontal="right" vertical="center"/>
    </xf>
    <xf numFmtId="166" fontId="7" fillId="0" borderId="39" xfId="1" applyNumberFormat="1" applyFont="1" applyBorder="1" applyAlignment="1" applyProtection="1">
      <alignment horizontal="right" vertical="center"/>
    </xf>
    <xf numFmtId="165" fontId="1" fillId="0" borderId="42" xfId="1" applyNumberFormat="1" applyFont="1" applyBorder="1" applyAlignment="1" applyProtection="1">
      <alignment horizontal="right" vertical="center"/>
    </xf>
    <xf numFmtId="0" fontId="6" fillId="0" borderId="31" xfId="1" applyFont="1" applyBorder="1" applyAlignment="1" applyProtection="1">
      <alignment horizontal="left" vertical="center" wrapText="1"/>
    </xf>
    <xf numFmtId="0" fontId="8" fillId="0" borderId="33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4" xfId="1" applyFont="1" applyBorder="1" applyAlignment="1" applyProtection="1">
      <alignment horizontal="left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horizontal="left" vertical="center"/>
    </xf>
    <xf numFmtId="164" fontId="2" fillId="0" borderId="43" xfId="1" applyNumberFormat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left" vertical="center"/>
    </xf>
    <xf numFmtId="166" fontId="7" fillId="0" borderId="27" xfId="1" applyNumberFormat="1" applyFont="1" applyBorder="1" applyAlignment="1" applyProtection="1">
      <alignment horizontal="right" vertical="center"/>
    </xf>
    <xf numFmtId="0" fontId="2" fillId="0" borderId="44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horizontal="left" vertical="center"/>
    </xf>
    <xf numFmtId="166" fontId="1" fillId="0" borderId="27" xfId="1" applyNumberFormat="1" applyFont="1" applyBorder="1" applyAlignment="1" applyProtection="1">
      <alignment horizontal="right" vertical="center"/>
    </xf>
    <xf numFmtId="165" fontId="1" fillId="0" borderId="28" xfId="1" applyNumberFormat="1" applyFont="1" applyBorder="1" applyAlignment="1" applyProtection="1">
      <alignment horizontal="right" vertical="center"/>
    </xf>
    <xf numFmtId="0" fontId="10" fillId="0" borderId="28" xfId="1" applyFont="1" applyBorder="1" applyAlignment="1" applyProtection="1">
      <alignment horizontal="right" vertical="center"/>
    </xf>
    <xf numFmtId="0" fontId="10" fillId="0" borderId="29" xfId="1" applyFont="1" applyBorder="1" applyAlignment="1" applyProtection="1">
      <alignment horizontal="left" vertical="center"/>
    </xf>
    <xf numFmtId="0" fontId="2" fillId="0" borderId="23" xfId="1" applyFont="1" applyBorder="1" applyAlignment="1" applyProtection="1">
      <alignment horizontal="left" vertical="center"/>
    </xf>
    <xf numFmtId="164" fontId="2" fillId="0" borderId="45" xfId="1" applyNumberFormat="1" applyFont="1" applyBorder="1" applyAlignment="1" applyProtection="1">
      <alignment horizontal="center" vertical="center"/>
    </xf>
    <xf numFmtId="165" fontId="1" fillId="0" borderId="27" xfId="1" applyNumberFormat="1" applyFont="1" applyBorder="1" applyAlignment="1" applyProtection="1">
      <alignment horizontal="right" vertical="center"/>
    </xf>
    <xf numFmtId="0" fontId="9" fillId="0" borderId="27" xfId="1" applyFont="1" applyBorder="1" applyAlignment="1" applyProtection="1">
      <alignment horizontal="left" vertical="center"/>
    </xf>
    <xf numFmtId="166" fontId="7" fillId="0" borderId="30" xfId="1" applyNumberFormat="1" applyFont="1" applyBorder="1" applyAlignment="1" applyProtection="1">
      <alignment horizontal="right" vertical="center"/>
    </xf>
    <xf numFmtId="166" fontId="1" fillId="0" borderId="30" xfId="1" applyNumberFormat="1" applyFont="1" applyBorder="1" applyAlignment="1" applyProtection="1">
      <alignment horizontal="right" vertical="center"/>
    </xf>
    <xf numFmtId="165" fontId="1" fillId="0" borderId="32" xfId="1" applyNumberFormat="1" applyFont="1" applyBorder="1" applyAlignment="1" applyProtection="1">
      <alignment horizontal="right" vertical="center"/>
    </xf>
    <xf numFmtId="0" fontId="2" fillId="0" borderId="46" xfId="1" applyFont="1" applyBorder="1" applyAlignment="1" applyProtection="1">
      <alignment horizontal="left" vertical="center"/>
    </xf>
    <xf numFmtId="164" fontId="2" fillId="0" borderId="47" xfId="1" applyNumberFormat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left" vertical="center"/>
    </xf>
    <xf numFmtId="0" fontId="2" fillId="0" borderId="39" xfId="1" applyFont="1" applyBorder="1" applyAlignment="1" applyProtection="1">
      <alignment horizontal="left" vertical="center"/>
    </xf>
    <xf numFmtId="0" fontId="2" fillId="0" borderId="40" xfId="1" applyFont="1" applyBorder="1" applyAlignment="1" applyProtection="1">
      <alignment horizontal="left" vertical="center"/>
    </xf>
    <xf numFmtId="166" fontId="7" fillId="0" borderId="48" xfId="1" applyNumberFormat="1" applyFont="1" applyBorder="1" applyAlignment="1" applyProtection="1">
      <alignment horizontal="right" vertical="center"/>
    </xf>
    <xf numFmtId="166" fontId="7" fillId="0" borderId="31" xfId="1" applyNumberFormat="1" applyFont="1" applyBorder="1" applyAlignment="1" applyProtection="1">
      <alignment horizontal="right" vertical="center"/>
    </xf>
    <xf numFmtId="165" fontId="11" fillId="0" borderId="16" xfId="1" applyNumberFormat="1" applyFont="1" applyBorder="1" applyAlignment="1" applyProtection="1">
      <alignment horizontal="right" vertical="center"/>
    </xf>
    <xf numFmtId="0" fontId="6" fillId="0" borderId="10" xfId="1" applyFont="1" applyBorder="1" applyAlignment="1" applyProtection="1">
      <alignment horizontal="left" vertical="top"/>
    </xf>
    <xf numFmtId="0" fontId="2" fillId="0" borderId="49" xfId="1" applyFont="1" applyBorder="1" applyAlignment="1" applyProtection="1">
      <alignment horizontal="left" vertical="center"/>
    </xf>
    <xf numFmtId="0" fontId="2" fillId="0" borderId="50" xfId="1" applyFont="1" applyBorder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2" fillId="0" borderId="51" xfId="1" applyFont="1" applyBorder="1" applyAlignment="1" applyProtection="1">
      <alignment horizontal="left"/>
    </xf>
    <xf numFmtId="0" fontId="2" fillId="0" borderId="23" xfId="1" applyFont="1" applyBorder="1" applyAlignment="1" applyProtection="1">
      <alignment horizontal="left"/>
    </xf>
    <xf numFmtId="165" fontId="3" fillId="0" borderId="23" xfId="1" applyNumberFormat="1" applyFont="1" applyBorder="1" applyAlignment="1" applyProtection="1">
      <alignment horizontal="right" vertical="center"/>
    </xf>
    <xf numFmtId="166" fontId="3" fillId="0" borderId="27" xfId="1" applyNumberFormat="1" applyFont="1" applyBorder="1" applyAlignment="1" applyProtection="1">
      <alignment horizontal="right" vertical="center"/>
    </xf>
    <xf numFmtId="166" fontId="7" fillId="0" borderId="23" xfId="1" applyNumberFormat="1" applyFont="1" applyBorder="1" applyAlignment="1" applyProtection="1">
      <alignment horizontal="right" vertical="center"/>
    </xf>
    <xf numFmtId="0" fontId="2" fillId="0" borderId="52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top"/>
    </xf>
    <xf numFmtId="0" fontId="2" fillId="0" borderId="18" xfId="1" applyFont="1" applyBorder="1" applyAlignment="1" applyProtection="1">
      <alignment horizontal="left" vertical="center"/>
    </xf>
    <xf numFmtId="165" fontId="3" fillId="0" borderId="27" xfId="1" applyNumberFormat="1" applyFont="1" applyBorder="1" applyAlignment="1" applyProtection="1">
      <alignment horizontal="right" vertical="center"/>
    </xf>
    <xf numFmtId="0" fontId="6" fillId="0" borderId="41" xfId="1" applyFont="1" applyBorder="1" applyAlignment="1" applyProtection="1">
      <alignment horizontal="left" vertical="center"/>
    </xf>
    <xf numFmtId="0" fontId="2" fillId="0" borderId="54" xfId="1" applyFont="1" applyBorder="1" applyAlignment="1" applyProtection="1">
      <alignment horizontal="left" vertical="center"/>
    </xf>
    <xf numFmtId="166" fontId="12" fillId="0" borderId="55" xfId="1" applyNumberFormat="1" applyFont="1" applyBorder="1" applyAlignment="1" applyProtection="1">
      <alignment horizontal="right" vertical="center"/>
    </xf>
    <xf numFmtId="0" fontId="2" fillId="0" borderId="56" xfId="1" applyFont="1" applyBorder="1" applyAlignment="1" applyProtection="1">
      <alignment horizontal="left" vertical="center"/>
    </xf>
    <xf numFmtId="0" fontId="1" fillId="0" borderId="3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/>
    </xf>
    <xf numFmtId="0" fontId="2" fillId="0" borderId="57" xfId="1" applyFont="1" applyBorder="1" applyAlignment="1" applyProtection="1">
      <alignment horizontal="left" vertical="center"/>
    </xf>
    <xf numFmtId="0" fontId="2" fillId="0" borderId="48" xfId="1" applyFont="1" applyBorder="1" applyAlignment="1" applyProtection="1">
      <alignment horizontal="left"/>
    </xf>
    <xf numFmtId="0" fontId="2" fillId="0" borderId="42" xfId="1" applyFont="1" applyBorder="1" applyAlignment="1" applyProtection="1">
      <alignment horizontal="left" vertical="center"/>
    </xf>
    <xf numFmtId="0" fontId="0" fillId="0" borderId="0" xfId="0" applyAlignment="1"/>
    <xf numFmtId="0" fontId="0" fillId="0" borderId="0" xfId="0" applyFill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8" xfId="1" applyFont="1" applyFill="1" applyBorder="1" applyAlignment="1" applyProtection="1">
      <alignment horizontal="center" vertical="center" wrapText="1"/>
    </xf>
    <xf numFmtId="0" fontId="3" fillId="0" borderId="59" xfId="1" applyFont="1" applyFill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 wrapText="1"/>
    </xf>
    <xf numFmtId="0" fontId="3" fillId="0" borderId="61" xfId="1" applyFont="1" applyFill="1" applyBorder="1" applyAlignment="1" applyProtection="1">
      <alignment horizontal="center" vertical="center" wrapText="1"/>
    </xf>
    <xf numFmtId="0" fontId="31" fillId="0" borderId="62" xfId="1" applyFont="1" applyFill="1" applyBorder="1" applyAlignment="1" applyProtection="1">
      <alignment horizontal="left"/>
    </xf>
    <xf numFmtId="0" fontId="3" fillId="0" borderId="63" xfId="1" applyFont="1" applyFill="1" applyBorder="1" applyAlignment="1" applyProtection="1">
      <alignment horizontal="center" vertical="center" wrapText="1"/>
    </xf>
    <xf numFmtId="0" fontId="3" fillId="0" borderId="64" xfId="1" applyFont="1" applyFill="1" applyBorder="1" applyAlignment="1" applyProtection="1">
      <alignment horizontal="center" vertical="center" wrapText="1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1" fillId="0" borderId="0" xfId="1" applyFont="1" applyFill="1" applyAlignment="1" applyProtection="1">
      <alignment horizontal="left" vertical="center"/>
    </xf>
    <xf numFmtId="14" fontId="3" fillId="0" borderId="0" xfId="1" applyNumberFormat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horizontal="center"/>
    </xf>
    <xf numFmtId="0" fontId="35" fillId="0" borderId="60" xfId="1" applyFont="1" applyFill="1" applyBorder="1" applyAlignment="1" applyProtection="1">
      <alignment horizontal="left"/>
    </xf>
    <xf numFmtId="0" fontId="35" fillId="0" borderId="60" xfId="1" applyFont="1" applyFill="1" applyBorder="1" applyAlignment="1" applyProtection="1">
      <alignment horizontal="center"/>
    </xf>
    <xf numFmtId="0" fontId="0" fillId="0" borderId="0" xfId="0" applyFill="1" applyBorder="1"/>
    <xf numFmtId="0" fontId="3" fillId="25" borderId="80" xfId="1" applyFont="1" applyFill="1" applyBorder="1" applyAlignment="1" applyProtection="1">
      <alignment horizontal="center" vertical="center" wrapText="1"/>
    </xf>
    <xf numFmtId="0" fontId="3" fillId="25" borderId="81" xfId="1" applyFont="1" applyFill="1" applyBorder="1" applyAlignment="1" applyProtection="1">
      <alignment horizontal="center" vertical="center" wrapText="1"/>
    </xf>
    <xf numFmtId="0" fontId="3" fillId="25" borderId="82" xfId="1" applyFont="1" applyFill="1" applyBorder="1" applyAlignment="1" applyProtection="1">
      <alignment horizontal="center" vertical="center" wrapText="1"/>
    </xf>
    <xf numFmtId="166" fontId="2" fillId="0" borderId="0" xfId="1" applyNumberFormat="1" applyFont="1" applyFill="1" applyAlignment="1" applyProtection="1">
      <alignment horizontal="right"/>
    </xf>
    <xf numFmtId="167" fontId="0" fillId="0" borderId="0" xfId="0" applyNumberFormat="1"/>
    <xf numFmtId="0" fontId="36" fillId="0" borderId="0" xfId="0" applyFont="1"/>
    <xf numFmtId="0" fontId="36" fillId="0" borderId="0" xfId="0" applyFont="1" applyFill="1"/>
    <xf numFmtId="1" fontId="2" fillId="0" borderId="0" xfId="1" applyNumberFormat="1" applyFont="1" applyFill="1" applyAlignment="1" applyProtection="1">
      <alignment horizontal="center"/>
    </xf>
    <xf numFmtId="0" fontId="3" fillId="0" borderId="83" xfId="1" applyFont="1" applyFill="1" applyBorder="1" applyAlignment="1" applyProtection="1">
      <alignment horizontal="left"/>
    </xf>
    <xf numFmtId="0" fontId="3" fillId="0" borderId="58" xfId="1" applyFont="1" applyFill="1" applyBorder="1" applyAlignment="1" applyProtection="1">
      <alignment horizontal="center" wrapText="1"/>
    </xf>
    <xf numFmtId="0" fontId="3" fillId="0" borderId="60" xfId="1" applyFont="1" applyFill="1" applyBorder="1" applyAlignment="1" applyProtection="1">
      <alignment horizontal="center" wrapText="1"/>
    </xf>
    <xf numFmtId="0" fontId="3" fillId="0" borderId="0" xfId="1" applyFont="1" applyFill="1" applyBorder="1" applyAlignment="1" applyProtection="1">
      <alignment horizontal="center" wrapText="1"/>
    </xf>
    <xf numFmtId="0" fontId="37" fillId="0" borderId="0" xfId="1" applyFont="1" applyFill="1" applyBorder="1" applyAlignment="1" applyProtection="1">
      <alignment horizontal="right"/>
    </xf>
    <xf numFmtId="167" fontId="37" fillId="0" borderId="0" xfId="1" applyNumberFormat="1" applyFont="1" applyFill="1" applyBorder="1" applyAlignment="1" applyProtection="1">
      <alignment horizontal="right"/>
    </xf>
    <xf numFmtId="1" fontId="0" fillId="0" borderId="0" xfId="0" applyNumberFormat="1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 vertical="center"/>
    </xf>
    <xf numFmtId="0" fontId="36" fillId="0" borderId="0" xfId="0" applyFont="1" applyFill="1" applyAlignment="1"/>
    <xf numFmtId="0" fontId="32" fillId="0" borderId="0" xfId="1" applyFont="1" applyFill="1" applyAlignment="1" applyProtection="1">
      <alignment horizontal="center"/>
    </xf>
    <xf numFmtId="0" fontId="0" fillId="0" borderId="0" xfId="0" applyFill="1" applyAlignment="1"/>
    <xf numFmtId="0" fontId="2" fillId="0" borderId="0" xfId="1" applyFont="1" applyFill="1" applyAlignment="1" applyProtection="1">
      <alignment horizontal="center"/>
    </xf>
    <xf numFmtId="16" fontId="2" fillId="0" borderId="0" xfId="1" applyNumberFormat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/>
    </xf>
    <xf numFmtId="0" fontId="38" fillId="0" borderId="0" xfId="0" applyFont="1"/>
    <xf numFmtId="0" fontId="9" fillId="0" borderId="0" xfId="1" applyFont="1" applyFill="1" applyAlignment="1" applyProtection="1">
      <alignment horizontal="right"/>
    </xf>
    <xf numFmtId="166" fontId="33" fillId="0" borderId="0" xfId="1" applyNumberFormat="1" applyFont="1" applyFill="1" applyAlignment="1" applyProtection="1">
      <alignment horizontal="right"/>
    </xf>
    <xf numFmtId="0" fontId="9" fillId="0" borderId="0" xfId="1" applyFont="1" applyFill="1" applyAlignment="1" applyProtection="1">
      <alignment horizontal="left" vertical="center"/>
    </xf>
    <xf numFmtId="49" fontId="2" fillId="0" borderId="0" xfId="1" applyNumberFormat="1" applyFont="1" applyFill="1" applyAlignment="1" applyProtection="1">
      <alignment horizontal="left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>
      <alignment horizontal="right"/>
    </xf>
    <xf numFmtId="0" fontId="2" fillId="0" borderId="0" xfId="1" applyFont="1" applyAlignment="1" applyProtection="1">
      <alignment horizontal="center"/>
    </xf>
    <xf numFmtId="1" fontId="2" fillId="0" borderId="0" xfId="1" applyNumberFormat="1" applyFont="1" applyAlignment="1" applyProtection="1">
      <alignment horizontal="center"/>
    </xf>
    <xf numFmtId="0" fontId="36" fillId="0" borderId="0" xfId="0" applyFont="1" applyAlignment="1"/>
    <xf numFmtId="0" fontId="3" fillId="0" borderId="69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0" fontId="3" fillId="0" borderId="85" xfId="1" applyFont="1" applyFill="1" applyBorder="1" applyAlignment="1" applyProtection="1">
      <alignment horizontal="left"/>
    </xf>
    <xf numFmtId="0" fontId="3" fillId="0" borderId="92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0" fillId="0" borderId="58" xfId="0" applyBorder="1"/>
    <xf numFmtId="0" fontId="0" fillId="0" borderId="58" xfId="0" applyBorder="1" applyAlignment="1"/>
    <xf numFmtId="0" fontId="40" fillId="0" borderId="0" xfId="1" applyFont="1" applyFill="1" applyAlignment="1" applyProtection="1">
      <alignment horizontal="left"/>
    </xf>
    <xf numFmtId="0" fontId="9" fillId="0" borderId="0" xfId="1" applyFont="1" applyFill="1" applyAlignment="1" applyProtection="1">
      <alignment horizontal="left"/>
    </xf>
    <xf numFmtId="0" fontId="41" fillId="0" borderId="0" xfId="1" applyFont="1" applyFill="1" applyAlignment="1" applyProtection="1">
      <alignment horizontal="left"/>
    </xf>
    <xf numFmtId="0" fontId="40" fillId="0" borderId="0" xfId="1" applyFont="1" applyFill="1" applyAlignment="1" applyProtection="1">
      <alignment horizontal="left" vertical="center"/>
    </xf>
    <xf numFmtId="168" fontId="36" fillId="0" borderId="0" xfId="0" applyNumberFormat="1" applyFont="1" applyFill="1"/>
    <xf numFmtId="9" fontId="36" fillId="0" borderId="0" xfId="0" applyNumberFormat="1" applyFont="1" applyFill="1"/>
    <xf numFmtId="0" fontId="3" fillId="26" borderId="26" xfId="1" applyFont="1" applyFill="1" applyBorder="1" applyAlignment="1" applyProtection="1">
      <alignment horizontal="left" vertical="center"/>
      <protection locked="0"/>
    </xf>
    <xf numFmtId="166" fontId="7" fillId="26" borderId="27" xfId="1" applyNumberFormat="1" applyFont="1" applyFill="1" applyBorder="1" applyAlignment="1" applyProtection="1">
      <alignment horizontal="right" vertical="center"/>
      <protection locked="0"/>
    </xf>
    <xf numFmtId="166" fontId="2" fillId="26" borderId="0" xfId="1" applyNumberFormat="1" applyFont="1" applyFill="1" applyAlignment="1" applyProtection="1">
      <alignment horizontal="right"/>
      <protection locked="0"/>
    </xf>
    <xf numFmtId="168" fontId="36" fillId="26" borderId="0" xfId="0" applyNumberFormat="1" applyFont="1" applyFill="1" applyProtection="1">
      <protection locked="0"/>
    </xf>
    <xf numFmtId="0" fontId="39" fillId="0" borderId="13" xfId="1" applyFont="1" applyBorder="1" applyAlignment="1" applyProtection="1">
      <alignment horizontal="center"/>
    </xf>
    <xf numFmtId="0" fontId="39" fillId="0" borderId="0" xfId="1" applyFont="1" applyAlignment="1" applyProtection="1">
      <alignment horizontal="center"/>
    </xf>
    <xf numFmtId="0" fontId="39" fillId="0" borderId="14" xfId="1" applyFont="1" applyBorder="1" applyAlignment="1" applyProtection="1">
      <alignment horizontal="center"/>
    </xf>
    <xf numFmtId="0" fontId="3" fillId="26" borderId="21" xfId="1" applyFont="1" applyFill="1" applyBorder="1" applyAlignment="1" applyProtection="1">
      <alignment horizontal="left" vertical="center"/>
      <protection locked="0"/>
    </xf>
    <xf numFmtId="0" fontId="3" fillId="26" borderId="0" xfId="1" applyFont="1" applyFill="1" applyBorder="1" applyAlignment="1" applyProtection="1">
      <alignment horizontal="left" vertical="center"/>
      <protection locked="0"/>
    </xf>
    <xf numFmtId="0" fontId="3" fillId="26" borderId="22" xfId="1" applyFont="1" applyFill="1" applyBorder="1" applyAlignment="1" applyProtection="1">
      <alignment horizontal="left" vertical="center"/>
      <protection locked="0"/>
    </xf>
    <xf numFmtId="0" fontId="3" fillId="26" borderId="23" xfId="1" applyFont="1" applyFill="1" applyBorder="1" applyAlignment="1" applyProtection="1">
      <alignment horizontal="left" vertical="center"/>
      <protection locked="0"/>
    </xf>
    <xf numFmtId="0" fontId="3" fillId="26" borderId="24" xfId="1" applyFont="1" applyFill="1" applyBorder="1" applyAlignment="1" applyProtection="1">
      <alignment horizontal="left" vertical="center"/>
      <protection locked="0"/>
    </xf>
    <xf numFmtId="0" fontId="3" fillId="26" borderId="25" xfId="1" applyFont="1" applyFill="1" applyBorder="1" applyAlignment="1" applyProtection="1">
      <alignment horizontal="left" vertical="center"/>
      <protection locked="0"/>
    </xf>
    <xf numFmtId="0" fontId="3" fillId="26" borderId="27" xfId="1" applyFont="1" applyFill="1" applyBorder="1" applyAlignment="1" applyProtection="1">
      <alignment horizontal="left" vertical="center"/>
      <protection locked="0"/>
    </xf>
    <xf numFmtId="0" fontId="3" fillId="26" borderId="28" xfId="1" applyFont="1" applyFill="1" applyBorder="1" applyAlignment="1" applyProtection="1">
      <alignment horizontal="left" vertical="center"/>
      <protection locked="0"/>
    </xf>
    <xf numFmtId="0" fontId="3" fillId="26" borderId="29" xfId="1" applyFont="1" applyFill="1" applyBorder="1" applyAlignment="1" applyProtection="1">
      <alignment horizontal="left" vertical="center"/>
      <protection locked="0"/>
    </xf>
    <xf numFmtId="0" fontId="3" fillId="0" borderId="84" xfId="1" applyFont="1" applyFill="1" applyBorder="1" applyAlignment="1" applyProtection="1">
      <alignment horizontal="left"/>
    </xf>
    <xf numFmtId="0" fontId="3" fillId="0" borderId="78" xfId="1" applyFont="1" applyFill="1" applyBorder="1" applyAlignment="1" applyProtection="1">
      <alignment horizontal="left"/>
    </xf>
    <xf numFmtId="0" fontId="3" fillId="0" borderId="79" xfId="1" applyFont="1" applyFill="1" applyBorder="1" applyAlignment="1" applyProtection="1">
      <alignment horizontal="left"/>
    </xf>
    <xf numFmtId="167" fontId="3" fillId="0" borderId="84" xfId="1" applyNumberFormat="1" applyFont="1" applyFill="1" applyBorder="1" applyAlignment="1" applyProtection="1">
      <alignment horizontal="right"/>
    </xf>
    <xf numFmtId="167" fontId="3" fillId="0" borderId="79" xfId="1" applyNumberFormat="1" applyFont="1" applyFill="1" applyBorder="1" applyAlignment="1" applyProtection="1">
      <alignment horizontal="right"/>
    </xf>
    <xf numFmtId="0" fontId="34" fillId="0" borderId="0" xfId="1" applyFont="1" applyFill="1" applyAlignment="1" applyProtection="1">
      <alignment horizontal="center"/>
    </xf>
    <xf numFmtId="0" fontId="35" fillId="25" borderId="66" xfId="1" applyFont="1" applyFill="1" applyBorder="1" applyAlignment="1" applyProtection="1">
      <alignment horizontal="center"/>
    </xf>
    <xf numFmtId="0" fontId="3" fillId="0" borderId="70" xfId="1" applyFont="1" applyFill="1" applyBorder="1" applyAlignment="1" applyProtection="1">
      <alignment horizontal="left"/>
    </xf>
    <xf numFmtId="0" fontId="3" fillId="0" borderId="71" xfId="1" applyFont="1" applyFill="1" applyBorder="1" applyAlignment="1" applyProtection="1">
      <alignment horizontal="left"/>
    </xf>
    <xf numFmtId="0" fontId="3" fillId="0" borderId="72" xfId="1" applyFont="1" applyFill="1" applyBorder="1" applyAlignment="1" applyProtection="1">
      <alignment horizontal="left"/>
    </xf>
    <xf numFmtId="167" fontId="3" fillId="0" borderId="67" xfId="1" applyNumberFormat="1" applyFont="1" applyFill="1" applyBorder="1" applyAlignment="1" applyProtection="1">
      <alignment horizontal="right"/>
    </xf>
    <xf numFmtId="0" fontId="35" fillId="24" borderId="73" xfId="1" applyFont="1" applyFill="1" applyBorder="1" applyAlignment="1" applyProtection="1">
      <alignment horizontal="left"/>
    </xf>
    <xf numFmtId="0" fontId="35" fillId="24" borderId="74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167" fontId="3" fillId="0" borderId="68" xfId="1" applyNumberFormat="1" applyFont="1" applyFill="1" applyBorder="1" applyAlignment="1" applyProtection="1">
      <alignment horizontal="righ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167" fontId="3" fillId="26" borderId="68" xfId="1" applyNumberFormat="1" applyFont="1" applyFill="1" applyBorder="1" applyAlignment="1" applyProtection="1">
      <alignment horizontal="right"/>
      <protection locked="0"/>
    </xf>
    <xf numFmtId="0" fontId="35" fillId="0" borderId="73" xfId="1" applyFont="1" applyFill="1" applyBorder="1" applyAlignment="1" applyProtection="1">
      <alignment horizontal="right"/>
    </xf>
    <xf numFmtId="0" fontId="35" fillId="0" borderId="74" xfId="1" applyFont="1" applyFill="1" applyBorder="1" applyAlignment="1" applyProtection="1">
      <alignment horizontal="right"/>
    </xf>
    <xf numFmtId="0" fontId="35" fillId="0" borderId="75" xfId="1" applyFont="1" applyFill="1" applyBorder="1" applyAlignment="1" applyProtection="1">
      <alignment horizontal="right"/>
    </xf>
    <xf numFmtId="167" fontId="35" fillId="0" borderId="73" xfId="1" applyNumberFormat="1" applyFont="1" applyFill="1" applyBorder="1" applyAlignment="1" applyProtection="1">
      <alignment horizontal="right"/>
    </xf>
    <xf numFmtId="167" fontId="3" fillId="26" borderId="69" xfId="1" applyNumberFormat="1" applyFont="1" applyFill="1" applyBorder="1" applyAlignment="1" applyProtection="1">
      <alignment horizontal="right"/>
      <protection locked="0"/>
    </xf>
    <xf numFmtId="0" fontId="3" fillId="0" borderId="59" xfId="1" applyFont="1" applyFill="1" applyBorder="1" applyAlignment="1" applyProtection="1">
      <alignment horizontal="left"/>
    </xf>
    <xf numFmtId="0" fontId="3" fillId="0" borderId="60" xfId="1" applyFont="1" applyFill="1" applyBorder="1" applyAlignment="1" applyProtection="1">
      <alignment horizontal="left"/>
    </xf>
    <xf numFmtId="0" fontId="3" fillId="0" borderId="61" xfId="1" applyFont="1" applyFill="1" applyBorder="1" applyAlignment="1" applyProtection="1">
      <alignment horizontal="left"/>
    </xf>
    <xf numFmtId="0" fontId="35" fillId="24" borderId="75" xfId="1" applyFont="1" applyFill="1" applyBorder="1" applyAlignment="1" applyProtection="1">
      <alignment horizontal="left"/>
    </xf>
    <xf numFmtId="0" fontId="35" fillId="24" borderId="66" xfId="1" applyFont="1" applyFill="1" applyBorder="1" applyAlignment="1" applyProtection="1">
      <alignment horizontal="center"/>
    </xf>
    <xf numFmtId="167" fontId="3" fillId="26" borderId="59" xfId="1" applyNumberFormat="1" applyFont="1" applyFill="1" applyBorder="1" applyAlignment="1" applyProtection="1">
      <alignment horizontal="right"/>
      <protection locked="0"/>
    </xf>
    <xf numFmtId="167" fontId="3" fillId="26" borderId="61" xfId="1" applyNumberFormat="1" applyFont="1" applyFill="1" applyBorder="1" applyAlignment="1" applyProtection="1">
      <alignment horizontal="right"/>
      <protection locked="0"/>
    </xf>
    <xf numFmtId="0" fontId="3" fillId="0" borderId="89" xfId="1" applyFont="1" applyFill="1" applyBorder="1" applyAlignment="1" applyProtection="1">
      <alignment horizontal="left"/>
    </xf>
    <xf numFmtId="0" fontId="3" fillId="0" borderId="90" xfId="1" applyFont="1" applyFill="1" applyBorder="1" applyAlignment="1" applyProtection="1">
      <alignment horizontal="left"/>
    </xf>
    <xf numFmtId="0" fontId="3" fillId="0" borderId="91" xfId="1" applyFont="1" applyFill="1" applyBorder="1" applyAlignment="1" applyProtection="1">
      <alignment horizontal="left"/>
    </xf>
    <xf numFmtId="167" fontId="3" fillId="26" borderId="83" xfId="1" applyNumberFormat="1" applyFont="1" applyFill="1" applyBorder="1" applyAlignment="1" applyProtection="1">
      <alignment horizontal="right"/>
      <protection locked="0"/>
    </xf>
    <xf numFmtId="0" fontId="3" fillId="0" borderId="86" xfId="1" applyFont="1" applyFill="1" applyBorder="1" applyAlignment="1" applyProtection="1">
      <alignment horizontal="left"/>
    </xf>
    <xf numFmtId="0" fontId="3" fillId="0" borderId="87" xfId="1" applyFont="1" applyFill="1" applyBorder="1" applyAlignment="1" applyProtection="1">
      <alignment horizontal="left"/>
    </xf>
    <xf numFmtId="0" fontId="3" fillId="0" borderId="88" xfId="1" applyFont="1" applyFill="1" applyBorder="1" applyAlignment="1" applyProtection="1">
      <alignment horizontal="left"/>
    </xf>
    <xf numFmtId="167" fontId="3" fillId="0" borderId="86" xfId="1" applyNumberFormat="1" applyFont="1" applyFill="1" applyBorder="1" applyAlignment="1" applyProtection="1">
      <alignment horizontal="right"/>
    </xf>
    <xf numFmtId="167" fontId="3" fillId="0" borderId="88" xfId="1" applyNumberFormat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horizontal="center" vertical="center"/>
    </xf>
    <xf numFmtId="0" fontId="2" fillId="26" borderId="0" xfId="1" applyFont="1" applyFill="1" applyAlignment="1" applyProtection="1">
      <alignment horizontal="left" vertical="center"/>
      <protection locked="0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Excel Built-in Normal" xfId="43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colors>
    <mruColors>
      <color rgb="FF800080"/>
      <color rgb="FF8C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workbookViewId="0">
      <selection activeCell="V7" sqref="V7"/>
    </sheetView>
  </sheetViews>
  <sheetFormatPr defaultRowHeight="15"/>
  <cols>
    <col min="1" max="1" width="2.42578125" customWidth="1"/>
    <col min="2" max="2" width="1.85546875" customWidth="1"/>
    <col min="3" max="3" width="2.7109375" customWidth="1"/>
    <col min="4" max="4" width="6.85546875" customWidth="1"/>
    <col min="5" max="5" width="13.5703125" customWidth="1"/>
    <col min="6" max="6" width="0.5703125" customWidth="1"/>
    <col min="7" max="7" width="2.5703125" customWidth="1"/>
    <col min="8" max="8" width="2.7109375" customWidth="1"/>
    <col min="9" max="9" width="9.7109375" customWidth="1"/>
    <col min="10" max="10" width="13.5703125" customWidth="1"/>
    <col min="11" max="11" width="0.7109375" customWidth="1"/>
    <col min="12" max="12" width="2.42578125" customWidth="1"/>
    <col min="13" max="13" width="2.85546875" customWidth="1"/>
    <col min="14" max="14" width="2" customWidth="1"/>
    <col min="15" max="15" width="12.7109375" customWidth="1"/>
    <col min="16" max="16" width="2.85546875" customWidth="1"/>
    <col min="17" max="17" width="2" customWidth="1"/>
    <col min="18" max="18" width="13.5703125" customWidth="1"/>
    <col min="19" max="19" width="0.5703125" customWidth="1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184" t="s">
        <v>296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</row>
    <row r="3" spans="1:1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8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>
      <c r="A5" s="10"/>
      <c r="B5" s="11" t="s">
        <v>0</v>
      </c>
      <c r="C5" s="11"/>
      <c r="D5" s="11"/>
      <c r="E5" s="12" t="str">
        <f>'Položkový rozpočet'!B2</f>
        <v>Rekonstrukce vzduchotechnického zařízení MŠ Jirásková - Nový Jičín</v>
      </c>
      <c r="F5" s="13"/>
      <c r="G5" s="13"/>
      <c r="H5" s="13"/>
      <c r="I5" s="13"/>
      <c r="J5" s="14"/>
      <c r="K5" s="11"/>
      <c r="L5" s="11"/>
      <c r="M5" s="11"/>
      <c r="N5" s="11"/>
      <c r="O5" s="11" t="s">
        <v>1</v>
      </c>
      <c r="P5" s="12"/>
      <c r="Q5" s="15"/>
      <c r="R5" s="14"/>
      <c r="S5" s="16"/>
    </row>
    <row r="6" spans="1:19">
      <c r="A6" s="10"/>
      <c r="B6" s="11" t="s">
        <v>2</v>
      </c>
      <c r="C6" s="11"/>
      <c r="D6" s="11"/>
      <c r="E6" s="17"/>
      <c r="F6" s="11"/>
      <c r="G6" s="11"/>
      <c r="H6" s="11"/>
      <c r="I6" s="11"/>
      <c r="J6" s="18"/>
      <c r="K6" s="11"/>
      <c r="L6" s="11"/>
      <c r="M6" s="11"/>
      <c r="N6" s="11"/>
      <c r="O6" s="11"/>
      <c r="P6" s="19"/>
      <c r="Q6" s="20"/>
      <c r="R6" s="18"/>
      <c r="S6" s="16"/>
    </row>
    <row r="7" spans="1:19">
      <c r="A7" s="10"/>
      <c r="B7" s="11" t="s">
        <v>3</v>
      </c>
      <c r="C7" s="11"/>
      <c r="D7" s="11"/>
      <c r="E7" s="17"/>
      <c r="F7" s="11"/>
      <c r="G7" s="11"/>
      <c r="H7" s="11"/>
      <c r="I7" s="11"/>
      <c r="J7" s="18"/>
      <c r="K7" s="11"/>
      <c r="L7" s="11"/>
      <c r="M7" s="11"/>
      <c r="N7" s="11"/>
      <c r="O7" s="11" t="s">
        <v>4</v>
      </c>
      <c r="P7" s="17"/>
      <c r="Q7" s="20"/>
      <c r="R7" s="18"/>
      <c r="S7" s="16"/>
    </row>
    <row r="8" spans="1:19" hidden="1">
      <c r="A8" s="10"/>
      <c r="B8" s="11" t="s">
        <v>5</v>
      </c>
      <c r="C8" s="11"/>
      <c r="D8" s="11"/>
      <c r="E8" s="17" t="s">
        <v>6</v>
      </c>
      <c r="F8" s="11"/>
      <c r="G8" s="11"/>
      <c r="H8" s="11"/>
      <c r="I8" s="11"/>
      <c r="J8" s="18"/>
      <c r="K8" s="11"/>
      <c r="L8" s="11"/>
      <c r="M8" s="11"/>
      <c r="N8" s="11"/>
      <c r="O8" s="11"/>
      <c r="P8" s="19"/>
      <c r="Q8" s="20"/>
      <c r="R8" s="18"/>
      <c r="S8" s="16"/>
    </row>
    <row r="9" spans="1:19">
      <c r="A9" s="10"/>
      <c r="B9" s="11" t="s">
        <v>7</v>
      </c>
      <c r="C9" s="11"/>
      <c r="D9" s="11"/>
      <c r="E9" s="21" t="str">
        <f>Rekapitulace!B5</f>
        <v>D.1.4 - Vzduchotechnika</v>
      </c>
      <c r="F9" s="22"/>
      <c r="G9" s="22"/>
      <c r="H9" s="22"/>
      <c r="I9" s="22"/>
      <c r="J9" s="23"/>
      <c r="K9" s="11"/>
      <c r="L9" s="11"/>
      <c r="M9" s="11"/>
      <c r="N9" s="11"/>
      <c r="O9" s="11" t="s">
        <v>9</v>
      </c>
      <c r="P9" s="24"/>
      <c r="Q9" s="25"/>
      <c r="R9" s="23"/>
      <c r="S9" s="16"/>
    </row>
    <row r="10" spans="1:19" hidden="1">
      <c r="A10" s="10"/>
      <c r="B10" s="11" t="s">
        <v>10</v>
      </c>
      <c r="C10" s="11"/>
      <c r="D10" s="11"/>
      <c r="E10" s="26" t="s">
        <v>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0"/>
      <c r="Q10" s="20"/>
      <c r="R10" s="11"/>
      <c r="S10" s="16"/>
    </row>
    <row r="11" spans="1:19" hidden="1">
      <c r="A11" s="10"/>
      <c r="B11" s="11" t="s">
        <v>11</v>
      </c>
      <c r="C11" s="11"/>
      <c r="D11" s="11"/>
      <c r="E11" s="26" t="s">
        <v>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0"/>
      <c r="Q11" s="20"/>
      <c r="R11" s="11"/>
      <c r="S11" s="16"/>
    </row>
    <row r="12" spans="1:19" hidden="1">
      <c r="A12" s="10"/>
      <c r="B12" s="11" t="s">
        <v>12</v>
      </c>
      <c r="C12" s="11"/>
      <c r="D12" s="11"/>
      <c r="E12" s="26" t="s">
        <v>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0"/>
      <c r="Q12" s="20"/>
      <c r="R12" s="11"/>
      <c r="S12" s="16"/>
    </row>
    <row r="13" spans="1:19" hidden="1">
      <c r="A13" s="10"/>
      <c r="B13" s="11"/>
      <c r="C13" s="11"/>
      <c r="D13" s="11"/>
      <c r="E13" s="26" t="s">
        <v>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0"/>
      <c r="Q13" s="20"/>
      <c r="R13" s="11"/>
      <c r="S13" s="16"/>
    </row>
    <row r="14" spans="1:19" hidden="1">
      <c r="A14" s="10"/>
      <c r="B14" s="11"/>
      <c r="C14" s="11"/>
      <c r="D14" s="11"/>
      <c r="E14" s="26" t="s">
        <v>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0"/>
      <c r="Q14" s="20"/>
      <c r="R14" s="11"/>
      <c r="S14" s="16"/>
    </row>
    <row r="15" spans="1:19" hidden="1">
      <c r="A15" s="10"/>
      <c r="B15" s="11"/>
      <c r="C15" s="11"/>
      <c r="D15" s="11"/>
      <c r="E15" s="26" t="s">
        <v>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0"/>
      <c r="Q15" s="20"/>
      <c r="R15" s="11"/>
      <c r="S15" s="16"/>
    </row>
    <row r="16" spans="1:19" hidden="1">
      <c r="A16" s="10"/>
      <c r="B16" s="11"/>
      <c r="C16" s="11"/>
      <c r="D16" s="11"/>
      <c r="E16" s="26" t="s">
        <v>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0"/>
      <c r="Q16" s="20"/>
      <c r="R16" s="11"/>
      <c r="S16" s="16"/>
    </row>
    <row r="17" spans="1:19" hidden="1">
      <c r="A17" s="10"/>
      <c r="B17" s="11"/>
      <c r="C17" s="11"/>
      <c r="D17" s="11"/>
      <c r="E17" s="26" t="s">
        <v>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0"/>
      <c r="Q17" s="20"/>
      <c r="R17" s="11"/>
      <c r="S17" s="16"/>
    </row>
    <row r="18" spans="1:19" hidden="1">
      <c r="A18" s="10"/>
      <c r="B18" s="11"/>
      <c r="C18" s="11"/>
      <c r="D18" s="11"/>
      <c r="E18" s="26" t="s">
        <v>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0"/>
      <c r="Q18" s="20"/>
      <c r="R18" s="11"/>
      <c r="S18" s="16"/>
    </row>
    <row r="19" spans="1:19" hidden="1">
      <c r="A19" s="10"/>
      <c r="B19" s="11"/>
      <c r="C19" s="11"/>
      <c r="D19" s="11"/>
      <c r="E19" s="26" t="s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0"/>
      <c r="R19" s="11"/>
      <c r="S19" s="16"/>
    </row>
    <row r="20" spans="1:19" hidden="1">
      <c r="A20" s="10"/>
      <c r="B20" s="11"/>
      <c r="C20" s="11"/>
      <c r="D20" s="11"/>
      <c r="E20" s="26" t="s">
        <v>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0"/>
      <c r="Q20" s="20"/>
      <c r="R20" s="11"/>
      <c r="S20" s="16"/>
    </row>
    <row r="21" spans="1:19" hidden="1">
      <c r="A21" s="10"/>
      <c r="B21" s="11"/>
      <c r="C21" s="11"/>
      <c r="D21" s="11"/>
      <c r="E21" s="26" t="s">
        <v>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0"/>
      <c r="Q21" s="20"/>
      <c r="R21" s="11"/>
      <c r="S21" s="16"/>
    </row>
    <row r="22" spans="1:19" hidden="1">
      <c r="A22" s="10"/>
      <c r="B22" s="11"/>
      <c r="C22" s="11"/>
      <c r="D22" s="11"/>
      <c r="E22" s="26" t="s">
        <v>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0"/>
      <c r="Q22" s="20"/>
      <c r="R22" s="11"/>
      <c r="S22" s="16"/>
    </row>
    <row r="23" spans="1:19" hidden="1">
      <c r="A23" s="10"/>
      <c r="B23" s="11"/>
      <c r="C23" s="11"/>
      <c r="D23" s="11"/>
      <c r="E23" s="26" t="s">
        <v>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"/>
      <c r="Q23" s="20"/>
      <c r="R23" s="11"/>
      <c r="S23" s="16"/>
    </row>
    <row r="24" spans="1:19" hidden="1">
      <c r="A24" s="10"/>
      <c r="B24" s="11"/>
      <c r="C24" s="11"/>
      <c r="D24" s="11"/>
      <c r="E24" s="26" t="s">
        <v>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0"/>
      <c r="Q24" s="20"/>
      <c r="R24" s="11"/>
      <c r="S24" s="16"/>
    </row>
    <row r="25" spans="1:19" ht="17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13</v>
      </c>
      <c r="P25" s="11" t="s">
        <v>14</v>
      </c>
      <c r="Q25" s="11"/>
      <c r="R25" s="11"/>
      <c r="S25" s="16"/>
    </row>
    <row r="26" spans="1:19" ht="17.25" customHeight="1">
      <c r="A26" s="10"/>
      <c r="B26" s="11" t="s">
        <v>15</v>
      </c>
      <c r="C26" s="11"/>
      <c r="D26" s="11"/>
      <c r="E26" s="12" t="str">
        <f>'Položkový rozpočet'!F2</f>
        <v>Mateřská škola sady Nový Jičín, příspěvková organizace</v>
      </c>
      <c r="F26" s="13"/>
      <c r="G26" s="13"/>
      <c r="H26" s="13"/>
      <c r="I26" s="13"/>
      <c r="J26" s="14"/>
      <c r="K26" s="11"/>
      <c r="L26" s="11"/>
      <c r="M26" s="11"/>
      <c r="N26" s="11"/>
      <c r="O26" s="27"/>
      <c r="P26" s="28"/>
      <c r="Q26" s="29"/>
      <c r="R26" s="30"/>
      <c r="S26" s="16"/>
    </row>
    <row r="27" spans="1:19" ht="17.25" customHeight="1">
      <c r="A27" s="10"/>
      <c r="B27" s="11" t="s">
        <v>16</v>
      </c>
      <c r="C27" s="11"/>
      <c r="D27" s="11"/>
      <c r="E27" s="17" t="s">
        <v>86</v>
      </c>
      <c r="F27" s="11"/>
      <c r="G27" s="11"/>
      <c r="H27" s="11"/>
      <c r="I27" s="11"/>
      <c r="J27" s="18"/>
      <c r="K27" s="11"/>
      <c r="L27" s="11"/>
      <c r="M27" s="11"/>
      <c r="N27" s="11"/>
      <c r="O27" s="27"/>
      <c r="P27" s="28"/>
      <c r="Q27" s="29"/>
      <c r="R27" s="30"/>
      <c r="S27" s="16"/>
    </row>
    <row r="28" spans="1:19" ht="17.25" customHeight="1">
      <c r="A28" s="10"/>
      <c r="B28" s="11" t="s">
        <v>17</v>
      </c>
      <c r="C28" s="11"/>
      <c r="D28" s="11"/>
      <c r="E28" s="187"/>
      <c r="F28" s="188"/>
      <c r="G28" s="188"/>
      <c r="H28" s="188"/>
      <c r="I28" s="188"/>
      <c r="J28" s="189"/>
      <c r="K28" s="11"/>
      <c r="L28" s="11"/>
      <c r="M28" s="11"/>
      <c r="N28" s="11"/>
      <c r="O28" s="27"/>
      <c r="P28" s="28"/>
      <c r="Q28" s="29"/>
      <c r="R28" s="30"/>
      <c r="S28" s="16"/>
    </row>
    <row r="29" spans="1:19" ht="17.25" customHeight="1">
      <c r="A29" s="10"/>
      <c r="B29" s="11"/>
      <c r="C29" s="11"/>
      <c r="D29" s="11"/>
      <c r="E29" s="190"/>
      <c r="F29" s="191"/>
      <c r="G29" s="191"/>
      <c r="H29" s="191"/>
      <c r="I29" s="191"/>
      <c r="J29" s="192"/>
      <c r="K29" s="11"/>
      <c r="L29" s="11"/>
      <c r="M29" s="11"/>
      <c r="N29" s="11"/>
      <c r="O29" s="20"/>
      <c r="P29" s="20"/>
      <c r="Q29" s="20"/>
      <c r="R29" s="11"/>
      <c r="S29" s="16"/>
    </row>
    <row r="30" spans="1:19" ht="17.25" customHeight="1">
      <c r="A30" s="10"/>
      <c r="B30" s="11"/>
      <c r="C30" s="11"/>
      <c r="D30" s="11"/>
      <c r="E30" s="31" t="s">
        <v>18</v>
      </c>
      <c r="F30" s="11"/>
      <c r="G30" s="11" t="s">
        <v>19</v>
      </c>
      <c r="H30" s="11"/>
      <c r="I30" s="11"/>
      <c r="J30" s="11"/>
      <c r="K30" s="11"/>
      <c r="L30" s="11"/>
      <c r="M30" s="11"/>
      <c r="N30" s="11"/>
      <c r="O30" s="31" t="s">
        <v>20</v>
      </c>
      <c r="P30" s="20"/>
      <c r="Q30" s="20"/>
      <c r="R30" s="32"/>
      <c r="S30" s="16"/>
    </row>
    <row r="31" spans="1:19" ht="17.25" customHeight="1">
      <c r="A31" s="10"/>
      <c r="B31" s="11"/>
      <c r="C31" s="11"/>
      <c r="D31" s="11"/>
      <c r="E31" s="180"/>
      <c r="F31" s="11"/>
      <c r="G31" s="193"/>
      <c r="H31" s="194"/>
      <c r="I31" s="195"/>
      <c r="J31" s="11"/>
      <c r="K31" s="11"/>
      <c r="L31" s="11"/>
      <c r="M31" s="11"/>
      <c r="N31" s="11"/>
      <c r="O31" s="34" t="s">
        <v>295</v>
      </c>
      <c r="P31" s="20"/>
      <c r="Q31" s="20"/>
      <c r="R31" s="35"/>
      <c r="S31" s="16"/>
    </row>
    <row r="32" spans="1:19" ht="8.2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</row>
    <row r="33" spans="1:19" ht="20.25" customHeight="1">
      <c r="A33" s="39"/>
      <c r="B33" s="40"/>
      <c r="C33" s="40"/>
      <c r="D33" s="40"/>
      <c r="E33" s="41" t="s">
        <v>21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2"/>
    </row>
    <row r="34" spans="1:19" ht="20.25" customHeight="1">
      <c r="A34" s="43" t="s">
        <v>22</v>
      </c>
      <c r="B34" s="44"/>
      <c r="C34" s="44"/>
      <c r="D34" s="45"/>
      <c r="E34" s="46" t="s">
        <v>23</v>
      </c>
      <c r="F34" s="45"/>
      <c r="G34" s="46" t="s">
        <v>24</v>
      </c>
      <c r="H34" s="44"/>
      <c r="I34" s="45"/>
      <c r="J34" s="46" t="s">
        <v>25</v>
      </c>
      <c r="K34" s="44"/>
      <c r="L34" s="46" t="s">
        <v>26</v>
      </c>
      <c r="M34" s="44"/>
      <c r="N34" s="44"/>
      <c r="O34" s="45"/>
      <c r="P34" s="46" t="s">
        <v>27</v>
      </c>
      <c r="Q34" s="44"/>
      <c r="R34" s="44"/>
      <c r="S34" s="47"/>
    </row>
    <row r="35" spans="1:19" ht="20.25" customHeight="1">
      <c r="A35" s="48"/>
      <c r="B35" s="49"/>
      <c r="C35" s="49"/>
      <c r="D35" s="50">
        <v>0</v>
      </c>
      <c r="E35" s="51">
        <f>IF(D35=0,0,R47/D35)</f>
        <v>0</v>
      </c>
      <c r="F35" s="52"/>
      <c r="G35" s="53"/>
      <c r="H35" s="49"/>
      <c r="I35" s="50">
        <v>0</v>
      </c>
      <c r="J35" s="51">
        <f>IF(I35=0,0,R47/I35)</f>
        <v>0</v>
      </c>
      <c r="K35" s="54"/>
      <c r="L35" s="53"/>
      <c r="M35" s="49"/>
      <c r="N35" s="49"/>
      <c r="O35" s="50">
        <v>0</v>
      </c>
      <c r="P35" s="53"/>
      <c r="Q35" s="49"/>
      <c r="R35" s="55">
        <f>IF(O35=0,0,R47/O35)</f>
        <v>0</v>
      </c>
      <c r="S35" s="56"/>
    </row>
    <row r="36" spans="1:19" ht="20.25" customHeight="1">
      <c r="A36" s="39"/>
      <c r="B36" s="40"/>
      <c r="C36" s="40"/>
      <c r="D36" s="40"/>
      <c r="E36" s="41" t="s">
        <v>28</v>
      </c>
      <c r="F36" s="40"/>
      <c r="G36" s="40"/>
      <c r="H36" s="40"/>
      <c r="I36" s="40"/>
      <c r="J36" s="57" t="s">
        <v>29</v>
      </c>
      <c r="K36" s="40"/>
      <c r="L36" s="40"/>
      <c r="M36" s="40"/>
      <c r="N36" s="40"/>
      <c r="O36" s="40"/>
      <c r="P36" s="40"/>
      <c r="Q36" s="40"/>
      <c r="R36" s="40"/>
      <c r="S36" s="42"/>
    </row>
    <row r="37" spans="1:19" ht="20.25" customHeight="1">
      <c r="A37" s="58" t="s">
        <v>30</v>
      </c>
      <c r="B37" s="59"/>
      <c r="C37" s="60" t="s">
        <v>31</v>
      </c>
      <c r="D37" s="61"/>
      <c r="E37" s="61"/>
      <c r="F37" s="62"/>
      <c r="G37" s="58" t="s">
        <v>32</v>
      </c>
      <c r="H37" s="63"/>
      <c r="I37" s="60" t="s">
        <v>33</v>
      </c>
      <c r="J37" s="61"/>
      <c r="K37" s="61"/>
      <c r="L37" s="58" t="s">
        <v>34</v>
      </c>
      <c r="M37" s="63"/>
      <c r="N37" s="60" t="s">
        <v>35</v>
      </c>
      <c r="O37" s="61"/>
      <c r="P37" s="61"/>
      <c r="Q37" s="61"/>
      <c r="R37" s="61"/>
      <c r="S37" s="62"/>
    </row>
    <row r="38" spans="1:19" ht="20.25" customHeight="1">
      <c r="A38" s="64">
        <v>1</v>
      </c>
      <c r="B38" s="65" t="s">
        <v>36</v>
      </c>
      <c r="C38" s="14"/>
      <c r="D38" s="66" t="s">
        <v>37</v>
      </c>
      <c r="E38" s="67">
        <v>0</v>
      </c>
      <c r="F38" s="68"/>
      <c r="G38" s="64">
        <v>8</v>
      </c>
      <c r="H38" s="69" t="s">
        <v>38</v>
      </c>
      <c r="I38" s="30"/>
      <c r="J38" s="70">
        <v>0</v>
      </c>
      <c r="K38" s="71"/>
      <c r="L38" s="64">
        <v>13</v>
      </c>
      <c r="M38" s="28" t="s">
        <v>102</v>
      </c>
      <c r="N38" s="33"/>
      <c r="O38" s="33"/>
      <c r="P38" s="72"/>
      <c r="Q38" s="73"/>
      <c r="R38" s="181">
        <v>0</v>
      </c>
      <c r="S38" s="68"/>
    </row>
    <row r="39" spans="1:19" ht="20.25" customHeight="1">
      <c r="A39" s="64">
        <v>2</v>
      </c>
      <c r="B39" s="74"/>
      <c r="C39" s="23"/>
      <c r="D39" s="66" t="s">
        <v>39</v>
      </c>
      <c r="E39" s="67">
        <v>0</v>
      </c>
      <c r="F39" s="68"/>
      <c r="G39" s="64">
        <v>9</v>
      </c>
      <c r="H39" s="11" t="s">
        <v>40</v>
      </c>
      <c r="I39" s="66"/>
      <c r="J39" s="70">
        <v>0</v>
      </c>
      <c r="K39" s="71"/>
      <c r="L39" s="64">
        <v>14</v>
      </c>
      <c r="M39" s="28"/>
      <c r="N39" s="33"/>
      <c r="O39" s="33"/>
      <c r="P39" s="72"/>
      <c r="Q39" s="73"/>
      <c r="R39" s="67"/>
      <c r="S39" s="68"/>
    </row>
    <row r="40" spans="1:19" ht="20.25" customHeight="1">
      <c r="A40" s="64">
        <v>3</v>
      </c>
      <c r="B40" s="65" t="s">
        <v>41</v>
      </c>
      <c r="C40" s="14"/>
      <c r="D40" s="66" t="s">
        <v>37</v>
      </c>
      <c r="E40" s="67">
        <f>Rekapitulace!G14</f>
        <v>0</v>
      </c>
      <c r="F40" s="68"/>
      <c r="G40" s="64">
        <v>10</v>
      </c>
      <c r="H40" s="69" t="s">
        <v>42</v>
      </c>
      <c r="I40" s="30"/>
      <c r="J40" s="70">
        <v>0</v>
      </c>
      <c r="K40" s="71"/>
      <c r="L40" s="64">
        <v>15</v>
      </c>
      <c r="M40" s="28"/>
      <c r="N40" s="33"/>
      <c r="O40" s="33"/>
      <c r="P40" s="72"/>
      <c r="Q40" s="73"/>
      <c r="R40" s="67"/>
      <c r="S40" s="68"/>
    </row>
    <row r="41" spans="1:19" ht="20.25" customHeight="1">
      <c r="A41" s="64">
        <v>4</v>
      </c>
      <c r="B41" s="74"/>
      <c r="C41" s="23"/>
      <c r="D41" s="66" t="s">
        <v>39</v>
      </c>
      <c r="E41" s="67">
        <f>Rekapitulace!I14</f>
        <v>0</v>
      </c>
      <c r="F41" s="68"/>
      <c r="G41" s="64">
        <v>11</v>
      </c>
      <c r="H41" s="69"/>
      <c r="I41" s="30"/>
      <c r="J41" s="70">
        <v>0</v>
      </c>
      <c r="K41" s="71"/>
      <c r="L41" s="64">
        <v>16</v>
      </c>
      <c r="M41" s="28"/>
      <c r="N41" s="33"/>
      <c r="O41" s="33"/>
      <c r="P41" s="72"/>
      <c r="Q41" s="73"/>
      <c r="R41" s="67"/>
      <c r="S41" s="68"/>
    </row>
    <row r="42" spans="1:19" ht="20.25" customHeight="1">
      <c r="A42" s="64">
        <v>5</v>
      </c>
      <c r="B42" s="65" t="s">
        <v>43</v>
      </c>
      <c r="C42" s="14"/>
      <c r="D42" s="66" t="s">
        <v>37</v>
      </c>
      <c r="E42" s="67">
        <v>0</v>
      </c>
      <c r="F42" s="68"/>
      <c r="G42" s="75"/>
      <c r="H42" s="33"/>
      <c r="I42" s="30"/>
      <c r="J42" s="76"/>
      <c r="K42" s="71"/>
      <c r="L42" s="64">
        <v>17</v>
      </c>
      <c r="M42" s="28"/>
      <c r="N42" s="33"/>
      <c r="O42" s="33"/>
      <c r="P42" s="72"/>
      <c r="Q42" s="73"/>
      <c r="R42" s="67"/>
      <c r="S42" s="68"/>
    </row>
    <row r="43" spans="1:19" ht="20.25" customHeight="1">
      <c r="A43" s="64">
        <v>6</v>
      </c>
      <c r="B43" s="74"/>
      <c r="C43" s="23"/>
      <c r="D43" s="66" t="s">
        <v>39</v>
      </c>
      <c r="E43" s="67">
        <v>0</v>
      </c>
      <c r="F43" s="68"/>
      <c r="G43" s="75"/>
      <c r="H43" s="33"/>
      <c r="I43" s="30"/>
      <c r="J43" s="76"/>
      <c r="K43" s="71"/>
      <c r="L43" s="64">
        <v>18</v>
      </c>
      <c r="M43" s="69"/>
      <c r="N43" s="33"/>
      <c r="O43" s="33"/>
      <c r="P43" s="33"/>
      <c r="Q43" s="30"/>
      <c r="R43" s="67"/>
      <c r="S43" s="68"/>
    </row>
    <row r="44" spans="1:19" ht="20.25" customHeight="1">
      <c r="A44" s="64">
        <v>7</v>
      </c>
      <c r="B44" s="77" t="s">
        <v>44</v>
      </c>
      <c r="C44" s="33"/>
      <c r="D44" s="30"/>
      <c r="E44" s="78">
        <f>SUM(E38:E43)</f>
        <v>0</v>
      </c>
      <c r="F44" s="42"/>
      <c r="G44" s="64">
        <v>12</v>
      </c>
      <c r="H44" s="77" t="s">
        <v>45</v>
      </c>
      <c r="I44" s="30"/>
      <c r="J44" s="79">
        <f>SUM(J38:J43)</f>
        <v>0</v>
      </c>
      <c r="K44" s="80"/>
      <c r="L44" s="64">
        <v>19</v>
      </c>
      <c r="M44" s="65" t="s">
        <v>46</v>
      </c>
      <c r="N44" s="13"/>
      <c r="O44" s="13"/>
      <c r="P44" s="13"/>
      <c r="Q44" s="81"/>
      <c r="R44" s="78">
        <f>SUM(R38:R43)</f>
        <v>0</v>
      </c>
      <c r="S44" s="42"/>
    </row>
    <row r="45" spans="1:19" ht="20.25" customHeight="1">
      <c r="A45" s="82">
        <v>20</v>
      </c>
      <c r="B45" s="83" t="s">
        <v>47</v>
      </c>
      <c r="C45" s="84"/>
      <c r="D45" s="85"/>
      <c r="E45" s="86">
        <v>0</v>
      </c>
      <c r="F45" s="38"/>
      <c r="G45" s="82">
        <v>21</v>
      </c>
      <c r="H45" s="83" t="s">
        <v>48</v>
      </c>
      <c r="I45" s="85"/>
      <c r="J45" s="87">
        <v>0</v>
      </c>
      <c r="K45" s="88">
        <v>20</v>
      </c>
      <c r="L45" s="82">
        <v>22</v>
      </c>
      <c r="M45" s="83" t="s">
        <v>49</v>
      </c>
      <c r="N45" s="84"/>
      <c r="O45" s="84"/>
      <c r="P45" s="84"/>
      <c r="Q45" s="85"/>
      <c r="R45" s="86">
        <f>Rekapitulace!I28</f>
        <v>0</v>
      </c>
      <c r="S45" s="38"/>
    </row>
    <row r="46" spans="1:19" ht="20.25" customHeight="1">
      <c r="A46" s="89" t="s">
        <v>16</v>
      </c>
      <c r="B46" s="8"/>
      <c r="C46" s="8"/>
      <c r="D46" s="8"/>
      <c r="E46" s="8"/>
      <c r="F46" s="90"/>
      <c r="G46" s="91"/>
      <c r="H46" s="8"/>
      <c r="I46" s="8"/>
      <c r="J46" s="8"/>
      <c r="K46" s="8"/>
      <c r="L46" s="58" t="s">
        <v>50</v>
      </c>
      <c r="M46" s="45"/>
      <c r="N46" s="60" t="s">
        <v>51</v>
      </c>
      <c r="O46" s="44"/>
      <c r="P46" s="44"/>
      <c r="Q46" s="44"/>
      <c r="R46" s="44"/>
      <c r="S46" s="47"/>
    </row>
    <row r="47" spans="1:19" ht="20.25" customHeight="1">
      <c r="A47" s="10"/>
      <c r="B47" s="11"/>
      <c r="C47" s="11"/>
      <c r="D47" s="11"/>
      <c r="E47" s="11"/>
      <c r="F47" s="18"/>
      <c r="G47" s="92"/>
      <c r="H47" s="11"/>
      <c r="I47" s="11"/>
      <c r="J47" s="11"/>
      <c r="K47" s="11"/>
      <c r="L47" s="64">
        <v>23</v>
      </c>
      <c r="M47" s="69" t="s">
        <v>52</v>
      </c>
      <c r="N47" s="33"/>
      <c r="O47" s="33"/>
      <c r="P47" s="33"/>
      <c r="Q47" s="68"/>
      <c r="R47" s="78">
        <f>E44+J44+R44+E45+J45+R45</f>
        <v>0</v>
      </c>
      <c r="S47" s="42"/>
    </row>
    <row r="48" spans="1:19" ht="20.25" customHeight="1">
      <c r="A48" s="93" t="s">
        <v>53</v>
      </c>
      <c r="B48" s="22"/>
      <c r="C48" s="22"/>
      <c r="D48" s="22"/>
      <c r="E48" s="22"/>
      <c r="F48" s="23"/>
      <c r="G48" s="94" t="s">
        <v>54</v>
      </c>
      <c r="H48" s="22"/>
      <c r="I48" s="22"/>
      <c r="J48" s="22"/>
      <c r="K48" s="22"/>
      <c r="L48" s="64">
        <v>24</v>
      </c>
      <c r="M48" s="95">
        <v>15</v>
      </c>
      <c r="N48" s="23" t="s">
        <v>55</v>
      </c>
      <c r="O48" s="96">
        <v>0</v>
      </c>
      <c r="P48" s="33" t="s">
        <v>56</v>
      </c>
      <c r="Q48" s="30"/>
      <c r="R48" s="97">
        <v>0</v>
      </c>
      <c r="S48" s="98"/>
    </row>
    <row r="49" spans="1:19" ht="20.25" customHeight="1" thickBot="1">
      <c r="A49" s="99" t="s">
        <v>15</v>
      </c>
      <c r="B49" s="13"/>
      <c r="C49" s="13"/>
      <c r="D49" s="13"/>
      <c r="E49" s="13"/>
      <c r="F49" s="14"/>
      <c r="G49" s="100"/>
      <c r="H49" s="13"/>
      <c r="I49" s="13"/>
      <c r="J49" s="13"/>
      <c r="K49" s="13"/>
      <c r="L49" s="64">
        <v>25</v>
      </c>
      <c r="M49" s="101">
        <v>21</v>
      </c>
      <c r="N49" s="30" t="s">
        <v>55</v>
      </c>
      <c r="O49" s="96">
        <f>R47</f>
        <v>0</v>
      </c>
      <c r="P49" s="33" t="s">
        <v>56</v>
      </c>
      <c r="Q49" s="30"/>
      <c r="R49" s="67">
        <f>ROUNDUP(O49*M49/100,1)</f>
        <v>0</v>
      </c>
      <c r="S49" s="68"/>
    </row>
    <row r="50" spans="1:19" ht="20.25" customHeight="1" thickBot="1">
      <c r="A50" s="10"/>
      <c r="B50" s="11"/>
      <c r="C50" s="11"/>
      <c r="D50" s="11"/>
      <c r="E50" s="11"/>
      <c r="F50" s="18"/>
      <c r="G50" s="92"/>
      <c r="H50" s="11"/>
      <c r="I50" s="11"/>
      <c r="J50" s="11"/>
      <c r="K50" s="11"/>
      <c r="L50" s="82">
        <v>26</v>
      </c>
      <c r="M50" s="102" t="s">
        <v>57</v>
      </c>
      <c r="N50" s="84"/>
      <c r="O50" s="84"/>
      <c r="P50" s="84"/>
      <c r="Q50" s="103"/>
      <c r="R50" s="104">
        <f>O49+R49</f>
        <v>0</v>
      </c>
      <c r="S50" s="105"/>
    </row>
    <row r="51" spans="1:19" ht="20.25" customHeight="1">
      <c r="A51" s="93" t="s">
        <v>53</v>
      </c>
      <c r="B51" s="22"/>
      <c r="C51" s="22"/>
      <c r="D51" s="22"/>
      <c r="E51" s="22"/>
      <c r="F51" s="23"/>
      <c r="G51" s="94" t="s">
        <v>54</v>
      </c>
      <c r="H51" s="22"/>
      <c r="I51" s="22"/>
      <c r="J51" s="22"/>
      <c r="K51" s="22"/>
      <c r="L51" s="58" t="s">
        <v>58</v>
      </c>
      <c r="M51" s="45"/>
      <c r="N51" s="60" t="s">
        <v>59</v>
      </c>
      <c r="O51" s="44"/>
      <c r="P51" s="44"/>
      <c r="Q51" s="44"/>
      <c r="R51" s="106"/>
      <c r="S51" s="47"/>
    </row>
    <row r="52" spans="1:19" ht="20.25" customHeight="1">
      <c r="A52" s="99" t="s">
        <v>17</v>
      </c>
      <c r="B52" s="13"/>
      <c r="C52" s="13"/>
      <c r="D52" s="13"/>
      <c r="E52" s="13"/>
      <c r="F52" s="14"/>
      <c r="G52" s="100"/>
      <c r="H52" s="13"/>
      <c r="I52" s="13"/>
      <c r="J52" s="13"/>
      <c r="K52" s="13"/>
      <c r="L52" s="64">
        <v>27</v>
      </c>
      <c r="M52" s="69" t="s">
        <v>60</v>
      </c>
      <c r="N52" s="33"/>
      <c r="O52" s="33"/>
      <c r="P52" s="33"/>
      <c r="Q52" s="30"/>
      <c r="R52" s="67">
        <v>0</v>
      </c>
      <c r="S52" s="68"/>
    </row>
    <row r="53" spans="1:19" ht="20.25" customHeight="1">
      <c r="A53" s="10"/>
      <c r="B53" s="11"/>
      <c r="C53" s="11"/>
      <c r="D53" s="11"/>
      <c r="E53" s="11"/>
      <c r="F53" s="18"/>
      <c r="G53" s="92"/>
      <c r="H53" s="11"/>
      <c r="I53" s="11"/>
      <c r="J53" s="11"/>
      <c r="K53" s="11"/>
      <c r="L53" s="64">
        <v>28</v>
      </c>
      <c r="M53" s="69" t="s">
        <v>61</v>
      </c>
      <c r="N53" s="33"/>
      <c r="O53" s="33"/>
      <c r="P53" s="33"/>
      <c r="Q53" s="30"/>
      <c r="R53" s="67">
        <v>0</v>
      </c>
      <c r="S53" s="68"/>
    </row>
    <row r="54" spans="1:19" ht="20.25" customHeight="1">
      <c r="A54" s="107" t="s">
        <v>53</v>
      </c>
      <c r="B54" s="37"/>
      <c r="C54" s="37"/>
      <c r="D54" s="37"/>
      <c r="E54" s="37"/>
      <c r="F54" s="108"/>
      <c r="G54" s="109" t="s">
        <v>54</v>
      </c>
      <c r="H54" s="37"/>
      <c r="I54" s="37"/>
      <c r="J54" s="37"/>
      <c r="K54" s="37"/>
      <c r="L54" s="82">
        <v>29</v>
      </c>
      <c r="M54" s="83" t="s">
        <v>62</v>
      </c>
      <c r="N54" s="84"/>
      <c r="O54" s="84"/>
      <c r="P54" s="84"/>
      <c r="Q54" s="85"/>
      <c r="R54" s="51">
        <v>0</v>
      </c>
      <c r="S54" s="110"/>
    </row>
    <row r="56" spans="1:19">
      <c r="A56" s="11" t="s">
        <v>89</v>
      </c>
    </row>
    <row r="57" spans="1:19">
      <c r="A57" s="11" t="s">
        <v>113</v>
      </c>
    </row>
    <row r="58" spans="1:19">
      <c r="A58" s="11" t="s">
        <v>114</v>
      </c>
    </row>
  </sheetData>
  <sheetProtection password="C6B5" sheet="1" objects="1" scenarios="1"/>
  <mergeCells count="4">
    <mergeCell ref="A2:S2"/>
    <mergeCell ref="E28:J28"/>
    <mergeCell ref="E29:J29"/>
    <mergeCell ref="G31:I31"/>
  </mergeCells>
  <pageMargins left="0.31496062992125984" right="0.31496062992125984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L6" sqref="L6"/>
    </sheetView>
  </sheetViews>
  <sheetFormatPr defaultRowHeight="15"/>
  <cols>
    <col min="1" max="1" width="6.42578125" customWidth="1"/>
    <col min="4" max="4" width="12.28515625" customWidth="1"/>
    <col min="14" max="14" width="14" bestFit="1" customWidth="1"/>
    <col min="15" max="15" width="11.140625" customWidth="1"/>
    <col min="19" max="19" width="14" bestFit="1" customWidth="1"/>
  </cols>
  <sheetData>
    <row r="1" spans="1:10" ht="18">
      <c r="A1" s="201" t="s">
        <v>80</v>
      </c>
      <c r="B1" s="201"/>
      <c r="C1" s="201"/>
      <c r="D1" s="201"/>
      <c r="E1" s="201"/>
      <c r="F1" s="201"/>
      <c r="G1" s="201"/>
      <c r="H1" s="201"/>
      <c r="I1" s="201"/>
    </row>
    <row r="2" spans="1:10" ht="9.9499999999999993" customHeight="1">
      <c r="A2" s="127"/>
      <c r="B2" s="127"/>
      <c r="C2" s="127"/>
      <c r="D2" s="127"/>
      <c r="E2" s="127"/>
      <c r="F2" s="127"/>
      <c r="G2" s="127"/>
      <c r="H2" s="127"/>
      <c r="I2" s="127"/>
    </row>
    <row r="3" spans="1:10">
      <c r="A3" s="123" t="s">
        <v>63</v>
      </c>
      <c r="B3" s="124" t="str">
        <f>'Položkový rozpočet'!B2</f>
        <v>Rekonstrukce vzduchotechnického zařízení MŠ Jirásková - Nový Jičín</v>
      </c>
      <c r="C3" s="124"/>
      <c r="D3" s="125"/>
      <c r="E3" s="125" t="s">
        <v>66</v>
      </c>
      <c r="F3" s="124" t="str">
        <f>'Položkový rozpočet'!F2</f>
        <v>Mateřská škola sady Nový Jičín, příspěvková organizace</v>
      </c>
      <c r="G3" s="124"/>
      <c r="H3" s="124"/>
      <c r="I3" s="124"/>
    </row>
    <row r="4" spans="1:10">
      <c r="A4" s="123" t="s">
        <v>64</v>
      </c>
      <c r="B4" s="124"/>
      <c r="C4" s="124"/>
      <c r="D4" s="125"/>
      <c r="E4" s="125" t="s">
        <v>67</v>
      </c>
      <c r="F4" s="124">
        <f>'Položkový rozpočet'!F3:I3</f>
        <v>0</v>
      </c>
      <c r="G4" s="124"/>
      <c r="H4" s="124"/>
      <c r="I4" s="124"/>
    </row>
    <row r="5" spans="1:10">
      <c r="A5" s="123" t="s">
        <v>65</v>
      </c>
      <c r="B5" s="124" t="s">
        <v>115</v>
      </c>
      <c r="C5" s="124"/>
      <c r="D5" s="125"/>
      <c r="E5" s="125" t="s">
        <v>68</v>
      </c>
      <c r="F5" s="126" t="s">
        <v>295</v>
      </c>
      <c r="G5" s="124"/>
      <c r="H5" s="124"/>
      <c r="I5" s="124"/>
    </row>
    <row r="6" spans="1:10">
      <c r="A6" s="124"/>
      <c r="B6" s="124"/>
      <c r="C6" s="124"/>
      <c r="D6" s="124"/>
      <c r="E6" s="124"/>
      <c r="F6" s="124"/>
      <c r="G6" s="124"/>
      <c r="H6" s="124"/>
      <c r="I6" s="124"/>
    </row>
    <row r="7" spans="1:10" ht="9.9499999999999993" customHeight="1">
      <c r="A7" s="124"/>
      <c r="B7" s="124"/>
      <c r="C7" s="124"/>
      <c r="D7" s="124"/>
      <c r="E7" s="124"/>
      <c r="F7" s="124"/>
      <c r="G7" s="124"/>
      <c r="H7" s="124"/>
      <c r="I7" s="124"/>
    </row>
    <row r="8" spans="1:10">
      <c r="A8" s="207" t="s">
        <v>98</v>
      </c>
      <c r="B8" s="208"/>
      <c r="C8" s="208"/>
      <c r="D8" s="208"/>
      <c r="E8" s="208"/>
      <c r="F8" s="208"/>
      <c r="G8" s="202" t="s">
        <v>75</v>
      </c>
      <c r="H8" s="202"/>
      <c r="I8" s="202" t="s">
        <v>77</v>
      </c>
      <c r="J8" s="202"/>
    </row>
    <row r="9" spans="1:10">
      <c r="A9" s="203" t="str">
        <f>'Položkový rozpočet'!A8</f>
        <v>Zařízení č.1 - Větrání kuchyně v 1.NP</v>
      </c>
      <c r="B9" s="204"/>
      <c r="C9" s="204"/>
      <c r="D9" s="204"/>
      <c r="E9" s="204"/>
      <c r="F9" s="205"/>
      <c r="G9" s="206">
        <f>'Položkový rozpočet'!G90</f>
        <v>0</v>
      </c>
      <c r="H9" s="206"/>
      <c r="I9" s="206">
        <f>'Položkový rozpočet'!I90</f>
        <v>0</v>
      </c>
      <c r="J9" s="206"/>
    </row>
    <row r="10" spans="1:10">
      <c r="A10" s="209" t="str">
        <f>'Položkový rozpočet'!A93</f>
        <v>Zařízení č.2 - Odtah vzduchu od myčky v 2.NP</v>
      </c>
      <c r="B10" s="209"/>
      <c r="C10" s="209"/>
      <c r="D10" s="209"/>
      <c r="E10" s="209"/>
      <c r="F10" s="209"/>
      <c r="G10" s="210">
        <f>'Položkový rozpočet'!G114</f>
        <v>0</v>
      </c>
      <c r="H10" s="210"/>
      <c r="I10" s="210">
        <f>'Položkový rozpočet'!I114</f>
        <v>0</v>
      </c>
      <c r="J10" s="210"/>
    </row>
    <row r="11" spans="1:10">
      <c r="A11" s="209" t="str">
        <f>'Položkový rozpočet'!A117</f>
        <v>Zařízení č.3 - Výměna stávajících ventilátorů v 1.PP</v>
      </c>
      <c r="B11" s="209"/>
      <c r="C11" s="209"/>
      <c r="D11" s="209"/>
      <c r="E11" s="209"/>
      <c r="F11" s="209"/>
      <c r="G11" s="210">
        <f>'Položkový rozpočet'!G135</f>
        <v>0</v>
      </c>
      <c r="H11" s="210"/>
      <c r="I11" s="210">
        <f>'Položkový rozpočet'!I135</f>
        <v>0</v>
      </c>
      <c r="J11" s="210"/>
    </row>
    <row r="12" spans="1:10">
      <c r="A12" s="196"/>
      <c r="B12" s="197"/>
      <c r="C12" s="197"/>
      <c r="D12" s="197"/>
      <c r="E12" s="197"/>
      <c r="F12" s="198"/>
      <c r="G12" s="199"/>
      <c r="H12" s="200"/>
      <c r="I12" s="199"/>
      <c r="J12" s="200"/>
    </row>
    <row r="13" spans="1:10" ht="9.9499999999999993" customHeight="1">
      <c r="A13" s="124"/>
      <c r="B13" s="124"/>
      <c r="C13" s="124"/>
      <c r="D13" s="124"/>
      <c r="E13" s="124"/>
      <c r="F13" s="124"/>
      <c r="G13" s="124"/>
      <c r="H13" s="124"/>
      <c r="I13" s="124"/>
    </row>
    <row r="14" spans="1:10">
      <c r="A14" s="214" t="s">
        <v>99</v>
      </c>
      <c r="B14" s="215"/>
      <c r="C14" s="215"/>
      <c r="D14" s="215"/>
      <c r="E14" s="215"/>
      <c r="F14" s="216"/>
      <c r="G14" s="217">
        <f>SUM(G9:H12)</f>
        <v>0</v>
      </c>
      <c r="H14" s="216"/>
      <c r="I14" s="217">
        <f>SUM(I9:J12)</f>
        <v>0</v>
      </c>
      <c r="J14" s="216"/>
    </row>
    <row r="15" spans="1:10">
      <c r="A15" s="143"/>
      <c r="B15" s="143"/>
      <c r="C15" s="143"/>
      <c r="D15" s="143"/>
      <c r="E15" s="143"/>
      <c r="F15" s="143"/>
      <c r="G15" s="144"/>
      <c r="H15" s="143"/>
      <c r="I15" s="144"/>
      <c r="J15" s="143"/>
    </row>
    <row r="16" spans="1:10" ht="9.9499999999999993" customHeight="1">
      <c r="A16" s="124"/>
      <c r="B16" s="124"/>
      <c r="C16" s="124"/>
      <c r="D16" s="124"/>
      <c r="E16" s="124"/>
      <c r="F16" s="124"/>
      <c r="G16" s="124"/>
      <c r="H16" s="124"/>
      <c r="I16" s="124"/>
    </row>
    <row r="17" spans="1:19">
      <c r="A17" s="207" t="s">
        <v>103</v>
      </c>
      <c r="B17" s="208"/>
      <c r="C17" s="208"/>
      <c r="D17" s="208"/>
      <c r="E17" s="208"/>
      <c r="F17" s="208"/>
      <c r="G17" s="208"/>
      <c r="H17" s="222"/>
      <c r="I17" s="223" t="s">
        <v>75</v>
      </c>
      <c r="J17" s="223"/>
      <c r="N17" s="130"/>
      <c r="O17" s="130"/>
      <c r="P17" s="130"/>
      <c r="Q17" s="130"/>
      <c r="R17" s="130"/>
    </row>
    <row r="18" spans="1:19" s="130" customFormat="1" ht="9.9499999999999993" customHeight="1">
      <c r="A18" s="128"/>
      <c r="B18" s="128"/>
      <c r="C18" s="128"/>
      <c r="D18" s="128"/>
      <c r="E18" s="128"/>
      <c r="F18" s="128"/>
      <c r="G18" s="129"/>
      <c r="H18" s="129"/>
      <c r="I18" s="129"/>
      <c r="J18" s="129"/>
    </row>
    <row r="19" spans="1:19">
      <c r="A19" s="169" t="s">
        <v>81</v>
      </c>
      <c r="B19" s="219" t="s">
        <v>248</v>
      </c>
      <c r="C19" s="220"/>
      <c r="D19" s="220"/>
      <c r="E19" s="220"/>
      <c r="F19" s="220"/>
      <c r="G19" s="220"/>
      <c r="H19" s="221"/>
      <c r="I19" s="224">
        <v>0</v>
      </c>
      <c r="J19" s="225"/>
      <c r="S19" s="155"/>
    </row>
    <row r="20" spans="1:19">
      <c r="A20" s="166" t="s">
        <v>82</v>
      </c>
      <c r="B20" s="211" t="s">
        <v>123</v>
      </c>
      <c r="C20" s="211"/>
      <c r="D20" s="211"/>
      <c r="E20" s="211"/>
      <c r="F20" s="211"/>
      <c r="G20" s="211"/>
      <c r="H20" s="212"/>
      <c r="I20" s="213">
        <v>0</v>
      </c>
      <c r="J20" s="213"/>
      <c r="N20" s="135"/>
      <c r="S20" s="155"/>
    </row>
    <row r="21" spans="1:19">
      <c r="A21" s="166" t="s">
        <v>83</v>
      </c>
      <c r="B21" s="211" t="s">
        <v>252</v>
      </c>
      <c r="C21" s="211"/>
      <c r="D21" s="211"/>
      <c r="E21" s="211"/>
      <c r="F21" s="211"/>
      <c r="G21" s="211"/>
      <c r="H21" s="212"/>
      <c r="I21" s="213">
        <v>0</v>
      </c>
      <c r="J21" s="213"/>
      <c r="K21" s="145"/>
      <c r="L21" s="145"/>
      <c r="S21" s="155"/>
    </row>
    <row r="22" spans="1:19">
      <c r="A22" s="166" t="s">
        <v>84</v>
      </c>
      <c r="B22" s="211" t="s">
        <v>249</v>
      </c>
      <c r="C22" s="211"/>
      <c r="D22" s="211"/>
      <c r="E22" s="211"/>
      <c r="F22" s="211"/>
      <c r="G22" s="211"/>
      <c r="H22" s="212"/>
      <c r="I22" s="213">
        <v>0</v>
      </c>
      <c r="J22" s="213"/>
      <c r="L22" s="145"/>
      <c r="S22" s="155"/>
    </row>
    <row r="23" spans="1:19">
      <c r="A23" s="171" t="s">
        <v>88</v>
      </c>
      <c r="B23" s="167" t="s">
        <v>100</v>
      </c>
      <c r="C23" s="167"/>
      <c r="D23" s="167"/>
      <c r="E23" s="167"/>
      <c r="F23" s="167"/>
      <c r="G23" s="167"/>
      <c r="H23" s="168"/>
      <c r="I23" s="213">
        <v>0</v>
      </c>
      <c r="J23" s="213"/>
      <c r="S23" s="155"/>
    </row>
    <row r="24" spans="1:19">
      <c r="A24" s="139" t="s">
        <v>90</v>
      </c>
      <c r="B24" s="226" t="s">
        <v>250</v>
      </c>
      <c r="C24" s="227"/>
      <c r="D24" s="227"/>
      <c r="E24" s="227"/>
      <c r="F24" s="227"/>
      <c r="G24" s="227"/>
      <c r="H24" s="228"/>
      <c r="I24" s="229">
        <v>0</v>
      </c>
      <c r="J24" s="229"/>
      <c r="N24" s="135"/>
      <c r="O24" s="135"/>
      <c r="S24" s="155"/>
    </row>
    <row r="25" spans="1:19">
      <c r="A25" s="170"/>
      <c r="B25" s="230" t="s">
        <v>101</v>
      </c>
      <c r="C25" s="231"/>
      <c r="D25" s="231"/>
      <c r="E25" s="231"/>
      <c r="F25" s="231"/>
      <c r="G25" s="231"/>
      <c r="H25" s="232"/>
      <c r="I25" s="233"/>
      <c r="J25" s="234"/>
      <c r="N25" s="135"/>
      <c r="O25" s="135"/>
      <c r="S25" s="155"/>
    </row>
    <row r="26" spans="1:19">
      <c r="A26" s="165" t="s">
        <v>91</v>
      </c>
      <c r="B26" s="197" t="s">
        <v>251</v>
      </c>
      <c r="C26" s="197"/>
      <c r="D26" s="197"/>
      <c r="E26" s="197"/>
      <c r="F26" s="197"/>
      <c r="G26" s="197"/>
      <c r="H26" s="198"/>
      <c r="I26" s="218">
        <v>0</v>
      </c>
      <c r="J26" s="218"/>
      <c r="N26" s="135"/>
      <c r="S26" s="155"/>
    </row>
    <row r="27" spans="1:19" ht="9.9499999999999993" customHeight="1"/>
    <row r="28" spans="1:19">
      <c r="A28" s="214" t="s">
        <v>85</v>
      </c>
      <c r="B28" s="215"/>
      <c r="C28" s="215"/>
      <c r="D28" s="215"/>
      <c r="E28" s="215"/>
      <c r="F28" s="215"/>
      <c r="G28" s="215"/>
      <c r="H28" s="216"/>
      <c r="I28" s="217">
        <f>SUM(I19:J27)</f>
        <v>0</v>
      </c>
      <c r="J28" s="216"/>
    </row>
    <row r="29" spans="1:19" ht="9.9499999999999993" customHeight="1"/>
  </sheetData>
  <sheetProtection password="C6B5" sheet="1" objects="1" scenarios="1"/>
  <mergeCells count="38">
    <mergeCell ref="I28:J28"/>
    <mergeCell ref="A28:H28"/>
    <mergeCell ref="I26:J26"/>
    <mergeCell ref="B19:H19"/>
    <mergeCell ref="A17:H17"/>
    <mergeCell ref="B20:H20"/>
    <mergeCell ref="B26:H26"/>
    <mergeCell ref="I20:J20"/>
    <mergeCell ref="I17:J17"/>
    <mergeCell ref="I19:J19"/>
    <mergeCell ref="I21:J21"/>
    <mergeCell ref="B21:H21"/>
    <mergeCell ref="B24:H24"/>
    <mergeCell ref="I24:J24"/>
    <mergeCell ref="B25:H25"/>
    <mergeCell ref="I25:J25"/>
    <mergeCell ref="B22:H22"/>
    <mergeCell ref="I22:J22"/>
    <mergeCell ref="I23:J23"/>
    <mergeCell ref="A14:F14"/>
    <mergeCell ref="G14:H14"/>
    <mergeCell ref="I14:J14"/>
    <mergeCell ref="A12:F12"/>
    <mergeCell ref="G12:H12"/>
    <mergeCell ref="I12:J12"/>
    <mergeCell ref="A1:I1"/>
    <mergeCell ref="G8:H8"/>
    <mergeCell ref="I8:J8"/>
    <mergeCell ref="A9:F9"/>
    <mergeCell ref="G9:H9"/>
    <mergeCell ref="I9:J9"/>
    <mergeCell ref="A8:F8"/>
    <mergeCell ref="A10:F10"/>
    <mergeCell ref="G10:H10"/>
    <mergeCell ref="I10:J10"/>
    <mergeCell ref="A11:F11"/>
    <mergeCell ref="G11:H11"/>
    <mergeCell ref="I11:J11"/>
  </mergeCells>
  <printOptions horizontalCentered="1"/>
  <pageMargins left="0.51181102362204722" right="0.51181102362204722" top="0.39370078740157483" bottom="0.39370078740157483" header="0.11811023622047245" footer="0.11811023622047245"/>
  <pageSetup paperSize="9" orientation="portrait" horizontalDpi="4294967293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zoomScale="130" zoomScaleNormal="130" workbookViewId="0">
      <selection activeCell="G83" sqref="G83"/>
    </sheetView>
  </sheetViews>
  <sheetFormatPr defaultRowHeight="15"/>
  <cols>
    <col min="1" max="1" width="6.7109375" customWidth="1"/>
    <col min="2" max="2" width="9.7109375" customWidth="1"/>
    <col min="3" max="3" width="74" style="111" customWidth="1"/>
    <col min="4" max="4" width="3.42578125" customWidth="1"/>
    <col min="5" max="5" width="4.85546875" customWidth="1"/>
    <col min="6" max="6" width="10.140625" customWidth="1"/>
    <col min="7" max="7" width="10.42578125" customWidth="1"/>
    <col min="8" max="9" width="10.7109375" customWidth="1"/>
    <col min="10" max="10" width="2.85546875" customWidth="1"/>
    <col min="11" max="11" width="9.140625" style="136"/>
  </cols>
  <sheetData>
    <row r="1" spans="1:11" ht="14.25" customHeight="1">
      <c r="A1" s="235" t="s">
        <v>72</v>
      </c>
      <c r="B1" s="235"/>
      <c r="C1" s="235"/>
      <c r="D1" s="235"/>
      <c r="E1" s="235"/>
      <c r="F1" s="235"/>
      <c r="G1" s="235"/>
      <c r="H1" s="235"/>
      <c r="I1" s="235"/>
    </row>
    <row r="2" spans="1:11" ht="12.75" customHeight="1">
      <c r="A2" s="158" t="s">
        <v>63</v>
      </c>
      <c r="B2" s="148" t="s">
        <v>235</v>
      </c>
      <c r="C2" s="147"/>
      <c r="D2" s="158" t="s">
        <v>66</v>
      </c>
      <c r="E2" s="148"/>
      <c r="F2" s="148" t="s">
        <v>236</v>
      </c>
      <c r="G2" s="148"/>
      <c r="H2" s="148"/>
      <c r="I2" s="148"/>
    </row>
    <row r="3" spans="1:11" ht="12" customHeight="1">
      <c r="A3" s="158" t="s">
        <v>64</v>
      </c>
      <c r="B3" s="148"/>
      <c r="C3" s="147"/>
      <c r="D3" s="158" t="s">
        <v>67</v>
      </c>
      <c r="E3" s="148"/>
      <c r="F3" s="236"/>
      <c r="G3" s="236"/>
      <c r="H3" s="236"/>
      <c r="I3" s="236"/>
    </row>
    <row r="4" spans="1:11" ht="8.1" customHeight="1">
      <c r="A4" s="122"/>
      <c r="B4" s="122"/>
      <c r="C4" s="122"/>
      <c r="D4" s="122"/>
      <c r="E4" s="122"/>
      <c r="F4" s="122"/>
      <c r="G4" s="122"/>
      <c r="H4" s="122"/>
      <c r="I4" s="122"/>
    </row>
    <row r="5" spans="1:11" ht="22.5">
      <c r="A5" s="131" t="s">
        <v>78</v>
      </c>
      <c r="B5" s="132" t="s">
        <v>69</v>
      </c>
      <c r="C5" s="132" t="s">
        <v>70</v>
      </c>
      <c r="D5" s="132" t="s">
        <v>71</v>
      </c>
      <c r="E5" s="132" t="s">
        <v>73</v>
      </c>
      <c r="F5" s="132" t="s">
        <v>74</v>
      </c>
      <c r="G5" s="132" t="s">
        <v>75</v>
      </c>
      <c r="H5" s="132" t="s">
        <v>76</v>
      </c>
      <c r="I5" s="133" t="s">
        <v>77</v>
      </c>
    </row>
    <row r="6" spans="1:11" s="112" customFormat="1" ht="3.75" customHeight="1">
      <c r="A6" s="114"/>
      <c r="B6" s="114"/>
      <c r="C6" s="140"/>
      <c r="D6" s="114"/>
      <c r="E6" s="114"/>
      <c r="F6" s="114"/>
      <c r="G6" s="114"/>
      <c r="H6" s="114"/>
      <c r="I6" s="114"/>
      <c r="K6" s="137"/>
    </row>
    <row r="7" spans="1:11" s="112" customFormat="1" ht="5.0999999999999996" customHeight="1">
      <c r="A7" s="115"/>
      <c r="B7" s="116"/>
      <c r="C7" s="141"/>
      <c r="D7" s="116"/>
      <c r="E7" s="116"/>
      <c r="F7" s="116"/>
      <c r="G7" s="116"/>
      <c r="H7" s="116"/>
      <c r="I7" s="117"/>
      <c r="K7" s="137"/>
    </row>
    <row r="8" spans="1:11" s="112" customFormat="1" ht="14.1" customHeight="1">
      <c r="A8" s="118" t="s">
        <v>124</v>
      </c>
      <c r="B8" s="113"/>
      <c r="C8" s="142"/>
      <c r="D8" s="113"/>
      <c r="E8" s="113"/>
      <c r="F8" s="113"/>
      <c r="G8" s="113"/>
      <c r="H8" s="113"/>
      <c r="I8" s="119"/>
      <c r="K8" s="137"/>
    </row>
    <row r="9" spans="1:11" s="112" customFormat="1" ht="5.0999999999999996" customHeight="1">
      <c r="A9" s="120"/>
      <c r="B9" s="114"/>
      <c r="C9" s="140"/>
      <c r="D9" s="114"/>
      <c r="E9" s="114"/>
      <c r="F9" s="114"/>
      <c r="G9" s="114"/>
      <c r="H9" s="114"/>
      <c r="I9" s="121"/>
      <c r="K9" s="137"/>
    </row>
    <row r="10" spans="1:11" s="151" customFormat="1" ht="14.1" customHeight="1">
      <c r="A10" s="159" t="s">
        <v>92</v>
      </c>
      <c r="B10" s="147" t="s">
        <v>105</v>
      </c>
      <c r="C10" s="147" t="s">
        <v>140</v>
      </c>
      <c r="D10" s="152" t="s">
        <v>79</v>
      </c>
      <c r="E10" s="138">
        <v>1</v>
      </c>
      <c r="F10" s="182">
        <v>0</v>
      </c>
      <c r="G10" s="134">
        <f t="shared" ref="G10" si="0">E10*F10</f>
        <v>0</v>
      </c>
      <c r="H10" s="182">
        <v>0</v>
      </c>
      <c r="I10" s="134">
        <f t="shared" ref="I10" si="1">E10*H10</f>
        <v>0</v>
      </c>
      <c r="K10" s="137"/>
    </row>
    <row r="11" spans="1:11" s="151" customFormat="1" ht="14.1" customHeight="1">
      <c r="A11" s="159"/>
      <c r="B11" s="147"/>
      <c r="C11" s="147" t="s">
        <v>141</v>
      </c>
      <c r="D11" s="152"/>
      <c r="E11" s="138"/>
      <c r="F11" s="134"/>
      <c r="G11" s="134"/>
      <c r="H11" s="134"/>
      <c r="I11" s="134"/>
      <c r="K11" s="137"/>
    </row>
    <row r="12" spans="1:11" s="151" customFormat="1" ht="14.1" customHeight="1">
      <c r="A12" s="159"/>
      <c r="B12" s="147"/>
      <c r="C12" s="174" t="s">
        <v>128</v>
      </c>
      <c r="D12" s="152"/>
      <c r="E12" s="138"/>
      <c r="F12" s="134"/>
      <c r="G12" s="134"/>
      <c r="H12" s="134"/>
      <c r="I12" s="134"/>
      <c r="K12" s="137"/>
    </row>
    <row r="13" spans="1:11" s="151" customFormat="1" ht="14.1" customHeight="1">
      <c r="A13" s="159"/>
      <c r="B13" s="147"/>
      <c r="C13" s="147" t="s">
        <v>142</v>
      </c>
      <c r="D13" s="152"/>
      <c r="E13" s="138"/>
      <c r="F13" s="134"/>
      <c r="G13" s="134"/>
      <c r="H13" s="134"/>
      <c r="I13" s="134"/>
      <c r="K13" s="137"/>
    </row>
    <row r="14" spans="1:11" s="151" customFormat="1" ht="14.1" customHeight="1">
      <c r="A14" s="159"/>
      <c r="B14" s="147"/>
      <c r="C14" s="147" t="s">
        <v>129</v>
      </c>
      <c r="D14" s="152"/>
      <c r="E14" s="138"/>
      <c r="F14" s="134"/>
      <c r="G14" s="134"/>
      <c r="H14" s="134"/>
      <c r="I14" s="134"/>
      <c r="K14" s="137"/>
    </row>
    <row r="15" spans="1:11" s="151" customFormat="1" ht="14.1" customHeight="1">
      <c r="A15" s="159"/>
      <c r="B15" s="147"/>
      <c r="C15" s="147" t="s">
        <v>143</v>
      </c>
      <c r="D15" s="152"/>
      <c r="E15" s="138"/>
      <c r="F15" s="134"/>
      <c r="G15" s="134"/>
      <c r="H15" s="134"/>
      <c r="I15" s="134"/>
      <c r="K15" s="137"/>
    </row>
    <row r="16" spans="1:11" s="151" customFormat="1" ht="14.1" customHeight="1">
      <c r="A16" s="159"/>
      <c r="B16" s="147"/>
      <c r="C16" s="147" t="s">
        <v>144</v>
      </c>
      <c r="D16" s="152"/>
      <c r="E16" s="138"/>
      <c r="F16" s="134"/>
      <c r="G16" s="134"/>
      <c r="H16" s="134"/>
      <c r="I16" s="134"/>
      <c r="K16" s="137"/>
    </row>
    <row r="17" spans="1:11" s="151" customFormat="1" ht="14.1" customHeight="1">
      <c r="A17" s="159"/>
      <c r="B17" s="147"/>
      <c r="C17" s="147" t="s">
        <v>130</v>
      </c>
      <c r="D17" s="152"/>
      <c r="E17" s="138"/>
      <c r="F17" s="134"/>
      <c r="G17" s="134"/>
      <c r="H17" s="134"/>
      <c r="I17" s="134"/>
      <c r="K17" s="137"/>
    </row>
    <row r="18" spans="1:11" s="151" customFormat="1" ht="14.1" customHeight="1">
      <c r="A18" s="159"/>
      <c r="B18" s="147"/>
      <c r="C18" s="147" t="s">
        <v>145</v>
      </c>
      <c r="D18" s="152"/>
      <c r="E18" s="138"/>
      <c r="F18" s="134"/>
      <c r="G18" s="134"/>
      <c r="H18" s="134"/>
      <c r="I18" s="134"/>
      <c r="K18" s="137"/>
    </row>
    <row r="19" spans="1:11" s="151" customFormat="1" ht="14.1" customHeight="1">
      <c r="A19" s="159"/>
      <c r="B19" s="147"/>
      <c r="C19" s="147" t="s">
        <v>146</v>
      </c>
      <c r="D19" s="152"/>
      <c r="E19" s="138"/>
      <c r="F19" s="134"/>
      <c r="G19" s="134"/>
      <c r="H19" s="134"/>
      <c r="I19" s="134"/>
      <c r="K19" s="137"/>
    </row>
    <row r="20" spans="1:11" s="151" customFormat="1" ht="14.1" customHeight="1">
      <c r="A20" s="159"/>
      <c r="B20" s="147"/>
      <c r="C20" s="147" t="s">
        <v>142</v>
      </c>
      <c r="D20" s="152"/>
      <c r="E20" s="138"/>
      <c r="F20" s="134"/>
      <c r="G20" s="134"/>
      <c r="H20" s="134"/>
      <c r="I20" s="134"/>
      <c r="K20" s="137"/>
    </row>
    <row r="21" spans="1:11" s="151" customFormat="1" ht="14.1" customHeight="1">
      <c r="A21" s="159"/>
      <c r="B21" s="147"/>
      <c r="C21" s="174" t="s">
        <v>131</v>
      </c>
      <c r="D21" s="152"/>
      <c r="E21" s="138"/>
      <c r="F21" s="134"/>
      <c r="G21" s="134"/>
      <c r="H21" s="134"/>
      <c r="I21" s="134"/>
      <c r="K21" s="137"/>
    </row>
    <row r="22" spans="1:11" s="151" customFormat="1" ht="14.1" customHeight="1">
      <c r="A22" s="159"/>
      <c r="B22" s="147"/>
      <c r="C22" s="147" t="s">
        <v>142</v>
      </c>
      <c r="D22" s="152"/>
      <c r="E22" s="138"/>
      <c r="F22" s="134"/>
      <c r="G22" s="134"/>
      <c r="H22" s="134"/>
      <c r="I22" s="134"/>
      <c r="K22" s="137"/>
    </row>
    <row r="23" spans="1:11" s="151" customFormat="1" ht="14.1" customHeight="1">
      <c r="A23" s="159"/>
      <c r="B23" s="147"/>
      <c r="C23" s="147" t="s">
        <v>132</v>
      </c>
      <c r="D23" s="152"/>
      <c r="E23" s="138"/>
      <c r="F23" s="134"/>
      <c r="G23" s="134"/>
      <c r="H23" s="134"/>
      <c r="I23" s="134"/>
      <c r="K23" s="137"/>
    </row>
    <row r="24" spans="1:11" s="151" customFormat="1" ht="14.1" customHeight="1">
      <c r="A24" s="159"/>
      <c r="B24" s="147"/>
      <c r="C24" s="147" t="s">
        <v>143</v>
      </c>
      <c r="D24" s="152"/>
      <c r="E24" s="138"/>
      <c r="F24" s="134"/>
      <c r="G24" s="134"/>
      <c r="H24" s="134"/>
      <c r="I24" s="134"/>
      <c r="K24" s="137"/>
    </row>
    <row r="25" spans="1:11" s="151" customFormat="1" ht="14.1" customHeight="1">
      <c r="A25" s="159"/>
      <c r="B25" s="147"/>
      <c r="C25" s="147" t="s">
        <v>133</v>
      </c>
      <c r="D25" s="152"/>
      <c r="E25" s="138"/>
      <c r="F25" s="134"/>
      <c r="G25" s="134"/>
      <c r="H25" s="134"/>
      <c r="I25" s="134"/>
      <c r="K25" s="137"/>
    </row>
    <row r="26" spans="1:11" s="151" customFormat="1" ht="14.1" customHeight="1">
      <c r="A26" s="159"/>
      <c r="B26" s="147"/>
      <c r="C26" s="147" t="s">
        <v>147</v>
      </c>
      <c r="D26" s="152"/>
      <c r="E26" s="138"/>
      <c r="F26" s="134"/>
      <c r="G26" s="134"/>
      <c r="H26" s="134"/>
      <c r="I26" s="134"/>
      <c r="K26" s="137"/>
    </row>
    <row r="27" spans="1:11" s="151" customFormat="1" ht="14.1" customHeight="1">
      <c r="A27" s="159"/>
      <c r="B27" s="147"/>
      <c r="C27" s="147" t="s">
        <v>134</v>
      </c>
      <c r="D27" s="152"/>
      <c r="E27" s="138"/>
      <c r="F27" s="134"/>
      <c r="G27" s="134"/>
      <c r="H27" s="134"/>
      <c r="I27" s="134"/>
      <c r="K27" s="137"/>
    </row>
    <row r="28" spans="1:11" s="151" customFormat="1" ht="14.1" customHeight="1">
      <c r="A28" s="159"/>
      <c r="B28" s="147"/>
      <c r="C28" s="147" t="s">
        <v>142</v>
      </c>
      <c r="D28" s="152"/>
      <c r="E28" s="138"/>
      <c r="F28" s="134"/>
      <c r="G28" s="134"/>
      <c r="H28" s="134"/>
      <c r="I28" s="134"/>
      <c r="K28" s="137"/>
    </row>
    <row r="29" spans="1:11" s="151" customFormat="1" ht="14.1" customHeight="1">
      <c r="A29" s="159"/>
      <c r="B29" s="147"/>
      <c r="C29" s="147" t="s">
        <v>135</v>
      </c>
      <c r="D29" s="152"/>
      <c r="E29" s="138"/>
      <c r="F29" s="134"/>
      <c r="G29" s="134"/>
      <c r="H29" s="134"/>
      <c r="I29" s="134"/>
      <c r="K29" s="137"/>
    </row>
    <row r="30" spans="1:11" s="151" customFormat="1" ht="14.1" customHeight="1">
      <c r="A30" s="159"/>
      <c r="B30" s="147"/>
      <c r="C30" s="176" t="s">
        <v>148</v>
      </c>
      <c r="D30" s="152"/>
      <c r="E30" s="138"/>
      <c r="F30" s="134"/>
      <c r="G30" s="134"/>
      <c r="H30" s="134"/>
      <c r="I30" s="134"/>
      <c r="K30" s="137"/>
    </row>
    <row r="31" spans="1:11" s="151" customFormat="1" ht="14.1" customHeight="1">
      <c r="A31" s="159"/>
      <c r="B31" s="147"/>
      <c r="C31" s="176" t="s">
        <v>149</v>
      </c>
      <c r="D31" s="152"/>
      <c r="E31" s="138"/>
      <c r="F31" s="134"/>
      <c r="G31" s="134"/>
      <c r="H31" s="134"/>
      <c r="I31" s="134"/>
      <c r="K31" s="137"/>
    </row>
    <row r="32" spans="1:11" s="151" customFormat="1" ht="14.1" customHeight="1">
      <c r="A32" s="159"/>
      <c r="B32" s="147"/>
      <c r="C32" s="175" t="s">
        <v>136</v>
      </c>
      <c r="D32" s="152"/>
      <c r="E32" s="138"/>
      <c r="F32" s="134"/>
      <c r="G32" s="134"/>
      <c r="H32" s="134"/>
      <c r="I32" s="134"/>
      <c r="K32" s="137"/>
    </row>
    <row r="33" spans="1:11" s="151" customFormat="1" ht="14.1" customHeight="1">
      <c r="A33" s="159"/>
      <c r="B33" s="147"/>
      <c r="C33" s="175" t="s">
        <v>156</v>
      </c>
      <c r="D33" s="152"/>
      <c r="E33" s="138"/>
      <c r="F33" s="134"/>
      <c r="G33" s="134"/>
      <c r="H33" s="134"/>
      <c r="I33" s="134"/>
      <c r="K33" s="137"/>
    </row>
    <row r="34" spans="1:11" s="151" customFormat="1" ht="14.1" customHeight="1">
      <c r="A34" s="159" t="s">
        <v>150</v>
      </c>
      <c r="B34" s="147" t="s">
        <v>106</v>
      </c>
      <c r="C34" s="147" t="s">
        <v>137</v>
      </c>
      <c r="D34" s="152" t="s">
        <v>79</v>
      </c>
      <c r="E34" s="138">
        <v>1</v>
      </c>
      <c r="F34" s="182">
        <v>0</v>
      </c>
      <c r="G34" s="134">
        <f t="shared" ref="G34" si="2">E34*F34</f>
        <v>0</v>
      </c>
      <c r="H34" s="182">
        <v>0</v>
      </c>
      <c r="I34" s="134">
        <f t="shared" ref="I34" si="3">E34*H34</f>
        <v>0</v>
      </c>
      <c r="K34" s="137"/>
    </row>
    <row r="35" spans="1:11" s="151" customFormat="1" ht="14.1" customHeight="1">
      <c r="A35" s="159"/>
      <c r="B35" s="147"/>
      <c r="C35" s="147" t="s">
        <v>151</v>
      </c>
      <c r="D35" s="152"/>
      <c r="E35" s="138"/>
      <c r="F35" s="134"/>
      <c r="G35" s="134"/>
      <c r="H35" s="134"/>
      <c r="I35" s="134"/>
      <c r="K35" s="137"/>
    </row>
    <row r="36" spans="1:11" s="151" customFormat="1" ht="14.1" customHeight="1">
      <c r="A36" s="159"/>
      <c r="B36" s="147"/>
      <c r="C36" s="147" t="s">
        <v>138</v>
      </c>
      <c r="D36" s="152"/>
      <c r="E36" s="138"/>
      <c r="F36" s="134"/>
      <c r="G36" s="134"/>
      <c r="H36" s="134"/>
      <c r="I36" s="134"/>
      <c r="K36" s="137"/>
    </row>
    <row r="37" spans="1:11" s="151" customFormat="1" ht="14.1" customHeight="1">
      <c r="A37" s="159"/>
      <c r="B37" s="147"/>
      <c r="C37" s="147" t="s">
        <v>152</v>
      </c>
      <c r="D37" s="152"/>
      <c r="E37" s="138"/>
      <c r="F37" s="134"/>
      <c r="G37" s="134"/>
      <c r="H37" s="134"/>
      <c r="I37" s="134"/>
      <c r="K37" s="137"/>
    </row>
    <row r="38" spans="1:11" s="151" customFormat="1" ht="14.1" customHeight="1">
      <c r="A38" s="159"/>
      <c r="B38" s="147"/>
      <c r="C38" s="147" t="s">
        <v>153</v>
      </c>
      <c r="D38" s="152"/>
      <c r="E38" s="138"/>
      <c r="F38" s="134"/>
      <c r="G38" s="134"/>
      <c r="H38" s="134"/>
      <c r="I38" s="134"/>
      <c r="K38" s="137"/>
    </row>
    <row r="39" spans="1:11" s="151" customFormat="1" ht="14.1" customHeight="1">
      <c r="A39" s="159"/>
      <c r="B39" s="147"/>
      <c r="C39" s="147" t="s">
        <v>139</v>
      </c>
      <c r="D39" s="152"/>
      <c r="E39" s="138"/>
      <c r="F39" s="134"/>
      <c r="G39" s="134"/>
      <c r="H39" s="134"/>
      <c r="I39" s="134"/>
      <c r="K39" s="137"/>
    </row>
    <row r="40" spans="1:11" s="151" customFormat="1" ht="14.1" customHeight="1">
      <c r="A40" s="159"/>
      <c r="B40" s="147"/>
      <c r="C40" s="147" t="s">
        <v>154</v>
      </c>
      <c r="D40" s="152"/>
      <c r="E40" s="138"/>
      <c r="F40" s="134"/>
      <c r="G40" s="134"/>
      <c r="H40" s="134"/>
      <c r="I40" s="134"/>
      <c r="K40" s="137"/>
    </row>
    <row r="41" spans="1:11" s="151" customFormat="1" ht="14.1" customHeight="1">
      <c r="A41" s="159" t="s">
        <v>155</v>
      </c>
      <c r="B41" s="147" t="s">
        <v>107</v>
      </c>
      <c r="C41" s="160" t="s">
        <v>157</v>
      </c>
      <c r="D41" s="162" t="s">
        <v>87</v>
      </c>
      <c r="E41" s="163">
        <v>3</v>
      </c>
      <c r="F41" s="182">
        <v>0</v>
      </c>
      <c r="G41" s="134">
        <f t="shared" ref="G41:G42" si="4">E41*F41</f>
        <v>0</v>
      </c>
      <c r="H41" s="182">
        <v>0</v>
      </c>
      <c r="I41" s="134">
        <f t="shared" ref="I41:I42" si="5">E41*H41</f>
        <v>0</v>
      </c>
      <c r="J41" s="111"/>
      <c r="K41" s="164"/>
    </row>
    <row r="42" spans="1:11" s="151" customFormat="1" ht="14.1" customHeight="1">
      <c r="A42" s="159" t="s">
        <v>96</v>
      </c>
      <c r="B42" s="147" t="s">
        <v>108</v>
      </c>
      <c r="C42" s="147" t="s">
        <v>158</v>
      </c>
      <c r="D42" s="162" t="s">
        <v>79</v>
      </c>
      <c r="E42" s="163">
        <v>1</v>
      </c>
      <c r="F42" s="182">
        <v>0</v>
      </c>
      <c r="G42" s="161">
        <f t="shared" si="4"/>
        <v>0</v>
      </c>
      <c r="H42" s="182">
        <v>0</v>
      </c>
      <c r="I42" s="161">
        <f t="shared" si="5"/>
        <v>0</v>
      </c>
      <c r="K42" s="137"/>
    </row>
    <row r="43" spans="1:11" s="151" customFormat="1" ht="14.1" customHeight="1">
      <c r="A43" s="159" t="s">
        <v>159</v>
      </c>
      <c r="B43" s="147" t="s">
        <v>109</v>
      </c>
      <c r="C43" s="147" t="s">
        <v>160</v>
      </c>
      <c r="D43" s="162" t="s">
        <v>79</v>
      </c>
      <c r="E43" s="163">
        <v>1</v>
      </c>
      <c r="F43" s="182">
        <v>0</v>
      </c>
      <c r="G43" s="161">
        <f t="shared" ref="G43:G47" si="6">E43*F43</f>
        <v>0</v>
      </c>
      <c r="H43" s="182">
        <v>0</v>
      </c>
      <c r="I43" s="161">
        <f t="shared" ref="I43:I47" si="7">E43*H43</f>
        <v>0</v>
      </c>
      <c r="J43" s="111"/>
      <c r="K43" s="164"/>
    </row>
    <row r="44" spans="1:11" s="151" customFormat="1" ht="14.1" customHeight="1">
      <c r="A44" s="159" t="s">
        <v>238</v>
      </c>
      <c r="B44" s="147" t="s">
        <v>162</v>
      </c>
      <c r="C44" s="147" t="s">
        <v>239</v>
      </c>
      <c r="D44" s="162" t="s">
        <v>79</v>
      </c>
      <c r="E44" s="163">
        <v>1</v>
      </c>
      <c r="F44" s="182">
        <v>0</v>
      </c>
      <c r="G44" s="161">
        <f t="shared" si="6"/>
        <v>0</v>
      </c>
      <c r="H44" s="182">
        <v>0</v>
      </c>
      <c r="I44" s="161">
        <f t="shared" si="7"/>
        <v>0</v>
      </c>
      <c r="J44" s="111"/>
      <c r="K44" s="164"/>
    </row>
    <row r="45" spans="1:11" s="151" customFormat="1" ht="14.1" customHeight="1">
      <c r="A45" s="159"/>
      <c r="B45" s="147"/>
      <c r="C45" s="147" t="s">
        <v>240</v>
      </c>
      <c r="D45" s="162"/>
      <c r="E45" s="163"/>
      <c r="F45" s="161"/>
      <c r="G45" s="161"/>
      <c r="H45" s="161"/>
      <c r="I45" s="161"/>
      <c r="J45" s="111"/>
      <c r="K45" s="164"/>
    </row>
    <row r="46" spans="1:11" s="151" customFormat="1" ht="14.1" customHeight="1">
      <c r="A46" s="159"/>
      <c r="B46" s="147"/>
      <c r="C46" s="147" t="s">
        <v>241</v>
      </c>
      <c r="D46" s="162"/>
      <c r="E46" s="163"/>
      <c r="F46" s="161"/>
      <c r="G46" s="161"/>
      <c r="H46" s="161"/>
      <c r="I46" s="161"/>
      <c r="J46" s="111"/>
      <c r="K46" s="164"/>
    </row>
    <row r="47" spans="1:11" s="151" customFormat="1" ht="14.1" customHeight="1">
      <c r="A47" s="159" t="s">
        <v>161</v>
      </c>
      <c r="B47" s="147" t="s">
        <v>169</v>
      </c>
      <c r="C47" s="147" t="s">
        <v>164</v>
      </c>
      <c r="D47" s="162" t="s">
        <v>79</v>
      </c>
      <c r="E47" s="163">
        <v>1</v>
      </c>
      <c r="F47" s="182">
        <v>0</v>
      </c>
      <c r="G47" s="161">
        <f t="shared" si="6"/>
        <v>0</v>
      </c>
      <c r="H47" s="182">
        <v>0</v>
      </c>
      <c r="I47" s="161">
        <f t="shared" si="7"/>
        <v>0</v>
      </c>
      <c r="K47" s="137"/>
    </row>
    <row r="48" spans="1:11" s="151" customFormat="1" ht="14.1" customHeight="1">
      <c r="A48" s="159"/>
      <c r="B48" s="147"/>
      <c r="C48" s="147" t="s">
        <v>166</v>
      </c>
      <c r="D48" s="152"/>
      <c r="E48" s="138"/>
      <c r="F48" s="134"/>
      <c r="G48" s="134"/>
      <c r="H48" s="134"/>
      <c r="I48" s="134"/>
      <c r="K48" s="137"/>
    </row>
    <row r="49" spans="1:11" s="151" customFormat="1" ht="14.1" customHeight="1">
      <c r="A49" s="159"/>
      <c r="B49" s="147"/>
      <c r="C49" s="147" t="s">
        <v>167</v>
      </c>
      <c r="D49" s="152"/>
      <c r="E49" s="138"/>
      <c r="F49" s="134"/>
      <c r="G49" s="134"/>
      <c r="H49" s="134"/>
      <c r="I49" s="134"/>
      <c r="K49" s="137"/>
    </row>
    <row r="50" spans="1:11" s="151" customFormat="1" ht="14.1" customHeight="1">
      <c r="A50" s="159" t="s">
        <v>168</v>
      </c>
      <c r="B50" s="147" t="s">
        <v>174</v>
      </c>
      <c r="C50" s="147" t="s">
        <v>165</v>
      </c>
      <c r="D50" s="162" t="s">
        <v>79</v>
      </c>
      <c r="E50" s="163">
        <v>3</v>
      </c>
      <c r="F50" s="182">
        <v>0</v>
      </c>
      <c r="G50" s="161">
        <f t="shared" ref="G50" si="8">E50*F50</f>
        <v>0</v>
      </c>
      <c r="H50" s="182">
        <v>0</v>
      </c>
      <c r="I50" s="161">
        <f t="shared" ref="I50" si="9">E50*H50</f>
        <v>0</v>
      </c>
      <c r="K50" s="137"/>
    </row>
    <row r="51" spans="1:11" s="151" customFormat="1" ht="14.1" customHeight="1">
      <c r="A51" s="159"/>
      <c r="B51" s="147"/>
      <c r="C51" s="147" t="s">
        <v>163</v>
      </c>
      <c r="D51" s="152"/>
      <c r="E51" s="138"/>
      <c r="F51" s="134"/>
      <c r="G51" s="134"/>
      <c r="H51" s="134"/>
      <c r="I51" s="134"/>
      <c r="K51" s="137"/>
    </row>
    <row r="52" spans="1:11" s="151" customFormat="1" ht="14.1" customHeight="1">
      <c r="A52" s="159"/>
      <c r="B52" s="147"/>
      <c r="C52" s="147" t="s">
        <v>172</v>
      </c>
      <c r="D52" s="162"/>
      <c r="E52" s="163"/>
      <c r="F52" s="161"/>
      <c r="G52" s="161"/>
      <c r="H52" s="161"/>
      <c r="I52" s="161"/>
      <c r="J52" s="111"/>
      <c r="K52" s="164"/>
    </row>
    <row r="53" spans="1:11" s="151" customFormat="1" ht="14.1" customHeight="1">
      <c r="A53" s="159"/>
      <c r="B53" s="147"/>
      <c r="C53" s="147" t="s">
        <v>171</v>
      </c>
      <c r="D53" s="162"/>
      <c r="E53" s="163"/>
      <c r="F53" s="161"/>
      <c r="G53" s="161"/>
      <c r="H53" s="161"/>
      <c r="I53" s="161"/>
      <c r="J53" s="111"/>
      <c r="K53" s="164"/>
    </row>
    <row r="54" spans="1:11" s="151" customFormat="1" ht="14.1" customHeight="1">
      <c r="A54" s="159"/>
      <c r="B54" s="147"/>
      <c r="C54" s="147" t="s">
        <v>170</v>
      </c>
      <c r="D54" s="162"/>
      <c r="E54" s="163"/>
      <c r="F54" s="161"/>
      <c r="G54" s="161"/>
      <c r="H54" s="161"/>
      <c r="I54" s="161"/>
      <c r="J54" s="111"/>
      <c r="K54" s="164"/>
    </row>
    <row r="55" spans="1:11" s="151" customFormat="1" ht="14.1" customHeight="1">
      <c r="A55" s="159" t="s">
        <v>173</v>
      </c>
      <c r="B55" s="147" t="s">
        <v>176</v>
      </c>
      <c r="C55" s="147" t="s">
        <v>177</v>
      </c>
      <c r="D55" s="162" t="s">
        <v>79</v>
      </c>
      <c r="E55" s="163">
        <v>1</v>
      </c>
      <c r="F55" s="182">
        <v>0</v>
      </c>
      <c r="G55" s="161">
        <f t="shared" ref="G55" si="10">E55*F55</f>
        <v>0</v>
      </c>
      <c r="H55" s="182">
        <v>0</v>
      </c>
      <c r="I55" s="161">
        <f t="shared" ref="I55" si="11">E55*H55</f>
        <v>0</v>
      </c>
      <c r="K55" s="137"/>
    </row>
    <row r="56" spans="1:11" s="151" customFormat="1" ht="14.1" customHeight="1">
      <c r="A56" s="159"/>
      <c r="B56" s="147"/>
      <c r="C56" s="147" t="s">
        <v>247</v>
      </c>
      <c r="D56" s="152"/>
      <c r="E56" s="138"/>
      <c r="F56" s="134"/>
      <c r="G56" s="134"/>
      <c r="H56" s="134"/>
      <c r="I56" s="134"/>
      <c r="K56" s="137"/>
    </row>
    <row r="57" spans="1:11" s="151" customFormat="1" ht="14.1" customHeight="1">
      <c r="A57" s="159"/>
      <c r="B57" s="147"/>
      <c r="C57" s="147" t="s">
        <v>178</v>
      </c>
      <c r="D57" s="152"/>
      <c r="E57" s="138"/>
      <c r="F57" s="134"/>
      <c r="G57" s="134"/>
      <c r="H57" s="134"/>
      <c r="I57" s="134"/>
      <c r="K57" s="137"/>
    </row>
    <row r="58" spans="1:11" s="151" customFormat="1" ht="14.1" customHeight="1">
      <c r="A58" s="159" t="s">
        <v>175</v>
      </c>
      <c r="B58" s="147" t="s">
        <v>181</v>
      </c>
      <c r="C58" s="147" t="s">
        <v>179</v>
      </c>
      <c r="D58" s="162" t="s">
        <v>79</v>
      </c>
      <c r="E58" s="163">
        <v>1</v>
      </c>
      <c r="F58" s="182">
        <v>0</v>
      </c>
      <c r="G58" s="161">
        <f t="shared" ref="G58" si="12">E58*F58</f>
        <v>0</v>
      </c>
      <c r="H58" s="182">
        <v>0</v>
      </c>
      <c r="I58" s="161">
        <f t="shared" ref="I58" si="13">E58*H58</f>
        <v>0</v>
      </c>
      <c r="K58" s="137"/>
    </row>
    <row r="59" spans="1:11" s="151" customFormat="1" ht="14.1" customHeight="1">
      <c r="A59" s="159" t="s">
        <v>180</v>
      </c>
      <c r="B59" s="147" t="s">
        <v>182</v>
      </c>
      <c r="C59" s="147" t="s">
        <v>184</v>
      </c>
      <c r="D59" s="162" t="s">
        <v>79</v>
      </c>
      <c r="E59" s="163">
        <v>5</v>
      </c>
      <c r="F59" s="182">
        <v>0</v>
      </c>
      <c r="G59" s="161">
        <f t="shared" ref="G59" si="14">E59*F59</f>
        <v>0</v>
      </c>
      <c r="H59" s="182">
        <v>0</v>
      </c>
      <c r="I59" s="161">
        <f t="shared" ref="I59" si="15">E59*H59</f>
        <v>0</v>
      </c>
      <c r="K59" s="137"/>
    </row>
    <row r="60" spans="1:11" s="151" customFormat="1" ht="14.1" customHeight="1">
      <c r="A60" s="159" t="s">
        <v>183</v>
      </c>
      <c r="B60" s="147" t="s">
        <v>187</v>
      </c>
      <c r="C60" s="147" t="s">
        <v>185</v>
      </c>
      <c r="D60" s="162" t="s">
        <v>79</v>
      </c>
      <c r="E60" s="163">
        <v>5</v>
      </c>
      <c r="F60" s="182">
        <v>0</v>
      </c>
      <c r="G60" s="161">
        <f t="shared" ref="G60" si="16">E60*F60</f>
        <v>0</v>
      </c>
      <c r="H60" s="182">
        <v>0</v>
      </c>
      <c r="I60" s="161">
        <f t="shared" ref="I60" si="17">E60*H60</f>
        <v>0</v>
      </c>
      <c r="K60" s="137"/>
    </row>
    <row r="61" spans="1:11" s="151" customFormat="1" ht="14.1" customHeight="1">
      <c r="A61" s="159" t="s">
        <v>186</v>
      </c>
      <c r="B61" s="147" t="s">
        <v>189</v>
      </c>
      <c r="C61" s="147" t="s">
        <v>194</v>
      </c>
      <c r="D61" s="162" t="s">
        <v>79</v>
      </c>
      <c r="E61" s="163">
        <v>2</v>
      </c>
      <c r="F61" s="182">
        <v>0</v>
      </c>
      <c r="G61" s="161">
        <f t="shared" ref="G61" si="18">E61*F61</f>
        <v>0</v>
      </c>
      <c r="H61" s="182">
        <v>0</v>
      </c>
      <c r="I61" s="161">
        <f t="shared" ref="I61" si="19">E61*H61</f>
        <v>0</v>
      </c>
      <c r="K61" s="137"/>
    </row>
    <row r="62" spans="1:11" s="151" customFormat="1" ht="14.1" customHeight="1">
      <c r="A62" s="159" t="s">
        <v>188</v>
      </c>
      <c r="B62" s="147" t="s">
        <v>191</v>
      </c>
      <c r="C62" s="147" t="s">
        <v>195</v>
      </c>
      <c r="D62" s="162" t="s">
        <v>79</v>
      </c>
      <c r="E62" s="163">
        <v>2</v>
      </c>
      <c r="F62" s="182">
        <v>0</v>
      </c>
      <c r="G62" s="161">
        <f t="shared" ref="G62:G63" si="20">E62*F62</f>
        <v>0</v>
      </c>
      <c r="H62" s="182">
        <v>0</v>
      </c>
      <c r="I62" s="161">
        <f t="shared" ref="I62:I63" si="21">E62*H62</f>
        <v>0</v>
      </c>
      <c r="K62" s="137"/>
    </row>
    <row r="63" spans="1:11" s="151" customFormat="1" ht="14.1" customHeight="1">
      <c r="A63" s="159" t="s">
        <v>190</v>
      </c>
      <c r="B63" s="147" t="s">
        <v>193</v>
      </c>
      <c r="C63" s="147" t="s">
        <v>196</v>
      </c>
      <c r="D63" s="162" t="s">
        <v>79</v>
      </c>
      <c r="E63" s="163">
        <v>1</v>
      </c>
      <c r="F63" s="182">
        <v>0</v>
      </c>
      <c r="G63" s="161">
        <f t="shared" si="20"/>
        <v>0</v>
      </c>
      <c r="H63" s="182">
        <v>0</v>
      </c>
      <c r="I63" s="161">
        <f t="shared" si="21"/>
        <v>0</v>
      </c>
      <c r="K63" s="137"/>
    </row>
    <row r="64" spans="1:11" s="151" customFormat="1" ht="14.1" customHeight="1">
      <c r="A64" s="159" t="s">
        <v>192</v>
      </c>
      <c r="B64" s="147" t="s">
        <v>199</v>
      </c>
      <c r="C64" s="147" t="s">
        <v>197</v>
      </c>
      <c r="D64" s="162" t="s">
        <v>79</v>
      </c>
      <c r="E64" s="163">
        <v>1</v>
      </c>
      <c r="F64" s="182">
        <v>0</v>
      </c>
      <c r="G64" s="161">
        <f t="shared" ref="G64" si="22">E64*F64</f>
        <v>0</v>
      </c>
      <c r="H64" s="182">
        <v>0</v>
      </c>
      <c r="I64" s="161">
        <f t="shared" ref="I64" si="23">E64*H64</f>
        <v>0</v>
      </c>
      <c r="K64" s="137"/>
    </row>
    <row r="65" spans="1:12" s="151" customFormat="1" ht="14.1" customHeight="1">
      <c r="A65" s="159" t="s">
        <v>198</v>
      </c>
      <c r="B65" s="147" t="s">
        <v>207</v>
      </c>
      <c r="C65" s="147" t="s">
        <v>200</v>
      </c>
      <c r="D65" s="162" t="s">
        <v>79</v>
      </c>
      <c r="E65" s="163">
        <v>2</v>
      </c>
      <c r="F65" s="182">
        <v>0</v>
      </c>
      <c r="G65" s="161">
        <f>E65*F65</f>
        <v>0</v>
      </c>
      <c r="H65" s="182">
        <v>0</v>
      </c>
      <c r="I65" s="161">
        <f>E65*H65</f>
        <v>0</v>
      </c>
      <c r="J65" s="111"/>
      <c r="K65" s="164"/>
    </row>
    <row r="66" spans="1:12" s="151" customFormat="1" ht="14.1" customHeight="1">
      <c r="A66" s="159"/>
      <c r="C66" s="147"/>
      <c r="D66" s="162"/>
      <c r="E66" s="163"/>
      <c r="F66" s="161"/>
      <c r="G66" s="161"/>
      <c r="H66" s="161"/>
      <c r="I66" s="161"/>
      <c r="J66" s="111"/>
      <c r="K66" s="164"/>
    </row>
    <row r="67" spans="1:12" s="151" customFormat="1" ht="14.1" customHeight="1">
      <c r="A67" s="159"/>
      <c r="B67" s="147" t="s">
        <v>208</v>
      </c>
      <c r="C67" s="160" t="s">
        <v>202</v>
      </c>
      <c r="D67" s="162" t="s">
        <v>201</v>
      </c>
      <c r="E67" s="138">
        <v>15</v>
      </c>
      <c r="F67" s="182">
        <v>0</v>
      </c>
      <c r="G67" s="161">
        <f>E67*F67</f>
        <v>0</v>
      </c>
      <c r="H67" s="182">
        <v>0</v>
      </c>
      <c r="I67" s="161">
        <f>E67*H67</f>
        <v>0</v>
      </c>
      <c r="J67" s="111"/>
      <c r="K67" s="164"/>
    </row>
    <row r="68" spans="1:12" s="151" customFormat="1" ht="14.1" customHeight="1">
      <c r="A68" s="159"/>
      <c r="C68" s="160" t="s">
        <v>203</v>
      </c>
      <c r="D68" s="162"/>
      <c r="E68" s="138"/>
      <c r="F68" s="161"/>
      <c r="G68" s="161"/>
      <c r="H68" s="161"/>
      <c r="I68" s="161"/>
      <c r="J68" s="111"/>
      <c r="K68" s="164"/>
    </row>
    <row r="69" spans="1:12" s="151" customFormat="1" ht="14.1" customHeight="1">
      <c r="A69" s="159"/>
      <c r="B69" s="147" t="s">
        <v>209</v>
      </c>
      <c r="C69" s="160" t="s">
        <v>206</v>
      </c>
      <c r="D69" s="162" t="s">
        <v>201</v>
      </c>
      <c r="E69" s="138">
        <v>70</v>
      </c>
      <c r="F69" s="182">
        <v>0</v>
      </c>
      <c r="G69" s="161">
        <f>E69*F69</f>
        <v>0</v>
      </c>
      <c r="H69" s="182">
        <v>0</v>
      </c>
      <c r="I69" s="161">
        <f>E69*H69</f>
        <v>0</v>
      </c>
      <c r="J69" s="111"/>
      <c r="K69" s="164"/>
    </row>
    <row r="70" spans="1:12" s="151" customFormat="1" ht="14.1" customHeight="1">
      <c r="A70" s="159"/>
      <c r="C70" s="147" t="s">
        <v>104</v>
      </c>
      <c r="D70" s="152"/>
      <c r="E70" s="138"/>
      <c r="F70" s="134"/>
      <c r="G70" s="134"/>
      <c r="H70" s="134"/>
      <c r="I70" s="134"/>
      <c r="J70" s="111"/>
      <c r="K70" s="164"/>
    </row>
    <row r="71" spans="1:12" s="151" customFormat="1" ht="14.1" customHeight="1">
      <c r="A71" s="159"/>
      <c r="C71" s="147" t="s">
        <v>204</v>
      </c>
      <c r="D71" s="152"/>
      <c r="E71" s="138"/>
      <c r="F71" s="134"/>
      <c r="G71" s="134"/>
      <c r="H71" s="134"/>
      <c r="I71" s="134"/>
      <c r="J71" s="111"/>
      <c r="K71" s="164"/>
    </row>
    <row r="72" spans="1:12" s="151" customFormat="1" ht="14.1" customHeight="1">
      <c r="A72" s="159"/>
      <c r="B72" s="147" t="s">
        <v>210</v>
      </c>
      <c r="C72" s="148" t="s">
        <v>205</v>
      </c>
      <c r="D72" s="146" t="s">
        <v>87</v>
      </c>
      <c r="E72" s="138">
        <v>30</v>
      </c>
      <c r="F72" s="182">
        <v>0</v>
      </c>
      <c r="G72" s="134">
        <f t="shared" ref="G72" si="24">E72*F72</f>
        <v>0</v>
      </c>
      <c r="H72" s="182">
        <v>0</v>
      </c>
      <c r="I72" s="134">
        <f t="shared" ref="I72:I73" si="25">E72*H72</f>
        <v>0</v>
      </c>
      <c r="J72" s="111"/>
      <c r="K72" s="137"/>
    </row>
    <row r="73" spans="1:12" s="151" customFormat="1" ht="14.1" customHeight="1">
      <c r="A73" s="159"/>
      <c r="B73" s="147" t="s">
        <v>237</v>
      </c>
      <c r="C73" s="148" t="s">
        <v>213</v>
      </c>
      <c r="D73" s="146" t="s">
        <v>79</v>
      </c>
      <c r="E73" s="138">
        <v>1</v>
      </c>
      <c r="F73" s="134"/>
      <c r="G73" s="134"/>
      <c r="H73" s="182">
        <v>0</v>
      </c>
      <c r="I73" s="134">
        <f t="shared" si="25"/>
        <v>0</v>
      </c>
      <c r="J73" s="111"/>
      <c r="K73" s="137"/>
    </row>
    <row r="74" spans="1:12" s="151" customFormat="1" ht="14.1" customHeight="1">
      <c r="A74" s="159"/>
      <c r="C74" s="148" t="s">
        <v>215</v>
      </c>
      <c r="D74" s="146"/>
      <c r="E74" s="138"/>
      <c r="F74" s="134"/>
      <c r="G74" s="134"/>
      <c r="H74" s="134"/>
      <c r="I74" s="134"/>
      <c r="J74" s="111"/>
      <c r="K74" s="137"/>
    </row>
    <row r="75" spans="1:12" s="151" customFormat="1" ht="14.1" customHeight="1">
      <c r="A75" s="159"/>
      <c r="C75" s="148" t="s">
        <v>211</v>
      </c>
      <c r="D75" s="146"/>
      <c r="E75" s="138"/>
      <c r="F75" s="134"/>
      <c r="G75" s="134"/>
      <c r="H75" s="134"/>
      <c r="I75" s="134"/>
      <c r="J75" s="111"/>
      <c r="K75" s="137"/>
    </row>
    <row r="76" spans="1:12" s="151" customFormat="1" ht="14.1" customHeight="1">
      <c r="A76" s="159"/>
      <c r="C76" s="148" t="s">
        <v>216</v>
      </c>
      <c r="D76" s="146"/>
      <c r="E76" s="138"/>
      <c r="F76" s="134"/>
      <c r="G76" s="134"/>
      <c r="H76" s="134"/>
      <c r="I76" s="134"/>
      <c r="J76" s="111"/>
      <c r="K76" s="137"/>
    </row>
    <row r="77" spans="1:12" s="151" customFormat="1" ht="14.1" customHeight="1">
      <c r="A77" s="159"/>
      <c r="C77" s="148" t="s">
        <v>212</v>
      </c>
      <c r="D77" s="146"/>
      <c r="E77" s="138"/>
      <c r="F77" s="134"/>
      <c r="G77" s="134"/>
      <c r="H77" s="134"/>
      <c r="I77" s="134"/>
      <c r="J77" s="111"/>
      <c r="K77" s="137"/>
    </row>
    <row r="78" spans="1:12" s="151" customFormat="1" ht="14.1" customHeight="1">
      <c r="A78" s="159"/>
      <c r="C78" s="148" t="s">
        <v>214</v>
      </c>
      <c r="D78" s="146"/>
      <c r="E78" s="138"/>
      <c r="F78" s="134"/>
      <c r="G78" s="134"/>
      <c r="H78" s="134"/>
      <c r="I78" s="134"/>
      <c r="J78" s="111"/>
      <c r="K78" s="137"/>
    </row>
    <row r="79" spans="1:12" s="151" customFormat="1" ht="14.1" customHeight="1">
      <c r="A79" s="159"/>
      <c r="C79" s="148"/>
      <c r="D79" s="146"/>
      <c r="E79" s="138"/>
      <c r="F79" s="134"/>
      <c r="G79" s="134"/>
      <c r="H79" s="134"/>
      <c r="I79" s="134"/>
      <c r="J79" s="111"/>
      <c r="K79" s="137"/>
    </row>
    <row r="80" spans="1:12" s="151" customFormat="1" ht="14.1" customHeight="1">
      <c r="A80" s="159"/>
      <c r="C80" s="177" t="s">
        <v>254</v>
      </c>
      <c r="D80" s="146"/>
      <c r="E80" s="138"/>
      <c r="F80" s="134"/>
      <c r="G80" s="134"/>
      <c r="H80" s="134"/>
      <c r="I80" s="134"/>
      <c r="J80" s="111"/>
      <c r="K80" s="179"/>
      <c r="L80" s="179"/>
    </row>
    <row r="81" spans="1:12" s="151" customFormat="1" ht="14.1" customHeight="1">
      <c r="A81" s="159"/>
      <c r="B81" s="147" t="s">
        <v>253</v>
      </c>
      <c r="C81" s="148" t="s">
        <v>261</v>
      </c>
      <c r="D81" s="146" t="s">
        <v>87</v>
      </c>
      <c r="E81" s="138">
        <v>20</v>
      </c>
      <c r="F81" s="183">
        <v>0</v>
      </c>
      <c r="G81" s="134">
        <f t="shared" ref="G81" si="26">E81*F81</f>
        <v>0</v>
      </c>
      <c r="H81" s="183">
        <v>0</v>
      </c>
      <c r="I81" s="134">
        <f t="shared" ref="I81" si="27">E81*H81</f>
        <v>0</v>
      </c>
      <c r="J81" s="111"/>
      <c r="K81" s="178"/>
      <c r="L81" s="178"/>
    </row>
    <row r="82" spans="1:12" s="151" customFormat="1" ht="14.1" customHeight="1">
      <c r="A82" s="159"/>
      <c r="B82" s="147" t="s">
        <v>257</v>
      </c>
      <c r="C82" s="148" t="s">
        <v>255</v>
      </c>
      <c r="D82" s="146" t="s">
        <v>87</v>
      </c>
      <c r="E82" s="138">
        <v>20</v>
      </c>
      <c r="F82" s="183">
        <v>0</v>
      </c>
      <c r="G82" s="134">
        <f t="shared" ref="G82:G85" si="28">E82*F82</f>
        <v>0</v>
      </c>
      <c r="H82" s="183">
        <v>0</v>
      </c>
      <c r="I82" s="134">
        <f t="shared" ref="I82:I85" si="29">E82*H82</f>
        <v>0</v>
      </c>
      <c r="J82" s="111"/>
      <c r="K82" s="178"/>
      <c r="L82" s="178"/>
    </row>
    <row r="83" spans="1:12" s="151" customFormat="1" ht="14.1" customHeight="1">
      <c r="A83" s="159"/>
      <c r="B83" s="147" t="s">
        <v>258</v>
      </c>
      <c r="C83" s="148" t="s">
        <v>256</v>
      </c>
      <c r="D83" s="146" t="s">
        <v>79</v>
      </c>
      <c r="E83" s="138">
        <v>1</v>
      </c>
      <c r="F83" s="183">
        <v>0</v>
      </c>
      <c r="G83" s="134">
        <f t="shared" si="28"/>
        <v>0</v>
      </c>
      <c r="H83" s="183">
        <v>0</v>
      </c>
      <c r="I83" s="134">
        <f t="shared" si="29"/>
        <v>0</v>
      </c>
      <c r="J83" s="111"/>
      <c r="K83" s="178"/>
      <c r="L83" s="178"/>
    </row>
    <row r="84" spans="1:12" s="151" customFormat="1" ht="14.1" customHeight="1">
      <c r="A84" s="159"/>
      <c r="B84" s="147" t="s">
        <v>259</v>
      </c>
      <c r="C84" s="148" t="s">
        <v>260</v>
      </c>
      <c r="D84" s="146" t="s">
        <v>87</v>
      </c>
      <c r="E84" s="138">
        <v>10</v>
      </c>
      <c r="F84" s="183">
        <v>0</v>
      </c>
      <c r="G84" s="134">
        <f t="shared" si="28"/>
        <v>0</v>
      </c>
      <c r="H84" s="183">
        <v>0</v>
      </c>
      <c r="I84" s="134">
        <f t="shared" si="29"/>
        <v>0</v>
      </c>
      <c r="J84" s="111"/>
      <c r="K84" s="178"/>
      <c r="L84" s="178"/>
    </row>
    <row r="85" spans="1:12" s="151" customFormat="1" ht="14.1" customHeight="1">
      <c r="A85" s="159"/>
      <c r="B85" s="147" t="s">
        <v>265</v>
      </c>
      <c r="C85" s="148" t="s">
        <v>262</v>
      </c>
      <c r="D85" s="146" t="s">
        <v>87</v>
      </c>
      <c r="E85" s="138">
        <v>15</v>
      </c>
      <c r="F85" s="183">
        <v>0</v>
      </c>
      <c r="G85" s="134">
        <f t="shared" si="28"/>
        <v>0</v>
      </c>
      <c r="H85" s="183">
        <v>0</v>
      </c>
      <c r="I85" s="134">
        <f t="shared" si="29"/>
        <v>0</v>
      </c>
      <c r="J85" s="111"/>
      <c r="K85" s="178"/>
      <c r="L85" s="178"/>
    </row>
    <row r="86" spans="1:12" s="151" customFormat="1" ht="14.1" customHeight="1">
      <c r="A86" s="159"/>
      <c r="B86" s="147" t="s">
        <v>266</v>
      </c>
      <c r="C86" s="148" t="s">
        <v>263</v>
      </c>
      <c r="D86" s="146" t="s">
        <v>79</v>
      </c>
      <c r="E86" s="138">
        <v>1</v>
      </c>
      <c r="F86" s="183">
        <v>0</v>
      </c>
      <c r="G86" s="134">
        <f t="shared" ref="G86:G89" si="30">E86*F86</f>
        <v>0</v>
      </c>
      <c r="H86" s="183">
        <v>0</v>
      </c>
      <c r="I86" s="134">
        <f t="shared" ref="I86:I89" si="31">E86*H86</f>
        <v>0</v>
      </c>
      <c r="J86" s="111"/>
      <c r="K86" s="178"/>
      <c r="L86" s="178"/>
    </row>
    <row r="87" spans="1:12" s="151" customFormat="1" ht="14.1" customHeight="1">
      <c r="A87" s="159"/>
      <c r="B87" s="147" t="s">
        <v>267</v>
      </c>
      <c r="C87" s="148" t="s">
        <v>264</v>
      </c>
      <c r="D87" s="146" t="s">
        <v>87</v>
      </c>
      <c r="E87" s="138">
        <v>6</v>
      </c>
      <c r="F87" s="183">
        <v>0</v>
      </c>
      <c r="G87" s="134">
        <f t="shared" si="30"/>
        <v>0</v>
      </c>
      <c r="H87" s="183">
        <v>0</v>
      </c>
      <c r="I87" s="134">
        <f t="shared" si="31"/>
        <v>0</v>
      </c>
      <c r="J87" s="111"/>
      <c r="K87" s="178"/>
      <c r="L87" s="178"/>
    </row>
    <row r="88" spans="1:12" s="151" customFormat="1" ht="14.1" customHeight="1">
      <c r="A88" s="159"/>
      <c r="B88" s="147" t="s">
        <v>268</v>
      </c>
      <c r="C88" s="148" t="s">
        <v>270</v>
      </c>
      <c r="D88" s="146" t="s">
        <v>79</v>
      </c>
      <c r="E88" s="138">
        <v>2</v>
      </c>
      <c r="F88" s="134"/>
      <c r="G88" s="134">
        <f t="shared" si="30"/>
        <v>0</v>
      </c>
      <c r="H88" s="183">
        <v>0</v>
      </c>
      <c r="I88" s="134">
        <f t="shared" si="31"/>
        <v>0</v>
      </c>
      <c r="J88" s="111"/>
      <c r="K88" s="178"/>
      <c r="L88" s="178"/>
    </row>
    <row r="89" spans="1:12" s="151" customFormat="1" ht="14.1" customHeight="1">
      <c r="A89" s="159"/>
      <c r="B89" s="147" t="s">
        <v>269</v>
      </c>
      <c r="C89" s="148" t="s">
        <v>271</v>
      </c>
      <c r="D89" s="146" t="s">
        <v>79</v>
      </c>
      <c r="E89" s="138">
        <v>1</v>
      </c>
      <c r="F89" s="182">
        <v>0</v>
      </c>
      <c r="G89" s="134">
        <f t="shared" si="30"/>
        <v>0</v>
      </c>
      <c r="H89" s="183">
        <v>0</v>
      </c>
      <c r="I89" s="134">
        <f t="shared" si="31"/>
        <v>0</v>
      </c>
      <c r="J89" s="111"/>
      <c r="K89" s="178"/>
      <c r="L89" s="178"/>
    </row>
    <row r="90" spans="1:12" s="151" customFormat="1" ht="14.1" customHeight="1">
      <c r="A90" s="153"/>
      <c r="B90" s="147"/>
      <c r="C90" s="156" t="s">
        <v>93</v>
      </c>
      <c r="D90" s="150"/>
      <c r="E90" s="138"/>
      <c r="F90" s="134"/>
      <c r="G90" s="157">
        <f>SUM(G10:G89)</f>
        <v>0</v>
      </c>
      <c r="H90" s="157"/>
      <c r="I90" s="157">
        <f>SUM(I10:I89)</f>
        <v>0</v>
      </c>
      <c r="K90" s="149"/>
    </row>
    <row r="91" spans="1:12" s="151" customFormat="1" ht="9.9499999999999993" customHeight="1">
      <c r="A91" s="153"/>
      <c r="B91" s="147"/>
      <c r="C91" s="154"/>
      <c r="D91" s="150"/>
      <c r="E91" s="138"/>
      <c r="F91" s="134"/>
      <c r="G91" s="134"/>
      <c r="H91" s="134"/>
      <c r="I91" s="134"/>
      <c r="K91" s="149"/>
    </row>
    <row r="92" spans="1:12" s="112" customFormat="1" ht="5.0999999999999996" customHeight="1">
      <c r="A92" s="115"/>
      <c r="B92" s="116"/>
      <c r="C92" s="141"/>
      <c r="D92" s="116"/>
      <c r="E92" s="116"/>
      <c r="F92" s="116"/>
      <c r="G92" s="116"/>
      <c r="H92" s="116"/>
      <c r="I92" s="117"/>
      <c r="K92" s="137"/>
    </row>
    <row r="93" spans="1:12" s="112" customFormat="1" ht="14.1" customHeight="1">
      <c r="A93" s="118" t="s">
        <v>125</v>
      </c>
      <c r="B93" s="113"/>
      <c r="C93" s="142"/>
      <c r="D93" s="113"/>
      <c r="E93" s="113"/>
      <c r="F93" s="113"/>
      <c r="G93" s="113"/>
      <c r="H93" s="113"/>
      <c r="I93" s="119"/>
      <c r="K93" s="149"/>
    </row>
    <row r="94" spans="1:12" s="112" customFormat="1" ht="5.0999999999999996" customHeight="1">
      <c r="A94" s="120"/>
      <c r="B94" s="114"/>
      <c r="C94" s="140"/>
      <c r="D94" s="114"/>
      <c r="E94" s="114"/>
      <c r="F94" s="114"/>
      <c r="G94" s="114"/>
      <c r="H94" s="114"/>
      <c r="I94" s="121"/>
      <c r="K94" s="149"/>
    </row>
    <row r="95" spans="1:12" s="151" customFormat="1" ht="14.1" customHeight="1">
      <c r="A95" s="159" t="s">
        <v>95</v>
      </c>
      <c r="B95" s="147" t="s">
        <v>110</v>
      </c>
      <c r="C95" s="147" t="s">
        <v>217</v>
      </c>
      <c r="D95" s="162" t="s">
        <v>79</v>
      </c>
      <c r="E95" s="163">
        <v>1</v>
      </c>
      <c r="F95" s="182">
        <v>0</v>
      </c>
      <c r="G95" s="161">
        <f t="shared" ref="G95" si="32">E95*F95</f>
        <v>0</v>
      </c>
      <c r="H95" s="182">
        <v>0</v>
      </c>
      <c r="I95" s="161">
        <f t="shared" ref="I95" si="33">E95*H95</f>
        <v>0</v>
      </c>
      <c r="J95" s="111"/>
      <c r="K95" s="164"/>
    </row>
    <row r="96" spans="1:12" s="151" customFormat="1" ht="14.1" customHeight="1">
      <c r="A96" s="159"/>
      <c r="B96" s="147"/>
      <c r="C96" s="147" t="s">
        <v>218</v>
      </c>
      <c r="D96" s="150"/>
      <c r="E96" s="138"/>
      <c r="F96" s="134"/>
      <c r="G96" s="134"/>
      <c r="H96" s="134"/>
      <c r="I96" s="134"/>
      <c r="J96" s="111"/>
      <c r="K96" s="164"/>
    </row>
    <row r="97" spans="1:12" s="151" customFormat="1" ht="14.1" customHeight="1">
      <c r="A97" s="159" t="s">
        <v>117</v>
      </c>
      <c r="B97" s="147" t="s">
        <v>111</v>
      </c>
      <c r="C97" s="147" t="s">
        <v>219</v>
      </c>
      <c r="D97" s="162" t="s">
        <v>79</v>
      </c>
      <c r="E97" s="163">
        <v>2</v>
      </c>
      <c r="F97" s="182">
        <v>0</v>
      </c>
      <c r="G97" s="161">
        <f>E97*F97</f>
        <v>0</v>
      </c>
      <c r="H97" s="182">
        <v>0</v>
      </c>
      <c r="I97" s="161">
        <f>E97*H97</f>
        <v>0</v>
      </c>
      <c r="J97" s="111"/>
      <c r="K97" s="137"/>
    </row>
    <row r="98" spans="1:12" s="151" customFormat="1" ht="14.1" customHeight="1">
      <c r="A98" s="159" t="s">
        <v>224</v>
      </c>
      <c r="B98" s="147" t="s">
        <v>112</v>
      </c>
      <c r="C98" s="147" t="s">
        <v>225</v>
      </c>
      <c r="D98" s="162" t="s">
        <v>79</v>
      </c>
      <c r="E98" s="163">
        <v>1</v>
      </c>
      <c r="F98" s="182">
        <v>0</v>
      </c>
      <c r="G98" s="161">
        <f>E98*F98</f>
        <v>0</v>
      </c>
      <c r="H98" s="182">
        <v>0</v>
      </c>
      <c r="I98" s="161">
        <f>E98*H98</f>
        <v>0</v>
      </c>
      <c r="J98" s="111"/>
      <c r="K98" s="137"/>
    </row>
    <row r="99" spans="1:12" s="151" customFormat="1" ht="14.1" customHeight="1">
      <c r="A99" s="159" t="s">
        <v>97</v>
      </c>
      <c r="B99" s="147" t="s">
        <v>118</v>
      </c>
      <c r="C99" s="160" t="s">
        <v>220</v>
      </c>
      <c r="D99" s="162" t="s">
        <v>79</v>
      </c>
      <c r="E99" s="163">
        <v>1</v>
      </c>
      <c r="F99" s="182">
        <v>0</v>
      </c>
      <c r="G99" s="161">
        <f>E99*F99</f>
        <v>0</v>
      </c>
      <c r="H99" s="182">
        <v>0</v>
      </c>
      <c r="I99" s="161">
        <f>E99*H99</f>
        <v>0</v>
      </c>
      <c r="K99" s="149"/>
    </row>
    <row r="100" spans="1:12" s="151" customFormat="1" ht="14.1" customHeight="1">
      <c r="A100" s="159" t="s">
        <v>119</v>
      </c>
      <c r="B100" s="147" t="s">
        <v>120</v>
      </c>
      <c r="C100" s="147" t="s">
        <v>221</v>
      </c>
      <c r="D100" s="162" t="s">
        <v>79</v>
      </c>
      <c r="E100" s="163">
        <v>1</v>
      </c>
      <c r="F100" s="182">
        <v>0</v>
      </c>
      <c r="G100" s="161">
        <f t="shared" ref="G100" si="34">E100*F100</f>
        <v>0</v>
      </c>
      <c r="H100" s="182">
        <v>0</v>
      </c>
      <c r="I100" s="161">
        <f t="shared" ref="I100" si="35">E100*H100</f>
        <v>0</v>
      </c>
      <c r="K100" s="137"/>
    </row>
    <row r="101" spans="1:12" s="151" customFormat="1" ht="14.1" customHeight="1">
      <c r="A101" s="159"/>
      <c r="C101" s="160"/>
      <c r="D101" s="162"/>
      <c r="E101" s="163"/>
      <c r="F101" s="161"/>
      <c r="G101" s="161"/>
      <c r="H101" s="161"/>
      <c r="I101" s="161"/>
      <c r="J101" s="111"/>
      <c r="K101" s="164"/>
    </row>
    <row r="102" spans="1:12" s="151" customFormat="1" ht="14.1" customHeight="1">
      <c r="A102" s="159"/>
      <c r="B102" s="147"/>
      <c r="C102" s="147" t="s">
        <v>104</v>
      </c>
      <c r="D102" s="152"/>
      <c r="E102" s="138"/>
      <c r="F102" s="134"/>
      <c r="G102" s="134"/>
      <c r="H102" s="134"/>
      <c r="I102" s="134"/>
      <c r="J102" s="111"/>
      <c r="K102" s="164"/>
    </row>
    <row r="103" spans="1:12" s="151" customFormat="1" ht="14.1" customHeight="1">
      <c r="A103" s="159"/>
      <c r="B103" s="147"/>
      <c r="C103" s="147" t="s">
        <v>204</v>
      </c>
      <c r="D103" s="152"/>
      <c r="E103" s="138"/>
      <c r="F103" s="134"/>
      <c r="G103" s="134"/>
      <c r="H103" s="134"/>
      <c r="I103" s="134"/>
      <c r="J103" s="111"/>
      <c r="K103" s="164"/>
    </row>
    <row r="104" spans="1:12" s="151" customFormat="1" ht="14.1" customHeight="1">
      <c r="A104" s="159"/>
      <c r="B104" s="147" t="s">
        <v>121</v>
      </c>
      <c r="C104" s="148" t="s">
        <v>222</v>
      </c>
      <c r="D104" s="146" t="s">
        <v>87</v>
      </c>
      <c r="E104" s="138">
        <v>1</v>
      </c>
      <c r="F104" s="182">
        <v>0</v>
      </c>
      <c r="G104" s="134">
        <f t="shared" ref="G104:G105" si="36">E104*F104</f>
        <v>0</v>
      </c>
      <c r="H104" s="182">
        <v>0</v>
      </c>
      <c r="I104" s="134">
        <f t="shared" ref="I104:I105" si="37">E104*H104</f>
        <v>0</v>
      </c>
      <c r="J104" s="111"/>
      <c r="K104" s="164"/>
    </row>
    <row r="105" spans="1:12" s="151" customFormat="1" ht="14.1" customHeight="1">
      <c r="A105" s="159"/>
      <c r="B105" s="147" t="s">
        <v>122</v>
      </c>
      <c r="C105" s="147" t="s">
        <v>223</v>
      </c>
      <c r="D105" s="162" t="s">
        <v>116</v>
      </c>
      <c r="E105" s="163">
        <v>1</v>
      </c>
      <c r="F105" s="182">
        <v>0</v>
      </c>
      <c r="G105" s="134">
        <f t="shared" si="36"/>
        <v>0</v>
      </c>
      <c r="H105" s="182">
        <v>0</v>
      </c>
      <c r="I105" s="134">
        <f t="shared" si="37"/>
        <v>0</v>
      </c>
      <c r="J105" s="111"/>
      <c r="K105" s="164"/>
    </row>
    <row r="106" spans="1:12" s="151" customFormat="1" ht="14.1" customHeight="1">
      <c r="A106" s="159"/>
      <c r="B106" s="147"/>
      <c r="C106" s="147"/>
      <c r="D106" s="162"/>
      <c r="E106" s="163"/>
      <c r="F106" s="161"/>
      <c r="G106" s="134"/>
      <c r="H106" s="134"/>
      <c r="I106" s="134"/>
      <c r="J106" s="111"/>
      <c r="K106" s="164"/>
    </row>
    <row r="107" spans="1:12" s="151" customFormat="1" ht="14.1" customHeight="1">
      <c r="A107" s="159"/>
      <c r="B107" s="147"/>
      <c r="C107" s="177" t="s">
        <v>254</v>
      </c>
      <c r="D107" s="162"/>
      <c r="E107" s="163"/>
      <c r="F107" s="161"/>
      <c r="G107" s="134"/>
      <c r="H107" s="134"/>
      <c r="I107" s="134"/>
      <c r="J107" s="111"/>
      <c r="K107" s="179"/>
      <c r="L107" s="179"/>
    </row>
    <row r="108" spans="1:12" s="151" customFormat="1" ht="14.1" customHeight="1">
      <c r="A108" s="159"/>
      <c r="B108" s="147" t="s">
        <v>272</v>
      </c>
      <c r="C108" s="148" t="s">
        <v>273</v>
      </c>
      <c r="D108" s="162" t="s">
        <v>87</v>
      </c>
      <c r="E108" s="163">
        <v>15</v>
      </c>
      <c r="F108" s="183">
        <v>0</v>
      </c>
      <c r="G108" s="134">
        <f t="shared" ref="G108:G111" si="38">E108*F108</f>
        <v>0</v>
      </c>
      <c r="H108" s="183">
        <v>0</v>
      </c>
      <c r="I108" s="134">
        <f t="shared" ref="I108:I113" si="39">E108*H108</f>
        <v>0</v>
      </c>
      <c r="J108" s="111"/>
      <c r="K108" s="178"/>
      <c r="L108" s="178"/>
    </row>
    <row r="109" spans="1:12" s="151" customFormat="1" ht="14.1" customHeight="1">
      <c r="A109" s="159"/>
      <c r="B109" s="147" t="s">
        <v>278</v>
      </c>
      <c r="C109" s="148" t="s">
        <v>274</v>
      </c>
      <c r="D109" s="162" t="s">
        <v>87</v>
      </c>
      <c r="E109" s="163">
        <v>5</v>
      </c>
      <c r="F109" s="183">
        <v>0</v>
      </c>
      <c r="G109" s="134">
        <f t="shared" si="38"/>
        <v>0</v>
      </c>
      <c r="H109" s="183">
        <v>0</v>
      </c>
      <c r="I109" s="134">
        <f t="shared" si="39"/>
        <v>0</v>
      </c>
      <c r="J109" s="111"/>
      <c r="K109" s="178"/>
      <c r="L109" s="178"/>
    </row>
    <row r="110" spans="1:12" s="151" customFormat="1" ht="14.1" customHeight="1">
      <c r="A110" s="159"/>
      <c r="B110" s="147" t="s">
        <v>279</v>
      </c>
      <c r="C110" s="148" t="s">
        <v>275</v>
      </c>
      <c r="D110" s="162" t="s">
        <v>79</v>
      </c>
      <c r="E110" s="163">
        <v>1</v>
      </c>
      <c r="F110" s="183">
        <v>0</v>
      </c>
      <c r="G110" s="134">
        <f t="shared" si="38"/>
        <v>0</v>
      </c>
      <c r="H110" s="183">
        <v>0</v>
      </c>
      <c r="I110" s="134">
        <f t="shared" si="39"/>
        <v>0</v>
      </c>
      <c r="J110" s="111"/>
      <c r="K110" s="178"/>
      <c r="L110" s="178"/>
    </row>
    <row r="111" spans="1:12" s="151" customFormat="1" ht="14.1" customHeight="1">
      <c r="A111" s="159"/>
      <c r="B111" s="147" t="s">
        <v>280</v>
      </c>
      <c r="C111" s="148" t="s">
        <v>276</v>
      </c>
      <c r="D111" s="146" t="s">
        <v>87</v>
      </c>
      <c r="E111" s="138">
        <v>20</v>
      </c>
      <c r="F111" s="183">
        <v>0</v>
      </c>
      <c r="G111" s="134">
        <f t="shared" si="38"/>
        <v>0</v>
      </c>
      <c r="H111" s="183">
        <v>0</v>
      </c>
      <c r="I111" s="134">
        <f t="shared" si="39"/>
        <v>0</v>
      </c>
      <c r="J111" s="111"/>
      <c r="K111" s="178"/>
      <c r="L111" s="178"/>
    </row>
    <row r="112" spans="1:12" s="151" customFormat="1" ht="14.1" customHeight="1">
      <c r="A112" s="159"/>
      <c r="B112" s="147" t="s">
        <v>281</v>
      </c>
      <c r="C112" s="148" t="s">
        <v>277</v>
      </c>
      <c r="D112" s="146" t="s">
        <v>79</v>
      </c>
      <c r="E112" s="138">
        <v>2</v>
      </c>
      <c r="F112" s="134"/>
      <c r="G112" s="134"/>
      <c r="H112" s="183">
        <v>0</v>
      </c>
      <c r="I112" s="134">
        <f t="shared" si="39"/>
        <v>0</v>
      </c>
      <c r="J112" s="111"/>
      <c r="K112" s="178"/>
      <c r="L112" s="178"/>
    </row>
    <row r="113" spans="1:12" s="151" customFormat="1" ht="14.1" customHeight="1">
      <c r="A113" s="159"/>
      <c r="B113" s="147" t="s">
        <v>282</v>
      </c>
      <c r="C113" s="148" t="s">
        <v>271</v>
      </c>
      <c r="D113" s="146" t="s">
        <v>79</v>
      </c>
      <c r="E113" s="138">
        <v>1</v>
      </c>
      <c r="F113" s="182">
        <v>0</v>
      </c>
      <c r="G113" s="134">
        <f t="shared" ref="G113" si="40">E113*F113</f>
        <v>0</v>
      </c>
      <c r="H113" s="183">
        <v>0</v>
      </c>
      <c r="I113" s="134">
        <f t="shared" si="39"/>
        <v>0</v>
      </c>
      <c r="J113" s="111"/>
      <c r="K113" s="178"/>
      <c r="L113" s="178"/>
    </row>
    <row r="114" spans="1:12" s="151" customFormat="1" ht="14.1" customHeight="1">
      <c r="A114" s="153"/>
      <c r="B114" s="147"/>
      <c r="C114" s="156" t="s">
        <v>94</v>
      </c>
      <c r="D114" s="150"/>
      <c r="E114" s="138"/>
      <c r="F114" s="134"/>
      <c r="G114" s="157">
        <f>SUM(G95:G113)</f>
        <v>0</v>
      </c>
      <c r="H114" s="157"/>
      <c r="I114" s="157">
        <f>SUM(I95:I113)</f>
        <v>0</v>
      </c>
      <c r="K114" s="149"/>
    </row>
    <row r="115" spans="1:12" s="151" customFormat="1" ht="9.9499999999999993" customHeight="1">
      <c r="A115" s="153"/>
      <c r="B115" s="147"/>
      <c r="C115" s="154"/>
      <c r="D115" s="150"/>
      <c r="E115" s="138"/>
      <c r="F115" s="134"/>
      <c r="G115" s="134"/>
      <c r="H115" s="134"/>
      <c r="I115" s="134"/>
      <c r="K115" s="149"/>
    </row>
    <row r="116" spans="1:12" s="112" customFormat="1" ht="5.0999999999999996" customHeight="1">
      <c r="A116" s="115"/>
      <c r="B116" s="116"/>
      <c r="C116" s="141"/>
      <c r="D116" s="116"/>
      <c r="E116" s="116"/>
      <c r="F116" s="116"/>
      <c r="G116" s="116"/>
      <c r="H116" s="116"/>
      <c r="I116" s="117"/>
      <c r="K116" s="137"/>
    </row>
    <row r="117" spans="1:12" s="112" customFormat="1" ht="14.1" customHeight="1">
      <c r="A117" s="118" t="s">
        <v>126</v>
      </c>
      <c r="B117" s="113"/>
      <c r="C117" s="142"/>
      <c r="D117" s="113"/>
      <c r="E117" s="113"/>
      <c r="F117" s="113"/>
      <c r="G117" s="113"/>
      <c r="H117" s="113"/>
      <c r="I117" s="119"/>
      <c r="K117" s="149"/>
    </row>
    <row r="118" spans="1:12" s="112" customFormat="1" ht="5.0999999999999996" customHeight="1">
      <c r="A118" s="120"/>
      <c r="B118" s="114"/>
      <c r="C118" s="140"/>
      <c r="D118" s="114"/>
      <c r="E118" s="114"/>
      <c r="F118" s="114"/>
      <c r="G118" s="114"/>
      <c r="H118" s="114"/>
      <c r="I118" s="121"/>
      <c r="K118" s="149"/>
    </row>
    <row r="119" spans="1:12" s="151" customFormat="1" ht="14.1" customHeight="1">
      <c r="A119" s="159" t="s">
        <v>226</v>
      </c>
      <c r="B119" s="147" t="s">
        <v>227</v>
      </c>
      <c r="C119" s="147" t="s">
        <v>228</v>
      </c>
      <c r="D119" s="162" t="s">
        <v>79</v>
      </c>
      <c r="E119" s="163">
        <v>1</v>
      </c>
      <c r="F119" s="182">
        <v>0</v>
      </c>
      <c r="G119" s="161">
        <f t="shared" ref="G119:G121" si="41">E119*F119</f>
        <v>0</v>
      </c>
      <c r="H119" s="182">
        <v>0</v>
      </c>
      <c r="I119" s="161">
        <f t="shared" ref="I119:I121" si="42">E119*H119</f>
        <v>0</v>
      </c>
      <c r="J119" s="111"/>
      <c r="K119" s="164"/>
    </row>
    <row r="120" spans="1:12" s="151" customFormat="1" ht="14.1" customHeight="1">
      <c r="A120" s="159"/>
      <c r="B120" s="147"/>
      <c r="C120" s="147" t="s">
        <v>234</v>
      </c>
      <c r="D120" s="162"/>
      <c r="E120" s="163"/>
      <c r="F120" s="161"/>
      <c r="G120" s="161"/>
      <c r="H120" s="161"/>
      <c r="I120" s="161"/>
      <c r="J120" s="111"/>
      <c r="K120" s="164"/>
    </row>
    <row r="121" spans="1:12" s="151" customFormat="1" ht="14.1" customHeight="1">
      <c r="A121" s="159" t="s">
        <v>231</v>
      </c>
      <c r="B121" s="147" t="s">
        <v>230</v>
      </c>
      <c r="C121" s="147" t="s">
        <v>232</v>
      </c>
      <c r="D121" s="162" t="s">
        <v>79</v>
      </c>
      <c r="E121" s="163">
        <v>1</v>
      </c>
      <c r="F121" s="182">
        <v>0</v>
      </c>
      <c r="G121" s="161">
        <f t="shared" si="41"/>
        <v>0</v>
      </c>
      <c r="H121" s="182">
        <v>0</v>
      </c>
      <c r="I121" s="161">
        <f t="shared" si="42"/>
        <v>0</v>
      </c>
      <c r="J121" s="111"/>
      <c r="K121" s="164"/>
    </row>
    <row r="122" spans="1:12" s="151" customFormat="1" ht="14.1" customHeight="1">
      <c r="A122" s="159" t="s">
        <v>243</v>
      </c>
      <c r="B122" s="147" t="s">
        <v>233</v>
      </c>
      <c r="C122" s="147" t="s">
        <v>246</v>
      </c>
      <c r="D122" s="162" t="s">
        <v>79</v>
      </c>
      <c r="E122" s="163">
        <v>1</v>
      </c>
      <c r="F122" s="182">
        <v>0</v>
      </c>
      <c r="G122" s="161">
        <f t="shared" ref="G122" si="43">E122*F122</f>
        <v>0</v>
      </c>
      <c r="H122" s="182">
        <v>0</v>
      </c>
      <c r="I122" s="161">
        <f t="shared" ref="I122" si="44">E122*H122</f>
        <v>0</v>
      </c>
      <c r="J122" s="111"/>
      <c r="K122" s="164"/>
    </row>
    <row r="123" spans="1:12" s="151" customFormat="1" ht="14.1" customHeight="1">
      <c r="A123" s="159" t="s">
        <v>229</v>
      </c>
      <c r="B123" s="147" t="s">
        <v>242</v>
      </c>
      <c r="C123" s="160" t="s">
        <v>293</v>
      </c>
      <c r="D123" s="162" t="s">
        <v>79</v>
      </c>
      <c r="E123" s="163">
        <v>1</v>
      </c>
      <c r="F123" s="182">
        <v>0</v>
      </c>
      <c r="G123" s="161">
        <f t="shared" ref="G123" si="45">E123*F123</f>
        <v>0</v>
      </c>
      <c r="H123" s="182">
        <v>0</v>
      </c>
      <c r="I123" s="161">
        <f t="shared" ref="I123" si="46">E123*H123</f>
        <v>0</v>
      </c>
      <c r="J123" s="111"/>
      <c r="K123" s="164"/>
    </row>
    <row r="124" spans="1:12" s="151" customFormat="1" ht="14.1" customHeight="1">
      <c r="A124" s="159"/>
      <c r="B124" s="147"/>
      <c r="C124" s="147" t="s">
        <v>234</v>
      </c>
      <c r="K124" s="149"/>
    </row>
    <row r="125" spans="1:12" s="151" customFormat="1" ht="14.1" customHeight="1">
      <c r="A125" s="159" t="s">
        <v>244</v>
      </c>
      <c r="B125" s="147" t="s">
        <v>245</v>
      </c>
      <c r="C125" s="147" t="s">
        <v>294</v>
      </c>
      <c r="D125" s="162"/>
      <c r="E125" s="163"/>
      <c r="F125" s="161"/>
      <c r="G125" s="161"/>
      <c r="H125" s="161"/>
      <c r="I125" s="161"/>
      <c r="J125" s="111"/>
      <c r="K125" s="164"/>
    </row>
    <row r="126" spans="1:12" s="151" customFormat="1" ht="14.1" customHeight="1">
      <c r="A126" s="159"/>
      <c r="C126" s="147"/>
      <c r="D126" s="150"/>
      <c r="E126" s="138"/>
      <c r="F126" s="134"/>
      <c r="G126" s="134"/>
      <c r="H126" s="134"/>
      <c r="I126" s="134"/>
      <c r="J126" s="111"/>
      <c r="K126" s="164"/>
    </row>
    <row r="127" spans="1:12" s="151" customFormat="1" ht="14.1" customHeight="1">
      <c r="A127" s="159"/>
      <c r="C127" s="177" t="s">
        <v>254</v>
      </c>
      <c r="D127" s="150"/>
      <c r="E127" s="138"/>
      <c r="F127" s="134"/>
      <c r="G127" s="134"/>
      <c r="H127" s="134"/>
      <c r="I127" s="134"/>
      <c r="J127" s="111"/>
      <c r="K127" s="179"/>
      <c r="L127" s="179"/>
    </row>
    <row r="128" spans="1:12" s="151" customFormat="1" ht="14.1" customHeight="1">
      <c r="A128" s="159"/>
      <c r="B128" s="147" t="s">
        <v>283</v>
      </c>
      <c r="C128" s="148" t="s">
        <v>273</v>
      </c>
      <c r="D128" s="162" t="s">
        <v>87</v>
      </c>
      <c r="E128" s="163">
        <v>15</v>
      </c>
      <c r="F128" s="183">
        <v>0</v>
      </c>
      <c r="G128" s="134">
        <f t="shared" ref="G128:G129" si="47">E128*F128</f>
        <v>0</v>
      </c>
      <c r="H128" s="183">
        <v>0</v>
      </c>
      <c r="I128" s="134">
        <f t="shared" ref="I128:I129" si="48">E128*H128</f>
        <v>0</v>
      </c>
      <c r="J128" s="111"/>
      <c r="K128" s="178"/>
      <c r="L128" s="178"/>
    </row>
    <row r="129" spans="1:12" s="151" customFormat="1" ht="14.1" customHeight="1">
      <c r="A129" s="159"/>
      <c r="B129" s="147" t="s">
        <v>287</v>
      </c>
      <c r="C129" s="148" t="s">
        <v>284</v>
      </c>
      <c r="D129" s="162" t="s">
        <v>87</v>
      </c>
      <c r="E129" s="163">
        <v>20</v>
      </c>
      <c r="F129" s="183">
        <v>0</v>
      </c>
      <c r="G129" s="134">
        <f t="shared" si="47"/>
        <v>0</v>
      </c>
      <c r="H129" s="183">
        <v>0</v>
      </c>
      <c r="I129" s="134">
        <f t="shared" si="48"/>
        <v>0</v>
      </c>
      <c r="J129" s="111"/>
      <c r="K129" s="178"/>
      <c r="L129" s="178"/>
    </row>
    <row r="130" spans="1:12" s="151" customFormat="1" ht="14.1" customHeight="1">
      <c r="A130" s="159"/>
      <c r="B130" s="147" t="s">
        <v>288</v>
      </c>
      <c r="C130" s="148" t="s">
        <v>285</v>
      </c>
      <c r="D130" s="162" t="s">
        <v>87</v>
      </c>
      <c r="E130" s="163">
        <v>7</v>
      </c>
      <c r="F130" s="183">
        <v>0</v>
      </c>
      <c r="G130" s="134">
        <f t="shared" ref="G130:G132" si="49">E130*F130</f>
        <v>0</v>
      </c>
      <c r="H130" s="183">
        <v>0</v>
      </c>
      <c r="I130" s="134">
        <f t="shared" ref="I130:I134" si="50">E130*H130</f>
        <v>0</v>
      </c>
      <c r="J130" s="111"/>
      <c r="K130" s="178"/>
      <c r="L130" s="178"/>
    </row>
    <row r="131" spans="1:12" s="151" customFormat="1" ht="14.1" customHeight="1">
      <c r="A131" s="159"/>
      <c r="B131" s="147" t="s">
        <v>289</v>
      </c>
      <c r="C131" s="148" t="s">
        <v>275</v>
      </c>
      <c r="D131" s="162" t="s">
        <v>79</v>
      </c>
      <c r="E131" s="163">
        <v>1</v>
      </c>
      <c r="F131" s="183">
        <v>0</v>
      </c>
      <c r="G131" s="134">
        <f t="shared" si="49"/>
        <v>0</v>
      </c>
      <c r="H131" s="183">
        <v>0</v>
      </c>
      <c r="I131" s="134">
        <f t="shared" si="50"/>
        <v>0</v>
      </c>
      <c r="J131" s="111"/>
      <c r="K131" s="178"/>
      <c r="L131" s="178"/>
    </row>
    <row r="132" spans="1:12" s="151" customFormat="1" ht="14.1" customHeight="1">
      <c r="A132" s="159"/>
      <c r="B132" s="147" t="s">
        <v>290</v>
      </c>
      <c r="C132" s="148" t="s">
        <v>276</v>
      </c>
      <c r="D132" s="146" t="s">
        <v>87</v>
      </c>
      <c r="E132" s="138">
        <v>31</v>
      </c>
      <c r="F132" s="183">
        <v>0</v>
      </c>
      <c r="G132" s="134">
        <f t="shared" si="49"/>
        <v>0</v>
      </c>
      <c r="H132" s="183">
        <v>0</v>
      </c>
      <c r="I132" s="134">
        <f t="shared" si="50"/>
        <v>0</v>
      </c>
      <c r="J132" s="111"/>
      <c r="K132" s="178"/>
      <c r="L132" s="178"/>
    </row>
    <row r="133" spans="1:12" s="151" customFormat="1" ht="14.1" customHeight="1">
      <c r="A133" s="159"/>
      <c r="B133" s="147" t="s">
        <v>291</v>
      </c>
      <c r="C133" s="148" t="s">
        <v>286</v>
      </c>
      <c r="D133" s="146" t="s">
        <v>79</v>
      </c>
      <c r="E133" s="138">
        <v>3</v>
      </c>
      <c r="F133" s="134"/>
      <c r="G133" s="134"/>
      <c r="H133" s="183">
        <v>0</v>
      </c>
      <c r="I133" s="134">
        <f t="shared" si="50"/>
        <v>0</v>
      </c>
      <c r="J133" s="111"/>
      <c r="K133" s="178"/>
      <c r="L133" s="178"/>
    </row>
    <row r="134" spans="1:12" s="151" customFormat="1" ht="14.1" customHeight="1">
      <c r="A134" s="159"/>
      <c r="B134" s="147" t="s">
        <v>292</v>
      </c>
      <c r="C134" s="148" t="s">
        <v>271</v>
      </c>
      <c r="D134" s="146" t="s">
        <v>79</v>
      </c>
      <c r="E134" s="138">
        <v>1</v>
      </c>
      <c r="F134" s="182">
        <v>0</v>
      </c>
      <c r="G134" s="134">
        <f t="shared" ref="G134" si="51">E134*F134</f>
        <v>0</v>
      </c>
      <c r="H134" s="183">
        <v>0</v>
      </c>
      <c r="I134" s="134">
        <f t="shared" si="50"/>
        <v>0</v>
      </c>
      <c r="J134" s="111"/>
      <c r="K134" s="178"/>
      <c r="L134" s="178"/>
    </row>
    <row r="135" spans="1:12" s="151" customFormat="1" ht="14.1" customHeight="1">
      <c r="A135" s="153"/>
      <c r="B135" s="147"/>
      <c r="C135" s="156" t="s">
        <v>127</v>
      </c>
      <c r="D135" s="150"/>
      <c r="E135" s="138"/>
      <c r="F135" s="134"/>
      <c r="G135" s="157">
        <f>SUM(G119:G134)</f>
        <v>0</v>
      </c>
      <c r="H135" s="157"/>
      <c r="I135" s="157">
        <f>SUM(I119:I134)</f>
        <v>0</v>
      </c>
      <c r="K135" s="149"/>
    </row>
    <row r="136" spans="1:12" ht="9.6" customHeight="1">
      <c r="A136" s="172"/>
      <c r="B136" s="172"/>
      <c r="C136" s="173"/>
      <c r="D136" s="172"/>
      <c r="E136" s="172"/>
      <c r="F136" s="172"/>
      <c r="G136" s="172"/>
      <c r="H136" s="172"/>
      <c r="I136" s="172"/>
    </row>
    <row r="137" spans="1:12" ht="9.6" customHeight="1"/>
  </sheetData>
  <sheetProtection password="C6B5" sheet="1" objects="1" scenarios="1"/>
  <mergeCells count="2">
    <mergeCell ref="A1:I1"/>
    <mergeCell ref="F3:I3"/>
  </mergeCells>
  <printOptions horizontalCentered="1"/>
  <pageMargins left="0.31496062992125984" right="0.31496062992125984" top="0.19685039370078741" bottom="0.31496062992125984" header="0" footer="0.11811023622047245"/>
  <pageSetup paperSize="9" orientation="landscape" horizontalDpi="4294967293" r:id="rId1"/>
  <headerFooter>
    <oddFooter>&amp;L&amp;"Arial,Obyčejné"&amp;8Vypracoval: Roman Michoněk&amp;C&amp;"Arial,Obyčejné"&amp;8Strana &amp;P/&amp;N&amp;R&amp;"Arial,Obyčejné"&amp;8Datum: 02/2022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</vt:lpstr>
      <vt:lpstr>Rekapitulace</vt:lpstr>
      <vt:lpstr>Položkový rozpočet</vt:lpstr>
      <vt:lpstr>'Položkový rozpočet'!Názvy_tisku</vt:lpstr>
      <vt:lpstr>Rekapitulace!Názvy_tisku</vt:lpstr>
      <vt:lpstr>'Položkový rozpočet'!Oblast_tisku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Josef Kuběna</cp:lastModifiedBy>
  <cp:lastPrinted>2020-09-04T08:19:02Z</cp:lastPrinted>
  <dcterms:created xsi:type="dcterms:W3CDTF">2012-11-08T08:08:09Z</dcterms:created>
  <dcterms:modified xsi:type="dcterms:W3CDTF">2022-02-07T09:50:57Z</dcterms:modified>
</cp:coreProperties>
</file>