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 - Ostatní a vedlejší ná..." sheetId="2" r:id="rId2"/>
    <sheet name="1 - Chodník" sheetId="3" r:id="rId3"/>
    <sheet name="2 - Opěrná zeď a zábradlí" sheetId="4" r:id="rId4"/>
  </sheets>
  <definedNames>
    <definedName name="_xlnm.Print_Area" localSheetId="0">'Rekapitulace stavby'!$D$4:$AO$76,'Rekapitulace stavby'!$C$82:$AQ$98</definedName>
    <definedName name="_xlnm._FilterDatabase" localSheetId="1" hidden="1">'0 - Ostatní a vedlejší ná...'!$C$117:$K$139</definedName>
    <definedName name="_xlnm.Print_Area" localSheetId="1">'0 - Ostatní a vedlejší ná...'!$C$4:$J$76,'0 - Ostatní a vedlejší ná...'!$C$82:$J$99,'0 - Ostatní a vedlejší ná...'!$C$105:$K$139</definedName>
    <definedName name="_xlnm._FilterDatabase" localSheetId="2" hidden="1">'1 - Chodník'!$C$121:$K$231</definedName>
    <definedName name="_xlnm.Print_Area" localSheetId="2">'1 - Chodník'!$C$4:$J$76,'1 - Chodník'!$C$82:$J$103,'1 - Chodník'!$C$109:$K$231</definedName>
    <definedName name="_xlnm._FilterDatabase" localSheetId="3" hidden="1">'2 - Opěrná zeď a zábradlí'!$C$121:$K$179</definedName>
    <definedName name="_xlnm.Print_Area" localSheetId="3">'2 - Opěrná zeď a zábradlí'!$C$4:$J$76,'2 - Opěrná zeď a zábradlí'!$C$82:$J$103,'2 - Opěrná zeď a zábradlí'!$C$109:$K$179</definedName>
    <definedName name="_xlnm.Print_Titles" localSheetId="0">'Rekapitulace stavby'!$92:$92</definedName>
    <definedName name="_xlnm.Print_Titles" localSheetId="1">'0 - Ostatní a vedlejší ná...'!$117:$117</definedName>
    <definedName name="_xlnm.Print_Titles" localSheetId="2">'1 - Chodník'!$121:$121</definedName>
    <definedName name="_xlnm.Print_Titles" localSheetId="3">'2 - Opěrná zeď a zábradlí'!$121:$121</definedName>
  </definedNames>
  <calcPr fullCalcOnLoad="1"/>
</workbook>
</file>

<file path=xl/sharedStrings.xml><?xml version="1.0" encoding="utf-8"?>
<sst xmlns="http://schemas.openxmlformats.org/spreadsheetml/2006/main" count="2474" uniqueCount="431">
  <si>
    <t>Export Komplet</t>
  </si>
  <si>
    <t/>
  </si>
  <si>
    <t>2.0</t>
  </si>
  <si>
    <t>ZAMOK</t>
  </si>
  <si>
    <t>False</t>
  </si>
  <si>
    <t>{9eb7cda4-0551-4c72-bdb0-ae17d10a7096}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</si>
  <si>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</si>
  <si>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</si>
  <si>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</si>
  <si>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</si>
  <si>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</si>
  <si>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</si>
  <si>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</si>
  <si>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</si>
  <si>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</si>
  <si>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</si>
  <si>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</si>
  <si>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a opěrná zeď na ul. Revoluční v Novém Jičíně (podél silnice I/57)</t>
  </si>
  <si>
    <t>KSO:</t>
  </si>
  <si>
    <t>CC-CZ:</t>
  </si>
  <si>
    <t>Místo:</t>
  </si>
  <si>
    <t>Nový Jičín</t>
  </si>
  <si>
    <t>Datum:</t>
  </si>
  <si>
    <t>14. 1. 2022</t>
  </si>
  <si>
    <t>Zadavatel:</t>
  </si>
  <si>
    <t>IČ:</t>
  </si>
  <si>
    <t>00298212</t>
  </si>
  <si>
    <t>Město Nový Jičín</t>
  </si>
  <si>
    <t>DIČ:</t>
  </si>
  <si>
    <t>CZ00298212</t>
  </si>
  <si>
    <t>Uchazeč:</t>
  </si>
  <si>
    <t>Vyplň údaj</t>
  </si>
  <si>
    <t>Projektant:</t>
  </si>
  <si>
    <t>88359115</t>
  </si>
  <si>
    <t>True</t>
  </si>
  <si>
    <t>Ing. Miroslav Knápek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</si>
  <si>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</si>
  <si>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</si>
  <si>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</si>
  <si>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</si>
  <si>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</si>
  <si>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</si>
  <si>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</si>
  <si>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</si>
  <si>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</si>
  <si>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</si>
  <si>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</si>
  <si>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</si>
  <si>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</si>
  <si>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</si>
  <si>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</si>
  <si>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</si>
  <si>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</si>
  <si>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</si>
  <si>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</si>
  <si>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</si>
  <si>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</si>
  <si>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</si>
  <si>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</si>
  <si>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</si>
  <si>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</si>
  <si>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</si>
  <si>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</si>
  <si>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</si>
  <si>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</si>
  <si>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</si>
  <si>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</si>
  <si>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</si>
  <si>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</si>
  <si>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</si>
  <si>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</si>
  <si>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</si>
  <si>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</si>
  <si>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</si>
  <si>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</si>
  <si>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</si>
  <si>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</si>
  <si>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</si>
  <si>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</si>
  <si>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</si>
  <si>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</si>
  <si>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</si>
  <si>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</si>
  <si>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</si>
  <si>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</si>
  <si>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</si>
  <si>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1</t>
  </si>
  <si>
    <t>{5dc3ba38-639e-43d8-a046-fd2a8ec3f196}</t>
  </si>
  <si>
    <t>2</t>
  </si>
  <si>
    <t>Chodník</t>
  </si>
  <si>
    <t>{221361e3-eaee-4895-a3bf-56b8ee8cd2b1}</t>
  </si>
  <si>
    <t>Opěrná zeď a zábradlí</t>
  </si>
  <si>
    <t>{b5655516-598d-4868-be31-f8141b774447}</t>
  </si>
  <si>
    <t>KRYCÍ LIST SOUPISU PRACÍ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</si>
  <si>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</si>
  <si>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</si>
  <si>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</si>
  <si>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</si>
  <si>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</si>
  <si>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</si>
  <si>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</si>
  <si>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</si>
  <si>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</si>
  <si>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</si>
  <si>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</si>
  <si>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</si>
  <si>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</si>
  <si>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</si>
  <si>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</si>
  <si>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</si>
  <si>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</si>
  <si>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</si>
  <si>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</si>
  <si>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</si>
  <si>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</si>
  <si>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</si>
  <si>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</si>
  <si>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</si>
  <si>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</si>
  <si>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</si>
  <si>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</si>
  <si>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</si>
  <si>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</si>
  <si>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soubor</t>
  </si>
  <si>
    <t>CS ÚRS 2022 01</t>
  </si>
  <si>
    <t>1024</t>
  </si>
  <si>
    <t>246270278</t>
  </si>
  <si>
    <t>P</t>
  </si>
  <si>
    <t>Poznámka k položce:
vytyčení stávajících inženýrských sítí včetně doložení dokladu o provedení vytyčení</t>
  </si>
  <si>
    <t>012303000</t>
  </si>
  <si>
    <t>Geodetické práce po výstavbě</t>
  </si>
  <si>
    <t>-1710800893</t>
  </si>
  <si>
    <t>Poznámka k položce:
zaměření skutečného provedení stavby</t>
  </si>
  <si>
    <t>3</t>
  </si>
  <si>
    <t>012303000a</t>
  </si>
  <si>
    <t>Geodetické práce po výstavbě-geometrické plány</t>
  </si>
  <si>
    <t>2006896520</t>
  </si>
  <si>
    <t>Poznámka k položce:
Zaměření a vypracování geometrických (oddělovacích) plánů.</t>
  </si>
  <si>
    <t>013254000</t>
  </si>
  <si>
    <t>Dokumentace skutečného provedení stavby</t>
  </si>
  <si>
    <t>246750474</t>
  </si>
  <si>
    <t>Poznámka k položce:
Dokumentace pro kolaudaci a závěrečná zpráva o kvalitě díla.</t>
  </si>
  <si>
    <t>5</t>
  </si>
  <si>
    <t>043103000</t>
  </si>
  <si>
    <t>Zkoušky bez rozlišení</t>
  </si>
  <si>
    <t>552609840</t>
  </si>
  <si>
    <t>Poznámka k položce:
pořet zkoušek vychází z kontrolního zkušební plánu stavby zpracovaného zhotovitelem dle platných předpisů (ČSN a TKP)
- 2 x statické zatěžovací zkoušky na pláni a konstrukčních vrstvách</t>
  </si>
  <si>
    <t>6</t>
  </si>
  <si>
    <t>049102000</t>
  </si>
  <si>
    <t>Náklady vzniklé v souvislosti s přípravou stavby</t>
  </si>
  <si>
    <t>1218309281</t>
  </si>
  <si>
    <t>Poznámka k položce:
Dokumentace přechodného dopravního značení včetně projednání a odsouhlasení uzavírek s příslušnými orgány a zajištění stanovení dočasného dopravního značení.</t>
  </si>
  <si>
    <t>7</t>
  </si>
  <si>
    <t>049103000</t>
  </si>
  <si>
    <t>Náklady vzniklé v souvislosti s realizací stavby</t>
  </si>
  <si>
    <t>285585975</t>
  </si>
  <si>
    <t xml:space="preserve">Poznámka k položce:
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
</t>
  </si>
  <si>
    <t>8</t>
  </si>
  <si>
    <t>049303000</t>
  </si>
  <si>
    <t>Náklady vzniklé v souvislosti s předáním stavby</t>
  </si>
  <si>
    <t>-2035428330</t>
  </si>
  <si>
    <t>Poznámka k položce:
Náklady zhotovitele spojené s předáním stavby a se zajištěním úspěšného kolaudačního řízení.</t>
  </si>
  <si>
    <t>9</t>
  </si>
  <si>
    <t>R</t>
  </si>
  <si>
    <t>Provizorní dopravní značení včetně vyznačení náhradní trasy pro chodce</t>
  </si>
  <si>
    <t>vlastní</t>
  </si>
  <si>
    <t>-1362491378</t>
  </si>
  <si>
    <t>Poznámka k položce:
Zřízení, odstranění a vč. příplatku za každý den použití dočasného dopravního značení. Zajištění projednání, povolení a vydání Stanovení DDZ si zajistí dodavatel stavby.</t>
  </si>
  <si>
    <t>VRN</t>
  </si>
  <si>
    <t>Vedlejší rozpočtové náklady</t>
  </si>
  <si>
    <t>10</t>
  </si>
  <si>
    <t>032103000</t>
  </si>
  <si>
    <t>Náklady na zřízení a provoz ZS po dobu stavby a následná likvidace ZS vč. uvedení ploch do původního stavu</t>
  </si>
  <si>
    <t>463518654</t>
  </si>
  <si>
    <t>1 - Chodník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</si>
  <si>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</si>
  <si>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</si>
  <si>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</si>
  <si>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</si>
  <si>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</si>
  <si>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</si>
  <si>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</si>
  <si>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</si>
  <si>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</si>
  <si>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113107161</t>
  </si>
  <si>
    <t>Odstranění podkladu z kameniva drceného tl do 100 mm strojně pl přes 50 do 200 m2</t>
  </si>
  <si>
    <t>m2</t>
  </si>
  <si>
    <t>-1119484481</t>
  </si>
  <si>
    <t>VV</t>
  </si>
  <si>
    <t>"Vybourání podkladních vrstev v tl. 0,1m =" 258,0</t>
  </si>
  <si>
    <t>Součet</t>
  </si>
  <si>
    <t>113107232</t>
  </si>
  <si>
    <t>Odstranění podkladu z betonu prostého tl přes 150 do 300 mm strojně pl přes 200 m2</t>
  </si>
  <si>
    <t>1312594996</t>
  </si>
  <si>
    <t>"Vybourání podkladního betonu v tl. 0,2m =" 258,0</t>
  </si>
  <si>
    <t>113107241</t>
  </si>
  <si>
    <t>Odstranění podkladu živičného tl 50 mm strojně pl přes 200 m2</t>
  </si>
  <si>
    <t>1680160890</t>
  </si>
  <si>
    <t>"Vybourání litého asfaltu v tl. 0,04m  =" 258,0</t>
  </si>
  <si>
    <t>113202111</t>
  </si>
  <si>
    <t>Vytrhání obrub krajníků obrubníků stojatých</t>
  </si>
  <si>
    <t>m</t>
  </si>
  <si>
    <t>1826709319</t>
  </si>
  <si>
    <t>"Vybourání chodníkové obruby =" 172,0</t>
  </si>
  <si>
    <t>122351101</t>
  </si>
  <si>
    <t>Odkopávky a prokopávky nezapažené v hornině třídy těžitelnosti II skupiny 4 objem do 20 m3 strojně</t>
  </si>
  <si>
    <t>m3</t>
  </si>
  <si>
    <t>-957262490</t>
  </si>
  <si>
    <t>"Výkop + uložení na mezideponii do 2m (bez přesunu) =" 20,0</t>
  </si>
  <si>
    <t>174111101</t>
  </si>
  <si>
    <t>Zásyp jam, šachet rýh nebo kolem objektů sypaninou se zhutněním ručně</t>
  </si>
  <si>
    <t>951220637</t>
  </si>
  <si>
    <t>"Zásyp zeminou z mezideponie (vzdálené 2m – bez přesunu) =" 20,0</t>
  </si>
  <si>
    <t>181411122</t>
  </si>
  <si>
    <t>Založení lučního trávníku výsevem pl do 1000 m2 ve svahu přes 1:5 do 1:2</t>
  </si>
  <si>
    <t>2010122655</t>
  </si>
  <si>
    <t>"zatravnění ploch kolem obrub =" 86,0</t>
  </si>
  <si>
    <t>M</t>
  </si>
  <si>
    <t>00572472</t>
  </si>
  <si>
    <t>osivo směs travní krajinná-rovinná</t>
  </si>
  <si>
    <t>kg</t>
  </si>
  <si>
    <t>2143074929</t>
  </si>
  <si>
    <t>"spotřeba =" 0,035*86,0</t>
  </si>
  <si>
    <t>181912112</t>
  </si>
  <si>
    <t>Úprava pláně v hornině třídy těžitelnosti I skupiny 3 se zhutněním ručně</t>
  </si>
  <si>
    <t>1957301912</t>
  </si>
  <si>
    <t>183403115</t>
  </si>
  <si>
    <t>Obdělání půdy kultivátorováním ve svahu přes 1:5 do 1:2</t>
  </si>
  <si>
    <t>142728662</t>
  </si>
  <si>
    <t>"zpětná úprava ploch =" 86,0</t>
  </si>
  <si>
    <t>11</t>
  </si>
  <si>
    <t>183403253</t>
  </si>
  <si>
    <t>Obdělání půdy hrabáním ve svahu přes 1:5 do 1:2</t>
  </si>
  <si>
    <t>-1964467820</t>
  </si>
  <si>
    <t>12</t>
  </si>
  <si>
    <t>183403261</t>
  </si>
  <si>
    <t>Obdělání půdy válením ve svahu přes 1:5 do 1:2</t>
  </si>
  <si>
    <t>1567781114</t>
  </si>
  <si>
    <t>13</t>
  </si>
  <si>
    <t>184818232</t>
  </si>
  <si>
    <t>Ochrana kmene průměru přes 300 do 500 mm bedněním výšky do 2 m</t>
  </si>
  <si>
    <t>kus</t>
  </si>
  <si>
    <t>1573528316</t>
  </si>
  <si>
    <t>14</t>
  </si>
  <si>
    <t>184818234</t>
  </si>
  <si>
    <t>Ochrana kmene průměru přes 700 do 900 mm bedněním výšky do 2 m</t>
  </si>
  <si>
    <t>1077456323</t>
  </si>
  <si>
    <t>Komunikace pozemní</t>
  </si>
  <si>
    <t>564831111</t>
  </si>
  <si>
    <t>Podklad ze štěrkodrtě ŠD plochy přes 100 m2 tl 100 mm</t>
  </si>
  <si>
    <t>-486408371</t>
  </si>
  <si>
    <t>"Štěrkodrť ŠDb 0/32 =" 258,0</t>
  </si>
  <si>
    <t>16</t>
  </si>
  <si>
    <t>564851111</t>
  </si>
  <si>
    <t>Podklad ze štěrkodrtě ŠD plochy přes 100 m2 tl 150 mm</t>
  </si>
  <si>
    <t>1272120442</t>
  </si>
  <si>
    <t>"Štěrkodrť ŠDb 0/63 =" 258,0</t>
  </si>
  <si>
    <t>17</t>
  </si>
  <si>
    <t>596211112</t>
  </si>
  <si>
    <t>Kladení zámkové dlažby komunikací pro pěší ručně tl 60 mm skupiny A pl přes 100 do 300 m2</t>
  </si>
  <si>
    <t>-1337682897</t>
  </si>
  <si>
    <t>"šedá dlažba =" 257,0</t>
  </si>
  <si>
    <t>"reliéfní dlažba=" 1,0</t>
  </si>
  <si>
    <t>18</t>
  </si>
  <si>
    <t>59245018</t>
  </si>
  <si>
    <t>dlažba tvar obdélník betonová 200x100x60mm přírodní</t>
  </si>
  <si>
    <t>-1372239859</t>
  </si>
  <si>
    <t>"spotřeba =" 1,02 * 257,0</t>
  </si>
  <si>
    <t>19</t>
  </si>
  <si>
    <t>59245006</t>
  </si>
  <si>
    <t>dlažba tvar obdélník betonová pro nevidomé 200x100x60mm barevná</t>
  </si>
  <si>
    <t>338478864</t>
  </si>
  <si>
    <t>"spotřeba =" 1,03*1,0</t>
  </si>
  <si>
    <t>Ostatní konstrukce a práce, bourání</t>
  </si>
  <si>
    <t>20</t>
  </si>
  <si>
    <t>914111111</t>
  </si>
  <si>
    <t>Montáž svislé dopravní značky do velikosti 1 m2 objímkami na sloupek nebo konzolu</t>
  </si>
  <si>
    <t>-1699993335</t>
  </si>
  <si>
    <t>"zpětná montáž demontovaných značek =" 2</t>
  </si>
  <si>
    <t>914511112</t>
  </si>
  <si>
    <t>Montáž sloupku dopravních značek délky do 3,5 m s betonovým základem a patkou</t>
  </si>
  <si>
    <t>-1034668210</t>
  </si>
  <si>
    <t>"zpětná montáž sloupku DZ k zábradlí na opěrné zdi =" 2</t>
  </si>
  <si>
    <t>22</t>
  </si>
  <si>
    <t>916231213.2</t>
  </si>
  <si>
    <t>Osazení chodníkového obrubníku betonového stojatého s boční opěrou do lože z betonu prostého</t>
  </si>
  <si>
    <t>-1280141323</t>
  </si>
  <si>
    <t>"Obruba 10/25 do betonu C20/25 =" 172,0</t>
  </si>
  <si>
    <t>23</t>
  </si>
  <si>
    <t>59217017</t>
  </si>
  <si>
    <t>obrubník betonový chodníkový 1000x100x250mm</t>
  </si>
  <si>
    <t>-978658372</t>
  </si>
  <si>
    <t>"spotřeba =" 1,01 * 172,0</t>
  </si>
  <si>
    <t>24</t>
  </si>
  <si>
    <t>966006132</t>
  </si>
  <si>
    <t>Odstranění značek dopravních nebo orientačních se sloupky s betonovými patkami</t>
  </si>
  <si>
    <t>605755551</t>
  </si>
  <si>
    <t>"demonáž značek se sloupkem - viz TZ =" 2</t>
  </si>
  <si>
    <t>25</t>
  </si>
  <si>
    <t>966006211</t>
  </si>
  <si>
    <t>Odstranění svislých dopravních značek ze sloupů, sloupků nebo konzol</t>
  </si>
  <si>
    <t>590306560</t>
  </si>
  <si>
    <t>997</t>
  </si>
  <si>
    <t>Přesun sutě</t>
  </si>
  <si>
    <t>26</t>
  </si>
  <si>
    <t>997221551</t>
  </si>
  <si>
    <t>Vodorovná doprava suti ze sypkých materiálů do 1 km</t>
  </si>
  <si>
    <t>t</t>
  </si>
  <si>
    <t>908065070</t>
  </si>
  <si>
    <t>"Vybouráné podkladní vrstvy v tl. 0,1m =" 0,170*258,0</t>
  </si>
  <si>
    <t>27</t>
  </si>
  <si>
    <t>997221559</t>
  </si>
  <si>
    <t>Příplatek ZKD 1 km u vodorovné dopravy suti ze sypkých materiálů</t>
  </si>
  <si>
    <t>-1452801260</t>
  </si>
  <si>
    <t>předpokládaná vzdálenost 9 km</t>
  </si>
  <si>
    <t>"Vybouráné podkladní vrstvy v tl. 0,1m =" (9-1)*43,860</t>
  </si>
  <si>
    <t>28</t>
  </si>
  <si>
    <t>997221561</t>
  </si>
  <si>
    <t>Vodorovná doprava suti z kusových materiálů do 1 km</t>
  </si>
  <si>
    <t>1843532310</t>
  </si>
  <si>
    <t>"vybouraný litý asfalt =" (0,098/5*4) * 258,0</t>
  </si>
  <si>
    <t>"Vybouraný podkladní beton v tl. 0,2m =" (0,625/30*20) * 258,0</t>
  </si>
  <si>
    <t>29</t>
  </si>
  <si>
    <t>997221569</t>
  </si>
  <si>
    <t>Příplatek ZKD 1 km u vodorovné dopravy suti z kusových materiálů</t>
  </si>
  <si>
    <t>349556547</t>
  </si>
  <si>
    <t>předpokládaná vzdálenost 20 km</t>
  </si>
  <si>
    <t>"vybouraný litý asfalt =" (20-1)*20,227</t>
  </si>
  <si>
    <t>"Vybouraný podkladní beton v tl. 0,2m =" (9-1)*107,50</t>
  </si>
  <si>
    <t>30</t>
  </si>
  <si>
    <t>997221571</t>
  </si>
  <si>
    <t>Vodorovná doprava vybouraných hmot do 1 km</t>
  </si>
  <si>
    <t>-378443628</t>
  </si>
  <si>
    <t>"Vybourání chodníkové obruby =" 0,205*172,0</t>
  </si>
  <si>
    <t>31</t>
  </si>
  <si>
    <t>997221579</t>
  </si>
  <si>
    <t>Příplatek ZKD 1 km u vodorovné dopravy vybouraných hmot</t>
  </si>
  <si>
    <t>885890434</t>
  </si>
  <si>
    <t>"Vybourání chodníkové obruby =" (9-1)*35,260</t>
  </si>
  <si>
    <t>32</t>
  </si>
  <si>
    <t>997221861</t>
  </si>
  <si>
    <t>Poplatek za uložení stavebního odpadu na recyklační skládce (skládkovné) z prostého betonu pod kódem 17 01 01</t>
  </si>
  <si>
    <t>-725270247</t>
  </si>
  <si>
    <t>"Vybouraný podkladní beton v tl. 0,2m =" 107,50</t>
  </si>
  <si>
    <t>"Vybourání chodníkové obruby =" 35,260</t>
  </si>
  <si>
    <t>33</t>
  </si>
  <si>
    <t>997221873</t>
  </si>
  <si>
    <t>Poplatek za uložení stavebního odpadu na recyklační skládce (skládkovné) zeminy a kamení zatříděného do Katalogu odpadů pod kódem 17 05 04</t>
  </si>
  <si>
    <t>392129844</t>
  </si>
  <si>
    <t>"Vybouráné podkladní vrstvy v tl. 0,1m =" 43,860</t>
  </si>
  <si>
    <t>34</t>
  </si>
  <si>
    <t>997221875.1</t>
  </si>
  <si>
    <t>Poplatek za uložení likvidaci odpadu</t>
  </si>
  <si>
    <t>-1282512345</t>
  </si>
  <si>
    <t>"vybouraný litý asfalt =" 20,227</t>
  </si>
  <si>
    <t>998</t>
  </si>
  <si>
    <t>Přesun hmot</t>
  </si>
  <si>
    <t>35</t>
  </si>
  <si>
    <t>998223011</t>
  </si>
  <si>
    <t>Přesun hmot pro pozemní komunikace s krytem dlážděným</t>
  </si>
  <si>
    <t>-669552656</t>
  </si>
  <si>
    <t>2 - Opěrná zeď a zábradlí</t>
  </si>
  <si>
    <t xml:space="preserve">    3 - Svislé a kompletní konstrukce</t>
  </si>
  <si>
    <t xml:space="preserve">    6 - Úpravy povrchů, podlahy a osazování výplní</t>
  </si>
  <si>
    <t>Svislé a kompletní konstrukce</t>
  </si>
  <si>
    <t>317321118</t>
  </si>
  <si>
    <t>Mostní římsy ze ŽB C 30/37</t>
  </si>
  <si>
    <t>-726955202</t>
  </si>
  <si>
    <t>"dobetonování koruny zdi =" 0,15*0,48*172,0</t>
  </si>
  <si>
    <t>317353121</t>
  </si>
  <si>
    <t>Bednění mostních říms všech tvarů - zřízení</t>
  </si>
  <si>
    <t>1701823956</t>
  </si>
  <si>
    <t>"bednění koruny zdi =" 0,15 * 2 * (172,0+0,48)</t>
  </si>
  <si>
    <t>317353221</t>
  </si>
  <si>
    <t>Bednění mostních říms všech tvarů - odstranění</t>
  </si>
  <si>
    <t>-1561019963</t>
  </si>
  <si>
    <t>317361116</t>
  </si>
  <si>
    <t>Výztuž mostních říms z betonářské oceli 10 505</t>
  </si>
  <si>
    <t>-1558409949</t>
  </si>
  <si>
    <t>"trny profilu 12 mm =" 0,92*345*0,8878*0,001</t>
  </si>
  <si>
    <t>317361411</t>
  </si>
  <si>
    <t>Výztuž mostních říms ze svařovaných sítí do 6 kg/m2</t>
  </si>
  <si>
    <t>354234258</t>
  </si>
  <si>
    <t>"spotřeba =" (1,0*172,0)*1,15*0,00444</t>
  </si>
  <si>
    <t>Úpravy povrchů, podlahy a osazování výplní</t>
  </si>
  <si>
    <t>985324221</t>
  </si>
  <si>
    <t>Ochranný akrylátový nátěr betonu dvojnásobný se stěrkou (OS-C)</t>
  </si>
  <si>
    <t>-1513361440</t>
  </si>
  <si>
    <t>"ochranný nátěr koruny zdi proti solím=" 172 * (0,15+0,48+0,15) + 2 * (0,15*0,48)</t>
  </si>
  <si>
    <t>629992115.1</t>
  </si>
  <si>
    <t>Zatmelení spar mezi konstrukcemi š do 50 mm PUR tmelem včetně výplně těsnícím provazcem</t>
  </si>
  <si>
    <t>-330688034</t>
  </si>
  <si>
    <t>"vyčištění a výplň dilatačních spár - viz. TZ =" 22,0</t>
  </si>
  <si>
    <t>911121111</t>
  </si>
  <si>
    <t>Montáž zábradlí ocelového přichyceného vruty do betonového podkladu</t>
  </si>
  <si>
    <t>1818231160</t>
  </si>
  <si>
    <t>"osazení nového zábradlí do betonu koruny zdi =" 171,08</t>
  </si>
  <si>
    <t>767100R</t>
  </si>
  <si>
    <t>Dodávka ocelového zábradlí včetně povrchové ochrany dle TZ</t>
  </si>
  <si>
    <t>-567370948</t>
  </si>
  <si>
    <t>963051111</t>
  </si>
  <si>
    <t>Bourání mostní nosné konstrukce z ŽB</t>
  </si>
  <si>
    <t>-1205685770</t>
  </si>
  <si>
    <t>"odbourání stávající koruny zdi =" 0,15*0,5*172,0</t>
  </si>
  <si>
    <t>966075141</t>
  </si>
  <si>
    <t>Odstranění kovového zábradlí vcelku</t>
  </si>
  <si>
    <t>819072479</t>
  </si>
  <si>
    <t>"demontáž zábradlí z koruny zdi =" 171,08</t>
  </si>
  <si>
    <t>985121122</t>
  </si>
  <si>
    <t>Tryskání degradovaného betonu stěn a rubu kleneb vodou pod tlakem přes 300 do 1250 barů</t>
  </si>
  <si>
    <t>-38771559</t>
  </si>
  <si>
    <t>"očištění původního betonu před aplikací adheznímo můstku =" 0,5*172,0</t>
  </si>
  <si>
    <t>985323111</t>
  </si>
  <si>
    <t>Spojovací můstek reprofilovaného betonu na cementové bázi tl 1 mm</t>
  </si>
  <si>
    <t>-461709866</t>
  </si>
  <si>
    <t>"mezi původním betonem a novou korunou zdi =" 0,5*172,0</t>
  </si>
  <si>
    <t>985331213</t>
  </si>
  <si>
    <t>Dodatečné vlepování betonářské výztuže D 12 mm do chemické malty včetně vyvrtání otvoru</t>
  </si>
  <si>
    <t>844819707</t>
  </si>
  <si>
    <t>"délka vrtání =" 2 * 0,15 * ((172,0/0,5) + 1)</t>
  </si>
  <si>
    <t>-247433946</t>
  </si>
  <si>
    <t>"odbourání stávající koruny zdi =" 2,40*12,90</t>
  </si>
  <si>
    <t>"demontované zábradlí =" 0,018*171,08</t>
  </si>
  <si>
    <t>1759513075</t>
  </si>
  <si>
    <t>"odbourání stávající koruny zdi =" (9-1)*30,960</t>
  </si>
  <si>
    <t>"demontované zábradlí =" (9-1)*3,079</t>
  </si>
  <si>
    <t>-1944960825</t>
  </si>
  <si>
    <t>"odbourání stávající koruny zdi =" 30,960</t>
  </si>
  <si>
    <t>998212111</t>
  </si>
  <si>
    <t>Přesun hmot pro mosty zděné, monolitické betonové nebo ocelové v do 20 m</t>
  </si>
  <si>
    <t>582751944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</si>
</sst>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34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2114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Chodník a opěrná zeď na ul. Revoluční v Novém Jičíně (podél silnice I/57)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Nový Jičín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14. 1. 2022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Nový Jičín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Miroslav Knápek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'0 - Ostatní a vedlejší ná...'!J30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'0 - Ostatní a vedlejší ná...'!P118</f>
        <v>0</v>
      </c>
      <c r="AV95" s="128">
        <f>'0 - Ostatní a vedlejší ná...'!J33</f>
        <v>0</v>
      </c>
      <c r="AW95" s="128">
        <f>'0 - Ostatní a vedlejší ná...'!J34</f>
        <v>0</v>
      </c>
      <c r="AX95" s="128">
        <f>'0 - Ostatní a vedlejší ná...'!J35</f>
        <v>0</v>
      </c>
      <c r="AY95" s="128">
        <f>'0 - Ostatní a vedlejší ná...'!J36</f>
        <v>0</v>
      </c>
      <c r="AZ95" s="128">
        <f>'0 - Ostatní a vedlejší ná...'!F33</f>
        <v>0</v>
      </c>
      <c r="BA95" s="128">
        <f>'0 - Ostatní a vedlejší ná...'!F34</f>
        <v>0</v>
      </c>
      <c r="BB95" s="128">
        <f>'0 - Ostatní a vedlejší ná...'!F35</f>
        <v>0</v>
      </c>
      <c r="BC95" s="128">
        <f>'0 - Ostatní a vedlejší ná...'!F36</f>
        <v>0</v>
      </c>
      <c r="BD95" s="130">
        <f>'0 - Ostatní a vedlejší ná...'!F37</f>
        <v>0</v>
      </c>
      <c r="BE95" s="7"/>
      <c r="BT95" s="131" t="s">
        <v>86</v>
      </c>
      <c r="BV95" s="131" t="s">
        <v>81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83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'1 - Chodník'!J30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'1 - Chodník'!P122</f>
        <v>0</v>
      </c>
      <c r="AV96" s="128">
        <f>'1 - Chodník'!J33</f>
        <v>0</v>
      </c>
      <c r="AW96" s="128">
        <f>'1 - Chodník'!J34</f>
        <v>0</v>
      </c>
      <c r="AX96" s="128">
        <f>'1 - Chodník'!J35</f>
        <v>0</v>
      </c>
      <c r="AY96" s="128">
        <f>'1 - Chodník'!J36</f>
        <v>0</v>
      </c>
      <c r="AZ96" s="128">
        <f>'1 - Chodník'!F33</f>
        <v>0</v>
      </c>
      <c r="BA96" s="128">
        <f>'1 - Chodník'!F34</f>
        <v>0</v>
      </c>
      <c r="BB96" s="128">
        <f>'1 - Chodník'!F35</f>
        <v>0</v>
      </c>
      <c r="BC96" s="128">
        <f>'1 - Chodník'!F36</f>
        <v>0</v>
      </c>
      <c r="BD96" s="130">
        <f>'1 - Chodník'!F37</f>
        <v>0</v>
      </c>
      <c r="BE96" s="7"/>
      <c r="BT96" s="131" t="s">
        <v>86</v>
      </c>
      <c r="BV96" s="131" t="s">
        <v>81</v>
      </c>
      <c r="BW96" s="131" t="s">
        <v>90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83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'2 - Opěrná zeď a zábradlí'!J30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32">
        <v>0</v>
      </c>
      <c r="AT97" s="133">
        <f>ROUND(SUM(AV97:AW97),2)</f>
        <v>0</v>
      </c>
      <c r="AU97" s="134">
        <f>'2 - Opěrná zeď a zábradlí'!P122</f>
        <v>0</v>
      </c>
      <c r="AV97" s="133">
        <f>'2 - Opěrná zeď a zábradlí'!J33</f>
        <v>0</v>
      </c>
      <c r="AW97" s="133">
        <f>'2 - Opěrná zeď a zábradlí'!J34</f>
        <v>0</v>
      </c>
      <c r="AX97" s="133">
        <f>'2 - Opěrná zeď a zábradlí'!J35</f>
        <v>0</v>
      </c>
      <c r="AY97" s="133">
        <f>'2 - Opěrná zeď a zábradlí'!J36</f>
        <v>0</v>
      </c>
      <c r="AZ97" s="133">
        <f>'2 - Opěrná zeď a zábradlí'!F33</f>
        <v>0</v>
      </c>
      <c r="BA97" s="133">
        <f>'2 - Opěrná zeď a zábradlí'!F34</f>
        <v>0</v>
      </c>
      <c r="BB97" s="133">
        <f>'2 - Opěrná zeď a zábradlí'!F35</f>
        <v>0</v>
      </c>
      <c r="BC97" s="133">
        <f>'2 - Opěrná zeď a zábradlí'!F36</f>
        <v>0</v>
      </c>
      <c r="BD97" s="135">
        <f>'2 - Opěrná zeď a zábradlí'!F37</f>
        <v>0</v>
      </c>
      <c r="BE97" s="7"/>
      <c r="BT97" s="131" t="s">
        <v>86</v>
      </c>
      <c r="BV97" s="131" t="s">
        <v>81</v>
      </c>
      <c r="BW97" s="131" t="s">
        <v>92</v>
      </c>
      <c r="BX97" s="131" t="s">
        <v>5</v>
      </c>
      <c r="CL97" s="131" t="s">
        <v>1</v>
      </c>
      <c r="CM97" s="131" t="s">
        <v>88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DCCB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 - Ostatní a vedlejší ná...'!C2" display="/"/>
    <hyperlink ref="A96" location="'1 - Chodník'!C2" display="/"/>
    <hyperlink ref="A97" location="'2 - Opěrná zeď a zábradl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Chodník a opěrná zeď na ul. Revoluční v Novém Jičíně (podél silnice I/57)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35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36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ROUND((SUM(BE118:BE139)),2)</f>
        <v>0</v>
      </c>
      <c r="G33" s="38"/>
      <c r="H33" s="38"/>
      <c r="I33" s="155">
        <v>0.21</v>
      </c>
      <c r="J33" s="154">
        <f>ROUND(((SUM(BE118:BE139))*I33),2)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ROUND((SUM(BF118:BF139)),2)</f>
        <v>0</v>
      </c>
      <c r="G34" s="38"/>
      <c r="H34" s="38"/>
      <c r="I34" s="155">
        <v>0.15</v>
      </c>
      <c r="J34" s="154">
        <f>ROUND(((SUM(BF118:BF139))*I34),2)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ROUND((SUM(BG118:BG139)),2)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ROUND((SUM(BH118:BH139)),2)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ROUND((SUM(BI118:BI139)),2)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Chodník a opěrná zeď na ul. Revoluční v Novém Jičíně (podél silnice I/57)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0 - Ostatní a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Nový Jičín</v>
      </c>
      <c r="G89" s="40"/>
      <c r="H89" s="40"/>
      <c r="I89" s="32" t="s">
        <v>22</v>
      </c>
      <c r="J89" s="79" t="str">
        <f>IF(J12="","",J12)</f>
        <v>14. 1. 2022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32</v>
      </c>
      <c r="J91" s="36" t="str">
        <f>E21</f>
        <v>Ing. Miroslav Knápek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102</v>
      </c>
      <c r="E98" s="182"/>
      <c r="F98" s="182"/>
      <c r="G98" s="182"/>
      <c r="H98" s="182"/>
      <c r="I98" s="182"/>
      <c r="J98" s="183">
        <f>J138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103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74" t="str">
        <f>E7</f>
        <v>Chodník a opěrná zeď na ul. Revoluční v Novém Jičíně (podél silnice I/57)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0 - Ostatní a vedlejší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Nový Jičín</v>
      </c>
      <c r="G112" s="40"/>
      <c r="H112" s="40"/>
      <c r="I112" s="32" t="s">
        <v>22</v>
      </c>
      <c r="J112" s="79" t="str">
        <f>IF(J12="","",J12)</f>
        <v>14. 1. 2022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Nový Jičín</v>
      </c>
      <c r="G114" s="40"/>
      <c r="H114" s="40"/>
      <c r="I114" s="32" t="s">
        <v>32</v>
      </c>
      <c r="J114" s="36" t="str">
        <f>E21</f>
        <v>Ing. Miroslav Knápek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36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0" customFormat="1" ht="29.25" customHeight="1">
      <c r="A117" s="185"/>
      <c r="B117" s="186"/>
      <c r="C117" s="187" t="s">
        <v>104</v>
      </c>
      <c r="D117" s="188" t="s">
        <v>64</v>
      </c>
      <c r="E117" s="188" t="s">
        <v>60</v>
      </c>
      <c r="F117" s="188" t="s">
        <v>61</v>
      </c>
      <c r="G117" s="188" t="s">
        <v>105</v>
      </c>
      <c r="H117" s="188" t="s">
        <v>106</v>
      </c>
      <c r="I117" s="188" t="s">
        <v>107</v>
      </c>
      <c r="J117" s="188" t="s">
        <v>98</v>
      </c>
      <c r="K117" s="189" t="s">
        <v>108</v>
      </c>
      <c r="L117" s="190"/>
      <c r="M117" s="100" t="s">
        <v>1</v>
      </c>
      <c r="N117" s="101" t="s">
        <v>43</v>
      </c>
      <c r="O117" s="101" t="s">
        <v>109</v>
      </c>
      <c r="P117" s="101" t="s">
        <v>110</v>
      </c>
      <c r="Q117" s="101" t="s">
        <v>111</v>
      </c>
      <c r="R117" s="101" t="s">
        <v>112</v>
      </c>
      <c r="S117" s="101" t="s">
        <v>113</v>
      </c>
      <c r="T117" s="102" t="s">
        <v>114</v>
      </c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</row>
    <row r="118" spans="1:63" s="2" customFormat="1" ht="22.8" customHeight="1">
      <c r="A118" s="38"/>
      <c r="B118" s="39"/>
      <c r="C118" s="107" t="s">
        <v>115</v>
      </c>
      <c r="D118" s="40"/>
      <c r="E118" s="40"/>
      <c r="F118" s="40"/>
      <c r="G118" s="40"/>
      <c r="H118" s="40"/>
      <c r="I118" s="40"/>
      <c r="J118" s="191">
        <f>BK118</f>
        <v>0</v>
      </c>
      <c r="K118" s="40"/>
      <c r="L118" s="44"/>
      <c r="M118" s="103"/>
      <c r="N118" s="192"/>
      <c r="O118" s="104"/>
      <c r="P118" s="193">
        <f>P119+P138</f>
        <v>0</v>
      </c>
      <c r="Q118" s="104"/>
      <c r="R118" s="193">
        <f>R119+R138</f>
        <v>0</v>
      </c>
      <c r="S118" s="104"/>
      <c r="T118" s="194">
        <f>T119+T138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100</v>
      </c>
      <c r="BK118" s="195">
        <f>BK119+BK138</f>
        <v>0</v>
      </c>
    </row>
    <row r="119" spans="1:63" s="11" customFormat="1" ht="25.9" customHeight="1">
      <c r="A119" s="11"/>
      <c r="B119" s="196"/>
      <c r="C119" s="197"/>
      <c r="D119" s="198" t="s">
        <v>78</v>
      </c>
      <c r="E119" s="199" t="s">
        <v>116</v>
      </c>
      <c r="F119" s="199" t="s">
        <v>117</v>
      </c>
      <c r="G119" s="197"/>
      <c r="H119" s="197"/>
      <c r="I119" s="200"/>
      <c r="J119" s="201">
        <f>BK119</f>
        <v>0</v>
      </c>
      <c r="K119" s="197"/>
      <c r="L119" s="202"/>
      <c r="M119" s="203"/>
      <c r="N119" s="204"/>
      <c r="O119" s="204"/>
      <c r="P119" s="205">
        <f>SUM(P120:P137)</f>
        <v>0</v>
      </c>
      <c r="Q119" s="204"/>
      <c r="R119" s="205">
        <f>SUM(R120:R137)</f>
        <v>0</v>
      </c>
      <c r="S119" s="204"/>
      <c r="T119" s="206">
        <f>SUM(T120:T137)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7" t="s">
        <v>118</v>
      </c>
      <c r="AT119" s="208" t="s">
        <v>78</v>
      </c>
      <c r="AU119" s="208" t="s">
        <v>79</v>
      </c>
      <c r="AY119" s="207" t="s">
        <v>119</v>
      </c>
      <c r="BK119" s="209">
        <f>SUM(BK120:BK137)</f>
        <v>0</v>
      </c>
    </row>
    <row r="120" spans="1:65" s="2" customFormat="1" ht="16.5" customHeight="1">
      <c r="A120" s="38"/>
      <c r="B120" s="39"/>
      <c r="C120" s="210" t="s">
        <v>86</v>
      </c>
      <c r="D120" s="210" t="s">
        <v>120</v>
      </c>
      <c r="E120" s="211" t="s">
        <v>121</v>
      </c>
      <c r="F120" s="212" t="s">
        <v>122</v>
      </c>
      <c r="G120" s="213" t="s">
        <v>123</v>
      </c>
      <c r="H120" s="214">
        <v>1</v>
      </c>
      <c r="I120" s="215"/>
      <c r="J120" s="216">
        <f>ROUND(I120*H120,2)</f>
        <v>0</v>
      </c>
      <c r="K120" s="212" t="s">
        <v>124</v>
      </c>
      <c r="L120" s="44"/>
      <c r="M120" s="217" t="s">
        <v>1</v>
      </c>
      <c r="N120" s="218" t="s">
        <v>44</v>
      </c>
      <c r="O120" s="91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1" t="s">
        <v>125</v>
      </c>
      <c r="AT120" s="221" t="s">
        <v>120</v>
      </c>
      <c r="AU120" s="221" t="s">
        <v>86</v>
      </c>
      <c r="AY120" s="17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7" t="s">
        <v>86</v>
      </c>
      <c r="BK120" s="222">
        <f>ROUND(I120*H120,2)</f>
        <v>0</v>
      </c>
      <c r="BL120" s="17" t="s">
        <v>125</v>
      </c>
      <c r="BM120" s="221" t="s">
        <v>126</v>
      </c>
    </row>
    <row r="121" spans="1:47" s="2" customFormat="1" ht="12">
      <c r="A121" s="38"/>
      <c r="B121" s="39"/>
      <c r="C121" s="40"/>
      <c r="D121" s="223" t="s">
        <v>127</v>
      </c>
      <c r="E121" s="40"/>
      <c r="F121" s="224" t="s">
        <v>128</v>
      </c>
      <c r="G121" s="40"/>
      <c r="H121" s="40"/>
      <c r="I121" s="225"/>
      <c r="J121" s="40"/>
      <c r="K121" s="40"/>
      <c r="L121" s="44"/>
      <c r="M121" s="226"/>
      <c r="N121" s="227"/>
      <c r="O121" s="91"/>
      <c r="P121" s="91"/>
      <c r="Q121" s="91"/>
      <c r="R121" s="91"/>
      <c r="S121" s="91"/>
      <c r="T121" s="9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127</v>
      </c>
      <c r="AU121" s="17" t="s">
        <v>86</v>
      </c>
    </row>
    <row r="122" spans="1:65" s="2" customFormat="1" ht="16.5" customHeight="1">
      <c r="A122" s="38"/>
      <c r="B122" s="39"/>
      <c r="C122" s="210" t="s">
        <v>88</v>
      </c>
      <c r="D122" s="210" t="s">
        <v>120</v>
      </c>
      <c r="E122" s="211" t="s">
        <v>129</v>
      </c>
      <c r="F122" s="212" t="s">
        <v>130</v>
      </c>
      <c r="G122" s="213" t="s">
        <v>123</v>
      </c>
      <c r="H122" s="214">
        <v>1</v>
      </c>
      <c r="I122" s="215"/>
      <c r="J122" s="216">
        <f>ROUND(I122*H122,2)</f>
        <v>0</v>
      </c>
      <c r="K122" s="212" t="s">
        <v>124</v>
      </c>
      <c r="L122" s="44"/>
      <c r="M122" s="217" t="s">
        <v>1</v>
      </c>
      <c r="N122" s="218" t="s">
        <v>44</v>
      </c>
      <c r="O122" s="91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1" t="s">
        <v>125</v>
      </c>
      <c r="AT122" s="221" t="s">
        <v>120</v>
      </c>
      <c r="AU122" s="221" t="s">
        <v>86</v>
      </c>
      <c r="AY122" s="17" t="s">
        <v>119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7" t="s">
        <v>86</v>
      </c>
      <c r="BK122" s="222">
        <f>ROUND(I122*H122,2)</f>
        <v>0</v>
      </c>
      <c r="BL122" s="17" t="s">
        <v>125</v>
      </c>
      <c r="BM122" s="221" t="s">
        <v>131</v>
      </c>
    </row>
    <row r="123" spans="1:47" s="2" customFormat="1" ht="12">
      <c r="A123" s="38"/>
      <c r="B123" s="39"/>
      <c r="C123" s="40"/>
      <c r="D123" s="223" t="s">
        <v>127</v>
      </c>
      <c r="E123" s="40"/>
      <c r="F123" s="224" t="s">
        <v>132</v>
      </c>
      <c r="G123" s="40"/>
      <c r="H123" s="40"/>
      <c r="I123" s="225"/>
      <c r="J123" s="40"/>
      <c r="K123" s="40"/>
      <c r="L123" s="44"/>
      <c r="M123" s="226"/>
      <c r="N123" s="22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127</v>
      </c>
      <c r="AU123" s="17" t="s">
        <v>86</v>
      </c>
    </row>
    <row r="124" spans="1:65" s="2" customFormat="1" ht="16.5" customHeight="1">
      <c r="A124" s="38"/>
      <c r="B124" s="39"/>
      <c r="C124" s="210" t="s">
        <v>133</v>
      </c>
      <c r="D124" s="210" t="s">
        <v>120</v>
      </c>
      <c r="E124" s="211" t="s">
        <v>134</v>
      </c>
      <c r="F124" s="212" t="s">
        <v>135</v>
      </c>
      <c r="G124" s="213" t="s">
        <v>123</v>
      </c>
      <c r="H124" s="214">
        <v>1</v>
      </c>
      <c r="I124" s="215"/>
      <c r="J124" s="216">
        <f>ROUND(I124*H124,2)</f>
        <v>0</v>
      </c>
      <c r="K124" s="212" t="s">
        <v>124</v>
      </c>
      <c r="L124" s="44"/>
      <c r="M124" s="217" t="s">
        <v>1</v>
      </c>
      <c r="N124" s="218" t="s">
        <v>44</v>
      </c>
      <c r="O124" s="9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1" t="s">
        <v>125</v>
      </c>
      <c r="AT124" s="221" t="s">
        <v>120</v>
      </c>
      <c r="AU124" s="221" t="s">
        <v>86</v>
      </c>
      <c r="AY124" s="17" t="s">
        <v>119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7" t="s">
        <v>86</v>
      </c>
      <c r="BK124" s="222">
        <f>ROUND(I124*H124,2)</f>
        <v>0</v>
      </c>
      <c r="BL124" s="17" t="s">
        <v>125</v>
      </c>
      <c r="BM124" s="221" t="s">
        <v>136</v>
      </c>
    </row>
    <row r="125" spans="1:47" s="2" customFormat="1" ht="12">
      <c r="A125" s="38"/>
      <c r="B125" s="39"/>
      <c r="C125" s="40"/>
      <c r="D125" s="223" t="s">
        <v>127</v>
      </c>
      <c r="E125" s="40"/>
      <c r="F125" s="224" t="s">
        <v>137</v>
      </c>
      <c r="G125" s="40"/>
      <c r="H125" s="40"/>
      <c r="I125" s="225"/>
      <c r="J125" s="40"/>
      <c r="K125" s="40"/>
      <c r="L125" s="44"/>
      <c r="M125" s="226"/>
      <c r="N125" s="22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127</v>
      </c>
      <c r="AU125" s="17" t="s">
        <v>86</v>
      </c>
    </row>
    <row r="126" spans="1:65" s="2" customFormat="1" ht="16.5" customHeight="1">
      <c r="A126" s="38"/>
      <c r="B126" s="39"/>
      <c r="C126" s="210" t="s">
        <v>118</v>
      </c>
      <c r="D126" s="210" t="s">
        <v>120</v>
      </c>
      <c r="E126" s="211" t="s">
        <v>138</v>
      </c>
      <c r="F126" s="212" t="s">
        <v>139</v>
      </c>
      <c r="G126" s="213" t="s">
        <v>123</v>
      </c>
      <c r="H126" s="214">
        <v>1</v>
      </c>
      <c r="I126" s="215"/>
      <c r="J126" s="216">
        <f>ROUND(I126*H126,2)</f>
        <v>0</v>
      </c>
      <c r="K126" s="212" t="s">
        <v>124</v>
      </c>
      <c r="L126" s="44"/>
      <c r="M126" s="217" t="s">
        <v>1</v>
      </c>
      <c r="N126" s="218" t="s">
        <v>44</v>
      </c>
      <c r="O126" s="9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1" t="s">
        <v>125</v>
      </c>
      <c r="AT126" s="221" t="s">
        <v>120</v>
      </c>
      <c r="AU126" s="221" t="s">
        <v>86</v>
      </c>
      <c r="AY126" s="17" t="s">
        <v>119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7" t="s">
        <v>86</v>
      </c>
      <c r="BK126" s="222">
        <f>ROUND(I126*H126,2)</f>
        <v>0</v>
      </c>
      <c r="BL126" s="17" t="s">
        <v>125</v>
      </c>
      <c r="BM126" s="221" t="s">
        <v>140</v>
      </c>
    </row>
    <row r="127" spans="1:47" s="2" customFormat="1" ht="12">
      <c r="A127" s="38"/>
      <c r="B127" s="39"/>
      <c r="C127" s="40"/>
      <c r="D127" s="223" t="s">
        <v>127</v>
      </c>
      <c r="E127" s="40"/>
      <c r="F127" s="224" t="s">
        <v>141</v>
      </c>
      <c r="G127" s="40"/>
      <c r="H127" s="40"/>
      <c r="I127" s="225"/>
      <c r="J127" s="40"/>
      <c r="K127" s="40"/>
      <c r="L127" s="44"/>
      <c r="M127" s="226"/>
      <c r="N127" s="22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127</v>
      </c>
      <c r="AU127" s="17" t="s">
        <v>86</v>
      </c>
    </row>
    <row r="128" spans="1:65" s="2" customFormat="1" ht="16.5" customHeight="1">
      <c r="A128" s="38"/>
      <c r="B128" s="39"/>
      <c r="C128" s="210" t="s">
        <v>142</v>
      </c>
      <c r="D128" s="210" t="s">
        <v>120</v>
      </c>
      <c r="E128" s="211" t="s">
        <v>143</v>
      </c>
      <c r="F128" s="212" t="s">
        <v>144</v>
      </c>
      <c r="G128" s="213" t="s">
        <v>123</v>
      </c>
      <c r="H128" s="214">
        <v>1</v>
      </c>
      <c r="I128" s="215"/>
      <c r="J128" s="216">
        <f>ROUND(I128*H128,2)</f>
        <v>0</v>
      </c>
      <c r="K128" s="212" t="s">
        <v>124</v>
      </c>
      <c r="L128" s="44"/>
      <c r="M128" s="217" t="s">
        <v>1</v>
      </c>
      <c r="N128" s="218" t="s">
        <v>44</v>
      </c>
      <c r="O128" s="9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1" t="s">
        <v>125</v>
      </c>
      <c r="AT128" s="221" t="s">
        <v>120</v>
      </c>
      <c r="AU128" s="221" t="s">
        <v>86</v>
      </c>
      <c r="AY128" s="17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86</v>
      </c>
      <c r="BK128" s="222">
        <f>ROUND(I128*H128,2)</f>
        <v>0</v>
      </c>
      <c r="BL128" s="17" t="s">
        <v>125</v>
      </c>
      <c r="BM128" s="221" t="s">
        <v>145</v>
      </c>
    </row>
    <row r="129" spans="1:47" s="2" customFormat="1" ht="12">
      <c r="A129" s="38"/>
      <c r="B129" s="39"/>
      <c r="C129" s="40"/>
      <c r="D129" s="223" t="s">
        <v>127</v>
      </c>
      <c r="E129" s="40"/>
      <c r="F129" s="224" t="s">
        <v>146</v>
      </c>
      <c r="G129" s="40"/>
      <c r="H129" s="40"/>
      <c r="I129" s="225"/>
      <c r="J129" s="40"/>
      <c r="K129" s="40"/>
      <c r="L129" s="44"/>
      <c r="M129" s="226"/>
      <c r="N129" s="22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127</v>
      </c>
      <c r="AU129" s="17" t="s">
        <v>86</v>
      </c>
    </row>
    <row r="130" spans="1:65" s="2" customFormat="1" ht="16.5" customHeight="1">
      <c r="A130" s="38"/>
      <c r="B130" s="39"/>
      <c r="C130" s="210" t="s">
        <v>147</v>
      </c>
      <c r="D130" s="210" t="s">
        <v>120</v>
      </c>
      <c r="E130" s="211" t="s">
        <v>148</v>
      </c>
      <c r="F130" s="212" t="s">
        <v>149</v>
      </c>
      <c r="G130" s="213" t="s">
        <v>123</v>
      </c>
      <c r="H130" s="214">
        <v>1</v>
      </c>
      <c r="I130" s="215"/>
      <c r="J130" s="216">
        <f>ROUND(I130*H130,2)</f>
        <v>0</v>
      </c>
      <c r="K130" s="212" t="s">
        <v>124</v>
      </c>
      <c r="L130" s="44"/>
      <c r="M130" s="217" t="s">
        <v>1</v>
      </c>
      <c r="N130" s="218" t="s">
        <v>44</v>
      </c>
      <c r="O130" s="9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1" t="s">
        <v>125</v>
      </c>
      <c r="AT130" s="221" t="s">
        <v>120</v>
      </c>
      <c r="AU130" s="221" t="s">
        <v>86</v>
      </c>
      <c r="AY130" s="17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86</v>
      </c>
      <c r="BK130" s="222">
        <f>ROUND(I130*H130,2)</f>
        <v>0</v>
      </c>
      <c r="BL130" s="17" t="s">
        <v>125</v>
      </c>
      <c r="BM130" s="221" t="s">
        <v>150</v>
      </c>
    </row>
    <row r="131" spans="1:47" s="2" customFormat="1" ht="12">
      <c r="A131" s="38"/>
      <c r="B131" s="39"/>
      <c r="C131" s="40"/>
      <c r="D131" s="223" t="s">
        <v>127</v>
      </c>
      <c r="E131" s="40"/>
      <c r="F131" s="224" t="s">
        <v>151</v>
      </c>
      <c r="G131" s="40"/>
      <c r="H131" s="40"/>
      <c r="I131" s="225"/>
      <c r="J131" s="40"/>
      <c r="K131" s="40"/>
      <c r="L131" s="44"/>
      <c r="M131" s="226"/>
      <c r="N131" s="22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127</v>
      </c>
      <c r="AU131" s="17" t="s">
        <v>86</v>
      </c>
    </row>
    <row r="132" spans="1:65" s="2" customFormat="1" ht="16.5" customHeight="1">
      <c r="A132" s="38"/>
      <c r="B132" s="39"/>
      <c r="C132" s="210" t="s">
        <v>152</v>
      </c>
      <c r="D132" s="210" t="s">
        <v>120</v>
      </c>
      <c r="E132" s="211" t="s">
        <v>153</v>
      </c>
      <c r="F132" s="212" t="s">
        <v>154</v>
      </c>
      <c r="G132" s="213" t="s">
        <v>123</v>
      </c>
      <c r="H132" s="214">
        <v>1</v>
      </c>
      <c r="I132" s="215"/>
      <c r="J132" s="216">
        <f>ROUND(I132*H132,2)</f>
        <v>0</v>
      </c>
      <c r="K132" s="212" t="s">
        <v>124</v>
      </c>
      <c r="L132" s="44"/>
      <c r="M132" s="217" t="s">
        <v>1</v>
      </c>
      <c r="N132" s="218" t="s">
        <v>44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125</v>
      </c>
      <c r="AT132" s="221" t="s">
        <v>120</v>
      </c>
      <c r="AU132" s="221" t="s">
        <v>86</v>
      </c>
      <c r="AY132" s="17" t="s">
        <v>119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86</v>
      </c>
      <c r="BK132" s="222">
        <f>ROUND(I132*H132,2)</f>
        <v>0</v>
      </c>
      <c r="BL132" s="17" t="s">
        <v>125</v>
      </c>
      <c r="BM132" s="221" t="s">
        <v>155</v>
      </c>
    </row>
    <row r="133" spans="1:47" s="2" customFormat="1" ht="12">
      <c r="A133" s="38"/>
      <c r="B133" s="39"/>
      <c r="C133" s="40"/>
      <c r="D133" s="223" t="s">
        <v>127</v>
      </c>
      <c r="E133" s="40"/>
      <c r="F133" s="224" t="s">
        <v>156</v>
      </c>
      <c r="G133" s="40"/>
      <c r="H133" s="40"/>
      <c r="I133" s="225"/>
      <c r="J133" s="40"/>
      <c r="K133" s="40"/>
      <c r="L133" s="44"/>
      <c r="M133" s="226"/>
      <c r="N133" s="22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127</v>
      </c>
      <c r="AU133" s="17" t="s">
        <v>86</v>
      </c>
    </row>
    <row r="134" spans="1:65" s="2" customFormat="1" ht="16.5" customHeight="1">
      <c r="A134" s="38"/>
      <c r="B134" s="39"/>
      <c r="C134" s="210" t="s">
        <v>157</v>
      </c>
      <c r="D134" s="210" t="s">
        <v>120</v>
      </c>
      <c r="E134" s="211" t="s">
        <v>158</v>
      </c>
      <c r="F134" s="212" t="s">
        <v>159</v>
      </c>
      <c r="G134" s="213" t="s">
        <v>123</v>
      </c>
      <c r="H134" s="214">
        <v>1</v>
      </c>
      <c r="I134" s="215"/>
      <c r="J134" s="216">
        <f>ROUND(I134*H134,2)</f>
        <v>0</v>
      </c>
      <c r="K134" s="212" t="s">
        <v>124</v>
      </c>
      <c r="L134" s="44"/>
      <c r="M134" s="217" t="s">
        <v>1</v>
      </c>
      <c r="N134" s="218" t="s">
        <v>44</v>
      </c>
      <c r="O134" s="9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1" t="s">
        <v>125</v>
      </c>
      <c r="AT134" s="221" t="s">
        <v>120</v>
      </c>
      <c r="AU134" s="221" t="s">
        <v>86</v>
      </c>
      <c r="AY134" s="17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86</v>
      </c>
      <c r="BK134" s="222">
        <f>ROUND(I134*H134,2)</f>
        <v>0</v>
      </c>
      <c r="BL134" s="17" t="s">
        <v>125</v>
      </c>
      <c r="BM134" s="221" t="s">
        <v>160</v>
      </c>
    </row>
    <row r="135" spans="1:47" s="2" customFormat="1" ht="12">
      <c r="A135" s="38"/>
      <c r="B135" s="39"/>
      <c r="C135" s="40"/>
      <c r="D135" s="223" t="s">
        <v>127</v>
      </c>
      <c r="E135" s="40"/>
      <c r="F135" s="224" t="s">
        <v>161</v>
      </c>
      <c r="G135" s="40"/>
      <c r="H135" s="40"/>
      <c r="I135" s="225"/>
      <c r="J135" s="40"/>
      <c r="K135" s="40"/>
      <c r="L135" s="44"/>
      <c r="M135" s="226"/>
      <c r="N135" s="22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127</v>
      </c>
      <c r="AU135" s="17" t="s">
        <v>86</v>
      </c>
    </row>
    <row r="136" spans="1:65" s="2" customFormat="1" ht="24.15" customHeight="1">
      <c r="A136" s="38"/>
      <c r="B136" s="39"/>
      <c r="C136" s="210" t="s">
        <v>162</v>
      </c>
      <c r="D136" s="210" t="s">
        <v>120</v>
      </c>
      <c r="E136" s="211" t="s">
        <v>163</v>
      </c>
      <c r="F136" s="212" t="s">
        <v>164</v>
      </c>
      <c r="G136" s="213" t="s">
        <v>123</v>
      </c>
      <c r="H136" s="214">
        <v>1</v>
      </c>
      <c r="I136" s="215"/>
      <c r="J136" s="216">
        <f>ROUND(I136*H136,2)</f>
        <v>0</v>
      </c>
      <c r="K136" s="212" t="s">
        <v>165</v>
      </c>
      <c r="L136" s="44"/>
      <c r="M136" s="217" t="s">
        <v>1</v>
      </c>
      <c r="N136" s="218" t="s">
        <v>44</v>
      </c>
      <c r="O136" s="9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1" t="s">
        <v>125</v>
      </c>
      <c r="AT136" s="221" t="s">
        <v>120</v>
      </c>
      <c r="AU136" s="221" t="s">
        <v>86</v>
      </c>
      <c r="AY136" s="17" t="s">
        <v>119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86</v>
      </c>
      <c r="BK136" s="222">
        <f>ROUND(I136*H136,2)</f>
        <v>0</v>
      </c>
      <c r="BL136" s="17" t="s">
        <v>125</v>
      </c>
      <c r="BM136" s="221" t="s">
        <v>166</v>
      </c>
    </row>
    <row r="137" spans="1:47" s="2" customFormat="1" ht="12">
      <c r="A137" s="38"/>
      <c r="B137" s="39"/>
      <c r="C137" s="40"/>
      <c r="D137" s="223" t="s">
        <v>127</v>
      </c>
      <c r="E137" s="40"/>
      <c r="F137" s="224" t="s">
        <v>167</v>
      </c>
      <c r="G137" s="40"/>
      <c r="H137" s="40"/>
      <c r="I137" s="225"/>
      <c r="J137" s="40"/>
      <c r="K137" s="40"/>
      <c r="L137" s="44"/>
      <c r="M137" s="226"/>
      <c r="N137" s="22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127</v>
      </c>
      <c r="AU137" s="17" t="s">
        <v>86</v>
      </c>
    </row>
    <row r="138" spans="1:63" s="11" customFormat="1" ht="25.9" customHeight="1">
      <c r="A138" s="11"/>
      <c r="B138" s="196"/>
      <c r="C138" s="197"/>
      <c r="D138" s="198" t="s">
        <v>78</v>
      </c>
      <c r="E138" s="199" t="s">
        <v>168</v>
      </c>
      <c r="F138" s="199" t="s">
        <v>169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</f>
        <v>0</v>
      </c>
      <c r="Q138" s="204"/>
      <c r="R138" s="205">
        <f>R139</f>
        <v>0</v>
      </c>
      <c r="S138" s="204"/>
      <c r="T138" s="206">
        <f>T139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7" t="s">
        <v>142</v>
      </c>
      <c r="AT138" s="208" t="s">
        <v>78</v>
      </c>
      <c r="AU138" s="208" t="s">
        <v>79</v>
      </c>
      <c r="AY138" s="207" t="s">
        <v>119</v>
      </c>
      <c r="BK138" s="209">
        <f>BK139</f>
        <v>0</v>
      </c>
    </row>
    <row r="139" spans="1:65" s="2" customFormat="1" ht="37.8" customHeight="1">
      <c r="A139" s="38"/>
      <c r="B139" s="39"/>
      <c r="C139" s="210" t="s">
        <v>170</v>
      </c>
      <c r="D139" s="210" t="s">
        <v>120</v>
      </c>
      <c r="E139" s="211" t="s">
        <v>171</v>
      </c>
      <c r="F139" s="212" t="s">
        <v>172</v>
      </c>
      <c r="G139" s="213" t="s">
        <v>123</v>
      </c>
      <c r="H139" s="214">
        <v>1</v>
      </c>
      <c r="I139" s="215"/>
      <c r="J139" s="216">
        <f>ROUND(I139*H139,2)</f>
        <v>0</v>
      </c>
      <c r="K139" s="212" t="s">
        <v>124</v>
      </c>
      <c r="L139" s="44"/>
      <c r="M139" s="228" t="s">
        <v>1</v>
      </c>
      <c r="N139" s="229" t="s">
        <v>44</v>
      </c>
      <c r="O139" s="230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1" t="s">
        <v>125</v>
      </c>
      <c r="AT139" s="221" t="s">
        <v>120</v>
      </c>
      <c r="AU139" s="221" t="s">
        <v>86</v>
      </c>
      <c r="AY139" s="17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86</v>
      </c>
      <c r="BK139" s="222">
        <f>ROUND(I139*H139,2)</f>
        <v>0</v>
      </c>
      <c r="BL139" s="17" t="s">
        <v>125</v>
      </c>
      <c r="BM139" s="221" t="s">
        <v>173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DCCB" sheet="1" objects="1" scenarios="1" formatColumns="0" formatRows="0" autoFilter="0"/>
  <autoFilter ref="C117:K13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Chodník a opěrná zeď na ul. Revoluční v Novém Jičíně (podél silnice I/57)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35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36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ROUND((SUM(BE122:BE231)),2)</f>
        <v>0</v>
      </c>
      <c r="G33" s="38"/>
      <c r="H33" s="38"/>
      <c r="I33" s="155">
        <v>0.21</v>
      </c>
      <c r="J33" s="154">
        <f>ROUND(((SUM(BE122:BE231))*I33),2)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ROUND((SUM(BF122:BF231)),2)</f>
        <v>0</v>
      </c>
      <c r="G34" s="38"/>
      <c r="H34" s="38"/>
      <c r="I34" s="155">
        <v>0.15</v>
      </c>
      <c r="J34" s="154">
        <f>ROUND(((SUM(BF122:BF231))*I34),2)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ROUND((SUM(BG122:BG231)),2)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ROUND((SUM(BH122:BH231)),2)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ROUND((SUM(BI122:BI231)),2)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Chodník a opěrná zeď na ul. Revoluční v Novém Jičíně (podél silnice I/57)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Chodník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Nový Jičín</v>
      </c>
      <c r="G89" s="40"/>
      <c r="H89" s="40"/>
      <c r="I89" s="32" t="s">
        <v>22</v>
      </c>
      <c r="J89" s="79" t="str">
        <f>IF(J12="","",J12)</f>
        <v>14. 1. 2022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32</v>
      </c>
      <c r="J91" s="36" t="str">
        <f>E21</f>
        <v>Ing. Miroslav Knápek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175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33"/>
      <c r="C98" s="234"/>
      <c r="D98" s="235" t="s">
        <v>176</v>
      </c>
      <c r="E98" s="236"/>
      <c r="F98" s="236"/>
      <c r="G98" s="236"/>
      <c r="H98" s="236"/>
      <c r="I98" s="236"/>
      <c r="J98" s="237">
        <f>J124</f>
        <v>0</v>
      </c>
      <c r="K98" s="234"/>
      <c r="L98" s="238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33"/>
      <c r="C99" s="234"/>
      <c r="D99" s="235" t="s">
        <v>177</v>
      </c>
      <c r="E99" s="236"/>
      <c r="F99" s="236"/>
      <c r="G99" s="236"/>
      <c r="H99" s="236"/>
      <c r="I99" s="236"/>
      <c r="J99" s="237">
        <f>J161</f>
        <v>0</v>
      </c>
      <c r="K99" s="234"/>
      <c r="L99" s="238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33"/>
      <c r="C100" s="234"/>
      <c r="D100" s="235" t="s">
        <v>178</v>
      </c>
      <c r="E100" s="236"/>
      <c r="F100" s="236"/>
      <c r="G100" s="236"/>
      <c r="H100" s="236"/>
      <c r="I100" s="236"/>
      <c r="J100" s="237">
        <f>J178</f>
        <v>0</v>
      </c>
      <c r="K100" s="234"/>
      <c r="L100" s="238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33"/>
      <c r="C101" s="234"/>
      <c r="D101" s="235" t="s">
        <v>179</v>
      </c>
      <c r="E101" s="236"/>
      <c r="F101" s="236"/>
      <c r="G101" s="236"/>
      <c r="H101" s="236"/>
      <c r="I101" s="236"/>
      <c r="J101" s="237">
        <f>J195</f>
        <v>0</v>
      </c>
      <c r="K101" s="234"/>
      <c r="L101" s="238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33"/>
      <c r="C102" s="234"/>
      <c r="D102" s="235" t="s">
        <v>180</v>
      </c>
      <c r="E102" s="236"/>
      <c r="F102" s="236"/>
      <c r="G102" s="236"/>
      <c r="H102" s="236"/>
      <c r="I102" s="236"/>
      <c r="J102" s="237">
        <f>J230</f>
        <v>0</v>
      </c>
      <c r="K102" s="234"/>
      <c r="L102" s="238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103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74" t="str">
        <f>E7</f>
        <v>Chodník a opěrná zeď na ul. Revoluční v Novém Jičíně (podél silnice I/57)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1 - Chodník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Nový Jičín</v>
      </c>
      <c r="G116" s="40"/>
      <c r="H116" s="40"/>
      <c r="I116" s="32" t="s">
        <v>22</v>
      </c>
      <c r="J116" s="79" t="str">
        <f>IF(J12="","",J12)</f>
        <v>14. 1. 2022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Město Nový Jičín</v>
      </c>
      <c r="G118" s="40"/>
      <c r="H118" s="40"/>
      <c r="I118" s="32" t="s">
        <v>32</v>
      </c>
      <c r="J118" s="36" t="str">
        <f>E21</f>
        <v>Ing. Miroslav Knápek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36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0" customFormat="1" ht="29.25" customHeight="1">
      <c r="A121" s="185"/>
      <c r="B121" s="186"/>
      <c r="C121" s="187" t="s">
        <v>104</v>
      </c>
      <c r="D121" s="188" t="s">
        <v>64</v>
      </c>
      <c r="E121" s="188" t="s">
        <v>60</v>
      </c>
      <c r="F121" s="188" t="s">
        <v>61</v>
      </c>
      <c r="G121" s="188" t="s">
        <v>105</v>
      </c>
      <c r="H121" s="188" t="s">
        <v>106</v>
      </c>
      <c r="I121" s="188" t="s">
        <v>107</v>
      </c>
      <c r="J121" s="188" t="s">
        <v>98</v>
      </c>
      <c r="K121" s="189" t="s">
        <v>108</v>
      </c>
      <c r="L121" s="190"/>
      <c r="M121" s="100" t="s">
        <v>1</v>
      </c>
      <c r="N121" s="101" t="s">
        <v>43</v>
      </c>
      <c r="O121" s="101" t="s">
        <v>109</v>
      </c>
      <c r="P121" s="101" t="s">
        <v>110</v>
      </c>
      <c r="Q121" s="101" t="s">
        <v>111</v>
      </c>
      <c r="R121" s="101" t="s">
        <v>112</v>
      </c>
      <c r="S121" s="101" t="s">
        <v>113</v>
      </c>
      <c r="T121" s="102" t="s">
        <v>114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8" customHeight="1">
      <c r="A122" s="38"/>
      <c r="B122" s="39"/>
      <c r="C122" s="107" t="s">
        <v>115</v>
      </c>
      <c r="D122" s="40"/>
      <c r="E122" s="40"/>
      <c r="F122" s="40"/>
      <c r="G122" s="40"/>
      <c r="H122" s="40"/>
      <c r="I122" s="40"/>
      <c r="J122" s="191">
        <f>BK122</f>
        <v>0</v>
      </c>
      <c r="K122" s="40"/>
      <c r="L122" s="44"/>
      <c r="M122" s="103"/>
      <c r="N122" s="192"/>
      <c r="O122" s="104"/>
      <c r="P122" s="193">
        <f>P123</f>
        <v>0</v>
      </c>
      <c r="Q122" s="104"/>
      <c r="R122" s="193">
        <f>R123</f>
        <v>90.1136464</v>
      </c>
      <c r="S122" s="104"/>
      <c r="T122" s="194">
        <f>T123</f>
        <v>265.826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100</v>
      </c>
      <c r="BK122" s="195">
        <f>BK123</f>
        <v>0</v>
      </c>
    </row>
    <row r="123" spans="1:63" s="11" customFormat="1" ht="25.9" customHeight="1">
      <c r="A123" s="11"/>
      <c r="B123" s="196"/>
      <c r="C123" s="197"/>
      <c r="D123" s="198" t="s">
        <v>78</v>
      </c>
      <c r="E123" s="199" t="s">
        <v>181</v>
      </c>
      <c r="F123" s="199" t="s">
        <v>182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P124+P161+P178+P195+P230</f>
        <v>0</v>
      </c>
      <c r="Q123" s="204"/>
      <c r="R123" s="205">
        <f>R124+R161+R178+R195+R230</f>
        <v>90.1136464</v>
      </c>
      <c r="S123" s="204"/>
      <c r="T123" s="206">
        <f>T124+T161+T178+T195+T230</f>
        <v>265.826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7" t="s">
        <v>86</v>
      </c>
      <c r="AT123" s="208" t="s">
        <v>78</v>
      </c>
      <c r="AU123" s="208" t="s">
        <v>79</v>
      </c>
      <c r="AY123" s="207" t="s">
        <v>119</v>
      </c>
      <c r="BK123" s="209">
        <f>BK124+BK161+BK178+BK195+BK230</f>
        <v>0</v>
      </c>
    </row>
    <row r="124" spans="1:63" s="11" customFormat="1" ht="22.8" customHeight="1">
      <c r="A124" s="11"/>
      <c r="B124" s="196"/>
      <c r="C124" s="197"/>
      <c r="D124" s="198" t="s">
        <v>78</v>
      </c>
      <c r="E124" s="239" t="s">
        <v>86</v>
      </c>
      <c r="F124" s="239" t="s">
        <v>183</v>
      </c>
      <c r="G124" s="197"/>
      <c r="H124" s="197"/>
      <c r="I124" s="200"/>
      <c r="J124" s="240">
        <f>BK124</f>
        <v>0</v>
      </c>
      <c r="K124" s="197"/>
      <c r="L124" s="202"/>
      <c r="M124" s="203"/>
      <c r="N124" s="204"/>
      <c r="O124" s="204"/>
      <c r="P124" s="205">
        <f>SUM(P125:P160)</f>
        <v>0</v>
      </c>
      <c r="Q124" s="204"/>
      <c r="R124" s="205">
        <f>SUM(R125:R160)</f>
        <v>0.37023</v>
      </c>
      <c r="S124" s="204"/>
      <c r="T124" s="206">
        <f>SUM(T125:T160)</f>
        <v>265.654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7" t="s">
        <v>86</v>
      </c>
      <c r="AT124" s="208" t="s">
        <v>78</v>
      </c>
      <c r="AU124" s="208" t="s">
        <v>86</v>
      </c>
      <c r="AY124" s="207" t="s">
        <v>119</v>
      </c>
      <c r="BK124" s="209">
        <f>SUM(BK125:BK160)</f>
        <v>0</v>
      </c>
    </row>
    <row r="125" spans="1:65" s="2" customFormat="1" ht="24.15" customHeight="1">
      <c r="A125" s="38"/>
      <c r="B125" s="39"/>
      <c r="C125" s="210" t="s">
        <v>86</v>
      </c>
      <c r="D125" s="210" t="s">
        <v>120</v>
      </c>
      <c r="E125" s="211" t="s">
        <v>184</v>
      </c>
      <c r="F125" s="212" t="s">
        <v>185</v>
      </c>
      <c r="G125" s="213" t="s">
        <v>186</v>
      </c>
      <c r="H125" s="214">
        <v>258</v>
      </c>
      <c r="I125" s="215"/>
      <c r="J125" s="216">
        <f>ROUND(I125*H125,2)</f>
        <v>0</v>
      </c>
      <c r="K125" s="212" t="s">
        <v>124</v>
      </c>
      <c r="L125" s="44"/>
      <c r="M125" s="217" t="s">
        <v>1</v>
      </c>
      <c r="N125" s="218" t="s">
        <v>44</v>
      </c>
      <c r="O125" s="91"/>
      <c r="P125" s="219">
        <f>O125*H125</f>
        <v>0</v>
      </c>
      <c r="Q125" s="219">
        <v>0</v>
      </c>
      <c r="R125" s="219">
        <f>Q125*H125</f>
        <v>0</v>
      </c>
      <c r="S125" s="219">
        <v>0.17</v>
      </c>
      <c r="T125" s="220">
        <f>S125*H125</f>
        <v>43.86000000000001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1" t="s">
        <v>118</v>
      </c>
      <c r="AT125" s="221" t="s">
        <v>120</v>
      </c>
      <c r="AU125" s="221" t="s">
        <v>88</v>
      </c>
      <c r="AY125" s="17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86</v>
      </c>
      <c r="BK125" s="222">
        <f>ROUND(I125*H125,2)</f>
        <v>0</v>
      </c>
      <c r="BL125" s="17" t="s">
        <v>118</v>
      </c>
      <c r="BM125" s="221" t="s">
        <v>187</v>
      </c>
    </row>
    <row r="126" spans="1:51" s="13" customFormat="1" ht="12">
      <c r="A126" s="13"/>
      <c r="B126" s="241"/>
      <c r="C126" s="242"/>
      <c r="D126" s="223" t="s">
        <v>188</v>
      </c>
      <c r="E126" s="243" t="s">
        <v>1</v>
      </c>
      <c r="F126" s="244" t="s">
        <v>189</v>
      </c>
      <c r="G126" s="242"/>
      <c r="H126" s="245">
        <v>258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188</v>
      </c>
      <c r="AU126" s="251" t="s">
        <v>88</v>
      </c>
      <c r="AV126" s="13" t="s">
        <v>88</v>
      </c>
      <c r="AW126" s="13" t="s">
        <v>34</v>
      </c>
      <c r="AX126" s="13" t="s">
        <v>79</v>
      </c>
      <c r="AY126" s="251" t="s">
        <v>119</v>
      </c>
    </row>
    <row r="127" spans="1:51" s="14" customFormat="1" ht="12">
      <c r="A127" s="14"/>
      <c r="B127" s="252"/>
      <c r="C127" s="253"/>
      <c r="D127" s="223" t="s">
        <v>188</v>
      </c>
      <c r="E127" s="254" t="s">
        <v>1</v>
      </c>
      <c r="F127" s="255" t="s">
        <v>190</v>
      </c>
      <c r="G127" s="253"/>
      <c r="H127" s="256">
        <v>258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2" t="s">
        <v>188</v>
      </c>
      <c r="AU127" s="262" t="s">
        <v>88</v>
      </c>
      <c r="AV127" s="14" t="s">
        <v>118</v>
      </c>
      <c r="AW127" s="14" t="s">
        <v>34</v>
      </c>
      <c r="AX127" s="14" t="s">
        <v>86</v>
      </c>
      <c r="AY127" s="262" t="s">
        <v>119</v>
      </c>
    </row>
    <row r="128" spans="1:65" s="2" customFormat="1" ht="24.15" customHeight="1">
      <c r="A128" s="38"/>
      <c r="B128" s="39"/>
      <c r="C128" s="210" t="s">
        <v>88</v>
      </c>
      <c r="D128" s="210" t="s">
        <v>120</v>
      </c>
      <c r="E128" s="211" t="s">
        <v>191</v>
      </c>
      <c r="F128" s="212" t="s">
        <v>192</v>
      </c>
      <c r="G128" s="213" t="s">
        <v>186</v>
      </c>
      <c r="H128" s="214">
        <v>258</v>
      </c>
      <c r="I128" s="215"/>
      <c r="J128" s="216">
        <f>ROUND(I128*H128,2)</f>
        <v>0</v>
      </c>
      <c r="K128" s="212" t="s">
        <v>124</v>
      </c>
      <c r="L128" s="44"/>
      <c r="M128" s="217" t="s">
        <v>1</v>
      </c>
      <c r="N128" s="218" t="s">
        <v>44</v>
      </c>
      <c r="O128" s="91"/>
      <c r="P128" s="219">
        <f>O128*H128</f>
        <v>0</v>
      </c>
      <c r="Q128" s="219">
        <v>0</v>
      </c>
      <c r="R128" s="219">
        <f>Q128*H128</f>
        <v>0</v>
      </c>
      <c r="S128" s="219">
        <v>0.625</v>
      </c>
      <c r="T128" s="220">
        <f>S128*H128</f>
        <v>161.25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1" t="s">
        <v>118</v>
      </c>
      <c r="AT128" s="221" t="s">
        <v>120</v>
      </c>
      <c r="AU128" s="221" t="s">
        <v>88</v>
      </c>
      <c r="AY128" s="17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86</v>
      </c>
      <c r="BK128" s="222">
        <f>ROUND(I128*H128,2)</f>
        <v>0</v>
      </c>
      <c r="BL128" s="17" t="s">
        <v>118</v>
      </c>
      <c r="BM128" s="221" t="s">
        <v>193</v>
      </c>
    </row>
    <row r="129" spans="1:51" s="13" customFormat="1" ht="12">
      <c r="A129" s="13"/>
      <c r="B129" s="241"/>
      <c r="C129" s="242"/>
      <c r="D129" s="223" t="s">
        <v>188</v>
      </c>
      <c r="E129" s="243" t="s">
        <v>1</v>
      </c>
      <c r="F129" s="244" t="s">
        <v>194</v>
      </c>
      <c r="G129" s="242"/>
      <c r="H129" s="245">
        <v>258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188</v>
      </c>
      <c r="AU129" s="251" t="s">
        <v>88</v>
      </c>
      <c r="AV129" s="13" t="s">
        <v>88</v>
      </c>
      <c r="AW129" s="13" t="s">
        <v>34</v>
      </c>
      <c r="AX129" s="13" t="s">
        <v>79</v>
      </c>
      <c r="AY129" s="251" t="s">
        <v>119</v>
      </c>
    </row>
    <row r="130" spans="1:51" s="14" customFormat="1" ht="12">
      <c r="A130" s="14"/>
      <c r="B130" s="252"/>
      <c r="C130" s="253"/>
      <c r="D130" s="223" t="s">
        <v>188</v>
      </c>
      <c r="E130" s="254" t="s">
        <v>1</v>
      </c>
      <c r="F130" s="255" t="s">
        <v>190</v>
      </c>
      <c r="G130" s="253"/>
      <c r="H130" s="256">
        <v>258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188</v>
      </c>
      <c r="AU130" s="262" t="s">
        <v>88</v>
      </c>
      <c r="AV130" s="14" t="s">
        <v>118</v>
      </c>
      <c r="AW130" s="14" t="s">
        <v>34</v>
      </c>
      <c r="AX130" s="14" t="s">
        <v>86</v>
      </c>
      <c r="AY130" s="262" t="s">
        <v>119</v>
      </c>
    </row>
    <row r="131" spans="1:65" s="2" customFormat="1" ht="24.15" customHeight="1">
      <c r="A131" s="38"/>
      <c r="B131" s="39"/>
      <c r="C131" s="210" t="s">
        <v>133</v>
      </c>
      <c r="D131" s="210" t="s">
        <v>120</v>
      </c>
      <c r="E131" s="211" t="s">
        <v>195</v>
      </c>
      <c r="F131" s="212" t="s">
        <v>196</v>
      </c>
      <c r="G131" s="213" t="s">
        <v>186</v>
      </c>
      <c r="H131" s="214">
        <v>258</v>
      </c>
      <c r="I131" s="215"/>
      <c r="J131" s="216">
        <f>ROUND(I131*H131,2)</f>
        <v>0</v>
      </c>
      <c r="K131" s="212" t="s">
        <v>124</v>
      </c>
      <c r="L131" s="44"/>
      <c r="M131" s="217" t="s">
        <v>1</v>
      </c>
      <c r="N131" s="218" t="s">
        <v>44</v>
      </c>
      <c r="O131" s="91"/>
      <c r="P131" s="219">
        <f>O131*H131</f>
        <v>0</v>
      </c>
      <c r="Q131" s="219">
        <v>0</v>
      </c>
      <c r="R131" s="219">
        <f>Q131*H131</f>
        <v>0</v>
      </c>
      <c r="S131" s="219">
        <v>0.098</v>
      </c>
      <c r="T131" s="220">
        <f>S131*H131</f>
        <v>25.284000000000002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1" t="s">
        <v>118</v>
      </c>
      <c r="AT131" s="221" t="s">
        <v>120</v>
      </c>
      <c r="AU131" s="221" t="s">
        <v>88</v>
      </c>
      <c r="AY131" s="17" t="s">
        <v>119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86</v>
      </c>
      <c r="BK131" s="222">
        <f>ROUND(I131*H131,2)</f>
        <v>0</v>
      </c>
      <c r="BL131" s="17" t="s">
        <v>118</v>
      </c>
      <c r="BM131" s="221" t="s">
        <v>197</v>
      </c>
    </row>
    <row r="132" spans="1:51" s="13" customFormat="1" ht="12">
      <c r="A132" s="13"/>
      <c r="B132" s="241"/>
      <c r="C132" s="242"/>
      <c r="D132" s="223" t="s">
        <v>188</v>
      </c>
      <c r="E132" s="243" t="s">
        <v>1</v>
      </c>
      <c r="F132" s="244" t="s">
        <v>198</v>
      </c>
      <c r="G132" s="242"/>
      <c r="H132" s="245">
        <v>258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188</v>
      </c>
      <c r="AU132" s="251" t="s">
        <v>88</v>
      </c>
      <c r="AV132" s="13" t="s">
        <v>88</v>
      </c>
      <c r="AW132" s="13" t="s">
        <v>34</v>
      </c>
      <c r="AX132" s="13" t="s">
        <v>79</v>
      </c>
      <c r="AY132" s="251" t="s">
        <v>119</v>
      </c>
    </row>
    <row r="133" spans="1:51" s="14" customFormat="1" ht="12">
      <c r="A133" s="14"/>
      <c r="B133" s="252"/>
      <c r="C133" s="253"/>
      <c r="D133" s="223" t="s">
        <v>188</v>
      </c>
      <c r="E133" s="254" t="s">
        <v>1</v>
      </c>
      <c r="F133" s="255" t="s">
        <v>190</v>
      </c>
      <c r="G133" s="253"/>
      <c r="H133" s="256">
        <v>258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188</v>
      </c>
      <c r="AU133" s="262" t="s">
        <v>88</v>
      </c>
      <c r="AV133" s="14" t="s">
        <v>118</v>
      </c>
      <c r="AW133" s="14" t="s">
        <v>34</v>
      </c>
      <c r="AX133" s="14" t="s">
        <v>86</v>
      </c>
      <c r="AY133" s="262" t="s">
        <v>119</v>
      </c>
    </row>
    <row r="134" spans="1:65" s="2" customFormat="1" ht="16.5" customHeight="1">
      <c r="A134" s="38"/>
      <c r="B134" s="39"/>
      <c r="C134" s="210" t="s">
        <v>118</v>
      </c>
      <c r="D134" s="210" t="s">
        <v>120</v>
      </c>
      <c r="E134" s="211" t="s">
        <v>199</v>
      </c>
      <c r="F134" s="212" t="s">
        <v>200</v>
      </c>
      <c r="G134" s="213" t="s">
        <v>201</v>
      </c>
      <c r="H134" s="214">
        <v>172</v>
      </c>
      <c r="I134" s="215"/>
      <c r="J134" s="216">
        <f>ROUND(I134*H134,2)</f>
        <v>0</v>
      </c>
      <c r="K134" s="212" t="s">
        <v>124</v>
      </c>
      <c r="L134" s="44"/>
      <c r="M134" s="217" t="s">
        <v>1</v>
      </c>
      <c r="N134" s="218" t="s">
        <v>44</v>
      </c>
      <c r="O134" s="91"/>
      <c r="P134" s="219">
        <f>O134*H134</f>
        <v>0</v>
      </c>
      <c r="Q134" s="219">
        <v>0</v>
      </c>
      <c r="R134" s="219">
        <f>Q134*H134</f>
        <v>0</v>
      </c>
      <c r="S134" s="219">
        <v>0.205</v>
      </c>
      <c r="T134" s="220">
        <f>S134*H134</f>
        <v>35.26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1" t="s">
        <v>118</v>
      </c>
      <c r="AT134" s="221" t="s">
        <v>120</v>
      </c>
      <c r="AU134" s="221" t="s">
        <v>88</v>
      </c>
      <c r="AY134" s="17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86</v>
      </c>
      <c r="BK134" s="222">
        <f>ROUND(I134*H134,2)</f>
        <v>0</v>
      </c>
      <c r="BL134" s="17" t="s">
        <v>118</v>
      </c>
      <c r="BM134" s="221" t="s">
        <v>202</v>
      </c>
    </row>
    <row r="135" spans="1:51" s="13" customFormat="1" ht="12">
      <c r="A135" s="13"/>
      <c r="B135" s="241"/>
      <c r="C135" s="242"/>
      <c r="D135" s="223" t="s">
        <v>188</v>
      </c>
      <c r="E135" s="243" t="s">
        <v>1</v>
      </c>
      <c r="F135" s="244" t="s">
        <v>203</v>
      </c>
      <c r="G135" s="242"/>
      <c r="H135" s="245">
        <v>172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188</v>
      </c>
      <c r="AU135" s="251" t="s">
        <v>88</v>
      </c>
      <c r="AV135" s="13" t="s">
        <v>88</v>
      </c>
      <c r="AW135" s="13" t="s">
        <v>34</v>
      </c>
      <c r="AX135" s="13" t="s">
        <v>79</v>
      </c>
      <c r="AY135" s="251" t="s">
        <v>119</v>
      </c>
    </row>
    <row r="136" spans="1:51" s="14" customFormat="1" ht="12">
      <c r="A136" s="14"/>
      <c r="B136" s="252"/>
      <c r="C136" s="253"/>
      <c r="D136" s="223" t="s">
        <v>188</v>
      </c>
      <c r="E136" s="254" t="s">
        <v>1</v>
      </c>
      <c r="F136" s="255" t="s">
        <v>190</v>
      </c>
      <c r="G136" s="253"/>
      <c r="H136" s="256">
        <v>172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188</v>
      </c>
      <c r="AU136" s="262" t="s">
        <v>88</v>
      </c>
      <c r="AV136" s="14" t="s">
        <v>118</v>
      </c>
      <c r="AW136" s="14" t="s">
        <v>34</v>
      </c>
      <c r="AX136" s="14" t="s">
        <v>86</v>
      </c>
      <c r="AY136" s="262" t="s">
        <v>119</v>
      </c>
    </row>
    <row r="137" spans="1:65" s="2" customFormat="1" ht="33" customHeight="1">
      <c r="A137" s="38"/>
      <c r="B137" s="39"/>
      <c r="C137" s="210" t="s">
        <v>142</v>
      </c>
      <c r="D137" s="210" t="s">
        <v>120</v>
      </c>
      <c r="E137" s="211" t="s">
        <v>204</v>
      </c>
      <c r="F137" s="212" t="s">
        <v>205</v>
      </c>
      <c r="G137" s="213" t="s">
        <v>206</v>
      </c>
      <c r="H137" s="214">
        <v>20</v>
      </c>
      <c r="I137" s="215"/>
      <c r="J137" s="216">
        <f>ROUND(I137*H137,2)</f>
        <v>0</v>
      </c>
      <c r="K137" s="212" t="s">
        <v>124</v>
      </c>
      <c r="L137" s="44"/>
      <c r="M137" s="217" t="s">
        <v>1</v>
      </c>
      <c r="N137" s="218" t="s">
        <v>44</v>
      </c>
      <c r="O137" s="9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1" t="s">
        <v>118</v>
      </c>
      <c r="AT137" s="221" t="s">
        <v>120</v>
      </c>
      <c r="AU137" s="221" t="s">
        <v>88</v>
      </c>
      <c r="AY137" s="17" t="s">
        <v>119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86</v>
      </c>
      <c r="BK137" s="222">
        <f>ROUND(I137*H137,2)</f>
        <v>0</v>
      </c>
      <c r="BL137" s="17" t="s">
        <v>118</v>
      </c>
      <c r="BM137" s="221" t="s">
        <v>207</v>
      </c>
    </row>
    <row r="138" spans="1:51" s="13" customFormat="1" ht="12">
      <c r="A138" s="13"/>
      <c r="B138" s="241"/>
      <c r="C138" s="242"/>
      <c r="D138" s="223" t="s">
        <v>188</v>
      </c>
      <c r="E138" s="243" t="s">
        <v>1</v>
      </c>
      <c r="F138" s="244" t="s">
        <v>208</v>
      </c>
      <c r="G138" s="242"/>
      <c r="H138" s="245">
        <v>20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188</v>
      </c>
      <c r="AU138" s="251" t="s">
        <v>88</v>
      </c>
      <c r="AV138" s="13" t="s">
        <v>88</v>
      </c>
      <c r="AW138" s="13" t="s">
        <v>34</v>
      </c>
      <c r="AX138" s="13" t="s">
        <v>79</v>
      </c>
      <c r="AY138" s="251" t="s">
        <v>119</v>
      </c>
    </row>
    <row r="139" spans="1:51" s="14" customFormat="1" ht="12">
      <c r="A139" s="14"/>
      <c r="B139" s="252"/>
      <c r="C139" s="253"/>
      <c r="D139" s="223" t="s">
        <v>188</v>
      </c>
      <c r="E139" s="254" t="s">
        <v>1</v>
      </c>
      <c r="F139" s="255" t="s">
        <v>190</v>
      </c>
      <c r="G139" s="253"/>
      <c r="H139" s="256">
        <v>20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188</v>
      </c>
      <c r="AU139" s="262" t="s">
        <v>88</v>
      </c>
      <c r="AV139" s="14" t="s">
        <v>118</v>
      </c>
      <c r="AW139" s="14" t="s">
        <v>34</v>
      </c>
      <c r="AX139" s="14" t="s">
        <v>86</v>
      </c>
      <c r="AY139" s="262" t="s">
        <v>119</v>
      </c>
    </row>
    <row r="140" spans="1:65" s="2" customFormat="1" ht="24.15" customHeight="1">
      <c r="A140" s="38"/>
      <c r="B140" s="39"/>
      <c r="C140" s="210" t="s">
        <v>147</v>
      </c>
      <c r="D140" s="210" t="s">
        <v>120</v>
      </c>
      <c r="E140" s="211" t="s">
        <v>209</v>
      </c>
      <c r="F140" s="212" t="s">
        <v>210</v>
      </c>
      <c r="G140" s="213" t="s">
        <v>206</v>
      </c>
      <c r="H140" s="214">
        <v>20</v>
      </c>
      <c r="I140" s="215"/>
      <c r="J140" s="216">
        <f>ROUND(I140*H140,2)</f>
        <v>0</v>
      </c>
      <c r="K140" s="212" t="s">
        <v>124</v>
      </c>
      <c r="L140" s="44"/>
      <c r="M140" s="217" t="s">
        <v>1</v>
      </c>
      <c r="N140" s="218" t="s">
        <v>44</v>
      </c>
      <c r="O140" s="9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1" t="s">
        <v>118</v>
      </c>
      <c r="AT140" s="221" t="s">
        <v>120</v>
      </c>
      <c r="AU140" s="221" t="s">
        <v>88</v>
      </c>
      <c r="AY140" s="17" t="s">
        <v>119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86</v>
      </c>
      <c r="BK140" s="222">
        <f>ROUND(I140*H140,2)</f>
        <v>0</v>
      </c>
      <c r="BL140" s="17" t="s">
        <v>118</v>
      </c>
      <c r="BM140" s="221" t="s">
        <v>211</v>
      </c>
    </row>
    <row r="141" spans="1:51" s="13" customFormat="1" ht="12">
      <c r="A141" s="13"/>
      <c r="B141" s="241"/>
      <c r="C141" s="242"/>
      <c r="D141" s="223" t="s">
        <v>188</v>
      </c>
      <c r="E141" s="243" t="s">
        <v>1</v>
      </c>
      <c r="F141" s="244" t="s">
        <v>212</v>
      </c>
      <c r="G141" s="242"/>
      <c r="H141" s="245">
        <v>20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188</v>
      </c>
      <c r="AU141" s="251" t="s">
        <v>88</v>
      </c>
      <c r="AV141" s="13" t="s">
        <v>88</v>
      </c>
      <c r="AW141" s="13" t="s">
        <v>34</v>
      </c>
      <c r="AX141" s="13" t="s">
        <v>79</v>
      </c>
      <c r="AY141" s="251" t="s">
        <v>119</v>
      </c>
    </row>
    <row r="142" spans="1:51" s="14" customFormat="1" ht="12">
      <c r="A142" s="14"/>
      <c r="B142" s="252"/>
      <c r="C142" s="253"/>
      <c r="D142" s="223" t="s">
        <v>188</v>
      </c>
      <c r="E142" s="254" t="s">
        <v>1</v>
      </c>
      <c r="F142" s="255" t="s">
        <v>190</v>
      </c>
      <c r="G142" s="253"/>
      <c r="H142" s="256">
        <v>20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188</v>
      </c>
      <c r="AU142" s="262" t="s">
        <v>88</v>
      </c>
      <c r="AV142" s="14" t="s">
        <v>118</v>
      </c>
      <c r="AW142" s="14" t="s">
        <v>34</v>
      </c>
      <c r="AX142" s="14" t="s">
        <v>86</v>
      </c>
      <c r="AY142" s="262" t="s">
        <v>119</v>
      </c>
    </row>
    <row r="143" spans="1:65" s="2" customFormat="1" ht="24.15" customHeight="1">
      <c r="A143" s="38"/>
      <c r="B143" s="39"/>
      <c r="C143" s="210" t="s">
        <v>152</v>
      </c>
      <c r="D143" s="210" t="s">
        <v>120</v>
      </c>
      <c r="E143" s="211" t="s">
        <v>213</v>
      </c>
      <c r="F143" s="212" t="s">
        <v>214</v>
      </c>
      <c r="G143" s="213" t="s">
        <v>186</v>
      </c>
      <c r="H143" s="214">
        <v>86</v>
      </c>
      <c r="I143" s="215"/>
      <c r="J143" s="216">
        <f>ROUND(I143*H143,2)</f>
        <v>0</v>
      </c>
      <c r="K143" s="212" t="s">
        <v>124</v>
      </c>
      <c r="L143" s="44"/>
      <c r="M143" s="217" t="s">
        <v>1</v>
      </c>
      <c r="N143" s="218" t="s">
        <v>44</v>
      </c>
      <c r="O143" s="9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1" t="s">
        <v>118</v>
      </c>
      <c r="AT143" s="221" t="s">
        <v>120</v>
      </c>
      <c r="AU143" s="221" t="s">
        <v>88</v>
      </c>
      <c r="AY143" s="17" t="s">
        <v>119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86</v>
      </c>
      <c r="BK143" s="222">
        <f>ROUND(I143*H143,2)</f>
        <v>0</v>
      </c>
      <c r="BL143" s="17" t="s">
        <v>118</v>
      </c>
      <c r="BM143" s="221" t="s">
        <v>215</v>
      </c>
    </row>
    <row r="144" spans="1:51" s="13" customFormat="1" ht="12">
      <c r="A144" s="13"/>
      <c r="B144" s="241"/>
      <c r="C144" s="242"/>
      <c r="D144" s="223" t="s">
        <v>188</v>
      </c>
      <c r="E144" s="243" t="s">
        <v>1</v>
      </c>
      <c r="F144" s="244" t="s">
        <v>216</v>
      </c>
      <c r="G144" s="242"/>
      <c r="H144" s="245">
        <v>86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188</v>
      </c>
      <c r="AU144" s="251" t="s">
        <v>88</v>
      </c>
      <c r="AV144" s="13" t="s">
        <v>88</v>
      </c>
      <c r="AW144" s="13" t="s">
        <v>34</v>
      </c>
      <c r="AX144" s="13" t="s">
        <v>79</v>
      </c>
      <c r="AY144" s="251" t="s">
        <v>119</v>
      </c>
    </row>
    <row r="145" spans="1:51" s="14" customFormat="1" ht="12">
      <c r="A145" s="14"/>
      <c r="B145" s="252"/>
      <c r="C145" s="253"/>
      <c r="D145" s="223" t="s">
        <v>188</v>
      </c>
      <c r="E145" s="254" t="s">
        <v>1</v>
      </c>
      <c r="F145" s="255" t="s">
        <v>190</v>
      </c>
      <c r="G145" s="253"/>
      <c r="H145" s="256">
        <v>86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188</v>
      </c>
      <c r="AU145" s="262" t="s">
        <v>88</v>
      </c>
      <c r="AV145" s="14" t="s">
        <v>118</v>
      </c>
      <c r="AW145" s="14" t="s">
        <v>34</v>
      </c>
      <c r="AX145" s="14" t="s">
        <v>86</v>
      </c>
      <c r="AY145" s="262" t="s">
        <v>119</v>
      </c>
    </row>
    <row r="146" spans="1:65" s="2" customFormat="1" ht="16.5" customHeight="1">
      <c r="A146" s="38"/>
      <c r="B146" s="39"/>
      <c r="C146" s="263" t="s">
        <v>157</v>
      </c>
      <c r="D146" s="263" t="s">
        <v>217</v>
      </c>
      <c r="E146" s="264" t="s">
        <v>218</v>
      </c>
      <c r="F146" s="265" t="s">
        <v>219</v>
      </c>
      <c r="G146" s="266" t="s">
        <v>220</v>
      </c>
      <c r="H146" s="267">
        <v>3.01</v>
      </c>
      <c r="I146" s="268"/>
      <c r="J146" s="269">
        <f>ROUND(I146*H146,2)</f>
        <v>0</v>
      </c>
      <c r="K146" s="265" t="s">
        <v>124</v>
      </c>
      <c r="L146" s="270"/>
      <c r="M146" s="271" t="s">
        <v>1</v>
      </c>
      <c r="N146" s="272" t="s">
        <v>44</v>
      </c>
      <c r="O146" s="91"/>
      <c r="P146" s="219">
        <f>O146*H146</f>
        <v>0</v>
      </c>
      <c r="Q146" s="219">
        <v>0.001</v>
      </c>
      <c r="R146" s="219">
        <f>Q146*H146</f>
        <v>0.0030099999999999997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157</v>
      </c>
      <c r="AT146" s="221" t="s">
        <v>217</v>
      </c>
      <c r="AU146" s="221" t="s">
        <v>88</v>
      </c>
      <c r="AY146" s="17" t="s">
        <v>119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86</v>
      </c>
      <c r="BK146" s="222">
        <f>ROUND(I146*H146,2)</f>
        <v>0</v>
      </c>
      <c r="BL146" s="17" t="s">
        <v>118</v>
      </c>
      <c r="BM146" s="221" t="s">
        <v>221</v>
      </c>
    </row>
    <row r="147" spans="1:51" s="13" customFormat="1" ht="12">
      <c r="A147" s="13"/>
      <c r="B147" s="241"/>
      <c r="C147" s="242"/>
      <c r="D147" s="223" t="s">
        <v>188</v>
      </c>
      <c r="E147" s="243" t="s">
        <v>1</v>
      </c>
      <c r="F147" s="244" t="s">
        <v>222</v>
      </c>
      <c r="G147" s="242"/>
      <c r="H147" s="245">
        <v>3.01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188</v>
      </c>
      <c r="AU147" s="251" t="s">
        <v>88</v>
      </c>
      <c r="AV147" s="13" t="s">
        <v>88</v>
      </c>
      <c r="AW147" s="13" t="s">
        <v>34</v>
      </c>
      <c r="AX147" s="13" t="s">
        <v>79</v>
      </c>
      <c r="AY147" s="251" t="s">
        <v>119</v>
      </c>
    </row>
    <row r="148" spans="1:51" s="14" customFormat="1" ht="12">
      <c r="A148" s="14"/>
      <c r="B148" s="252"/>
      <c r="C148" s="253"/>
      <c r="D148" s="223" t="s">
        <v>188</v>
      </c>
      <c r="E148" s="254" t="s">
        <v>1</v>
      </c>
      <c r="F148" s="255" t="s">
        <v>190</v>
      </c>
      <c r="G148" s="253"/>
      <c r="H148" s="256">
        <v>3.01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188</v>
      </c>
      <c r="AU148" s="262" t="s">
        <v>88</v>
      </c>
      <c r="AV148" s="14" t="s">
        <v>118</v>
      </c>
      <c r="AW148" s="14" t="s">
        <v>34</v>
      </c>
      <c r="AX148" s="14" t="s">
        <v>86</v>
      </c>
      <c r="AY148" s="262" t="s">
        <v>119</v>
      </c>
    </row>
    <row r="149" spans="1:65" s="2" customFormat="1" ht="24.15" customHeight="1">
      <c r="A149" s="38"/>
      <c r="B149" s="39"/>
      <c r="C149" s="210" t="s">
        <v>162</v>
      </c>
      <c r="D149" s="210" t="s">
        <v>120</v>
      </c>
      <c r="E149" s="211" t="s">
        <v>223</v>
      </c>
      <c r="F149" s="212" t="s">
        <v>224</v>
      </c>
      <c r="G149" s="213" t="s">
        <v>186</v>
      </c>
      <c r="H149" s="214">
        <v>258</v>
      </c>
      <c r="I149" s="215"/>
      <c r="J149" s="216">
        <f>ROUND(I149*H149,2)</f>
        <v>0</v>
      </c>
      <c r="K149" s="212" t="s">
        <v>124</v>
      </c>
      <c r="L149" s="44"/>
      <c r="M149" s="217" t="s">
        <v>1</v>
      </c>
      <c r="N149" s="218" t="s">
        <v>44</v>
      </c>
      <c r="O149" s="9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118</v>
      </c>
      <c r="AT149" s="221" t="s">
        <v>120</v>
      </c>
      <c r="AU149" s="221" t="s">
        <v>88</v>
      </c>
      <c r="AY149" s="17" t="s">
        <v>119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86</v>
      </c>
      <c r="BK149" s="222">
        <f>ROUND(I149*H149,2)</f>
        <v>0</v>
      </c>
      <c r="BL149" s="17" t="s">
        <v>118</v>
      </c>
      <c r="BM149" s="221" t="s">
        <v>225</v>
      </c>
    </row>
    <row r="150" spans="1:65" s="2" customFormat="1" ht="24.15" customHeight="1">
      <c r="A150" s="38"/>
      <c r="B150" s="39"/>
      <c r="C150" s="210" t="s">
        <v>170</v>
      </c>
      <c r="D150" s="210" t="s">
        <v>120</v>
      </c>
      <c r="E150" s="211" t="s">
        <v>226</v>
      </c>
      <c r="F150" s="212" t="s">
        <v>227</v>
      </c>
      <c r="G150" s="213" t="s">
        <v>186</v>
      </c>
      <c r="H150" s="214">
        <v>86</v>
      </c>
      <c r="I150" s="215"/>
      <c r="J150" s="216">
        <f>ROUND(I150*H150,2)</f>
        <v>0</v>
      </c>
      <c r="K150" s="212" t="s">
        <v>124</v>
      </c>
      <c r="L150" s="44"/>
      <c r="M150" s="217" t="s">
        <v>1</v>
      </c>
      <c r="N150" s="218" t="s">
        <v>44</v>
      </c>
      <c r="O150" s="9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1" t="s">
        <v>118</v>
      </c>
      <c r="AT150" s="221" t="s">
        <v>120</v>
      </c>
      <c r="AU150" s="221" t="s">
        <v>88</v>
      </c>
      <c r="AY150" s="17" t="s">
        <v>119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86</v>
      </c>
      <c r="BK150" s="222">
        <f>ROUND(I150*H150,2)</f>
        <v>0</v>
      </c>
      <c r="BL150" s="17" t="s">
        <v>118</v>
      </c>
      <c r="BM150" s="221" t="s">
        <v>228</v>
      </c>
    </row>
    <row r="151" spans="1:51" s="13" customFormat="1" ht="12">
      <c r="A151" s="13"/>
      <c r="B151" s="241"/>
      <c r="C151" s="242"/>
      <c r="D151" s="223" t="s">
        <v>188</v>
      </c>
      <c r="E151" s="243" t="s">
        <v>1</v>
      </c>
      <c r="F151" s="244" t="s">
        <v>229</v>
      </c>
      <c r="G151" s="242"/>
      <c r="H151" s="245">
        <v>86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188</v>
      </c>
      <c r="AU151" s="251" t="s">
        <v>88</v>
      </c>
      <c r="AV151" s="13" t="s">
        <v>88</v>
      </c>
      <c r="AW151" s="13" t="s">
        <v>34</v>
      </c>
      <c r="AX151" s="13" t="s">
        <v>79</v>
      </c>
      <c r="AY151" s="251" t="s">
        <v>119</v>
      </c>
    </row>
    <row r="152" spans="1:51" s="14" customFormat="1" ht="12">
      <c r="A152" s="14"/>
      <c r="B152" s="252"/>
      <c r="C152" s="253"/>
      <c r="D152" s="223" t="s">
        <v>188</v>
      </c>
      <c r="E152" s="254" t="s">
        <v>1</v>
      </c>
      <c r="F152" s="255" t="s">
        <v>190</v>
      </c>
      <c r="G152" s="253"/>
      <c r="H152" s="256">
        <v>86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188</v>
      </c>
      <c r="AU152" s="262" t="s">
        <v>88</v>
      </c>
      <c r="AV152" s="14" t="s">
        <v>118</v>
      </c>
      <c r="AW152" s="14" t="s">
        <v>34</v>
      </c>
      <c r="AX152" s="14" t="s">
        <v>86</v>
      </c>
      <c r="AY152" s="262" t="s">
        <v>119</v>
      </c>
    </row>
    <row r="153" spans="1:65" s="2" customFormat="1" ht="21.75" customHeight="1">
      <c r="A153" s="38"/>
      <c r="B153" s="39"/>
      <c r="C153" s="210" t="s">
        <v>230</v>
      </c>
      <c r="D153" s="210" t="s">
        <v>120</v>
      </c>
      <c r="E153" s="211" t="s">
        <v>231</v>
      </c>
      <c r="F153" s="212" t="s">
        <v>232</v>
      </c>
      <c r="G153" s="213" t="s">
        <v>186</v>
      </c>
      <c r="H153" s="214">
        <v>86</v>
      </c>
      <c r="I153" s="215"/>
      <c r="J153" s="216">
        <f>ROUND(I153*H153,2)</f>
        <v>0</v>
      </c>
      <c r="K153" s="212" t="s">
        <v>124</v>
      </c>
      <c r="L153" s="44"/>
      <c r="M153" s="217" t="s">
        <v>1</v>
      </c>
      <c r="N153" s="218" t="s">
        <v>44</v>
      </c>
      <c r="O153" s="9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1" t="s">
        <v>118</v>
      </c>
      <c r="AT153" s="221" t="s">
        <v>120</v>
      </c>
      <c r="AU153" s="221" t="s">
        <v>88</v>
      </c>
      <c r="AY153" s="17" t="s">
        <v>119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7" t="s">
        <v>86</v>
      </c>
      <c r="BK153" s="222">
        <f>ROUND(I153*H153,2)</f>
        <v>0</v>
      </c>
      <c r="BL153" s="17" t="s">
        <v>118</v>
      </c>
      <c r="BM153" s="221" t="s">
        <v>233</v>
      </c>
    </row>
    <row r="154" spans="1:51" s="13" customFormat="1" ht="12">
      <c r="A154" s="13"/>
      <c r="B154" s="241"/>
      <c r="C154" s="242"/>
      <c r="D154" s="223" t="s">
        <v>188</v>
      </c>
      <c r="E154" s="243" t="s">
        <v>1</v>
      </c>
      <c r="F154" s="244" t="s">
        <v>229</v>
      </c>
      <c r="G154" s="242"/>
      <c r="H154" s="245">
        <v>86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188</v>
      </c>
      <c r="AU154" s="251" t="s">
        <v>88</v>
      </c>
      <c r="AV154" s="13" t="s">
        <v>88</v>
      </c>
      <c r="AW154" s="13" t="s">
        <v>34</v>
      </c>
      <c r="AX154" s="13" t="s">
        <v>79</v>
      </c>
      <c r="AY154" s="251" t="s">
        <v>119</v>
      </c>
    </row>
    <row r="155" spans="1:51" s="14" customFormat="1" ht="12">
      <c r="A155" s="14"/>
      <c r="B155" s="252"/>
      <c r="C155" s="253"/>
      <c r="D155" s="223" t="s">
        <v>188</v>
      </c>
      <c r="E155" s="254" t="s">
        <v>1</v>
      </c>
      <c r="F155" s="255" t="s">
        <v>190</v>
      </c>
      <c r="G155" s="253"/>
      <c r="H155" s="256">
        <v>86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188</v>
      </c>
      <c r="AU155" s="262" t="s">
        <v>88</v>
      </c>
      <c r="AV155" s="14" t="s">
        <v>118</v>
      </c>
      <c r="AW155" s="14" t="s">
        <v>34</v>
      </c>
      <c r="AX155" s="14" t="s">
        <v>86</v>
      </c>
      <c r="AY155" s="262" t="s">
        <v>119</v>
      </c>
    </row>
    <row r="156" spans="1:65" s="2" customFormat="1" ht="21.75" customHeight="1">
      <c r="A156" s="38"/>
      <c r="B156" s="39"/>
      <c r="C156" s="210" t="s">
        <v>234</v>
      </c>
      <c r="D156" s="210" t="s">
        <v>120</v>
      </c>
      <c r="E156" s="211" t="s">
        <v>235</v>
      </c>
      <c r="F156" s="212" t="s">
        <v>236</v>
      </c>
      <c r="G156" s="213" t="s">
        <v>186</v>
      </c>
      <c r="H156" s="214">
        <v>86</v>
      </c>
      <c r="I156" s="215"/>
      <c r="J156" s="216">
        <f>ROUND(I156*H156,2)</f>
        <v>0</v>
      </c>
      <c r="K156" s="212" t="s">
        <v>124</v>
      </c>
      <c r="L156" s="44"/>
      <c r="M156" s="217" t="s">
        <v>1</v>
      </c>
      <c r="N156" s="218" t="s">
        <v>44</v>
      </c>
      <c r="O156" s="91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1" t="s">
        <v>118</v>
      </c>
      <c r="AT156" s="221" t="s">
        <v>120</v>
      </c>
      <c r="AU156" s="221" t="s">
        <v>88</v>
      </c>
      <c r="AY156" s="17" t="s">
        <v>119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7" t="s">
        <v>86</v>
      </c>
      <c r="BK156" s="222">
        <f>ROUND(I156*H156,2)</f>
        <v>0</v>
      </c>
      <c r="BL156" s="17" t="s">
        <v>118</v>
      </c>
      <c r="BM156" s="221" t="s">
        <v>237</v>
      </c>
    </row>
    <row r="157" spans="1:51" s="13" customFormat="1" ht="12">
      <c r="A157" s="13"/>
      <c r="B157" s="241"/>
      <c r="C157" s="242"/>
      <c r="D157" s="223" t="s">
        <v>188</v>
      </c>
      <c r="E157" s="243" t="s">
        <v>1</v>
      </c>
      <c r="F157" s="244" t="s">
        <v>229</v>
      </c>
      <c r="G157" s="242"/>
      <c r="H157" s="245">
        <v>86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188</v>
      </c>
      <c r="AU157" s="251" t="s">
        <v>88</v>
      </c>
      <c r="AV157" s="13" t="s">
        <v>88</v>
      </c>
      <c r="AW157" s="13" t="s">
        <v>34</v>
      </c>
      <c r="AX157" s="13" t="s">
        <v>79</v>
      </c>
      <c r="AY157" s="251" t="s">
        <v>119</v>
      </c>
    </row>
    <row r="158" spans="1:51" s="14" customFormat="1" ht="12">
      <c r="A158" s="14"/>
      <c r="B158" s="252"/>
      <c r="C158" s="253"/>
      <c r="D158" s="223" t="s">
        <v>188</v>
      </c>
      <c r="E158" s="254" t="s">
        <v>1</v>
      </c>
      <c r="F158" s="255" t="s">
        <v>190</v>
      </c>
      <c r="G158" s="253"/>
      <c r="H158" s="256">
        <v>86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188</v>
      </c>
      <c r="AU158" s="262" t="s">
        <v>88</v>
      </c>
      <c r="AV158" s="14" t="s">
        <v>118</v>
      </c>
      <c r="AW158" s="14" t="s">
        <v>34</v>
      </c>
      <c r="AX158" s="14" t="s">
        <v>86</v>
      </c>
      <c r="AY158" s="262" t="s">
        <v>119</v>
      </c>
    </row>
    <row r="159" spans="1:65" s="2" customFormat="1" ht="24.15" customHeight="1">
      <c r="A159" s="38"/>
      <c r="B159" s="39"/>
      <c r="C159" s="210" t="s">
        <v>238</v>
      </c>
      <c r="D159" s="210" t="s">
        <v>120</v>
      </c>
      <c r="E159" s="211" t="s">
        <v>239</v>
      </c>
      <c r="F159" s="212" t="s">
        <v>240</v>
      </c>
      <c r="G159" s="213" t="s">
        <v>241</v>
      </c>
      <c r="H159" s="214">
        <v>10</v>
      </c>
      <c r="I159" s="215"/>
      <c r="J159" s="216">
        <f>ROUND(I159*H159,2)</f>
        <v>0</v>
      </c>
      <c r="K159" s="212" t="s">
        <v>124</v>
      </c>
      <c r="L159" s="44"/>
      <c r="M159" s="217" t="s">
        <v>1</v>
      </c>
      <c r="N159" s="218" t="s">
        <v>44</v>
      </c>
      <c r="O159" s="91"/>
      <c r="P159" s="219">
        <f>O159*H159</f>
        <v>0</v>
      </c>
      <c r="Q159" s="219">
        <v>0.02135</v>
      </c>
      <c r="R159" s="219">
        <f>Q159*H159</f>
        <v>0.21350000000000002</v>
      </c>
      <c r="S159" s="219">
        <v>0</v>
      </c>
      <c r="T159" s="22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1" t="s">
        <v>118</v>
      </c>
      <c r="AT159" s="221" t="s">
        <v>120</v>
      </c>
      <c r="AU159" s="221" t="s">
        <v>88</v>
      </c>
      <c r="AY159" s="17" t="s">
        <v>119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86</v>
      </c>
      <c r="BK159" s="222">
        <f>ROUND(I159*H159,2)</f>
        <v>0</v>
      </c>
      <c r="BL159" s="17" t="s">
        <v>118</v>
      </c>
      <c r="BM159" s="221" t="s">
        <v>242</v>
      </c>
    </row>
    <row r="160" spans="1:65" s="2" customFormat="1" ht="24.15" customHeight="1">
      <c r="A160" s="38"/>
      <c r="B160" s="39"/>
      <c r="C160" s="210" t="s">
        <v>243</v>
      </c>
      <c r="D160" s="210" t="s">
        <v>120</v>
      </c>
      <c r="E160" s="211" t="s">
        <v>244</v>
      </c>
      <c r="F160" s="212" t="s">
        <v>245</v>
      </c>
      <c r="G160" s="213" t="s">
        <v>241</v>
      </c>
      <c r="H160" s="214">
        <v>4</v>
      </c>
      <c r="I160" s="215"/>
      <c r="J160" s="216">
        <f>ROUND(I160*H160,2)</f>
        <v>0</v>
      </c>
      <c r="K160" s="212" t="s">
        <v>124</v>
      </c>
      <c r="L160" s="44"/>
      <c r="M160" s="217" t="s">
        <v>1</v>
      </c>
      <c r="N160" s="218" t="s">
        <v>44</v>
      </c>
      <c r="O160" s="91"/>
      <c r="P160" s="219">
        <f>O160*H160</f>
        <v>0</v>
      </c>
      <c r="Q160" s="219">
        <v>0.03843</v>
      </c>
      <c r="R160" s="219">
        <f>Q160*H160</f>
        <v>0.15372</v>
      </c>
      <c r="S160" s="219">
        <v>0</v>
      </c>
      <c r="T160" s="22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1" t="s">
        <v>118</v>
      </c>
      <c r="AT160" s="221" t="s">
        <v>120</v>
      </c>
      <c r="AU160" s="221" t="s">
        <v>88</v>
      </c>
      <c r="AY160" s="17" t="s">
        <v>119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7" t="s">
        <v>86</v>
      </c>
      <c r="BK160" s="222">
        <f>ROUND(I160*H160,2)</f>
        <v>0</v>
      </c>
      <c r="BL160" s="17" t="s">
        <v>118</v>
      </c>
      <c r="BM160" s="221" t="s">
        <v>246</v>
      </c>
    </row>
    <row r="161" spans="1:63" s="11" customFormat="1" ht="22.8" customHeight="1">
      <c r="A161" s="11"/>
      <c r="B161" s="196"/>
      <c r="C161" s="197"/>
      <c r="D161" s="198" t="s">
        <v>78</v>
      </c>
      <c r="E161" s="239" t="s">
        <v>142</v>
      </c>
      <c r="F161" s="239" t="s">
        <v>247</v>
      </c>
      <c r="G161" s="197"/>
      <c r="H161" s="197"/>
      <c r="I161" s="200"/>
      <c r="J161" s="240">
        <f>BK161</f>
        <v>0</v>
      </c>
      <c r="K161" s="197"/>
      <c r="L161" s="202"/>
      <c r="M161" s="203"/>
      <c r="N161" s="204"/>
      <c r="O161" s="204"/>
      <c r="P161" s="205">
        <f>SUM(P162:P177)</f>
        <v>0</v>
      </c>
      <c r="Q161" s="204"/>
      <c r="R161" s="205">
        <f>SUM(R162:R177)</f>
        <v>57.494029999999995</v>
      </c>
      <c r="S161" s="204"/>
      <c r="T161" s="206">
        <f>SUM(T162:T177)</f>
        <v>0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R161" s="207" t="s">
        <v>86</v>
      </c>
      <c r="AT161" s="208" t="s">
        <v>78</v>
      </c>
      <c r="AU161" s="208" t="s">
        <v>86</v>
      </c>
      <c r="AY161" s="207" t="s">
        <v>119</v>
      </c>
      <c r="BK161" s="209">
        <f>SUM(BK162:BK177)</f>
        <v>0</v>
      </c>
    </row>
    <row r="162" spans="1:65" s="2" customFormat="1" ht="24.15" customHeight="1">
      <c r="A162" s="38"/>
      <c r="B162" s="39"/>
      <c r="C162" s="210" t="s">
        <v>8</v>
      </c>
      <c r="D162" s="210" t="s">
        <v>120</v>
      </c>
      <c r="E162" s="211" t="s">
        <v>248</v>
      </c>
      <c r="F162" s="212" t="s">
        <v>249</v>
      </c>
      <c r="G162" s="213" t="s">
        <v>186</v>
      </c>
      <c r="H162" s="214">
        <v>258</v>
      </c>
      <c r="I162" s="215"/>
      <c r="J162" s="216">
        <f>ROUND(I162*H162,2)</f>
        <v>0</v>
      </c>
      <c r="K162" s="212" t="s">
        <v>124</v>
      </c>
      <c r="L162" s="44"/>
      <c r="M162" s="217" t="s">
        <v>1</v>
      </c>
      <c r="N162" s="218" t="s">
        <v>44</v>
      </c>
      <c r="O162" s="9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1" t="s">
        <v>118</v>
      </c>
      <c r="AT162" s="221" t="s">
        <v>120</v>
      </c>
      <c r="AU162" s="221" t="s">
        <v>88</v>
      </c>
      <c r="AY162" s="17" t="s">
        <v>119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86</v>
      </c>
      <c r="BK162" s="222">
        <f>ROUND(I162*H162,2)</f>
        <v>0</v>
      </c>
      <c r="BL162" s="17" t="s">
        <v>118</v>
      </c>
      <c r="BM162" s="221" t="s">
        <v>250</v>
      </c>
    </row>
    <row r="163" spans="1:51" s="13" customFormat="1" ht="12">
      <c r="A163" s="13"/>
      <c r="B163" s="241"/>
      <c r="C163" s="242"/>
      <c r="D163" s="223" t="s">
        <v>188</v>
      </c>
      <c r="E163" s="243" t="s">
        <v>1</v>
      </c>
      <c r="F163" s="244" t="s">
        <v>251</v>
      </c>
      <c r="G163" s="242"/>
      <c r="H163" s="245">
        <v>258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188</v>
      </c>
      <c r="AU163" s="251" t="s">
        <v>88</v>
      </c>
      <c r="AV163" s="13" t="s">
        <v>88</v>
      </c>
      <c r="AW163" s="13" t="s">
        <v>34</v>
      </c>
      <c r="AX163" s="13" t="s">
        <v>79</v>
      </c>
      <c r="AY163" s="251" t="s">
        <v>119</v>
      </c>
    </row>
    <row r="164" spans="1:51" s="14" customFormat="1" ht="12">
      <c r="A164" s="14"/>
      <c r="B164" s="252"/>
      <c r="C164" s="253"/>
      <c r="D164" s="223" t="s">
        <v>188</v>
      </c>
      <c r="E164" s="254" t="s">
        <v>1</v>
      </c>
      <c r="F164" s="255" t="s">
        <v>190</v>
      </c>
      <c r="G164" s="253"/>
      <c r="H164" s="256">
        <v>258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188</v>
      </c>
      <c r="AU164" s="262" t="s">
        <v>88</v>
      </c>
      <c r="AV164" s="14" t="s">
        <v>118</v>
      </c>
      <c r="AW164" s="14" t="s">
        <v>34</v>
      </c>
      <c r="AX164" s="14" t="s">
        <v>86</v>
      </c>
      <c r="AY164" s="262" t="s">
        <v>119</v>
      </c>
    </row>
    <row r="165" spans="1:65" s="2" customFormat="1" ht="24.15" customHeight="1">
      <c r="A165" s="38"/>
      <c r="B165" s="39"/>
      <c r="C165" s="210" t="s">
        <v>252</v>
      </c>
      <c r="D165" s="210" t="s">
        <v>120</v>
      </c>
      <c r="E165" s="211" t="s">
        <v>253</v>
      </c>
      <c r="F165" s="212" t="s">
        <v>254</v>
      </c>
      <c r="G165" s="213" t="s">
        <v>186</v>
      </c>
      <c r="H165" s="214">
        <v>258</v>
      </c>
      <c r="I165" s="215"/>
      <c r="J165" s="216">
        <f>ROUND(I165*H165,2)</f>
        <v>0</v>
      </c>
      <c r="K165" s="212" t="s">
        <v>124</v>
      </c>
      <c r="L165" s="44"/>
      <c r="M165" s="217" t="s">
        <v>1</v>
      </c>
      <c r="N165" s="218" t="s">
        <v>44</v>
      </c>
      <c r="O165" s="91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1" t="s">
        <v>118</v>
      </c>
      <c r="AT165" s="221" t="s">
        <v>120</v>
      </c>
      <c r="AU165" s="221" t="s">
        <v>88</v>
      </c>
      <c r="AY165" s="17" t="s">
        <v>119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7" t="s">
        <v>86</v>
      </c>
      <c r="BK165" s="222">
        <f>ROUND(I165*H165,2)</f>
        <v>0</v>
      </c>
      <c r="BL165" s="17" t="s">
        <v>118</v>
      </c>
      <c r="BM165" s="221" t="s">
        <v>255</v>
      </c>
    </row>
    <row r="166" spans="1:51" s="13" customFormat="1" ht="12">
      <c r="A166" s="13"/>
      <c r="B166" s="241"/>
      <c r="C166" s="242"/>
      <c r="D166" s="223" t="s">
        <v>188</v>
      </c>
      <c r="E166" s="243" t="s">
        <v>1</v>
      </c>
      <c r="F166" s="244" t="s">
        <v>256</v>
      </c>
      <c r="G166" s="242"/>
      <c r="H166" s="245">
        <v>258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188</v>
      </c>
      <c r="AU166" s="251" t="s">
        <v>88</v>
      </c>
      <c r="AV166" s="13" t="s">
        <v>88</v>
      </c>
      <c r="AW166" s="13" t="s">
        <v>34</v>
      </c>
      <c r="AX166" s="13" t="s">
        <v>79</v>
      </c>
      <c r="AY166" s="251" t="s">
        <v>119</v>
      </c>
    </row>
    <row r="167" spans="1:51" s="14" customFormat="1" ht="12">
      <c r="A167" s="14"/>
      <c r="B167" s="252"/>
      <c r="C167" s="253"/>
      <c r="D167" s="223" t="s">
        <v>188</v>
      </c>
      <c r="E167" s="254" t="s">
        <v>1</v>
      </c>
      <c r="F167" s="255" t="s">
        <v>190</v>
      </c>
      <c r="G167" s="253"/>
      <c r="H167" s="256">
        <v>258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188</v>
      </c>
      <c r="AU167" s="262" t="s">
        <v>88</v>
      </c>
      <c r="AV167" s="14" t="s">
        <v>118</v>
      </c>
      <c r="AW167" s="14" t="s">
        <v>34</v>
      </c>
      <c r="AX167" s="14" t="s">
        <v>86</v>
      </c>
      <c r="AY167" s="262" t="s">
        <v>119</v>
      </c>
    </row>
    <row r="168" spans="1:65" s="2" customFormat="1" ht="33" customHeight="1">
      <c r="A168" s="38"/>
      <c r="B168" s="39"/>
      <c r="C168" s="210" t="s">
        <v>257</v>
      </c>
      <c r="D168" s="210" t="s">
        <v>120</v>
      </c>
      <c r="E168" s="211" t="s">
        <v>258</v>
      </c>
      <c r="F168" s="212" t="s">
        <v>259</v>
      </c>
      <c r="G168" s="213" t="s">
        <v>186</v>
      </c>
      <c r="H168" s="214">
        <v>258</v>
      </c>
      <c r="I168" s="215"/>
      <c r="J168" s="216">
        <f>ROUND(I168*H168,2)</f>
        <v>0</v>
      </c>
      <c r="K168" s="212" t="s">
        <v>124</v>
      </c>
      <c r="L168" s="44"/>
      <c r="M168" s="217" t="s">
        <v>1</v>
      </c>
      <c r="N168" s="218" t="s">
        <v>44</v>
      </c>
      <c r="O168" s="91"/>
      <c r="P168" s="219">
        <f>O168*H168</f>
        <v>0</v>
      </c>
      <c r="Q168" s="219">
        <v>0.08922</v>
      </c>
      <c r="R168" s="219">
        <f>Q168*H168</f>
        <v>23.018759999999997</v>
      </c>
      <c r="S168" s="219">
        <v>0</v>
      </c>
      <c r="T168" s="22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1" t="s">
        <v>118</v>
      </c>
      <c r="AT168" s="221" t="s">
        <v>120</v>
      </c>
      <c r="AU168" s="221" t="s">
        <v>88</v>
      </c>
      <c r="AY168" s="17" t="s">
        <v>119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7" t="s">
        <v>86</v>
      </c>
      <c r="BK168" s="222">
        <f>ROUND(I168*H168,2)</f>
        <v>0</v>
      </c>
      <c r="BL168" s="17" t="s">
        <v>118</v>
      </c>
      <c r="BM168" s="221" t="s">
        <v>260</v>
      </c>
    </row>
    <row r="169" spans="1:51" s="13" customFormat="1" ht="12">
      <c r="A169" s="13"/>
      <c r="B169" s="241"/>
      <c r="C169" s="242"/>
      <c r="D169" s="223" t="s">
        <v>188</v>
      </c>
      <c r="E169" s="243" t="s">
        <v>1</v>
      </c>
      <c r="F169" s="244" t="s">
        <v>261</v>
      </c>
      <c r="G169" s="242"/>
      <c r="H169" s="245">
        <v>257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188</v>
      </c>
      <c r="AU169" s="251" t="s">
        <v>88</v>
      </c>
      <c r="AV169" s="13" t="s">
        <v>88</v>
      </c>
      <c r="AW169" s="13" t="s">
        <v>34</v>
      </c>
      <c r="AX169" s="13" t="s">
        <v>79</v>
      </c>
      <c r="AY169" s="251" t="s">
        <v>119</v>
      </c>
    </row>
    <row r="170" spans="1:51" s="13" customFormat="1" ht="12">
      <c r="A170" s="13"/>
      <c r="B170" s="241"/>
      <c r="C170" s="242"/>
      <c r="D170" s="223" t="s">
        <v>188</v>
      </c>
      <c r="E170" s="243" t="s">
        <v>1</v>
      </c>
      <c r="F170" s="244" t="s">
        <v>262</v>
      </c>
      <c r="G170" s="242"/>
      <c r="H170" s="245">
        <v>1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188</v>
      </c>
      <c r="AU170" s="251" t="s">
        <v>88</v>
      </c>
      <c r="AV170" s="13" t="s">
        <v>88</v>
      </c>
      <c r="AW170" s="13" t="s">
        <v>34</v>
      </c>
      <c r="AX170" s="13" t="s">
        <v>79</v>
      </c>
      <c r="AY170" s="251" t="s">
        <v>119</v>
      </c>
    </row>
    <row r="171" spans="1:51" s="14" customFormat="1" ht="12">
      <c r="A171" s="14"/>
      <c r="B171" s="252"/>
      <c r="C171" s="253"/>
      <c r="D171" s="223" t="s">
        <v>188</v>
      </c>
      <c r="E171" s="254" t="s">
        <v>1</v>
      </c>
      <c r="F171" s="255" t="s">
        <v>190</v>
      </c>
      <c r="G171" s="253"/>
      <c r="H171" s="256">
        <v>258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188</v>
      </c>
      <c r="AU171" s="262" t="s">
        <v>88</v>
      </c>
      <c r="AV171" s="14" t="s">
        <v>118</v>
      </c>
      <c r="AW171" s="14" t="s">
        <v>34</v>
      </c>
      <c r="AX171" s="14" t="s">
        <v>86</v>
      </c>
      <c r="AY171" s="262" t="s">
        <v>119</v>
      </c>
    </row>
    <row r="172" spans="1:65" s="2" customFormat="1" ht="21.75" customHeight="1">
      <c r="A172" s="38"/>
      <c r="B172" s="39"/>
      <c r="C172" s="263" t="s">
        <v>263</v>
      </c>
      <c r="D172" s="263" t="s">
        <v>217</v>
      </c>
      <c r="E172" s="264" t="s">
        <v>264</v>
      </c>
      <c r="F172" s="265" t="s">
        <v>265</v>
      </c>
      <c r="G172" s="266" t="s">
        <v>186</v>
      </c>
      <c r="H172" s="267">
        <v>262.14</v>
      </c>
      <c r="I172" s="268"/>
      <c r="J172" s="269">
        <f>ROUND(I172*H172,2)</f>
        <v>0</v>
      </c>
      <c r="K172" s="265" t="s">
        <v>124</v>
      </c>
      <c r="L172" s="270"/>
      <c r="M172" s="271" t="s">
        <v>1</v>
      </c>
      <c r="N172" s="272" t="s">
        <v>44</v>
      </c>
      <c r="O172" s="91"/>
      <c r="P172" s="219">
        <f>O172*H172</f>
        <v>0</v>
      </c>
      <c r="Q172" s="219">
        <v>0.131</v>
      </c>
      <c r="R172" s="219">
        <f>Q172*H172</f>
        <v>34.34034</v>
      </c>
      <c r="S172" s="219">
        <v>0</v>
      </c>
      <c r="T172" s="22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1" t="s">
        <v>157</v>
      </c>
      <c r="AT172" s="221" t="s">
        <v>217</v>
      </c>
      <c r="AU172" s="221" t="s">
        <v>88</v>
      </c>
      <c r="AY172" s="17" t="s">
        <v>119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7" t="s">
        <v>86</v>
      </c>
      <c r="BK172" s="222">
        <f>ROUND(I172*H172,2)</f>
        <v>0</v>
      </c>
      <c r="BL172" s="17" t="s">
        <v>118</v>
      </c>
      <c r="BM172" s="221" t="s">
        <v>266</v>
      </c>
    </row>
    <row r="173" spans="1:51" s="13" customFormat="1" ht="12">
      <c r="A173" s="13"/>
      <c r="B173" s="241"/>
      <c r="C173" s="242"/>
      <c r="D173" s="223" t="s">
        <v>188</v>
      </c>
      <c r="E173" s="243" t="s">
        <v>1</v>
      </c>
      <c r="F173" s="244" t="s">
        <v>267</v>
      </c>
      <c r="G173" s="242"/>
      <c r="H173" s="245">
        <v>262.14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188</v>
      </c>
      <c r="AU173" s="251" t="s">
        <v>88</v>
      </c>
      <c r="AV173" s="13" t="s">
        <v>88</v>
      </c>
      <c r="AW173" s="13" t="s">
        <v>34</v>
      </c>
      <c r="AX173" s="13" t="s">
        <v>79</v>
      </c>
      <c r="AY173" s="251" t="s">
        <v>119</v>
      </c>
    </row>
    <row r="174" spans="1:51" s="14" customFormat="1" ht="12">
      <c r="A174" s="14"/>
      <c r="B174" s="252"/>
      <c r="C174" s="253"/>
      <c r="D174" s="223" t="s">
        <v>188</v>
      </c>
      <c r="E174" s="254" t="s">
        <v>1</v>
      </c>
      <c r="F174" s="255" t="s">
        <v>190</v>
      </c>
      <c r="G174" s="253"/>
      <c r="H174" s="256">
        <v>262.14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188</v>
      </c>
      <c r="AU174" s="262" t="s">
        <v>88</v>
      </c>
      <c r="AV174" s="14" t="s">
        <v>118</v>
      </c>
      <c r="AW174" s="14" t="s">
        <v>34</v>
      </c>
      <c r="AX174" s="14" t="s">
        <v>86</v>
      </c>
      <c r="AY174" s="262" t="s">
        <v>119</v>
      </c>
    </row>
    <row r="175" spans="1:65" s="2" customFormat="1" ht="24.15" customHeight="1">
      <c r="A175" s="38"/>
      <c r="B175" s="39"/>
      <c r="C175" s="263" t="s">
        <v>268</v>
      </c>
      <c r="D175" s="263" t="s">
        <v>217</v>
      </c>
      <c r="E175" s="264" t="s">
        <v>269</v>
      </c>
      <c r="F175" s="265" t="s">
        <v>270</v>
      </c>
      <c r="G175" s="266" t="s">
        <v>186</v>
      </c>
      <c r="H175" s="267">
        <v>1.03</v>
      </c>
      <c r="I175" s="268"/>
      <c r="J175" s="269">
        <f>ROUND(I175*H175,2)</f>
        <v>0</v>
      </c>
      <c r="K175" s="265" t="s">
        <v>124</v>
      </c>
      <c r="L175" s="270"/>
      <c r="M175" s="271" t="s">
        <v>1</v>
      </c>
      <c r="N175" s="272" t="s">
        <v>44</v>
      </c>
      <c r="O175" s="91"/>
      <c r="P175" s="219">
        <f>O175*H175</f>
        <v>0</v>
      </c>
      <c r="Q175" s="219">
        <v>0.131</v>
      </c>
      <c r="R175" s="219">
        <f>Q175*H175</f>
        <v>0.13493000000000002</v>
      </c>
      <c r="S175" s="219">
        <v>0</v>
      </c>
      <c r="T175" s="22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1" t="s">
        <v>157</v>
      </c>
      <c r="AT175" s="221" t="s">
        <v>217</v>
      </c>
      <c r="AU175" s="221" t="s">
        <v>88</v>
      </c>
      <c r="AY175" s="17" t="s">
        <v>119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86</v>
      </c>
      <c r="BK175" s="222">
        <f>ROUND(I175*H175,2)</f>
        <v>0</v>
      </c>
      <c r="BL175" s="17" t="s">
        <v>118</v>
      </c>
      <c r="BM175" s="221" t="s">
        <v>271</v>
      </c>
    </row>
    <row r="176" spans="1:51" s="13" customFormat="1" ht="12">
      <c r="A176" s="13"/>
      <c r="B176" s="241"/>
      <c r="C176" s="242"/>
      <c r="D176" s="223" t="s">
        <v>188</v>
      </c>
      <c r="E176" s="243" t="s">
        <v>1</v>
      </c>
      <c r="F176" s="244" t="s">
        <v>272</v>
      </c>
      <c r="G176" s="242"/>
      <c r="H176" s="245">
        <v>1.03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188</v>
      </c>
      <c r="AU176" s="251" t="s">
        <v>88</v>
      </c>
      <c r="AV176" s="13" t="s">
        <v>88</v>
      </c>
      <c r="AW176" s="13" t="s">
        <v>34</v>
      </c>
      <c r="AX176" s="13" t="s">
        <v>79</v>
      </c>
      <c r="AY176" s="251" t="s">
        <v>119</v>
      </c>
    </row>
    <row r="177" spans="1:51" s="14" customFormat="1" ht="12">
      <c r="A177" s="14"/>
      <c r="B177" s="252"/>
      <c r="C177" s="253"/>
      <c r="D177" s="223" t="s">
        <v>188</v>
      </c>
      <c r="E177" s="254" t="s">
        <v>1</v>
      </c>
      <c r="F177" s="255" t="s">
        <v>190</v>
      </c>
      <c r="G177" s="253"/>
      <c r="H177" s="256">
        <v>1.03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188</v>
      </c>
      <c r="AU177" s="262" t="s">
        <v>88</v>
      </c>
      <c r="AV177" s="14" t="s">
        <v>118</v>
      </c>
      <c r="AW177" s="14" t="s">
        <v>34</v>
      </c>
      <c r="AX177" s="14" t="s">
        <v>86</v>
      </c>
      <c r="AY177" s="262" t="s">
        <v>119</v>
      </c>
    </row>
    <row r="178" spans="1:63" s="11" customFormat="1" ht="22.8" customHeight="1">
      <c r="A178" s="11"/>
      <c r="B178" s="196"/>
      <c r="C178" s="197"/>
      <c r="D178" s="198" t="s">
        <v>78</v>
      </c>
      <c r="E178" s="239" t="s">
        <v>162</v>
      </c>
      <c r="F178" s="239" t="s">
        <v>273</v>
      </c>
      <c r="G178" s="197"/>
      <c r="H178" s="197"/>
      <c r="I178" s="200"/>
      <c r="J178" s="240">
        <f>BK178</f>
        <v>0</v>
      </c>
      <c r="K178" s="197"/>
      <c r="L178" s="202"/>
      <c r="M178" s="203"/>
      <c r="N178" s="204"/>
      <c r="O178" s="204"/>
      <c r="P178" s="205">
        <f>SUM(P179:P194)</f>
        <v>0</v>
      </c>
      <c r="Q178" s="204"/>
      <c r="R178" s="205">
        <f>SUM(R179:R194)</f>
        <v>32.2493864</v>
      </c>
      <c r="S178" s="204"/>
      <c r="T178" s="206">
        <f>SUM(T179:T194)</f>
        <v>0.17200000000000001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07" t="s">
        <v>86</v>
      </c>
      <c r="AT178" s="208" t="s">
        <v>78</v>
      </c>
      <c r="AU178" s="208" t="s">
        <v>86</v>
      </c>
      <c r="AY178" s="207" t="s">
        <v>119</v>
      </c>
      <c r="BK178" s="209">
        <f>SUM(BK179:BK194)</f>
        <v>0</v>
      </c>
    </row>
    <row r="179" spans="1:65" s="2" customFormat="1" ht="24.15" customHeight="1">
      <c r="A179" s="38"/>
      <c r="B179" s="39"/>
      <c r="C179" s="210" t="s">
        <v>274</v>
      </c>
      <c r="D179" s="210" t="s">
        <v>120</v>
      </c>
      <c r="E179" s="211" t="s">
        <v>275</v>
      </c>
      <c r="F179" s="212" t="s">
        <v>276</v>
      </c>
      <c r="G179" s="213" t="s">
        <v>241</v>
      </c>
      <c r="H179" s="214">
        <v>2</v>
      </c>
      <c r="I179" s="215"/>
      <c r="J179" s="216">
        <f>ROUND(I179*H179,2)</f>
        <v>0</v>
      </c>
      <c r="K179" s="212" t="s">
        <v>124</v>
      </c>
      <c r="L179" s="44"/>
      <c r="M179" s="217" t="s">
        <v>1</v>
      </c>
      <c r="N179" s="218" t="s">
        <v>44</v>
      </c>
      <c r="O179" s="91"/>
      <c r="P179" s="219">
        <f>O179*H179</f>
        <v>0</v>
      </c>
      <c r="Q179" s="219">
        <v>0.0007</v>
      </c>
      <c r="R179" s="219">
        <f>Q179*H179</f>
        <v>0.0014</v>
      </c>
      <c r="S179" s="219">
        <v>0</v>
      </c>
      <c r="T179" s="22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1" t="s">
        <v>118</v>
      </c>
      <c r="AT179" s="221" t="s">
        <v>120</v>
      </c>
      <c r="AU179" s="221" t="s">
        <v>88</v>
      </c>
      <c r="AY179" s="17" t="s">
        <v>119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86</v>
      </c>
      <c r="BK179" s="222">
        <f>ROUND(I179*H179,2)</f>
        <v>0</v>
      </c>
      <c r="BL179" s="17" t="s">
        <v>118</v>
      </c>
      <c r="BM179" s="221" t="s">
        <v>277</v>
      </c>
    </row>
    <row r="180" spans="1:51" s="13" customFormat="1" ht="12">
      <c r="A180" s="13"/>
      <c r="B180" s="241"/>
      <c r="C180" s="242"/>
      <c r="D180" s="223" t="s">
        <v>188</v>
      </c>
      <c r="E180" s="243" t="s">
        <v>1</v>
      </c>
      <c r="F180" s="244" t="s">
        <v>278</v>
      </c>
      <c r="G180" s="242"/>
      <c r="H180" s="245">
        <v>2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188</v>
      </c>
      <c r="AU180" s="251" t="s">
        <v>88</v>
      </c>
      <c r="AV180" s="13" t="s">
        <v>88</v>
      </c>
      <c r="AW180" s="13" t="s">
        <v>34</v>
      </c>
      <c r="AX180" s="13" t="s">
        <v>79</v>
      </c>
      <c r="AY180" s="251" t="s">
        <v>119</v>
      </c>
    </row>
    <row r="181" spans="1:51" s="14" customFormat="1" ht="12">
      <c r="A181" s="14"/>
      <c r="B181" s="252"/>
      <c r="C181" s="253"/>
      <c r="D181" s="223" t="s">
        <v>188</v>
      </c>
      <c r="E181" s="254" t="s">
        <v>1</v>
      </c>
      <c r="F181" s="255" t="s">
        <v>190</v>
      </c>
      <c r="G181" s="253"/>
      <c r="H181" s="256">
        <v>2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188</v>
      </c>
      <c r="AU181" s="262" t="s">
        <v>88</v>
      </c>
      <c r="AV181" s="14" t="s">
        <v>118</v>
      </c>
      <c r="AW181" s="14" t="s">
        <v>34</v>
      </c>
      <c r="AX181" s="14" t="s">
        <v>86</v>
      </c>
      <c r="AY181" s="262" t="s">
        <v>119</v>
      </c>
    </row>
    <row r="182" spans="1:65" s="2" customFormat="1" ht="24.15" customHeight="1">
      <c r="A182" s="38"/>
      <c r="B182" s="39"/>
      <c r="C182" s="210" t="s">
        <v>7</v>
      </c>
      <c r="D182" s="210" t="s">
        <v>120</v>
      </c>
      <c r="E182" s="211" t="s">
        <v>279</v>
      </c>
      <c r="F182" s="212" t="s">
        <v>280</v>
      </c>
      <c r="G182" s="213" t="s">
        <v>241</v>
      </c>
      <c r="H182" s="214">
        <v>2</v>
      </c>
      <c r="I182" s="215"/>
      <c r="J182" s="216">
        <f>ROUND(I182*H182,2)</f>
        <v>0</v>
      </c>
      <c r="K182" s="212" t="s">
        <v>124</v>
      </c>
      <c r="L182" s="44"/>
      <c r="M182" s="217" t="s">
        <v>1</v>
      </c>
      <c r="N182" s="218" t="s">
        <v>44</v>
      </c>
      <c r="O182" s="91"/>
      <c r="P182" s="219">
        <f>O182*H182</f>
        <v>0</v>
      </c>
      <c r="Q182" s="219">
        <v>0.11241</v>
      </c>
      <c r="R182" s="219">
        <f>Q182*H182</f>
        <v>0.22482</v>
      </c>
      <c r="S182" s="219">
        <v>0</v>
      </c>
      <c r="T182" s="22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1" t="s">
        <v>118</v>
      </c>
      <c r="AT182" s="221" t="s">
        <v>120</v>
      </c>
      <c r="AU182" s="221" t="s">
        <v>88</v>
      </c>
      <c r="AY182" s="17" t="s">
        <v>119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7" t="s">
        <v>86</v>
      </c>
      <c r="BK182" s="222">
        <f>ROUND(I182*H182,2)</f>
        <v>0</v>
      </c>
      <c r="BL182" s="17" t="s">
        <v>118</v>
      </c>
      <c r="BM182" s="221" t="s">
        <v>281</v>
      </c>
    </row>
    <row r="183" spans="1:51" s="13" customFormat="1" ht="12">
      <c r="A183" s="13"/>
      <c r="B183" s="241"/>
      <c r="C183" s="242"/>
      <c r="D183" s="223" t="s">
        <v>188</v>
      </c>
      <c r="E183" s="243" t="s">
        <v>1</v>
      </c>
      <c r="F183" s="244" t="s">
        <v>282</v>
      </c>
      <c r="G183" s="242"/>
      <c r="H183" s="245">
        <v>2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188</v>
      </c>
      <c r="AU183" s="251" t="s">
        <v>88</v>
      </c>
      <c r="AV183" s="13" t="s">
        <v>88</v>
      </c>
      <c r="AW183" s="13" t="s">
        <v>34</v>
      </c>
      <c r="AX183" s="13" t="s">
        <v>79</v>
      </c>
      <c r="AY183" s="251" t="s">
        <v>119</v>
      </c>
    </row>
    <row r="184" spans="1:51" s="14" customFormat="1" ht="12">
      <c r="A184" s="14"/>
      <c r="B184" s="252"/>
      <c r="C184" s="253"/>
      <c r="D184" s="223" t="s">
        <v>188</v>
      </c>
      <c r="E184" s="254" t="s">
        <v>1</v>
      </c>
      <c r="F184" s="255" t="s">
        <v>190</v>
      </c>
      <c r="G184" s="253"/>
      <c r="H184" s="256">
        <v>2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188</v>
      </c>
      <c r="AU184" s="262" t="s">
        <v>88</v>
      </c>
      <c r="AV184" s="14" t="s">
        <v>118</v>
      </c>
      <c r="AW184" s="14" t="s">
        <v>34</v>
      </c>
      <c r="AX184" s="14" t="s">
        <v>86</v>
      </c>
      <c r="AY184" s="262" t="s">
        <v>119</v>
      </c>
    </row>
    <row r="185" spans="1:65" s="2" customFormat="1" ht="33" customHeight="1">
      <c r="A185" s="38"/>
      <c r="B185" s="39"/>
      <c r="C185" s="210" t="s">
        <v>283</v>
      </c>
      <c r="D185" s="210" t="s">
        <v>120</v>
      </c>
      <c r="E185" s="211" t="s">
        <v>284</v>
      </c>
      <c r="F185" s="212" t="s">
        <v>285</v>
      </c>
      <c r="G185" s="213" t="s">
        <v>201</v>
      </c>
      <c r="H185" s="214">
        <v>172</v>
      </c>
      <c r="I185" s="215"/>
      <c r="J185" s="216">
        <f>ROUND(I185*H185,2)</f>
        <v>0</v>
      </c>
      <c r="K185" s="212" t="s">
        <v>165</v>
      </c>
      <c r="L185" s="44"/>
      <c r="M185" s="217" t="s">
        <v>1</v>
      </c>
      <c r="N185" s="218" t="s">
        <v>44</v>
      </c>
      <c r="O185" s="91"/>
      <c r="P185" s="219">
        <f>O185*H185</f>
        <v>0</v>
      </c>
      <c r="Q185" s="219">
        <v>0.1295</v>
      </c>
      <c r="R185" s="219">
        <f>Q185*H185</f>
        <v>22.274</v>
      </c>
      <c r="S185" s="219">
        <v>0</v>
      </c>
      <c r="T185" s="22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1" t="s">
        <v>118</v>
      </c>
      <c r="AT185" s="221" t="s">
        <v>120</v>
      </c>
      <c r="AU185" s="221" t="s">
        <v>88</v>
      </c>
      <c r="AY185" s="17" t="s">
        <v>119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7" t="s">
        <v>86</v>
      </c>
      <c r="BK185" s="222">
        <f>ROUND(I185*H185,2)</f>
        <v>0</v>
      </c>
      <c r="BL185" s="17" t="s">
        <v>118</v>
      </c>
      <c r="BM185" s="221" t="s">
        <v>286</v>
      </c>
    </row>
    <row r="186" spans="1:51" s="13" customFormat="1" ht="12">
      <c r="A186" s="13"/>
      <c r="B186" s="241"/>
      <c r="C186" s="242"/>
      <c r="D186" s="223" t="s">
        <v>188</v>
      </c>
      <c r="E186" s="243" t="s">
        <v>1</v>
      </c>
      <c r="F186" s="244" t="s">
        <v>287</v>
      </c>
      <c r="G186" s="242"/>
      <c r="H186" s="245">
        <v>172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1" t="s">
        <v>188</v>
      </c>
      <c r="AU186" s="251" t="s">
        <v>88</v>
      </c>
      <c r="AV186" s="13" t="s">
        <v>88</v>
      </c>
      <c r="AW186" s="13" t="s">
        <v>34</v>
      </c>
      <c r="AX186" s="13" t="s">
        <v>79</v>
      </c>
      <c r="AY186" s="251" t="s">
        <v>119</v>
      </c>
    </row>
    <row r="187" spans="1:51" s="14" customFormat="1" ht="12">
      <c r="A187" s="14"/>
      <c r="B187" s="252"/>
      <c r="C187" s="253"/>
      <c r="D187" s="223" t="s">
        <v>188</v>
      </c>
      <c r="E187" s="254" t="s">
        <v>1</v>
      </c>
      <c r="F187" s="255" t="s">
        <v>190</v>
      </c>
      <c r="G187" s="253"/>
      <c r="H187" s="256">
        <v>172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188</v>
      </c>
      <c r="AU187" s="262" t="s">
        <v>88</v>
      </c>
      <c r="AV187" s="14" t="s">
        <v>118</v>
      </c>
      <c r="AW187" s="14" t="s">
        <v>34</v>
      </c>
      <c r="AX187" s="14" t="s">
        <v>86</v>
      </c>
      <c r="AY187" s="262" t="s">
        <v>119</v>
      </c>
    </row>
    <row r="188" spans="1:65" s="2" customFormat="1" ht="16.5" customHeight="1">
      <c r="A188" s="38"/>
      <c r="B188" s="39"/>
      <c r="C188" s="263" t="s">
        <v>288</v>
      </c>
      <c r="D188" s="263" t="s">
        <v>217</v>
      </c>
      <c r="E188" s="264" t="s">
        <v>289</v>
      </c>
      <c r="F188" s="265" t="s">
        <v>290</v>
      </c>
      <c r="G188" s="266" t="s">
        <v>201</v>
      </c>
      <c r="H188" s="267">
        <v>173.72</v>
      </c>
      <c r="I188" s="268"/>
      <c r="J188" s="269">
        <f>ROUND(I188*H188,2)</f>
        <v>0</v>
      </c>
      <c r="K188" s="265" t="s">
        <v>124</v>
      </c>
      <c r="L188" s="270"/>
      <c r="M188" s="271" t="s">
        <v>1</v>
      </c>
      <c r="N188" s="272" t="s">
        <v>44</v>
      </c>
      <c r="O188" s="91"/>
      <c r="P188" s="219">
        <f>O188*H188</f>
        <v>0</v>
      </c>
      <c r="Q188" s="219">
        <v>0.05612</v>
      </c>
      <c r="R188" s="219">
        <f>Q188*H188</f>
        <v>9.7491664</v>
      </c>
      <c r="S188" s="219">
        <v>0</v>
      </c>
      <c r="T188" s="22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1" t="s">
        <v>157</v>
      </c>
      <c r="AT188" s="221" t="s">
        <v>217</v>
      </c>
      <c r="AU188" s="221" t="s">
        <v>88</v>
      </c>
      <c r="AY188" s="17" t="s">
        <v>119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7" t="s">
        <v>86</v>
      </c>
      <c r="BK188" s="222">
        <f>ROUND(I188*H188,2)</f>
        <v>0</v>
      </c>
      <c r="BL188" s="17" t="s">
        <v>118</v>
      </c>
      <c r="BM188" s="221" t="s">
        <v>291</v>
      </c>
    </row>
    <row r="189" spans="1:51" s="13" customFormat="1" ht="12">
      <c r="A189" s="13"/>
      <c r="B189" s="241"/>
      <c r="C189" s="242"/>
      <c r="D189" s="223" t="s">
        <v>188</v>
      </c>
      <c r="E189" s="243" t="s">
        <v>1</v>
      </c>
      <c r="F189" s="244" t="s">
        <v>292</v>
      </c>
      <c r="G189" s="242"/>
      <c r="H189" s="245">
        <v>173.72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188</v>
      </c>
      <c r="AU189" s="251" t="s">
        <v>88</v>
      </c>
      <c r="AV189" s="13" t="s">
        <v>88</v>
      </c>
      <c r="AW189" s="13" t="s">
        <v>34</v>
      </c>
      <c r="AX189" s="13" t="s">
        <v>79</v>
      </c>
      <c r="AY189" s="251" t="s">
        <v>119</v>
      </c>
    </row>
    <row r="190" spans="1:51" s="14" customFormat="1" ht="12">
      <c r="A190" s="14"/>
      <c r="B190" s="252"/>
      <c r="C190" s="253"/>
      <c r="D190" s="223" t="s">
        <v>188</v>
      </c>
      <c r="E190" s="254" t="s">
        <v>1</v>
      </c>
      <c r="F190" s="255" t="s">
        <v>190</v>
      </c>
      <c r="G190" s="253"/>
      <c r="H190" s="256">
        <v>173.72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188</v>
      </c>
      <c r="AU190" s="262" t="s">
        <v>88</v>
      </c>
      <c r="AV190" s="14" t="s">
        <v>118</v>
      </c>
      <c r="AW190" s="14" t="s">
        <v>34</v>
      </c>
      <c r="AX190" s="14" t="s">
        <v>86</v>
      </c>
      <c r="AY190" s="262" t="s">
        <v>119</v>
      </c>
    </row>
    <row r="191" spans="1:65" s="2" customFormat="1" ht="24.15" customHeight="1">
      <c r="A191" s="38"/>
      <c r="B191" s="39"/>
      <c r="C191" s="210" t="s">
        <v>293</v>
      </c>
      <c r="D191" s="210" t="s">
        <v>120</v>
      </c>
      <c r="E191" s="211" t="s">
        <v>294</v>
      </c>
      <c r="F191" s="212" t="s">
        <v>295</v>
      </c>
      <c r="G191" s="213" t="s">
        <v>241</v>
      </c>
      <c r="H191" s="214">
        <v>2</v>
      </c>
      <c r="I191" s="215"/>
      <c r="J191" s="216">
        <f>ROUND(I191*H191,2)</f>
        <v>0</v>
      </c>
      <c r="K191" s="212" t="s">
        <v>124</v>
      </c>
      <c r="L191" s="44"/>
      <c r="M191" s="217" t="s">
        <v>1</v>
      </c>
      <c r="N191" s="218" t="s">
        <v>44</v>
      </c>
      <c r="O191" s="91"/>
      <c r="P191" s="219">
        <f>O191*H191</f>
        <v>0</v>
      </c>
      <c r="Q191" s="219">
        <v>0</v>
      </c>
      <c r="R191" s="219">
        <f>Q191*H191</f>
        <v>0</v>
      </c>
      <c r="S191" s="219">
        <v>0.082</v>
      </c>
      <c r="T191" s="220">
        <f>S191*H191</f>
        <v>0.164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1" t="s">
        <v>118</v>
      </c>
      <c r="AT191" s="221" t="s">
        <v>120</v>
      </c>
      <c r="AU191" s="221" t="s">
        <v>88</v>
      </c>
      <c r="AY191" s="17" t="s">
        <v>119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7" t="s">
        <v>86</v>
      </c>
      <c r="BK191" s="222">
        <f>ROUND(I191*H191,2)</f>
        <v>0</v>
      </c>
      <c r="BL191" s="17" t="s">
        <v>118</v>
      </c>
      <c r="BM191" s="221" t="s">
        <v>296</v>
      </c>
    </row>
    <row r="192" spans="1:51" s="13" customFormat="1" ht="12">
      <c r="A192" s="13"/>
      <c r="B192" s="241"/>
      <c r="C192" s="242"/>
      <c r="D192" s="223" t="s">
        <v>188</v>
      </c>
      <c r="E192" s="243" t="s">
        <v>1</v>
      </c>
      <c r="F192" s="244" t="s">
        <v>297</v>
      </c>
      <c r="G192" s="242"/>
      <c r="H192" s="245">
        <v>2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188</v>
      </c>
      <c r="AU192" s="251" t="s">
        <v>88</v>
      </c>
      <c r="AV192" s="13" t="s">
        <v>88</v>
      </c>
      <c r="AW192" s="13" t="s">
        <v>34</v>
      </c>
      <c r="AX192" s="13" t="s">
        <v>79</v>
      </c>
      <c r="AY192" s="251" t="s">
        <v>119</v>
      </c>
    </row>
    <row r="193" spans="1:51" s="14" customFormat="1" ht="12">
      <c r="A193" s="14"/>
      <c r="B193" s="252"/>
      <c r="C193" s="253"/>
      <c r="D193" s="223" t="s">
        <v>188</v>
      </c>
      <c r="E193" s="254" t="s">
        <v>1</v>
      </c>
      <c r="F193" s="255" t="s">
        <v>190</v>
      </c>
      <c r="G193" s="253"/>
      <c r="H193" s="256">
        <v>2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188</v>
      </c>
      <c r="AU193" s="262" t="s">
        <v>88</v>
      </c>
      <c r="AV193" s="14" t="s">
        <v>118</v>
      </c>
      <c r="AW193" s="14" t="s">
        <v>34</v>
      </c>
      <c r="AX193" s="14" t="s">
        <v>86</v>
      </c>
      <c r="AY193" s="262" t="s">
        <v>119</v>
      </c>
    </row>
    <row r="194" spans="1:65" s="2" customFormat="1" ht="24.15" customHeight="1">
      <c r="A194" s="38"/>
      <c r="B194" s="39"/>
      <c r="C194" s="210" t="s">
        <v>298</v>
      </c>
      <c r="D194" s="210" t="s">
        <v>120</v>
      </c>
      <c r="E194" s="211" t="s">
        <v>299</v>
      </c>
      <c r="F194" s="212" t="s">
        <v>300</v>
      </c>
      <c r="G194" s="213" t="s">
        <v>241</v>
      </c>
      <c r="H194" s="214">
        <v>2</v>
      </c>
      <c r="I194" s="215"/>
      <c r="J194" s="216">
        <f>ROUND(I194*H194,2)</f>
        <v>0</v>
      </c>
      <c r="K194" s="212" t="s">
        <v>124</v>
      </c>
      <c r="L194" s="44"/>
      <c r="M194" s="217" t="s">
        <v>1</v>
      </c>
      <c r="N194" s="218" t="s">
        <v>44</v>
      </c>
      <c r="O194" s="91"/>
      <c r="P194" s="219">
        <f>O194*H194</f>
        <v>0</v>
      </c>
      <c r="Q194" s="219">
        <v>0</v>
      </c>
      <c r="R194" s="219">
        <f>Q194*H194</f>
        <v>0</v>
      </c>
      <c r="S194" s="219">
        <v>0.004</v>
      </c>
      <c r="T194" s="220">
        <f>S194*H194</f>
        <v>0.008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1" t="s">
        <v>118</v>
      </c>
      <c r="AT194" s="221" t="s">
        <v>120</v>
      </c>
      <c r="AU194" s="221" t="s">
        <v>88</v>
      </c>
      <c r="AY194" s="17" t="s">
        <v>119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7" t="s">
        <v>86</v>
      </c>
      <c r="BK194" s="222">
        <f>ROUND(I194*H194,2)</f>
        <v>0</v>
      </c>
      <c r="BL194" s="17" t="s">
        <v>118</v>
      </c>
      <c r="BM194" s="221" t="s">
        <v>301</v>
      </c>
    </row>
    <row r="195" spans="1:63" s="11" customFormat="1" ht="22.8" customHeight="1">
      <c r="A195" s="11"/>
      <c r="B195" s="196"/>
      <c r="C195" s="197"/>
      <c r="D195" s="198" t="s">
        <v>78</v>
      </c>
      <c r="E195" s="239" t="s">
        <v>302</v>
      </c>
      <c r="F195" s="239" t="s">
        <v>303</v>
      </c>
      <c r="G195" s="197"/>
      <c r="H195" s="197"/>
      <c r="I195" s="200"/>
      <c r="J195" s="240">
        <f>BK195</f>
        <v>0</v>
      </c>
      <c r="K195" s="197"/>
      <c r="L195" s="202"/>
      <c r="M195" s="203"/>
      <c r="N195" s="204"/>
      <c r="O195" s="204"/>
      <c r="P195" s="205">
        <f>SUM(P196:P229)</f>
        <v>0</v>
      </c>
      <c r="Q195" s="204"/>
      <c r="R195" s="205">
        <f>SUM(R196:R229)</f>
        <v>0</v>
      </c>
      <c r="S195" s="204"/>
      <c r="T195" s="206">
        <f>SUM(T196:T229)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07" t="s">
        <v>86</v>
      </c>
      <c r="AT195" s="208" t="s">
        <v>78</v>
      </c>
      <c r="AU195" s="208" t="s">
        <v>86</v>
      </c>
      <c r="AY195" s="207" t="s">
        <v>119</v>
      </c>
      <c r="BK195" s="209">
        <f>SUM(BK196:BK229)</f>
        <v>0</v>
      </c>
    </row>
    <row r="196" spans="1:65" s="2" customFormat="1" ht="21.75" customHeight="1">
      <c r="A196" s="38"/>
      <c r="B196" s="39"/>
      <c r="C196" s="210" t="s">
        <v>304</v>
      </c>
      <c r="D196" s="210" t="s">
        <v>120</v>
      </c>
      <c r="E196" s="211" t="s">
        <v>305</v>
      </c>
      <c r="F196" s="212" t="s">
        <v>306</v>
      </c>
      <c r="G196" s="213" t="s">
        <v>307</v>
      </c>
      <c r="H196" s="214">
        <v>43.86</v>
      </c>
      <c r="I196" s="215"/>
      <c r="J196" s="216">
        <f>ROUND(I196*H196,2)</f>
        <v>0</v>
      </c>
      <c r="K196" s="212" t="s">
        <v>124</v>
      </c>
      <c r="L196" s="44"/>
      <c r="M196" s="217" t="s">
        <v>1</v>
      </c>
      <c r="N196" s="218" t="s">
        <v>44</v>
      </c>
      <c r="O196" s="91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1" t="s">
        <v>118</v>
      </c>
      <c r="AT196" s="221" t="s">
        <v>120</v>
      </c>
      <c r="AU196" s="221" t="s">
        <v>88</v>
      </c>
      <c r="AY196" s="17" t="s">
        <v>119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86</v>
      </c>
      <c r="BK196" s="222">
        <f>ROUND(I196*H196,2)</f>
        <v>0</v>
      </c>
      <c r="BL196" s="17" t="s">
        <v>118</v>
      </c>
      <c r="BM196" s="221" t="s">
        <v>308</v>
      </c>
    </row>
    <row r="197" spans="1:51" s="13" customFormat="1" ht="12">
      <c r="A197" s="13"/>
      <c r="B197" s="241"/>
      <c r="C197" s="242"/>
      <c r="D197" s="223" t="s">
        <v>188</v>
      </c>
      <c r="E197" s="243" t="s">
        <v>1</v>
      </c>
      <c r="F197" s="244" t="s">
        <v>309</v>
      </c>
      <c r="G197" s="242"/>
      <c r="H197" s="245">
        <v>43.86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188</v>
      </c>
      <c r="AU197" s="251" t="s">
        <v>88</v>
      </c>
      <c r="AV197" s="13" t="s">
        <v>88</v>
      </c>
      <c r="AW197" s="13" t="s">
        <v>34</v>
      </c>
      <c r="AX197" s="13" t="s">
        <v>79</v>
      </c>
      <c r="AY197" s="251" t="s">
        <v>119</v>
      </c>
    </row>
    <row r="198" spans="1:51" s="14" customFormat="1" ht="12">
      <c r="A198" s="14"/>
      <c r="B198" s="252"/>
      <c r="C198" s="253"/>
      <c r="D198" s="223" t="s">
        <v>188</v>
      </c>
      <c r="E198" s="254" t="s">
        <v>1</v>
      </c>
      <c r="F198" s="255" t="s">
        <v>190</v>
      </c>
      <c r="G198" s="253"/>
      <c r="H198" s="256">
        <v>43.86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188</v>
      </c>
      <c r="AU198" s="262" t="s">
        <v>88</v>
      </c>
      <c r="AV198" s="14" t="s">
        <v>118</v>
      </c>
      <c r="AW198" s="14" t="s">
        <v>34</v>
      </c>
      <c r="AX198" s="14" t="s">
        <v>86</v>
      </c>
      <c r="AY198" s="262" t="s">
        <v>119</v>
      </c>
    </row>
    <row r="199" spans="1:65" s="2" customFormat="1" ht="24.15" customHeight="1">
      <c r="A199" s="38"/>
      <c r="B199" s="39"/>
      <c r="C199" s="210" t="s">
        <v>310</v>
      </c>
      <c r="D199" s="210" t="s">
        <v>120</v>
      </c>
      <c r="E199" s="211" t="s">
        <v>311</v>
      </c>
      <c r="F199" s="212" t="s">
        <v>312</v>
      </c>
      <c r="G199" s="213" t="s">
        <v>307</v>
      </c>
      <c r="H199" s="214">
        <v>350.88</v>
      </c>
      <c r="I199" s="215"/>
      <c r="J199" s="216">
        <f>ROUND(I199*H199,2)</f>
        <v>0</v>
      </c>
      <c r="K199" s="212" t="s">
        <v>124</v>
      </c>
      <c r="L199" s="44"/>
      <c r="M199" s="217" t="s">
        <v>1</v>
      </c>
      <c r="N199" s="218" t="s">
        <v>44</v>
      </c>
      <c r="O199" s="91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1" t="s">
        <v>118</v>
      </c>
      <c r="AT199" s="221" t="s">
        <v>120</v>
      </c>
      <c r="AU199" s="221" t="s">
        <v>88</v>
      </c>
      <c r="AY199" s="17" t="s">
        <v>119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7" t="s">
        <v>86</v>
      </c>
      <c r="BK199" s="222">
        <f>ROUND(I199*H199,2)</f>
        <v>0</v>
      </c>
      <c r="BL199" s="17" t="s">
        <v>118</v>
      </c>
      <c r="BM199" s="221" t="s">
        <v>313</v>
      </c>
    </row>
    <row r="200" spans="1:51" s="15" customFormat="1" ht="12">
      <c r="A200" s="15"/>
      <c r="B200" s="273"/>
      <c r="C200" s="274"/>
      <c r="D200" s="223" t="s">
        <v>188</v>
      </c>
      <c r="E200" s="275" t="s">
        <v>1</v>
      </c>
      <c r="F200" s="276" t="s">
        <v>314</v>
      </c>
      <c r="G200" s="274"/>
      <c r="H200" s="275" t="s">
        <v>1</v>
      </c>
      <c r="I200" s="277"/>
      <c r="J200" s="274"/>
      <c r="K200" s="274"/>
      <c r="L200" s="278"/>
      <c r="M200" s="279"/>
      <c r="N200" s="280"/>
      <c r="O200" s="280"/>
      <c r="P200" s="280"/>
      <c r="Q200" s="280"/>
      <c r="R200" s="280"/>
      <c r="S200" s="280"/>
      <c r="T200" s="28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2" t="s">
        <v>188</v>
      </c>
      <c r="AU200" s="282" t="s">
        <v>88</v>
      </c>
      <c r="AV200" s="15" t="s">
        <v>86</v>
      </c>
      <c r="AW200" s="15" t="s">
        <v>34</v>
      </c>
      <c r="AX200" s="15" t="s">
        <v>79</v>
      </c>
      <c r="AY200" s="282" t="s">
        <v>119</v>
      </c>
    </row>
    <row r="201" spans="1:51" s="13" customFormat="1" ht="12">
      <c r="A201" s="13"/>
      <c r="B201" s="241"/>
      <c r="C201" s="242"/>
      <c r="D201" s="223" t="s">
        <v>188</v>
      </c>
      <c r="E201" s="243" t="s">
        <v>1</v>
      </c>
      <c r="F201" s="244" t="s">
        <v>315</v>
      </c>
      <c r="G201" s="242"/>
      <c r="H201" s="245">
        <v>350.88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188</v>
      </c>
      <c r="AU201" s="251" t="s">
        <v>88</v>
      </c>
      <c r="AV201" s="13" t="s">
        <v>88</v>
      </c>
      <c r="AW201" s="13" t="s">
        <v>34</v>
      </c>
      <c r="AX201" s="13" t="s">
        <v>79</v>
      </c>
      <c r="AY201" s="251" t="s">
        <v>119</v>
      </c>
    </row>
    <row r="202" spans="1:51" s="14" customFormat="1" ht="12">
      <c r="A202" s="14"/>
      <c r="B202" s="252"/>
      <c r="C202" s="253"/>
      <c r="D202" s="223" t="s">
        <v>188</v>
      </c>
      <c r="E202" s="254" t="s">
        <v>1</v>
      </c>
      <c r="F202" s="255" t="s">
        <v>190</v>
      </c>
      <c r="G202" s="253"/>
      <c r="H202" s="256">
        <v>350.88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188</v>
      </c>
      <c r="AU202" s="262" t="s">
        <v>88</v>
      </c>
      <c r="AV202" s="14" t="s">
        <v>118</v>
      </c>
      <c r="AW202" s="14" t="s">
        <v>34</v>
      </c>
      <c r="AX202" s="14" t="s">
        <v>86</v>
      </c>
      <c r="AY202" s="262" t="s">
        <v>119</v>
      </c>
    </row>
    <row r="203" spans="1:65" s="2" customFormat="1" ht="21.75" customHeight="1">
      <c r="A203" s="38"/>
      <c r="B203" s="39"/>
      <c r="C203" s="210" t="s">
        <v>316</v>
      </c>
      <c r="D203" s="210" t="s">
        <v>120</v>
      </c>
      <c r="E203" s="211" t="s">
        <v>317</v>
      </c>
      <c r="F203" s="212" t="s">
        <v>318</v>
      </c>
      <c r="G203" s="213" t="s">
        <v>307</v>
      </c>
      <c r="H203" s="214">
        <v>127.727</v>
      </c>
      <c r="I203" s="215"/>
      <c r="J203" s="216">
        <f>ROUND(I203*H203,2)</f>
        <v>0</v>
      </c>
      <c r="K203" s="212" t="s">
        <v>124</v>
      </c>
      <c r="L203" s="44"/>
      <c r="M203" s="217" t="s">
        <v>1</v>
      </c>
      <c r="N203" s="218" t="s">
        <v>44</v>
      </c>
      <c r="O203" s="91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1" t="s">
        <v>118</v>
      </c>
      <c r="AT203" s="221" t="s">
        <v>120</v>
      </c>
      <c r="AU203" s="221" t="s">
        <v>88</v>
      </c>
      <c r="AY203" s="17" t="s">
        <v>119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7" t="s">
        <v>86</v>
      </c>
      <c r="BK203" s="222">
        <f>ROUND(I203*H203,2)</f>
        <v>0</v>
      </c>
      <c r="BL203" s="17" t="s">
        <v>118</v>
      </c>
      <c r="BM203" s="221" t="s">
        <v>319</v>
      </c>
    </row>
    <row r="204" spans="1:51" s="13" customFormat="1" ht="12">
      <c r="A204" s="13"/>
      <c r="B204" s="241"/>
      <c r="C204" s="242"/>
      <c r="D204" s="223" t="s">
        <v>188</v>
      </c>
      <c r="E204" s="243" t="s">
        <v>1</v>
      </c>
      <c r="F204" s="244" t="s">
        <v>320</v>
      </c>
      <c r="G204" s="242"/>
      <c r="H204" s="245">
        <v>20.227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188</v>
      </c>
      <c r="AU204" s="251" t="s">
        <v>88</v>
      </c>
      <c r="AV204" s="13" t="s">
        <v>88</v>
      </c>
      <c r="AW204" s="13" t="s">
        <v>34</v>
      </c>
      <c r="AX204" s="13" t="s">
        <v>79</v>
      </c>
      <c r="AY204" s="251" t="s">
        <v>119</v>
      </c>
    </row>
    <row r="205" spans="1:51" s="13" customFormat="1" ht="12">
      <c r="A205" s="13"/>
      <c r="B205" s="241"/>
      <c r="C205" s="242"/>
      <c r="D205" s="223" t="s">
        <v>188</v>
      </c>
      <c r="E205" s="243" t="s">
        <v>1</v>
      </c>
      <c r="F205" s="244" t="s">
        <v>321</v>
      </c>
      <c r="G205" s="242"/>
      <c r="H205" s="245">
        <v>107.5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188</v>
      </c>
      <c r="AU205" s="251" t="s">
        <v>88</v>
      </c>
      <c r="AV205" s="13" t="s">
        <v>88</v>
      </c>
      <c r="AW205" s="13" t="s">
        <v>34</v>
      </c>
      <c r="AX205" s="13" t="s">
        <v>79</v>
      </c>
      <c r="AY205" s="251" t="s">
        <v>119</v>
      </c>
    </row>
    <row r="206" spans="1:51" s="14" customFormat="1" ht="12">
      <c r="A206" s="14"/>
      <c r="B206" s="252"/>
      <c r="C206" s="253"/>
      <c r="D206" s="223" t="s">
        <v>188</v>
      </c>
      <c r="E206" s="254" t="s">
        <v>1</v>
      </c>
      <c r="F206" s="255" t="s">
        <v>190</v>
      </c>
      <c r="G206" s="253"/>
      <c r="H206" s="256">
        <v>127.727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188</v>
      </c>
      <c r="AU206" s="262" t="s">
        <v>88</v>
      </c>
      <c r="AV206" s="14" t="s">
        <v>118</v>
      </c>
      <c r="AW206" s="14" t="s">
        <v>34</v>
      </c>
      <c r="AX206" s="14" t="s">
        <v>86</v>
      </c>
      <c r="AY206" s="262" t="s">
        <v>119</v>
      </c>
    </row>
    <row r="207" spans="1:65" s="2" customFormat="1" ht="24.15" customHeight="1">
      <c r="A207" s="38"/>
      <c r="B207" s="39"/>
      <c r="C207" s="210" t="s">
        <v>322</v>
      </c>
      <c r="D207" s="210" t="s">
        <v>120</v>
      </c>
      <c r="E207" s="211" t="s">
        <v>323</v>
      </c>
      <c r="F207" s="212" t="s">
        <v>324</v>
      </c>
      <c r="G207" s="213" t="s">
        <v>307</v>
      </c>
      <c r="H207" s="214">
        <v>1244.313</v>
      </c>
      <c r="I207" s="215"/>
      <c r="J207" s="216">
        <f>ROUND(I207*H207,2)</f>
        <v>0</v>
      </c>
      <c r="K207" s="212" t="s">
        <v>124</v>
      </c>
      <c r="L207" s="44"/>
      <c r="M207" s="217" t="s">
        <v>1</v>
      </c>
      <c r="N207" s="218" t="s">
        <v>44</v>
      </c>
      <c r="O207" s="91"/>
      <c r="P207" s="219">
        <f>O207*H207</f>
        <v>0</v>
      </c>
      <c r="Q207" s="219">
        <v>0</v>
      </c>
      <c r="R207" s="219">
        <f>Q207*H207</f>
        <v>0</v>
      </c>
      <c r="S207" s="219">
        <v>0</v>
      </c>
      <c r="T207" s="22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1" t="s">
        <v>118</v>
      </c>
      <c r="AT207" s="221" t="s">
        <v>120</v>
      </c>
      <c r="AU207" s="221" t="s">
        <v>88</v>
      </c>
      <c r="AY207" s="17" t="s">
        <v>119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7" t="s">
        <v>86</v>
      </c>
      <c r="BK207" s="222">
        <f>ROUND(I207*H207,2)</f>
        <v>0</v>
      </c>
      <c r="BL207" s="17" t="s">
        <v>118</v>
      </c>
      <c r="BM207" s="221" t="s">
        <v>325</v>
      </c>
    </row>
    <row r="208" spans="1:51" s="15" customFormat="1" ht="12">
      <c r="A208" s="15"/>
      <c r="B208" s="273"/>
      <c r="C208" s="274"/>
      <c r="D208" s="223" t="s">
        <v>188</v>
      </c>
      <c r="E208" s="275" t="s">
        <v>1</v>
      </c>
      <c r="F208" s="276" t="s">
        <v>326</v>
      </c>
      <c r="G208" s="274"/>
      <c r="H208" s="275" t="s">
        <v>1</v>
      </c>
      <c r="I208" s="277"/>
      <c r="J208" s="274"/>
      <c r="K208" s="274"/>
      <c r="L208" s="278"/>
      <c r="M208" s="279"/>
      <c r="N208" s="280"/>
      <c r="O208" s="280"/>
      <c r="P208" s="280"/>
      <c r="Q208" s="280"/>
      <c r="R208" s="280"/>
      <c r="S208" s="280"/>
      <c r="T208" s="28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2" t="s">
        <v>188</v>
      </c>
      <c r="AU208" s="282" t="s">
        <v>88</v>
      </c>
      <c r="AV208" s="15" t="s">
        <v>86</v>
      </c>
      <c r="AW208" s="15" t="s">
        <v>34</v>
      </c>
      <c r="AX208" s="15" t="s">
        <v>79</v>
      </c>
      <c r="AY208" s="282" t="s">
        <v>119</v>
      </c>
    </row>
    <row r="209" spans="1:51" s="13" customFormat="1" ht="12">
      <c r="A209" s="13"/>
      <c r="B209" s="241"/>
      <c r="C209" s="242"/>
      <c r="D209" s="223" t="s">
        <v>188</v>
      </c>
      <c r="E209" s="243" t="s">
        <v>1</v>
      </c>
      <c r="F209" s="244" t="s">
        <v>327</v>
      </c>
      <c r="G209" s="242"/>
      <c r="H209" s="245">
        <v>384.313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188</v>
      </c>
      <c r="AU209" s="251" t="s">
        <v>88</v>
      </c>
      <c r="AV209" s="13" t="s">
        <v>88</v>
      </c>
      <c r="AW209" s="13" t="s">
        <v>34</v>
      </c>
      <c r="AX209" s="13" t="s">
        <v>79</v>
      </c>
      <c r="AY209" s="251" t="s">
        <v>119</v>
      </c>
    </row>
    <row r="210" spans="1:51" s="15" customFormat="1" ht="12">
      <c r="A210" s="15"/>
      <c r="B210" s="273"/>
      <c r="C210" s="274"/>
      <c r="D210" s="223" t="s">
        <v>188</v>
      </c>
      <c r="E210" s="275" t="s">
        <v>1</v>
      </c>
      <c r="F210" s="276" t="s">
        <v>314</v>
      </c>
      <c r="G210" s="274"/>
      <c r="H210" s="275" t="s">
        <v>1</v>
      </c>
      <c r="I210" s="277"/>
      <c r="J210" s="274"/>
      <c r="K210" s="274"/>
      <c r="L210" s="278"/>
      <c r="M210" s="279"/>
      <c r="N210" s="280"/>
      <c r="O210" s="280"/>
      <c r="P210" s="280"/>
      <c r="Q210" s="280"/>
      <c r="R210" s="280"/>
      <c r="S210" s="280"/>
      <c r="T210" s="28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2" t="s">
        <v>188</v>
      </c>
      <c r="AU210" s="282" t="s">
        <v>88</v>
      </c>
      <c r="AV210" s="15" t="s">
        <v>86</v>
      </c>
      <c r="AW210" s="15" t="s">
        <v>34</v>
      </c>
      <c r="AX210" s="15" t="s">
        <v>79</v>
      </c>
      <c r="AY210" s="282" t="s">
        <v>119</v>
      </c>
    </row>
    <row r="211" spans="1:51" s="13" customFormat="1" ht="12">
      <c r="A211" s="13"/>
      <c r="B211" s="241"/>
      <c r="C211" s="242"/>
      <c r="D211" s="223" t="s">
        <v>188</v>
      </c>
      <c r="E211" s="243" t="s">
        <v>1</v>
      </c>
      <c r="F211" s="244" t="s">
        <v>328</v>
      </c>
      <c r="G211" s="242"/>
      <c r="H211" s="245">
        <v>860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188</v>
      </c>
      <c r="AU211" s="251" t="s">
        <v>88</v>
      </c>
      <c r="AV211" s="13" t="s">
        <v>88</v>
      </c>
      <c r="AW211" s="13" t="s">
        <v>34</v>
      </c>
      <c r="AX211" s="13" t="s">
        <v>79</v>
      </c>
      <c r="AY211" s="251" t="s">
        <v>119</v>
      </c>
    </row>
    <row r="212" spans="1:51" s="14" customFormat="1" ht="12">
      <c r="A212" s="14"/>
      <c r="B212" s="252"/>
      <c r="C212" s="253"/>
      <c r="D212" s="223" t="s">
        <v>188</v>
      </c>
      <c r="E212" s="254" t="s">
        <v>1</v>
      </c>
      <c r="F212" s="255" t="s">
        <v>190</v>
      </c>
      <c r="G212" s="253"/>
      <c r="H212" s="256">
        <v>1244.313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188</v>
      </c>
      <c r="AU212" s="262" t="s">
        <v>88</v>
      </c>
      <c r="AV212" s="14" t="s">
        <v>118</v>
      </c>
      <c r="AW212" s="14" t="s">
        <v>34</v>
      </c>
      <c r="AX212" s="14" t="s">
        <v>86</v>
      </c>
      <c r="AY212" s="262" t="s">
        <v>119</v>
      </c>
    </row>
    <row r="213" spans="1:65" s="2" customFormat="1" ht="16.5" customHeight="1">
      <c r="A213" s="38"/>
      <c r="B213" s="39"/>
      <c r="C213" s="210" t="s">
        <v>329</v>
      </c>
      <c r="D213" s="210" t="s">
        <v>120</v>
      </c>
      <c r="E213" s="211" t="s">
        <v>330</v>
      </c>
      <c r="F213" s="212" t="s">
        <v>331</v>
      </c>
      <c r="G213" s="213" t="s">
        <v>307</v>
      </c>
      <c r="H213" s="214">
        <v>35.26</v>
      </c>
      <c r="I213" s="215"/>
      <c r="J213" s="216">
        <f>ROUND(I213*H213,2)</f>
        <v>0</v>
      </c>
      <c r="K213" s="212" t="s">
        <v>124</v>
      </c>
      <c r="L213" s="44"/>
      <c r="M213" s="217" t="s">
        <v>1</v>
      </c>
      <c r="N213" s="218" t="s">
        <v>44</v>
      </c>
      <c r="O213" s="91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1" t="s">
        <v>118</v>
      </c>
      <c r="AT213" s="221" t="s">
        <v>120</v>
      </c>
      <c r="AU213" s="221" t="s">
        <v>88</v>
      </c>
      <c r="AY213" s="17" t="s">
        <v>119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7" t="s">
        <v>86</v>
      </c>
      <c r="BK213" s="222">
        <f>ROUND(I213*H213,2)</f>
        <v>0</v>
      </c>
      <c r="BL213" s="17" t="s">
        <v>118</v>
      </c>
      <c r="BM213" s="221" t="s">
        <v>332</v>
      </c>
    </row>
    <row r="214" spans="1:51" s="15" customFormat="1" ht="12">
      <c r="A214" s="15"/>
      <c r="B214" s="273"/>
      <c r="C214" s="274"/>
      <c r="D214" s="223" t="s">
        <v>188</v>
      </c>
      <c r="E214" s="275" t="s">
        <v>1</v>
      </c>
      <c r="F214" s="276" t="s">
        <v>314</v>
      </c>
      <c r="G214" s="274"/>
      <c r="H214" s="275" t="s">
        <v>1</v>
      </c>
      <c r="I214" s="277"/>
      <c r="J214" s="274"/>
      <c r="K214" s="274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188</v>
      </c>
      <c r="AU214" s="282" t="s">
        <v>88</v>
      </c>
      <c r="AV214" s="15" t="s">
        <v>86</v>
      </c>
      <c r="AW214" s="15" t="s">
        <v>34</v>
      </c>
      <c r="AX214" s="15" t="s">
        <v>79</v>
      </c>
      <c r="AY214" s="282" t="s">
        <v>119</v>
      </c>
    </row>
    <row r="215" spans="1:51" s="13" customFormat="1" ht="12">
      <c r="A215" s="13"/>
      <c r="B215" s="241"/>
      <c r="C215" s="242"/>
      <c r="D215" s="223" t="s">
        <v>188</v>
      </c>
      <c r="E215" s="243" t="s">
        <v>1</v>
      </c>
      <c r="F215" s="244" t="s">
        <v>333</v>
      </c>
      <c r="G215" s="242"/>
      <c r="H215" s="245">
        <v>35.26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188</v>
      </c>
      <c r="AU215" s="251" t="s">
        <v>88</v>
      </c>
      <c r="AV215" s="13" t="s">
        <v>88</v>
      </c>
      <c r="AW215" s="13" t="s">
        <v>34</v>
      </c>
      <c r="AX215" s="13" t="s">
        <v>79</v>
      </c>
      <c r="AY215" s="251" t="s">
        <v>119</v>
      </c>
    </row>
    <row r="216" spans="1:51" s="14" customFormat="1" ht="12">
      <c r="A216" s="14"/>
      <c r="B216" s="252"/>
      <c r="C216" s="253"/>
      <c r="D216" s="223" t="s">
        <v>188</v>
      </c>
      <c r="E216" s="254" t="s">
        <v>1</v>
      </c>
      <c r="F216" s="255" t="s">
        <v>190</v>
      </c>
      <c r="G216" s="253"/>
      <c r="H216" s="256">
        <v>35.26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188</v>
      </c>
      <c r="AU216" s="262" t="s">
        <v>88</v>
      </c>
      <c r="AV216" s="14" t="s">
        <v>118</v>
      </c>
      <c r="AW216" s="14" t="s">
        <v>34</v>
      </c>
      <c r="AX216" s="14" t="s">
        <v>86</v>
      </c>
      <c r="AY216" s="262" t="s">
        <v>119</v>
      </c>
    </row>
    <row r="217" spans="1:65" s="2" customFormat="1" ht="24.15" customHeight="1">
      <c r="A217" s="38"/>
      <c r="B217" s="39"/>
      <c r="C217" s="210" t="s">
        <v>334</v>
      </c>
      <c r="D217" s="210" t="s">
        <v>120</v>
      </c>
      <c r="E217" s="211" t="s">
        <v>335</v>
      </c>
      <c r="F217" s="212" t="s">
        <v>336</v>
      </c>
      <c r="G217" s="213" t="s">
        <v>307</v>
      </c>
      <c r="H217" s="214">
        <v>282.08</v>
      </c>
      <c r="I217" s="215"/>
      <c r="J217" s="216">
        <f>ROUND(I217*H217,2)</f>
        <v>0</v>
      </c>
      <c r="K217" s="212" t="s">
        <v>124</v>
      </c>
      <c r="L217" s="44"/>
      <c r="M217" s="217" t="s">
        <v>1</v>
      </c>
      <c r="N217" s="218" t="s">
        <v>44</v>
      </c>
      <c r="O217" s="91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1" t="s">
        <v>118</v>
      </c>
      <c r="AT217" s="221" t="s">
        <v>120</v>
      </c>
      <c r="AU217" s="221" t="s">
        <v>88</v>
      </c>
      <c r="AY217" s="17" t="s">
        <v>119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7" t="s">
        <v>86</v>
      </c>
      <c r="BK217" s="222">
        <f>ROUND(I217*H217,2)</f>
        <v>0</v>
      </c>
      <c r="BL217" s="17" t="s">
        <v>118</v>
      </c>
      <c r="BM217" s="221" t="s">
        <v>337</v>
      </c>
    </row>
    <row r="218" spans="1:51" s="13" customFormat="1" ht="12">
      <c r="A218" s="13"/>
      <c r="B218" s="241"/>
      <c r="C218" s="242"/>
      <c r="D218" s="223" t="s">
        <v>188</v>
      </c>
      <c r="E218" s="243" t="s">
        <v>1</v>
      </c>
      <c r="F218" s="244" t="s">
        <v>338</v>
      </c>
      <c r="G218" s="242"/>
      <c r="H218" s="245">
        <v>282.08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188</v>
      </c>
      <c r="AU218" s="251" t="s">
        <v>88</v>
      </c>
      <c r="AV218" s="13" t="s">
        <v>88</v>
      </c>
      <c r="AW218" s="13" t="s">
        <v>34</v>
      </c>
      <c r="AX218" s="13" t="s">
        <v>79</v>
      </c>
      <c r="AY218" s="251" t="s">
        <v>119</v>
      </c>
    </row>
    <row r="219" spans="1:51" s="14" customFormat="1" ht="12">
      <c r="A219" s="14"/>
      <c r="B219" s="252"/>
      <c r="C219" s="253"/>
      <c r="D219" s="223" t="s">
        <v>188</v>
      </c>
      <c r="E219" s="254" t="s">
        <v>1</v>
      </c>
      <c r="F219" s="255" t="s">
        <v>190</v>
      </c>
      <c r="G219" s="253"/>
      <c r="H219" s="256">
        <v>282.08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188</v>
      </c>
      <c r="AU219" s="262" t="s">
        <v>88</v>
      </c>
      <c r="AV219" s="14" t="s">
        <v>118</v>
      </c>
      <c r="AW219" s="14" t="s">
        <v>34</v>
      </c>
      <c r="AX219" s="14" t="s">
        <v>86</v>
      </c>
      <c r="AY219" s="262" t="s">
        <v>119</v>
      </c>
    </row>
    <row r="220" spans="1:65" s="2" customFormat="1" ht="37.8" customHeight="1">
      <c r="A220" s="38"/>
      <c r="B220" s="39"/>
      <c r="C220" s="210" t="s">
        <v>339</v>
      </c>
      <c r="D220" s="210" t="s">
        <v>120</v>
      </c>
      <c r="E220" s="211" t="s">
        <v>340</v>
      </c>
      <c r="F220" s="212" t="s">
        <v>341</v>
      </c>
      <c r="G220" s="213" t="s">
        <v>307</v>
      </c>
      <c r="H220" s="214">
        <v>142.76</v>
      </c>
      <c r="I220" s="215"/>
      <c r="J220" s="216">
        <f>ROUND(I220*H220,2)</f>
        <v>0</v>
      </c>
      <c r="K220" s="212" t="s">
        <v>124</v>
      </c>
      <c r="L220" s="44"/>
      <c r="M220" s="217" t="s">
        <v>1</v>
      </c>
      <c r="N220" s="218" t="s">
        <v>44</v>
      </c>
      <c r="O220" s="91"/>
      <c r="P220" s="219">
        <f>O220*H220</f>
        <v>0</v>
      </c>
      <c r="Q220" s="219">
        <v>0</v>
      </c>
      <c r="R220" s="219">
        <f>Q220*H220</f>
        <v>0</v>
      </c>
      <c r="S220" s="219">
        <v>0</v>
      </c>
      <c r="T220" s="22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1" t="s">
        <v>118</v>
      </c>
      <c r="AT220" s="221" t="s">
        <v>120</v>
      </c>
      <c r="AU220" s="221" t="s">
        <v>88</v>
      </c>
      <c r="AY220" s="17" t="s">
        <v>119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7" t="s">
        <v>86</v>
      </c>
      <c r="BK220" s="222">
        <f>ROUND(I220*H220,2)</f>
        <v>0</v>
      </c>
      <c r="BL220" s="17" t="s">
        <v>118</v>
      </c>
      <c r="BM220" s="221" t="s">
        <v>342</v>
      </c>
    </row>
    <row r="221" spans="1:51" s="13" customFormat="1" ht="12">
      <c r="A221" s="13"/>
      <c r="B221" s="241"/>
      <c r="C221" s="242"/>
      <c r="D221" s="223" t="s">
        <v>188</v>
      </c>
      <c r="E221" s="243" t="s">
        <v>1</v>
      </c>
      <c r="F221" s="244" t="s">
        <v>343</v>
      </c>
      <c r="G221" s="242"/>
      <c r="H221" s="245">
        <v>107.5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188</v>
      </c>
      <c r="AU221" s="251" t="s">
        <v>88</v>
      </c>
      <c r="AV221" s="13" t="s">
        <v>88</v>
      </c>
      <c r="AW221" s="13" t="s">
        <v>34</v>
      </c>
      <c r="AX221" s="13" t="s">
        <v>79</v>
      </c>
      <c r="AY221" s="251" t="s">
        <v>119</v>
      </c>
    </row>
    <row r="222" spans="1:51" s="13" customFormat="1" ht="12">
      <c r="A222" s="13"/>
      <c r="B222" s="241"/>
      <c r="C222" s="242"/>
      <c r="D222" s="223" t="s">
        <v>188</v>
      </c>
      <c r="E222" s="243" t="s">
        <v>1</v>
      </c>
      <c r="F222" s="244" t="s">
        <v>344</v>
      </c>
      <c r="G222" s="242"/>
      <c r="H222" s="245">
        <v>35.26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1" t="s">
        <v>188</v>
      </c>
      <c r="AU222" s="251" t="s">
        <v>88</v>
      </c>
      <c r="AV222" s="13" t="s">
        <v>88</v>
      </c>
      <c r="AW222" s="13" t="s">
        <v>34</v>
      </c>
      <c r="AX222" s="13" t="s">
        <v>79</v>
      </c>
      <c r="AY222" s="251" t="s">
        <v>119</v>
      </c>
    </row>
    <row r="223" spans="1:51" s="14" customFormat="1" ht="12">
      <c r="A223" s="14"/>
      <c r="B223" s="252"/>
      <c r="C223" s="253"/>
      <c r="D223" s="223" t="s">
        <v>188</v>
      </c>
      <c r="E223" s="254" t="s">
        <v>1</v>
      </c>
      <c r="F223" s="255" t="s">
        <v>190</v>
      </c>
      <c r="G223" s="253"/>
      <c r="H223" s="256">
        <v>142.76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2" t="s">
        <v>188</v>
      </c>
      <c r="AU223" s="262" t="s">
        <v>88</v>
      </c>
      <c r="AV223" s="14" t="s">
        <v>118</v>
      </c>
      <c r="AW223" s="14" t="s">
        <v>34</v>
      </c>
      <c r="AX223" s="14" t="s">
        <v>86</v>
      </c>
      <c r="AY223" s="262" t="s">
        <v>119</v>
      </c>
    </row>
    <row r="224" spans="1:65" s="2" customFormat="1" ht="44.25" customHeight="1">
      <c r="A224" s="38"/>
      <c r="B224" s="39"/>
      <c r="C224" s="210" t="s">
        <v>345</v>
      </c>
      <c r="D224" s="210" t="s">
        <v>120</v>
      </c>
      <c r="E224" s="211" t="s">
        <v>346</v>
      </c>
      <c r="F224" s="212" t="s">
        <v>347</v>
      </c>
      <c r="G224" s="213" t="s">
        <v>307</v>
      </c>
      <c r="H224" s="214">
        <v>43.86</v>
      </c>
      <c r="I224" s="215"/>
      <c r="J224" s="216">
        <f>ROUND(I224*H224,2)</f>
        <v>0</v>
      </c>
      <c r="K224" s="212" t="s">
        <v>124</v>
      </c>
      <c r="L224" s="44"/>
      <c r="M224" s="217" t="s">
        <v>1</v>
      </c>
      <c r="N224" s="218" t="s">
        <v>44</v>
      </c>
      <c r="O224" s="91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1" t="s">
        <v>118</v>
      </c>
      <c r="AT224" s="221" t="s">
        <v>120</v>
      </c>
      <c r="AU224" s="221" t="s">
        <v>88</v>
      </c>
      <c r="AY224" s="17" t="s">
        <v>119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7" t="s">
        <v>86</v>
      </c>
      <c r="BK224" s="222">
        <f>ROUND(I224*H224,2)</f>
        <v>0</v>
      </c>
      <c r="BL224" s="17" t="s">
        <v>118</v>
      </c>
      <c r="BM224" s="221" t="s">
        <v>348</v>
      </c>
    </row>
    <row r="225" spans="1:51" s="13" customFormat="1" ht="12">
      <c r="A225" s="13"/>
      <c r="B225" s="241"/>
      <c r="C225" s="242"/>
      <c r="D225" s="223" t="s">
        <v>188</v>
      </c>
      <c r="E225" s="243" t="s">
        <v>1</v>
      </c>
      <c r="F225" s="244" t="s">
        <v>349</v>
      </c>
      <c r="G225" s="242"/>
      <c r="H225" s="245">
        <v>43.86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188</v>
      </c>
      <c r="AU225" s="251" t="s">
        <v>88</v>
      </c>
      <c r="AV225" s="13" t="s">
        <v>88</v>
      </c>
      <c r="AW225" s="13" t="s">
        <v>34</v>
      </c>
      <c r="AX225" s="13" t="s">
        <v>79</v>
      </c>
      <c r="AY225" s="251" t="s">
        <v>119</v>
      </c>
    </row>
    <row r="226" spans="1:51" s="14" customFormat="1" ht="12">
      <c r="A226" s="14"/>
      <c r="B226" s="252"/>
      <c r="C226" s="253"/>
      <c r="D226" s="223" t="s">
        <v>188</v>
      </c>
      <c r="E226" s="254" t="s">
        <v>1</v>
      </c>
      <c r="F226" s="255" t="s">
        <v>190</v>
      </c>
      <c r="G226" s="253"/>
      <c r="H226" s="256">
        <v>43.86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188</v>
      </c>
      <c r="AU226" s="262" t="s">
        <v>88</v>
      </c>
      <c r="AV226" s="14" t="s">
        <v>118</v>
      </c>
      <c r="AW226" s="14" t="s">
        <v>34</v>
      </c>
      <c r="AX226" s="14" t="s">
        <v>86</v>
      </c>
      <c r="AY226" s="262" t="s">
        <v>119</v>
      </c>
    </row>
    <row r="227" spans="1:65" s="2" customFormat="1" ht="16.5" customHeight="1">
      <c r="A227" s="38"/>
      <c r="B227" s="39"/>
      <c r="C227" s="210" t="s">
        <v>350</v>
      </c>
      <c r="D227" s="210" t="s">
        <v>120</v>
      </c>
      <c r="E227" s="211" t="s">
        <v>351</v>
      </c>
      <c r="F227" s="212" t="s">
        <v>352</v>
      </c>
      <c r="G227" s="213" t="s">
        <v>307</v>
      </c>
      <c r="H227" s="214">
        <v>20.227</v>
      </c>
      <c r="I227" s="215"/>
      <c r="J227" s="216">
        <f>ROUND(I227*H227,2)</f>
        <v>0</v>
      </c>
      <c r="K227" s="212" t="s">
        <v>165</v>
      </c>
      <c r="L227" s="44"/>
      <c r="M227" s="217" t="s">
        <v>1</v>
      </c>
      <c r="N227" s="218" t="s">
        <v>44</v>
      </c>
      <c r="O227" s="91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1" t="s">
        <v>118</v>
      </c>
      <c r="AT227" s="221" t="s">
        <v>120</v>
      </c>
      <c r="AU227" s="221" t="s">
        <v>88</v>
      </c>
      <c r="AY227" s="17" t="s">
        <v>119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7" t="s">
        <v>86</v>
      </c>
      <c r="BK227" s="222">
        <f>ROUND(I227*H227,2)</f>
        <v>0</v>
      </c>
      <c r="BL227" s="17" t="s">
        <v>118</v>
      </c>
      <c r="BM227" s="221" t="s">
        <v>353</v>
      </c>
    </row>
    <row r="228" spans="1:51" s="13" customFormat="1" ht="12">
      <c r="A228" s="13"/>
      <c r="B228" s="241"/>
      <c r="C228" s="242"/>
      <c r="D228" s="223" t="s">
        <v>188</v>
      </c>
      <c r="E228" s="243" t="s">
        <v>1</v>
      </c>
      <c r="F228" s="244" t="s">
        <v>354</v>
      </c>
      <c r="G228" s="242"/>
      <c r="H228" s="245">
        <v>20.227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188</v>
      </c>
      <c r="AU228" s="251" t="s">
        <v>88</v>
      </c>
      <c r="AV228" s="13" t="s">
        <v>88</v>
      </c>
      <c r="AW228" s="13" t="s">
        <v>34</v>
      </c>
      <c r="AX228" s="13" t="s">
        <v>79</v>
      </c>
      <c r="AY228" s="251" t="s">
        <v>119</v>
      </c>
    </row>
    <row r="229" spans="1:51" s="14" customFormat="1" ht="12">
      <c r="A229" s="14"/>
      <c r="B229" s="252"/>
      <c r="C229" s="253"/>
      <c r="D229" s="223" t="s">
        <v>188</v>
      </c>
      <c r="E229" s="254" t="s">
        <v>1</v>
      </c>
      <c r="F229" s="255" t="s">
        <v>190</v>
      </c>
      <c r="G229" s="253"/>
      <c r="H229" s="256">
        <v>20.227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188</v>
      </c>
      <c r="AU229" s="262" t="s">
        <v>88</v>
      </c>
      <c r="AV229" s="14" t="s">
        <v>118</v>
      </c>
      <c r="AW229" s="14" t="s">
        <v>34</v>
      </c>
      <c r="AX229" s="14" t="s">
        <v>86</v>
      </c>
      <c r="AY229" s="262" t="s">
        <v>119</v>
      </c>
    </row>
    <row r="230" spans="1:63" s="11" customFormat="1" ht="22.8" customHeight="1">
      <c r="A230" s="11"/>
      <c r="B230" s="196"/>
      <c r="C230" s="197"/>
      <c r="D230" s="198" t="s">
        <v>78</v>
      </c>
      <c r="E230" s="239" t="s">
        <v>355</v>
      </c>
      <c r="F230" s="239" t="s">
        <v>356</v>
      </c>
      <c r="G230" s="197"/>
      <c r="H230" s="197"/>
      <c r="I230" s="200"/>
      <c r="J230" s="240">
        <f>BK230</f>
        <v>0</v>
      </c>
      <c r="K230" s="197"/>
      <c r="L230" s="202"/>
      <c r="M230" s="203"/>
      <c r="N230" s="204"/>
      <c r="O230" s="204"/>
      <c r="P230" s="205">
        <f>P231</f>
        <v>0</v>
      </c>
      <c r="Q230" s="204"/>
      <c r="R230" s="205">
        <f>R231</f>
        <v>0</v>
      </c>
      <c r="S230" s="204"/>
      <c r="T230" s="206">
        <f>T231</f>
        <v>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207" t="s">
        <v>86</v>
      </c>
      <c r="AT230" s="208" t="s">
        <v>78</v>
      </c>
      <c r="AU230" s="208" t="s">
        <v>86</v>
      </c>
      <c r="AY230" s="207" t="s">
        <v>119</v>
      </c>
      <c r="BK230" s="209">
        <f>BK231</f>
        <v>0</v>
      </c>
    </row>
    <row r="231" spans="1:65" s="2" customFormat="1" ht="24.15" customHeight="1">
      <c r="A231" s="38"/>
      <c r="B231" s="39"/>
      <c r="C231" s="210" t="s">
        <v>357</v>
      </c>
      <c r="D231" s="210" t="s">
        <v>120</v>
      </c>
      <c r="E231" s="211" t="s">
        <v>358</v>
      </c>
      <c r="F231" s="212" t="s">
        <v>359</v>
      </c>
      <c r="G231" s="213" t="s">
        <v>307</v>
      </c>
      <c r="H231" s="214">
        <v>90.114</v>
      </c>
      <c r="I231" s="215"/>
      <c r="J231" s="216">
        <f>ROUND(I231*H231,2)</f>
        <v>0</v>
      </c>
      <c r="K231" s="212" t="s">
        <v>124</v>
      </c>
      <c r="L231" s="44"/>
      <c r="M231" s="228" t="s">
        <v>1</v>
      </c>
      <c r="N231" s="229" t="s">
        <v>44</v>
      </c>
      <c r="O231" s="230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1" t="s">
        <v>118</v>
      </c>
      <c r="AT231" s="221" t="s">
        <v>120</v>
      </c>
      <c r="AU231" s="221" t="s">
        <v>88</v>
      </c>
      <c r="AY231" s="17" t="s">
        <v>119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7" t="s">
        <v>86</v>
      </c>
      <c r="BK231" s="222">
        <f>ROUND(I231*H231,2)</f>
        <v>0</v>
      </c>
      <c r="BL231" s="17" t="s">
        <v>118</v>
      </c>
      <c r="BM231" s="221" t="s">
        <v>360</v>
      </c>
    </row>
    <row r="232" spans="1:31" s="2" customFormat="1" ht="6.95" customHeight="1">
      <c r="A232" s="38"/>
      <c r="B232" s="66"/>
      <c r="C232" s="67"/>
      <c r="D232" s="67"/>
      <c r="E232" s="67"/>
      <c r="F232" s="67"/>
      <c r="G232" s="67"/>
      <c r="H232" s="67"/>
      <c r="I232" s="67"/>
      <c r="J232" s="67"/>
      <c r="K232" s="67"/>
      <c r="L232" s="44"/>
      <c r="M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</sheetData>
  <sheetProtection password="DCCB" sheet="1" objects="1" scenarios="1" formatColumns="0" formatRows="0" autoFilter="0"/>
  <autoFilter ref="C121:K23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Chodník a opěrná zeď na ul. Revoluční v Novém Jičíně (podél silnice I/57)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361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35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36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ROUND((SUM(BE122:BE179)),2)</f>
        <v>0</v>
      </c>
      <c r="G33" s="38"/>
      <c r="H33" s="38"/>
      <c r="I33" s="155">
        <v>0.21</v>
      </c>
      <c r="J33" s="154">
        <f>ROUND(((SUM(BE122:BE179))*I33),2)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ROUND((SUM(BF122:BF179)),2)</f>
        <v>0</v>
      </c>
      <c r="G34" s="38"/>
      <c r="H34" s="38"/>
      <c r="I34" s="155">
        <v>0.15</v>
      </c>
      <c r="J34" s="154">
        <f>ROUND(((SUM(BF122:BF179))*I34),2)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ROUND((SUM(BG122:BG179)),2)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ROUND((SUM(BH122:BH179)),2)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ROUND((SUM(BI122:BI179)),2)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Chodník a opěrná zeď na ul. Revoluční v Novém Jičíně (podél silnice I/57)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Opěrná zeď a zábradlí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Nový Jičín</v>
      </c>
      <c r="G89" s="40"/>
      <c r="H89" s="40"/>
      <c r="I89" s="32" t="s">
        <v>22</v>
      </c>
      <c r="J89" s="79" t="str">
        <f>IF(J12="","",J12)</f>
        <v>14. 1. 2022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32</v>
      </c>
      <c r="J91" s="36" t="str">
        <f>E21</f>
        <v>Ing. Miroslav Knápek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175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33"/>
      <c r="C98" s="234"/>
      <c r="D98" s="235" t="s">
        <v>362</v>
      </c>
      <c r="E98" s="236"/>
      <c r="F98" s="236"/>
      <c r="G98" s="236"/>
      <c r="H98" s="236"/>
      <c r="I98" s="236"/>
      <c r="J98" s="237">
        <f>J124</f>
        <v>0</v>
      </c>
      <c r="K98" s="234"/>
      <c r="L98" s="238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33"/>
      <c r="C99" s="234"/>
      <c r="D99" s="235" t="s">
        <v>363</v>
      </c>
      <c r="E99" s="236"/>
      <c r="F99" s="236"/>
      <c r="G99" s="236"/>
      <c r="H99" s="236"/>
      <c r="I99" s="236"/>
      <c r="J99" s="237">
        <f>J138</f>
        <v>0</v>
      </c>
      <c r="K99" s="234"/>
      <c r="L99" s="238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33"/>
      <c r="C100" s="234"/>
      <c r="D100" s="235" t="s">
        <v>178</v>
      </c>
      <c r="E100" s="236"/>
      <c r="F100" s="236"/>
      <c r="G100" s="236"/>
      <c r="H100" s="236"/>
      <c r="I100" s="236"/>
      <c r="J100" s="237">
        <f>J145</f>
        <v>0</v>
      </c>
      <c r="K100" s="234"/>
      <c r="L100" s="238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33"/>
      <c r="C101" s="234"/>
      <c r="D101" s="235" t="s">
        <v>179</v>
      </c>
      <c r="E101" s="236"/>
      <c r="F101" s="236"/>
      <c r="G101" s="236"/>
      <c r="H101" s="236"/>
      <c r="I101" s="236"/>
      <c r="J101" s="237">
        <f>J165</f>
        <v>0</v>
      </c>
      <c r="K101" s="234"/>
      <c r="L101" s="238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33"/>
      <c r="C102" s="234"/>
      <c r="D102" s="235" t="s">
        <v>180</v>
      </c>
      <c r="E102" s="236"/>
      <c r="F102" s="236"/>
      <c r="G102" s="236"/>
      <c r="H102" s="236"/>
      <c r="I102" s="236"/>
      <c r="J102" s="237">
        <f>J178</f>
        <v>0</v>
      </c>
      <c r="K102" s="234"/>
      <c r="L102" s="238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103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74" t="str">
        <f>E7</f>
        <v>Chodník a opěrná zeď na ul. Revoluční v Novém Jičíně (podél silnice I/57)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2 - Opěrná zeď a zábradlí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Nový Jičín</v>
      </c>
      <c r="G116" s="40"/>
      <c r="H116" s="40"/>
      <c r="I116" s="32" t="s">
        <v>22</v>
      </c>
      <c r="J116" s="79" t="str">
        <f>IF(J12="","",J12)</f>
        <v>14. 1. 2022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Město Nový Jičín</v>
      </c>
      <c r="G118" s="40"/>
      <c r="H118" s="40"/>
      <c r="I118" s="32" t="s">
        <v>32</v>
      </c>
      <c r="J118" s="36" t="str">
        <f>E21</f>
        <v>Ing. Miroslav Knápek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36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0" customFormat="1" ht="29.25" customHeight="1">
      <c r="A121" s="185"/>
      <c r="B121" s="186"/>
      <c r="C121" s="187" t="s">
        <v>104</v>
      </c>
      <c r="D121" s="188" t="s">
        <v>64</v>
      </c>
      <c r="E121" s="188" t="s">
        <v>60</v>
      </c>
      <c r="F121" s="188" t="s">
        <v>61</v>
      </c>
      <c r="G121" s="188" t="s">
        <v>105</v>
      </c>
      <c r="H121" s="188" t="s">
        <v>106</v>
      </c>
      <c r="I121" s="188" t="s">
        <v>107</v>
      </c>
      <c r="J121" s="188" t="s">
        <v>98</v>
      </c>
      <c r="K121" s="189" t="s">
        <v>108</v>
      </c>
      <c r="L121" s="190"/>
      <c r="M121" s="100" t="s">
        <v>1</v>
      </c>
      <c r="N121" s="101" t="s">
        <v>43</v>
      </c>
      <c r="O121" s="101" t="s">
        <v>109</v>
      </c>
      <c r="P121" s="101" t="s">
        <v>110</v>
      </c>
      <c r="Q121" s="101" t="s">
        <v>111</v>
      </c>
      <c r="R121" s="101" t="s">
        <v>112</v>
      </c>
      <c r="S121" s="101" t="s">
        <v>113</v>
      </c>
      <c r="T121" s="102" t="s">
        <v>114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8" customHeight="1">
      <c r="A122" s="38"/>
      <c r="B122" s="39"/>
      <c r="C122" s="107" t="s">
        <v>115</v>
      </c>
      <c r="D122" s="40"/>
      <c r="E122" s="40"/>
      <c r="F122" s="40"/>
      <c r="G122" s="40"/>
      <c r="H122" s="40"/>
      <c r="I122" s="40"/>
      <c r="J122" s="191">
        <f>BK122</f>
        <v>0</v>
      </c>
      <c r="K122" s="40"/>
      <c r="L122" s="44"/>
      <c r="M122" s="103"/>
      <c r="N122" s="192"/>
      <c r="O122" s="104"/>
      <c r="P122" s="193">
        <f>P123</f>
        <v>0</v>
      </c>
      <c r="Q122" s="104"/>
      <c r="R122" s="193">
        <f>R123</f>
        <v>14.10372536</v>
      </c>
      <c r="S122" s="104"/>
      <c r="T122" s="194">
        <f>T123</f>
        <v>40.05944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100</v>
      </c>
      <c r="BK122" s="195">
        <f>BK123</f>
        <v>0</v>
      </c>
    </row>
    <row r="123" spans="1:63" s="11" customFormat="1" ht="25.9" customHeight="1">
      <c r="A123" s="11"/>
      <c r="B123" s="196"/>
      <c r="C123" s="197"/>
      <c r="D123" s="198" t="s">
        <v>78</v>
      </c>
      <c r="E123" s="199" t="s">
        <v>181</v>
      </c>
      <c r="F123" s="199" t="s">
        <v>182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P124+P138+P145+P165+P178</f>
        <v>0</v>
      </c>
      <c r="Q123" s="204"/>
      <c r="R123" s="205">
        <f>R124+R138+R145+R165+R178</f>
        <v>14.10372536</v>
      </c>
      <c r="S123" s="204"/>
      <c r="T123" s="206">
        <f>T124+T138+T145+T165+T178</f>
        <v>40.05944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7" t="s">
        <v>86</v>
      </c>
      <c r="AT123" s="208" t="s">
        <v>78</v>
      </c>
      <c r="AU123" s="208" t="s">
        <v>79</v>
      </c>
      <c r="AY123" s="207" t="s">
        <v>119</v>
      </c>
      <c r="BK123" s="209">
        <f>BK124+BK138+BK145+BK165+BK178</f>
        <v>0</v>
      </c>
    </row>
    <row r="124" spans="1:63" s="11" customFormat="1" ht="22.8" customHeight="1">
      <c r="A124" s="11"/>
      <c r="B124" s="196"/>
      <c r="C124" s="197"/>
      <c r="D124" s="198" t="s">
        <v>78</v>
      </c>
      <c r="E124" s="239" t="s">
        <v>133</v>
      </c>
      <c r="F124" s="239" t="s">
        <v>364</v>
      </c>
      <c r="G124" s="197"/>
      <c r="H124" s="197"/>
      <c r="I124" s="200"/>
      <c r="J124" s="240">
        <f>BK124</f>
        <v>0</v>
      </c>
      <c r="K124" s="197"/>
      <c r="L124" s="202"/>
      <c r="M124" s="203"/>
      <c r="N124" s="204"/>
      <c r="O124" s="204"/>
      <c r="P124" s="205">
        <f>SUM(P125:P137)</f>
        <v>0</v>
      </c>
      <c r="Q124" s="204"/>
      <c r="R124" s="205">
        <f>SUM(R125:R137)</f>
        <v>3.43359464</v>
      </c>
      <c r="S124" s="204"/>
      <c r="T124" s="206">
        <f>SUM(T125:T137)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7" t="s">
        <v>86</v>
      </c>
      <c r="AT124" s="208" t="s">
        <v>78</v>
      </c>
      <c r="AU124" s="208" t="s">
        <v>86</v>
      </c>
      <c r="AY124" s="207" t="s">
        <v>119</v>
      </c>
      <c r="BK124" s="209">
        <f>SUM(BK125:BK137)</f>
        <v>0</v>
      </c>
    </row>
    <row r="125" spans="1:65" s="2" customFormat="1" ht="16.5" customHeight="1">
      <c r="A125" s="38"/>
      <c r="B125" s="39"/>
      <c r="C125" s="210" t="s">
        <v>86</v>
      </c>
      <c r="D125" s="210" t="s">
        <v>120</v>
      </c>
      <c r="E125" s="211" t="s">
        <v>365</v>
      </c>
      <c r="F125" s="212" t="s">
        <v>366</v>
      </c>
      <c r="G125" s="213" t="s">
        <v>206</v>
      </c>
      <c r="H125" s="214">
        <v>12.384</v>
      </c>
      <c r="I125" s="215"/>
      <c r="J125" s="216">
        <f>ROUND(I125*H125,2)</f>
        <v>0</v>
      </c>
      <c r="K125" s="212" t="s">
        <v>124</v>
      </c>
      <c r="L125" s="44"/>
      <c r="M125" s="217" t="s">
        <v>1</v>
      </c>
      <c r="N125" s="218" t="s">
        <v>44</v>
      </c>
      <c r="O125" s="9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1" t="s">
        <v>118</v>
      </c>
      <c r="AT125" s="221" t="s">
        <v>120</v>
      </c>
      <c r="AU125" s="221" t="s">
        <v>88</v>
      </c>
      <c r="AY125" s="17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86</v>
      </c>
      <c r="BK125" s="222">
        <f>ROUND(I125*H125,2)</f>
        <v>0</v>
      </c>
      <c r="BL125" s="17" t="s">
        <v>118</v>
      </c>
      <c r="BM125" s="221" t="s">
        <v>367</v>
      </c>
    </row>
    <row r="126" spans="1:51" s="13" customFormat="1" ht="12">
      <c r="A126" s="13"/>
      <c r="B126" s="241"/>
      <c r="C126" s="242"/>
      <c r="D126" s="223" t="s">
        <v>188</v>
      </c>
      <c r="E126" s="243" t="s">
        <v>1</v>
      </c>
      <c r="F126" s="244" t="s">
        <v>368</v>
      </c>
      <c r="G126" s="242"/>
      <c r="H126" s="245">
        <v>12.384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188</v>
      </c>
      <c r="AU126" s="251" t="s">
        <v>88</v>
      </c>
      <c r="AV126" s="13" t="s">
        <v>88</v>
      </c>
      <c r="AW126" s="13" t="s">
        <v>34</v>
      </c>
      <c r="AX126" s="13" t="s">
        <v>79</v>
      </c>
      <c r="AY126" s="251" t="s">
        <v>119</v>
      </c>
    </row>
    <row r="127" spans="1:51" s="14" customFormat="1" ht="12">
      <c r="A127" s="14"/>
      <c r="B127" s="252"/>
      <c r="C127" s="253"/>
      <c r="D127" s="223" t="s">
        <v>188</v>
      </c>
      <c r="E127" s="254" t="s">
        <v>1</v>
      </c>
      <c r="F127" s="255" t="s">
        <v>190</v>
      </c>
      <c r="G127" s="253"/>
      <c r="H127" s="256">
        <v>12.384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2" t="s">
        <v>188</v>
      </c>
      <c r="AU127" s="262" t="s">
        <v>88</v>
      </c>
      <c r="AV127" s="14" t="s">
        <v>118</v>
      </c>
      <c r="AW127" s="14" t="s">
        <v>34</v>
      </c>
      <c r="AX127" s="14" t="s">
        <v>86</v>
      </c>
      <c r="AY127" s="262" t="s">
        <v>119</v>
      </c>
    </row>
    <row r="128" spans="1:65" s="2" customFormat="1" ht="16.5" customHeight="1">
      <c r="A128" s="38"/>
      <c r="B128" s="39"/>
      <c r="C128" s="210" t="s">
        <v>88</v>
      </c>
      <c r="D128" s="210" t="s">
        <v>120</v>
      </c>
      <c r="E128" s="211" t="s">
        <v>369</v>
      </c>
      <c r="F128" s="212" t="s">
        <v>370</v>
      </c>
      <c r="G128" s="213" t="s">
        <v>186</v>
      </c>
      <c r="H128" s="214">
        <v>51.744</v>
      </c>
      <c r="I128" s="215"/>
      <c r="J128" s="216">
        <f>ROUND(I128*H128,2)</f>
        <v>0</v>
      </c>
      <c r="K128" s="212" t="s">
        <v>124</v>
      </c>
      <c r="L128" s="44"/>
      <c r="M128" s="217" t="s">
        <v>1</v>
      </c>
      <c r="N128" s="218" t="s">
        <v>44</v>
      </c>
      <c r="O128" s="91"/>
      <c r="P128" s="219">
        <f>O128*H128</f>
        <v>0</v>
      </c>
      <c r="Q128" s="219">
        <v>0.04174</v>
      </c>
      <c r="R128" s="219">
        <f>Q128*H128</f>
        <v>2.15979456</v>
      </c>
      <c r="S128" s="219">
        <v>0</v>
      </c>
      <c r="T128" s="22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1" t="s">
        <v>118</v>
      </c>
      <c r="AT128" s="221" t="s">
        <v>120</v>
      </c>
      <c r="AU128" s="221" t="s">
        <v>88</v>
      </c>
      <c r="AY128" s="17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86</v>
      </c>
      <c r="BK128" s="222">
        <f>ROUND(I128*H128,2)</f>
        <v>0</v>
      </c>
      <c r="BL128" s="17" t="s">
        <v>118</v>
      </c>
      <c r="BM128" s="221" t="s">
        <v>371</v>
      </c>
    </row>
    <row r="129" spans="1:51" s="13" customFormat="1" ht="12">
      <c r="A129" s="13"/>
      <c r="B129" s="241"/>
      <c r="C129" s="242"/>
      <c r="D129" s="223" t="s">
        <v>188</v>
      </c>
      <c r="E129" s="243" t="s">
        <v>1</v>
      </c>
      <c r="F129" s="244" t="s">
        <v>372</v>
      </c>
      <c r="G129" s="242"/>
      <c r="H129" s="245">
        <v>51.744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188</v>
      </c>
      <c r="AU129" s="251" t="s">
        <v>88</v>
      </c>
      <c r="AV129" s="13" t="s">
        <v>88</v>
      </c>
      <c r="AW129" s="13" t="s">
        <v>34</v>
      </c>
      <c r="AX129" s="13" t="s">
        <v>79</v>
      </c>
      <c r="AY129" s="251" t="s">
        <v>119</v>
      </c>
    </row>
    <row r="130" spans="1:51" s="14" customFormat="1" ht="12">
      <c r="A130" s="14"/>
      <c r="B130" s="252"/>
      <c r="C130" s="253"/>
      <c r="D130" s="223" t="s">
        <v>188</v>
      </c>
      <c r="E130" s="254" t="s">
        <v>1</v>
      </c>
      <c r="F130" s="255" t="s">
        <v>190</v>
      </c>
      <c r="G130" s="253"/>
      <c r="H130" s="256">
        <v>51.744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188</v>
      </c>
      <c r="AU130" s="262" t="s">
        <v>88</v>
      </c>
      <c r="AV130" s="14" t="s">
        <v>118</v>
      </c>
      <c r="AW130" s="14" t="s">
        <v>34</v>
      </c>
      <c r="AX130" s="14" t="s">
        <v>86</v>
      </c>
      <c r="AY130" s="262" t="s">
        <v>119</v>
      </c>
    </row>
    <row r="131" spans="1:65" s="2" customFormat="1" ht="16.5" customHeight="1">
      <c r="A131" s="38"/>
      <c r="B131" s="39"/>
      <c r="C131" s="210" t="s">
        <v>133</v>
      </c>
      <c r="D131" s="210" t="s">
        <v>120</v>
      </c>
      <c r="E131" s="211" t="s">
        <v>373</v>
      </c>
      <c r="F131" s="212" t="s">
        <v>374</v>
      </c>
      <c r="G131" s="213" t="s">
        <v>186</v>
      </c>
      <c r="H131" s="214">
        <v>51.744</v>
      </c>
      <c r="I131" s="215"/>
      <c r="J131" s="216">
        <f>ROUND(I131*H131,2)</f>
        <v>0</v>
      </c>
      <c r="K131" s="212" t="s">
        <v>124</v>
      </c>
      <c r="L131" s="44"/>
      <c r="M131" s="217" t="s">
        <v>1</v>
      </c>
      <c r="N131" s="218" t="s">
        <v>44</v>
      </c>
      <c r="O131" s="91"/>
      <c r="P131" s="219">
        <f>O131*H131</f>
        <v>0</v>
      </c>
      <c r="Q131" s="219">
        <v>2E-05</v>
      </c>
      <c r="R131" s="219">
        <f>Q131*H131</f>
        <v>0.0010348800000000002</v>
      </c>
      <c r="S131" s="219">
        <v>0</v>
      </c>
      <c r="T131" s="22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1" t="s">
        <v>118</v>
      </c>
      <c r="AT131" s="221" t="s">
        <v>120</v>
      </c>
      <c r="AU131" s="221" t="s">
        <v>88</v>
      </c>
      <c r="AY131" s="17" t="s">
        <v>119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86</v>
      </c>
      <c r="BK131" s="222">
        <f>ROUND(I131*H131,2)</f>
        <v>0</v>
      </c>
      <c r="BL131" s="17" t="s">
        <v>118</v>
      </c>
      <c r="BM131" s="221" t="s">
        <v>375</v>
      </c>
    </row>
    <row r="132" spans="1:65" s="2" customFormat="1" ht="16.5" customHeight="1">
      <c r="A132" s="38"/>
      <c r="B132" s="39"/>
      <c r="C132" s="210" t="s">
        <v>118</v>
      </c>
      <c r="D132" s="210" t="s">
        <v>120</v>
      </c>
      <c r="E132" s="211" t="s">
        <v>376</v>
      </c>
      <c r="F132" s="212" t="s">
        <v>377</v>
      </c>
      <c r="G132" s="213" t="s">
        <v>307</v>
      </c>
      <c r="H132" s="214">
        <v>0.282</v>
      </c>
      <c r="I132" s="215"/>
      <c r="J132" s="216">
        <f>ROUND(I132*H132,2)</f>
        <v>0</v>
      </c>
      <c r="K132" s="212" t="s">
        <v>124</v>
      </c>
      <c r="L132" s="44"/>
      <c r="M132" s="217" t="s">
        <v>1</v>
      </c>
      <c r="N132" s="218" t="s">
        <v>44</v>
      </c>
      <c r="O132" s="91"/>
      <c r="P132" s="219">
        <f>O132*H132</f>
        <v>0</v>
      </c>
      <c r="Q132" s="219">
        <v>1.04877</v>
      </c>
      <c r="R132" s="219">
        <f>Q132*H132</f>
        <v>0.29575313999999997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118</v>
      </c>
      <c r="AT132" s="221" t="s">
        <v>120</v>
      </c>
      <c r="AU132" s="221" t="s">
        <v>88</v>
      </c>
      <c r="AY132" s="17" t="s">
        <v>119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86</v>
      </c>
      <c r="BK132" s="222">
        <f>ROUND(I132*H132,2)</f>
        <v>0</v>
      </c>
      <c r="BL132" s="17" t="s">
        <v>118</v>
      </c>
      <c r="BM132" s="221" t="s">
        <v>378</v>
      </c>
    </row>
    <row r="133" spans="1:51" s="13" customFormat="1" ht="12">
      <c r="A133" s="13"/>
      <c r="B133" s="241"/>
      <c r="C133" s="242"/>
      <c r="D133" s="223" t="s">
        <v>188</v>
      </c>
      <c r="E133" s="243" t="s">
        <v>1</v>
      </c>
      <c r="F133" s="244" t="s">
        <v>379</v>
      </c>
      <c r="G133" s="242"/>
      <c r="H133" s="245">
        <v>0.282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188</v>
      </c>
      <c r="AU133" s="251" t="s">
        <v>88</v>
      </c>
      <c r="AV133" s="13" t="s">
        <v>88</v>
      </c>
      <c r="AW133" s="13" t="s">
        <v>34</v>
      </c>
      <c r="AX133" s="13" t="s">
        <v>79</v>
      </c>
      <c r="AY133" s="251" t="s">
        <v>119</v>
      </c>
    </row>
    <row r="134" spans="1:51" s="14" customFormat="1" ht="12">
      <c r="A134" s="14"/>
      <c r="B134" s="252"/>
      <c r="C134" s="253"/>
      <c r="D134" s="223" t="s">
        <v>188</v>
      </c>
      <c r="E134" s="254" t="s">
        <v>1</v>
      </c>
      <c r="F134" s="255" t="s">
        <v>190</v>
      </c>
      <c r="G134" s="253"/>
      <c r="H134" s="256">
        <v>0.282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188</v>
      </c>
      <c r="AU134" s="262" t="s">
        <v>88</v>
      </c>
      <c r="AV134" s="14" t="s">
        <v>118</v>
      </c>
      <c r="AW134" s="14" t="s">
        <v>34</v>
      </c>
      <c r="AX134" s="14" t="s">
        <v>86</v>
      </c>
      <c r="AY134" s="262" t="s">
        <v>119</v>
      </c>
    </row>
    <row r="135" spans="1:65" s="2" customFormat="1" ht="21.75" customHeight="1">
      <c r="A135" s="38"/>
      <c r="B135" s="39"/>
      <c r="C135" s="210" t="s">
        <v>142</v>
      </c>
      <c r="D135" s="210" t="s">
        <v>120</v>
      </c>
      <c r="E135" s="211" t="s">
        <v>380</v>
      </c>
      <c r="F135" s="212" t="s">
        <v>381</v>
      </c>
      <c r="G135" s="213" t="s">
        <v>307</v>
      </c>
      <c r="H135" s="214">
        <v>0.878</v>
      </c>
      <c r="I135" s="215"/>
      <c r="J135" s="216">
        <f>ROUND(I135*H135,2)</f>
        <v>0</v>
      </c>
      <c r="K135" s="212" t="s">
        <v>124</v>
      </c>
      <c r="L135" s="44"/>
      <c r="M135" s="217" t="s">
        <v>1</v>
      </c>
      <c r="N135" s="218" t="s">
        <v>44</v>
      </c>
      <c r="O135" s="91"/>
      <c r="P135" s="219">
        <f>O135*H135</f>
        <v>0</v>
      </c>
      <c r="Q135" s="219">
        <v>1.11277</v>
      </c>
      <c r="R135" s="219">
        <f>Q135*H135</f>
        <v>0.9770120600000001</v>
      </c>
      <c r="S135" s="219">
        <v>0</v>
      </c>
      <c r="T135" s="22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1" t="s">
        <v>118</v>
      </c>
      <c r="AT135" s="221" t="s">
        <v>120</v>
      </c>
      <c r="AU135" s="221" t="s">
        <v>88</v>
      </c>
      <c r="AY135" s="17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86</v>
      </c>
      <c r="BK135" s="222">
        <f>ROUND(I135*H135,2)</f>
        <v>0</v>
      </c>
      <c r="BL135" s="17" t="s">
        <v>118</v>
      </c>
      <c r="BM135" s="221" t="s">
        <v>382</v>
      </c>
    </row>
    <row r="136" spans="1:51" s="13" customFormat="1" ht="12">
      <c r="A136" s="13"/>
      <c r="B136" s="241"/>
      <c r="C136" s="242"/>
      <c r="D136" s="223" t="s">
        <v>188</v>
      </c>
      <c r="E136" s="243" t="s">
        <v>1</v>
      </c>
      <c r="F136" s="244" t="s">
        <v>383</v>
      </c>
      <c r="G136" s="242"/>
      <c r="H136" s="245">
        <v>0.878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188</v>
      </c>
      <c r="AU136" s="251" t="s">
        <v>88</v>
      </c>
      <c r="AV136" s="13" t="s">
        <v>88</v>
      </c>
      <c r="AW136" s="13" t="s">
        <v>34</v>
      </c>
      <c r="AX136" s="13" t="s">
        <v>79</v>
      </c>
      <c r="AY136" s="251" t="s">
        <v>119</v>
      </c>
    </row>
    <row r="137" spans="1:51" s="14" customFormat="1" ht="12">
      <c r="A137" s="14"/>
      <c r="B137" s="252"/>
      <c r="C137" s="253"/>
      <c r="D137" s="223" t="s">
        <v>188</v>
      </c>
      <c r="E137" s="254" t="s">
        <v>1</v>
      </c>
      <c r="F137" s="255" t="s">
        <v>190</v>
      </c>
      <c r="G137" s="253"/>
      <c r="H137" s="256">
        <v>0.878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188</v>
      </c>
      <c r="AU137" s="262" t="s">
        <v>88</v>
      </c>
      <c r="AV137" s="14" t="s">
        <v>118</v>
      </c>
      <c r="AW137" s="14" t="s">
        <v>34</v>
      </c>
      <c r="AX137" s="14" t="s">
        <v>86</v>
      </c>
      <c r="AY137" s="262" t="s">
        <v>119</v>
      </c>
    </row>
    <row r="138" spans="1:63" s="11" customFormat="1" ht="22.8" customHeight="1">
      <c r="A138" s="11"/>
      <c r="B138" s="196"/>
      <c r="C138" s="197"/>
      <c r="D138" s="198" t="s">
        <v>78</v>
      </c>
      <c r="E138" s="239" t="s">
        <v>147</v>
      </c>
      <c r="F138" s="239" t="s">
        <v>384</v>
      </c>
      <c r="G138" s="197"/>
      <c r="H138" s="197"/>
      <c r="I138" s="200"/>
      <c r="J138" s="240">
        <f>BK138</f>
        <v>0</v>
      </c>
      <c r="K138" s="197"/>
      <c r="L138" s="202"/>
      <c r="M138" s="203"/>
      <c r="N138" s="204"/>
      <c r="O138" s="204"/>
      <c r="P138" s="205">
        <f>SUM(P139:P144)</f>
        <v>0</v>
      </c>
      <c r="Q138" s="204"/>
      <c r="R138" s="205">
        <f>SUM(R139:R144)</f>
        <v>0.43730112000000004</v>
      </c>
      <c r="S138" s="204"/>
      <c r="T138" s="206">
        <f>SUM(T139:T144)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7" t="s">
        <v>86</v>
      </c>
      <c r="AT138" s="208" t="s">
        <v>78</v>
      </c>
      <c r="AU138" s="208" t="s">
        <v>86</v>
      </c>
      <c r="AY138" s="207" t="s">
        <v>119</v>
      </c>
      <c r="BK138" s="209">
        <f>SUM(BK139:BK144)</f>
        <v>0</v>
      </c>
    </row>
    <row r="139" spans="1:65" s="2" customFormat="1" ht="24.15" customHeight="1">
      <c r="A139" s="38"/>
      <c r="B139" s="39"/>
      <c r="C139" s="210" t="s">
        <v>147</v>
      </c>
      <c r="D139" s="210" t="s">
        <v>120</v>
      </c>
      <c r="E139" s="211" t="s">
        <v>385</v>
      </c>
      <c r="F139" s="212" t="s">
        <v>386</v>
      </c>
      <c r="G139" s="213" t="s">
        <v>186</v>
      </c>
      <c r="H139" s="214">
        <v>134.304</v>
      </c>
      <c r="I139" s="215"/>
      <c r="J139" s="216">
        <f>ROUND(I139*H139,2)</f>
        <v>0</v>
      </c>
      <c r="K139" s="212" t="s">
        <v>124</v>
      </c>
      <c r="L139" s="44"/>
      <c r="M139" s="217" t="s">
        <v>1</v>
      </c>
      <c r="N139" s="218" t="s">
        <v>44</v>
      </c>
      <c r="O139" s="91"/>
      <c r="P139" s="219">
        <f>O139*H139</f>
        <v>0</v>
      </c>
      <c r="Q139" s="219">
        <v>0.00303</v>
      </c>
      <c r="R139" s="219">
        <f>Q139*H139</f>
        <v>0.40694112000000005</v>
      </c>
      <c r="S139" s="219">
        <v>0</v>
      </c>
      <c r="T139" s="22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1" t="s">
        <v>118</v>
      </c>
      <c r="AT139" s="221" t="s">
        <v>120</v>
      </c>
      <c r="AU139" s="221" t="s">
        <v>88</v>
      </c>
      <c r="AY139" s="17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86</v>
      </c>
      <c r="BK139" s="222">
        <f>ROUND(I139*H139,2)</f>
        <v>0</v>
      </c>
      <c r="BL139" s="17" t="s">
        <v>118</v>
      </c>
      <c r="BM139" s="221" t="s">
        <v>387</v>
      </c>
    </row>
    <row r="140" spans="1:51" s="13" customFormat="1" ht="12">
      <c r="A140" s="13"/>
      <c r="B140" s="241"/>
      <c r="C140" s="242"/>
      <c r="D140" s="223" t="s">
        <v>188</v>
      </c>
      <c r="E140" s="243" t="s">
        <v>1</v>
      </c>
      <c r="F140" s="244" t="s">
        <v>388</v>
      </c>
      <c r="G140" s="242"/>
      <c r="H140" s="245">
        <v>134.304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188</v>
      </c>
      <c r="AU140" s="251" t="s">
        <v>88</v>
      </c>
      <c r="AV140" s="13" t="s">
        <v>88</v>
      </c>
      <c r="AW140" s="13" t="s">
        <v>34</v>
      </c>
      <c r="AX140" s="13" t="s">
        <v>79</v>
      </c>
      <c r="AY140" s="251" t="s">
        <v>119</v>
      </c>
    </row>
    <row r="141" spans="1:51" s="14" customFormat="1" ht="12">
      <c r="A141" s="14"/>
      <c r="B141" s="252"/>
      <c r="C141" s="253"/>
      <c r="D141" s="223" t="s">
        <v>188</v>
      </c>
      <c r="E141" s="254" t="s">
        <v>1</v>
      </c>
      <c r="F141" s="255" t="s">
        <v>190</v>
      </c>
      <c r="G141" s="253"/>
      <c r="H141" s="256">
        <v>134.304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188</v>
      </c>
      <c r="AU141" s="262" t="s">
        <v>88</v>
      </c>
      <c r="AV141" s="14" t="s">
        <v>118</v>
      </c>
      <c r="AW141" s="14" t="s">
        <v>34</v>
      </c>
      <c r="AX141" s="14" t="s">
        <v>86</v>
      </c>
      <c r="AY141" s="262" t="s">
        <v>119</v>
      </c>
    </row>
    <row r="142" spans="1:65" s="2" customFormat="1" ht="24.15" customHeight="1">
      <c r="A142" s="38"/>
      <c r="B142" s="39"/>
      <c r="C142" s="210" t="s">
        <v>152</v>
      </c>
      <c r="D142" s="210" t="s">
        <v>120</v>
      </c>
      <c r="E142" s="211" t="s">
        <v>389</v>
      </c>
      <c r="F142" s="212" t="s">
        <v>390</v>
      </c>
      <c r="G142" s="213" t="s">
        <v>201</v>
      </c>
      <c r="H142" s="214">
        <v>22</v>
      </c>
      <c r="I142" s="215"/>
      <c r="J142" s="216">
        <f>ROUND(I142*H142,2)</f>
        <v>0</v>
      </c>
      <c r="K142" s="212" t="s">
        <v>165</v>
      </c>
      <c r="L142" s="44"/>
      <c r="M142" s="217" t="s">
        <v>1</v>
      </c>
      <c r="N142" s="218" t="s">
        <v>44</v>
      </c>
      <c r="O142" s="91"/>
      <c r="P142" s="219">
        <f>O142*H142</f>
        <v>0</v>
      </c>
      <c r="Q142" s="219">
        <v>0.00138</v>
      </c>
      <c r="R142" s="219">
        <f>Q142*H142</f>
        <v>0.030359999999999998</v>
      </c>
      <c r="S142" s="219">
        <v>0</v>
      </c>
      <c r="T142" s="22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1" t="s">
        <v>118</v>
      </c>
      <c r="AT142" s="221" t="s">
        <v>120</v>
      </c>
      <c r="AU142" s="221" t="s">
        <v>88</v>
      </c>
      <c r="AY142" s="17" t="s">
        <v>119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86</v>
      </c>
      <c r="BK142" s="222">
        <f>ROUND(I142*H142,2)</f>
        <v>0</v>
      </c>
      <c r="BL142" s="17" t="s">
        <v>118</v>
      </c>
      <c r="BM142" s="221" t="s">
        <v>391</v>
      </c>
    </row>
    <row r="143" spans="1:51" s="13" customFormat="1" ht="12">
      <c r="A143" s="13"/>
      <c r="B143" s="241"/>
      <c r="C143" s="242"/>
      <c r="D143" s="223" t="s">
        <v>188</v>
      </c>
      <c r="E143" s="243" t="s">
        <v>1</v>
      </c>
      <c r="F143" s="244" t="s">
        <v>392</v>
      </c>
      <c r="G143" s="242"/>
      <c r="H143" s="245">
        <v>22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188</v>
      </c>
      <c r="AU143" s="251" t="s">
        <v>88</v>
      </c>
      <c r="AV143" s="13" t="s">
        <v>88</v>
      </c>
      <c r="AW143" s="13" t="s">
        <v>34</v>
      </c>
      <c r="AX143" s="13" t="s">
        <v>79</v>
      </c>
      <c r="AY143" s="251" t="s">
        <v>119</v>
      </c>
    </row>
    <row r="144" spans="1:51" s="14" customFormat="1" ht="12">
      <c r="A144" s="14"/>
      <c r="B144" s="252"/>
      <c r="C144" s="253"/>
      <c r="D144" s="223" t="s">
        <v>188</v>
      </c>
      <c r="E144" s="254" t="s">
        <v>1</v>
      </c>
      <c r="F144" s="255" t="s">
        <v>190</v>
      </c>
      <c r="G144" s="253"/>
      <c r="H144" s="256">
        <v>22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188</v>
      </c>
      <c r="AU144" s="262" t="s">
        <v>88</v>
      </c>
      <c r="AV144" s="14" t="s">
        <v>118</v>
      </c>
      <c r="AW144" s="14" t="s">
        <v>34</v>
      </c>
      <c r="AX144" s="14" t="s">
        <v>86</v>
      </c>
      <c r="AY144" s="262" t="s">
        <v>119</v>
      </c>
    </row>
    <row r="145" spans="1:63" s="11" customFormat="1" ht="22.8" customHeight="1">
      <c r="A145" s="11"/>
      <c r="B145" s="196"/>
      <c r="C145" s="197"/>
      <c r="D145" s="198" t="s">
        <v>78</v>
      </c>
      <c r="E145" s="239" t="s">
        <v>162</v>
      </c>
      <c r="F145" s="239" t="s">
        <v>273</v>
      </c>
      <c r="G145" s="197"/>
      <c r="H145" s="197"/>
      <c r="I145" s="200"/>
      <c r="J145" s="240">
        <f>BK145</f>
        <v>0</v>
      </c>
      <c r="K145" s="197"/>
      <c r="L145" s="202"/>
      <c r="M145" s="203"/>
      <c r="N145" s="204"/>
      <c r="O145" s="204"/>
      <c r="P145" s="205">
        <f>SUM(P146:P164)</f>
        <v>0</v>
      </c>
      <c r="Q145" s="204"/>
      <c r="R145" s="205">
        <f>SUM(R146:R164)</f>
        <v>10.2328296</v>
      </c>
      <c r="S145" s="204"/>
      <c r="T145" s="206">
        <f>SUM(T146:T164)</f>
        <v>40.05944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7" t="s">
        <v>86</v>
      </c>
      <c r="AT145" s="208" t="s">
        <v>78</v>
      </c>
      <c r="AU145" s="208" t="s">
        <v>86</v>
      </c>
      <c r="AY145" s="207" t="s">
        <v>119</v>
      </c>
      <c r="BK145" s="209">
        <f>SUM(BK146:BK164)</f>
        <v>0</v>
      </c>
    </row>
    <row r="146" spans="1:65" s="2" customFormat="1" ht="24.15" customHeight="1">
      <c r="A146" s="38"/>
      <c r="B146" s="39"/>
      <c r="C146" s="210" t="s">
        <v>157</v>
      </c>
      <c r="D146" s="210" t="s">
        <v>120</v>
      </c>
      <c r="E146" s="211" t="s">
        <v>393</v>
      </c>
      <c r="F146" s="212" t="s">
        <v>394</v>
      </c>
      <c r="G146" s="213" t="s">
        <v>201</v>
      </c>
      <c r="H146" s="214">
        <v>171.08</v>
      </c>
      <c r="I146" s="215"/>
      <c r="J146" s="216">
        <f>ROUND(I146*H146,2)</f>
        <v>0</v>
      </c>
      <c r="K146" s="212" t="s">
        <v>124</v>
      </c>
      <c r="L146" s="44"/>
      <c r="M146" s="217" t="s">
        <v>1</v>
      </c>
      <c r="N146" s="218" t="s">
        <v>44</v>
      </c>
      <c r="O146" s="91"/>
      <c r="P146" s="219">
        <f>O146*H146</f>
        <v>0</v>
      </c>
      <c r="Q146" s="219">
        <v>0.00074</v>
      </c>
      <c r="R146" s="219">
        <f>Q146*H146</f>
        <v>0.1265992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118</v>
      </c>
      <c r="AT146" s="221" t="s">
        <v>120</v>
      </c>
      <c r="AU146" s="221" t="s">
        <v>88</v>
      </c>
      <c r="AY146" s="17" t="s">
        <v>119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86</v>
      </c>
      <c r="BK146" s="222">
        <f>ROUND(I146*H146,2)</f>
        <v>0</v>
      </c>
      <c r="BL146" s="17" t="s">
        <v>118</v>
      </c>
      <c r="BM146" s="221" t="s">
        <v>395</v>
      </c>
    </row>
    <row r="147" spans="1:51" s="13" customFormat="1" ht="12">
      <c r="A147" s="13"/>
      <c r="B147" s="241"/>
      <c r="C147" s="242"/>
      <c r="D147" s="223" t="s">
        <v>188</v>
      </c>
      <c r="E147" s="243" t="s">
        <v>1</v>
      </c>
      <c r="F147" s="244" t="s">
        <v>396</v>
      </c>
      <c r="G147" s="242"/>
      <c r="H147" s="245">
        <v>171.08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188</v>
      </c>
      <c r="AU147" s="251" t="s">
        <v>88</v>
      </c>
      <c r="AV147" s="13" t="s">
        <v>88</v>
      </c>
      <c r="AW147" s="13" t="s">
        <v>34</v>
      </c>
      <c r="AX147" s="13" t="s">
        <v>79</v>
      </c>
      <c r="AY147" s="251" t="s">
        <v>119</v>
      </c>
    </row>
    <row r="148" spans="1:51" s="14" customFormat="1" ht="12">
      <c r="A148" s="14"/>
      <c r="B148" s="252"/>
      <c r="C148" s="253"/>
      <c r="D148" s="223" t="s">
        <v>188</v>
      </c>
      <c r="E148" s="254" t="s">
        <v>1</v>
      </c>
      <c r="F148" s="255" t="s">
        <v>190</v>
      </c>
      <c r="G148" s="253"/>
      <c r="H148" s="256">
        <v>171.08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188</v>
      </c>
      <c r="AU148" s="262" t="s">
        <v>88</v>
      </c>
      <c r="AV148" s="14" t="s">
        <v>118</v>
      </c>
      <c r="AW148" s="14" t="s">
        <v>34</v>
      </c>
      <c r="AX148" s="14" t="s">
        <v>86</v>
      </c>
      <c r="AY148" s="262" t="s">
        <v>119</v>
      </c>
    </row>
    <row r="149" spans="1:65" s="2" customFormat="1" ht="24.15" customHeight="1">
      <c r="A149" s="38"/>
      <c r="B149" s="39"/>
      <c r="C149" s="263" t="s">
        <v>162</v>
      </c>
      <c r="D149" s="263" t="s">
        <v>217</v>
      </c>
      <c r="E149" s="264" t="s">
        <v>397</v>
      </c>
      <c r="F149" s="265" t="s">
        <v>398</v>
      </c>
      <c r="G149" s="266" t="s">
        <v>201</v>
      </c>
      <c r="H149" s="267">
        <v>171.08</v>
      </c>
      <c r="I149" s="268"/>
      <c r="J149" s="269">
        <f>ROUND(I149*H149,2)</f>
        <v>0</v>
      </c>
      <c r="K149" s="265" t="s">
        <v>165</v>
      </c>
      <c r="L149" s="270"/>
      <c r="M149" s="271" t="s">
        <v>1</v>
      </c>
      <c r="N149" s="272" t="s">
        <v>44</v>
      </c>
      <c r="O149" s="91"/>
      <c r="P149" s="219">
        <f>O149*H149</f>
        <v>0</v>
      </c>
      <c r="Q149" s="219">
        <v>0.0485</v>
      </c>
      <c r="R149" s="219">
        <f>Q149*H149</f>
        <v>8.29738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157</v>
      </c>
      <c r="AT149" s="221" t="s">
        <v>217</v>
      </c>
      <c r="AU149" s="221" t="s">
        <v>88</v>
      </c>
      <c r="AY149" s="17" t="s">
        <v>119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86</v>
      </c>
      <c r="BK149" s="222">
        <f>ROUND(I149*H149,2)</f>
        <v>0</v>
      </c>
      <c r="BL149" s="17" t="s">
        <v>118</v>
      </c>
      <c r="BM149" s="221" t="s">
        <v>399</v>
      </c>
    </row>
    <row r="150" spans="1:65" s="2" customFormat="1" ht="16.5" customHeight="1">
      <c r="A150" s="38"/>
      <c r="B150" s="39"/>
      <c r="C150" s="210" t="s">
        <v>170</v>
      </c>
      <c r="D150" s="210" t="s">
        <v>120</v>
      </c>
      <c r="E150" s="211" t="s">
        <v>400</v>
      </c>
      <c r="F150" s="212" t="s">
        <v>401</v>
      </c>
      <c r="G150" s="213" t="s">
        <v>206</v>
      </c>
      <c r="H150" s="214">
        <v>12.9</v>
      </c>
      <c r="I150" s="215"/>
      <c r="J150" s="216">
        <f>ROUND(I150*H150,2)</f>
        <v>0</v>
      </c>
      <c r="K150" s="212" t="s">
        <v>124</v>
      </c>
      <c r="L150" s="44"/>
      <c r="M150" s="217" t="s">
        <v>1</v>
      </c>
      <c r="N150" s="218" t="s">
        <v>44</v>
      </c>
      <c r="O150" s="91"/>
      <c r="P150" s="219">
        <f>O150*H150</f>
        <v>0</v>
      </c>
      <c r="Q150" s="219">
        <v>0.12171</v>
      </c>
      <c r="R150" s="219">
        <f>Q150*H150</f>
        <v>1.570059</v>
      </c>
      <c r="S150" s="219">
        <v>2.4</v>
      </c>
      <c r="T150" s="220">
        <f>S150*H150</f>
        <v>30.96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1" t="s">
        <v>118</v>
      </c>
      <c r="AT150" s="221" t="s">
        <v>120</v>
      </c>
      <c r="AU150" s="221" t="s">
        <v>88</v>
      </c>
      <c r="AY150" s="17" t="s">
        <v>119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86</v>
      </c>
      <c r="BK150" s="222">
        <f>ROUND(I150*H150,2)</f>
        <v>0</v>
      </c>
      <c r="BL150" s="17" t="s">
        <v>118</v>
      </c>
      <c r="BM150" s="221" t="s">
        <v>402</v>
      </c>
    </row>
    <row r="151" spans="1:51" s="13" customFormat="1" ht="12">
      <c r="A151" s="13"/>
      <c r="B151" s="241"/>
      <c r="C151" s="242"/>
      <c r="D151" s="223" t="s">
        <v>188</v>
      </c>
      <c r="E151" s="243" t="s">
        <v>1</v>
      </c>
      <c r="F151" s="244" t="s">
        <v>403</v>
      </c>
      <c r="G151" s="242"/>
      <c r="H151" s="245">
        <v>12.9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188</v>
      </c>
      <c r="AU151" s="251" t="s">
        <v>88</v>
      </c>
      <c r="AV151" s="13" t="s">
        <v>88</v>
      </c>
      <c r="AW151" s="13" t="s">
        <v>34</v>
      </c>
      <c r="AX151" s="13" t="s">
        <v>79</v>
      </c>
      <c r="AY151" s="251" t="s">
        <v>119</v>
      </c>
    </row>
    <row r="152" spans="1:51" s="14" customFormat="1" ht="12">
      <c r="A152" s="14"/>
      <c r="B152" s="252"/>
      <c r="C152" s="253"/>
      <c r="D152" s="223" t="s">
        <v>188</v>
      </c>
      <c r="E152" s="254" t="s">
        <v>1</v>
      </c>
      <c r="F152" s="255" t="s">
        <v>190</v>
      </c>
      <c r="G152" s="253"/>
      <c r="H152" s="256">
        <v>12.9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188</v>
      </c>
      <c r="AU152" s="262" t="s">
        <v>88</v>
      </c>
      <c r="AV152" s="14" t="s">
        <v>118</v>
      </c>
      <c r="AW152" s="14" t="s">
        <v>34</v>
      </c>
      <c r="AX152" s="14" t="s">
        <v>86</v>
      </c>
      <c r="AY152" s="262" t="s">
        <v>119</v>
      </c>
    </row>
    <row r="153" spans="1:65" s="2" customFormat="1" ht="16.5" customHeight="1">
      <c r="A153" s="38"/>
      <c r="B153" s="39"/>
      <c r="C153" s="210" t="s">
        <v>230</v>
      </c>
      <c r="D153" s="210" t="s">
        <v>120</v>
      </c>
      <c r="E153" s="211" t="s">
        <v>404</v>
      </c>
      <c r="F153" s="212" t="s">
        <v>405</v>
      </c>
      <c r="G153" s="213" t="s">
        <v>201</v>
      </c>
      <c r="H153" s="214">
        <v>171.08</v>
      </c>
      <c r="I153" s="215"/>
      <c r="J153" s="216">
        <f>ROUND(I153*H153,2)</f>
        <v>0</v>
      </c>
      <c r="K153" s="212" t="s">
        <v>124</v>
      </c>
      <c r="L153" s="44"/>
      <c r="M153" s="217" t="s">
        <v>1</v>
      </c>
      <c r="N153" s="218" t="s">
        <v>44</v>
      </c>
      <c r="O153" s="91"/>
      <c r="P153" s="219">
        <f>O153*H153</f>
        <v>0</v>
      </c>
      <c r="Q153" s="219">
        <v>8E-05</v>
      </c>
      <c r="R153" s="219">
        <f>Q153*H153</f>
        <v>0.013686400000000001</v>
      </c>
      <c r="S153" s="219">
        <v>0.018</v>
      </c>
      <c r="T153" s="220">
        <f>S153*H153</f>
        <v>3.07944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1" t="s">
        <v>118</v>
      </c>
      <c r="AT153" s="221" t="s">
        <v>120</v>
      </c>
      <c r="AU153" s="221" t="s">
        <v>88</v>
      </c>
      <c r="AY153" s="17" t="s">
        <v>119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7" t="s">
        <v>86</v>
      </c>
      <c r="BK153" s="222">
        <f>ROUND(I153*H153,2)</f>
        <v>0</v>
      </c>
      <c r="BL153" s="17" t="s">
        <v>118</v>
      </c>
      <c r="BM153" s="221" t="s">
        <v>406</v>
      </c>
    </row>
    <row r="154" spans="1:51" s="13" customFormat="1" ht="12">
      <c r="A154" s="13"/>
      <c r="B154" s="241"/>
      <c r="C154" s="242"/>
      <c r="D154" s="223" t="s">
        <v>188</v>
      </c>
      <c r="E154" s="243" t="s">
        <v>1</v>
      </c>
      <c r="F154" s="244" t="s">
        <v>407</v>
      </c>
      <c r="G154" s="242"/>
      <c r="H154" s="245">
        <v>171.08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188</v>
      </c>
      <c r="AU154" s="251" t="s">
        <v>88</v>
      </c>
      <c r="AV154" s="13" t="s">
        <v>88</v>
      </c>
      <c r="AW154" s="13" t="s">
        <v>34</v>
      </c>
      <c r="AX154" s="13" t="s">
        <v>79</v>
      </c>
      <c r="AY154" s="251" t="s">
        <v>119</v>
      </c>
    </row>
    <row r="155" spans="1:51" s="14" customFormat="1" ht="12">
      <c r="A155" s="14"/>
      <c r="B155" s="252"/>
      <c r="C155" s="253"/>
      <c r="D155" s="223" t="s">
        <v>188</v>
      </c>
      <c r="E155" s="254" t="s">
        <v>1</v>
      </c>
      <c r="F155" s="255" t="s">
        <v>190</v>
      </c>
      <c r="G155" s="253"/>
      <c r="H155" s="256">
        <v>171.08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188</v>
      </c>
      <c r="AU155" s="262" t="s">
        <v>88</v>
      </c>
      <c r="AV155" s="14" t="s">
        <v>118</v>
      </c>
      <c r="AW155" s="14" t="s">
        <v>34</v>
      </c>
      <c r="AX155" s="14" t="s">
        <v>86</v>
      </c>
      <c r="AY155" s="262" t="s">
        <v>119</v>
      </c>
    </row>
    <row r="156" spans="1:65" s="2" customFormat="1" ht="33" customHeight="1">
      <c r="A156" s="38"/>
      <c r="B156" s="39"/>
      <c r="C156" s="210" t="s">
        <v>234</v>
      </c>
      <c r="D156" s="210" t="s">
        <v>120</v>
      </c>
      <c r="E156" s="211" t="s">
        <v>408</v>
      </c>
      <c r="F156" s="212" t="s">
        <v>409</v>
      </c>
      <c r="G156" s="213" t="s">
        <v>186</v>
      </c>
      <c r="H156" s="214">
        <v>86</v>
      </c>
      <c r="I156" s="215"/>
      <c r="J156" s="216">
        <f>ROUND(I156*H156,2)</f>
        <v>0</v>
      </c>
      <c r="K156" s="212" t="s">
        <v>124</v>
      </c>
      <c r="L156" s="44"/>
      <c r="M156" s="217" t="s">
        <v>1</v>
      </c>
      <c r="N156" s="218" t="s">
        <v>44</v>
      </c>
      <c r="O156" s="91"/>
      <c r="P156" s="219">
        <f>O156*H156</f>
        <v>0</v>
      </c>
      <c r="Q156" s="219">
        <v>0</v>
      </c>
      <c r="R156" s="219">
        <f>Q156*H156</f>
        <v>0</v>
      </c>
      <c r="S156" s="219">
        <v>0.07</v>
      </c>
      <c r="T156" s="220">
        <f>S156*H156</f>
        <v>6.0200000000000005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1" t="s">
        <v>118</v>
      </c>
      <c r="AT156" s="221" t="s">
        <v>120</v>
      </c>
      <c r="AU156" s="221" t="s">
        <v>88</v>
      </c>
      <c r="AY156" s="17" t="s">
        <v>119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7" t="s">
        <v>86</v>
      </c>
      <c r="BK156" s="222">
        <f>ROUND(I156*H156,2)</f>
        <v>0</v>
      </c>
      <c r="BL156" s="17" t="s">
        <v>118</v>
      </c>
      <c r="BM156" s="221" t="s">
        <v>410</v>
      </c>
    </row>
    <row r="157" spans="1:51" s="13" customFormat="1" ht="12">
      <c r="A157" s="13"/>
      <c r="B157" s="241"/>
      <c r="C157" s="242"/>
      <c r="D157" s="223" t="s">
        <v>188</v>
      </c>
      <c r="E157" s="243" t="s">
        <v>1</v>
      </c>
      <c r="F157" s="244" t="s">
        <v>411</v>
      </c>
      <c r="G157" s="242"/>
      <c r="H157" s="245">
        <v>86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188</v>
      </c>
      <c r="AU157" s="251" t="s">
        <v>88</v>
      </c>
      <c r="AV157" s="13" t="s">
        <v>88</v>
      </c>
      <c r="AW157" s="13" t="s">
        <v>34</v>
      </c>
      <c r="AX157" s="13" t="s">
        <v>79</v>
      </c>
      <c r="AY157" s="251" t="s">
        <v>119</v>
      </c>
    </row>
    <row r="158" spans="1:51" s="14" customFormat="1" ht="12">
      <c r="A158" s="14"/>
      <c r="B158" s="252"/>
      <c r="C158" s="253"/>
      <c r="D158" s="223" t="s">
        <v>188</v>
      </c>
      <c r="E158" s="254" t="s">
        <v>1</v>
      </c>
      <c r="F158" s="255" t="s">
        <v>190</v>
      </c>
      <c r="G158" s="253"/>
      <c r="H158" s="256">
        <v>86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188</v>
      </c>
      <c r="AU158" s="262" t="s">
        <v>88</v>
      </c>
      <c r="AV158" s="14" t="s">
        <v>118</v>
      </c>
      <c r="AW158" s="14" t="s">
        <v>34</v>
      </c>
      <c r="AX158" s="14" t="s">
        <v>86</v>
      </c>
      <c r="AY158" s="262" t="s">
        <v>119</v>
      </c>
    </row>
    <row r="159" spans="1:65" s="2" customFormat="1" ht="24.15" customHeight="1">
      <c r="A159" s="38"/>
      <c r="B159" s="39"/>
      <c r="C159" s="210" t="s">
        <v>238</v>
      </c>
      <c r="D159" s="210" t="s">
        <v>120</v>
      </c>
      <c r="E159" s="211" t="s">
        <v>412</v>
      </c>
      <c r="F159" s="212" t="s">
        <v>413</v>
      </c>
      <c r="G159" s="213" t="s">
        <v>186</v>
      </c>
      <c r="H159" s="214">
        <v>86</v>
      </c>
      <c r="I159" s="215"/>
      <c r="J159" s="216">
        <f>ROUND(I159*H159,2)</f>
        <v>0</v>
      </c>
      <c r="K159" s="212" t="s">
        <v>124</v>
      </c>
      <c r="L159" s="44"/>
      <c r="M159" s="217" t="s">
        <v>1</v>
      </c>
      <c r="N159" s="218" t="s">
        <v>44</v>
      </c>
      <c r="O159" s="91"/>
      <c r="P159" s="219">
        <f>O159*H159</f>
        <v>0</v>
      </c>
      <c r="Q159" s="219">
        <v>0.0021</v>
      </c>
      <c r="R159" s="219">
        <f>Q159*H159</f>
        <v>0.18059999999999998</v>
      </c>
      <c r="S159" s="219">
        <v>0</v>
      </c>
      <c r="T159" s="22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1" t="s">
        <v>118</v>
      </c>
      <c r="AT159" s="221" t="s">
        <v>120</v>
      </c>
      <c r="AU159" s="221" t="s">
        <v>88</v>
      </c>
      <c r="AY159" s="17" t="s">
        <v>119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86</v>
      </c>
      <c r="BK159" s="222">
        <f>ROUND(I159*H159,2)</f>
        <v>0</v>
      </c>
      <c r="BL159" s="17" t="s">
        <v>118</v>
      </c>
      <c r="BM159" s="221" t="s">
        <v>414</v>
      </c>
    </row>
    <row r="160" spans="1:51" s="13" customFormat="1" ht="12">
      <c r="A160" s="13"/>
      <c r="B160" s="241"/>
      <c r="C160" s="242"/>
      <c r="D160" s="223" t="s">
        <v>188</v>
      </c>
      <c r="E160" s="243" t="s">
        <v>1</v>
      </c>
      <c r="F160" s="244" t="s">
        <v>415</v>
      </c>
      <c r="G160" s="242"/>
      <c r="H160" s="245">
        <v>86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188</v>
      </c>
      <c r="AU160" s="251" t="s">
        <v>88</v>
      </c>
      <c r="AV160" s="13" t="s">
        <v>88</v>
      </c>
      <c r="AW160" s="13" t="s">
        <v>34</v>
      </c>
      <c r="AX160" s="13" t="s">
        <v>79</v>
      </c>
      <c r="AY160" s="251" t="s">
        <v>119</v>
      </c>
    </row>
    <row r="161" spans="1:51" s="14" customFormat="1" ht="12">
      <c r="A161" s="14"/>
      <c r="B161" s="252"/>
      <c r="C161" s="253"/>
      <c r="D161" s="223" t="s">
        <v>188</v>
      </c>
      <c r="E161" s="254" t="s">
        <v>1</v>
      </c>
      <c r="F161" s="255" t="s">
        <v>190</v>
      </c>
      <c r="G161" s="253"/>
      <c r="H161" s="256">
        <v>86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188</v>
      </c>
      <c r="AU161" s="262" t="s">
        <v>88</v>
      </c>
      <c r="AV161" s="14" t="s">
        <v>118</v>
      </c>
      <c r="AW161" s="14" t="s">
        <v>34</v>
      </c>
      <c r="AX161" s="14" t="s">
        <v>86</v>
      </c>
      <c r="AY161" s="262" t="s">
        <v>119</v>
      </c>
    </row>
    <row r="162" spans="1:65" s="2" customFormat="1" ht="24.15" customHeight="1">
      <c r="A162" s="38"/>
      <c r="B162" s="39"/>
      <c r="C162" s="210" t="s">
        <v>243</v>
      </c>
      <c r="D162" s="210" t="s">
        <v>120</v>
      </c>
      <c r="E162" s="211" t="s">
        <v>416</v>
      </c>
      <c r="F162" s="212" t="s">
        <v>417</v>
      </c>
      <c r="G162" s="213" t="s">
        <v>201</v>
      </c>
      <c r="H162" s="214">
        <v>103.5</v>
      </c>
      <c r="I162" s="215"/>
      <c r="J162" s="216">
        <f>ROUND(I162*H162,2)</f>
        <v>0</v>
      </c>
      <c r="K162" s="212" t="s">
        <v>124</v>
      </c>
      <c r="L162" s="44"/>
      <c r="M162" s="217" t="s">
        <v>1</v>
      </c>
      <c r="N162" s="218" t="s">
        <v>44</v>
      </c>
      <c r="O162" s="91"/>
      <c r="P162" s="219">
        <f>O162*H162</f>
        <v>0</v>
      </c>
      <c r="Q162" s="219">
        <v>0.00043</v>
      </c>
      <c r="R162" s="219">
        <f>Q162*H162</f>
        <v>0.044504999999999996</v>
      </c>
      <c r="S162" s="219">
        <v>0</v>
      </c>
      <c r="T162" s="22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1" t="s">
        <v>118</v>
      </c>
      <c r="AT162" s="221" t="s">
        <v>120</v>
      </c>
      <c r="AU162" s="221" t="s">
        <v>88</v>
      </c>
      <c r="AY162" s="17" t="s">
        <v>119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86</v>
      </c>
      <c r="BK162" s="222">
        <f>ROUND(I162*H162,2)</f>
        <v>0</v>
      </c>
      <c r="BL162" s="17" t="s">
        <v>118</v>
      </c>
      <c r="BM162" s="221" t="s">
        <v>418</v>
      </c>
    </row>
    <row r="163" spans="1:51" s="13" customFormat="1" ht="12">
      <c r="A163" s="13"/>
      <c r="B163" s="241"/>
      <c r="C163" s="242"/>
      <c r="D163" s="223" t="s">
        <v>188</v>
      </c>
      <c r="E163" s="243" t="s">
        <v>1</v>
      </c>
      <c r="F163" s="244" t="s">
        <v>419</v>
      </c>
      <c r="G163" s="242"/>
      <c r="H163" s="245">
        <v>103.5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188</v>
      </c>
      <c r="AU163" s="251" t="s">
        <v>88</v>
      </c>
      <c r="AV163" s="13" t="s">
        <v>88</v>
      </c>
      <c r="AW163" s="13" t="s">
        <v>34</v>
      </c>
      <c r="AX163" s="13" t="s">
        <v>79</v>
      </c>
      <c r="AY163" s="251" t="s">
        <v>119</v>
      </c>
    </row>
    <row r="164" spans="1:51" s="14" customFormat="1" ht="12">
      <c r="A164" s="14"/>
      <c r="B164" s="252"/>
      <c r="C164" s="253"/>
      <c r="D164" s="223" t="s">
        <v>188</v>
      </c>
      <c r="E164" s="254" t="s">
        <v>1</v>
      </c>
      <c r="F164" s="255" t="s">
        <v>190</v>
      </c>
      <c r="G164" s="253"/>
      <c r="H164" s="256">
        <v>103.5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188</v>
      </c>
      <c r="AU164" s="262" t="s">
        <v>88</v>
      </c>
      <c r="AV164" s="14" t="s">
        <v>118</v>
      </c>
      <c r="AW164" s="14" t="s">
        <v>34</v>
      </c>
      <c r="AX164" s="14" t="s">
        <v>86</v>
      </c>
      <c r="AY164" s="262" t="s">
        <v>119</v>
      </c>
    </row>
    <row r="165" spans="1:63" s="11" customFormat="1" ht="22.8" customHeight="1">
      <c r="A165" s="11"/>
      <c r="B165" s="196"/>
      <c r="C165" s="197"/>
      <c r="D165" s="198" t="s">
        <v>78</v>
      </c>
      <c r="E165" s="239" t="s">
        <v>302</v>
      </c>
      <c r="F165" s="239" t="s">
        <v>303</v>
      </c>
      <c r="G165" s="197"/>
      <c r="H165" s="197"/>
      <c r="I165" s="200"/>
      <c r="J165" s="240">
        <f>BK165</f>
        <v>0</v>
      </c>
      <c r="K165" s="197"/>
      <c r="L165" s="202"/>
      <c r="M165" s="203"/>
      <c r="N165" s="204"/>
      <c r="O165" s="204"/>
      <c r="P165" s="205">
        <f>SUM(P166:P177)</f>
        <v>0</v>
      </c>
      <c r="Q165" s="204"/>
      <c r="R165" s="205">
        <f>SUM(R166:R177)</f>
        <v>0</v>
      </c>
      <c r="S165" s="204"/>
      <c r="T165" s="206">
        <f>SUM(T166:T177)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207" t="s">
        <v>86</v>
      </c>
      <c r="AT165" s="208" t="s">
        <v>78</v>
      </c>
      <c r="AU165" s="208" t="s">
        <v>86</v>
      </c>
      <c r="AY165" s="207" t="s">
        <v>119</v>
      </c>
      <c r="BK165" s="209">
        <f>SUM(BK166:BK177)</f>
        <v>0</v>
      </c>
    </row>
    <row r="166" spans="1:65" s="2" customFormat="1" ht="21.75" customHeight="1">
      <c r="A166" s="38"/>
      <c r="B166" s="39"/>
      <c r="C166" s="210" t="s">
        <v>8</v>
      </c>
      <c r="D166" s="210" t="s">
        <v>120</v>
      </c>
      <c r="E166" s="211" t="s">
        <v>317</v>
      </c>
      <c r="F166" s="212" t="s">
        <v>318</v>
      </c>
      <c r="G166" s="213" t="s">
        <v>307</v>
      </c>
      <c r="H166" s="214">
        <v>34.039</v>
      </c>
      <c r="I166" s="215"/>
      <c r="J166" s="216">
        <f>ROUND(I166*H166,2)</f>
        <v>0</v>
      </c>
      <c r="K166" s="212" t="s">
        <v>124</v>
      </c>
      <c r="L166" s="44"/>
      <c r="M166" s="217" t="s">
        <v>1</v>
      </c>
      <c r="N166" s="218" t="s">
        <v>44</v>
      </c>
      <c r="O166" s="9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1" t="s">
        <v>118</v>
      </c>
      <c r="AT166" s="221" t="s">
        <v>120</v>
      </c>
      <c r="AU166" s="221" t="s">
        <v>88</v>
      </c>
      <c r="AY166" s="17" t="s">
        <v>119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86</v>
      </c>
      <c r="BK166" s="222">
        <f>ROUND(I166*H166,2)</f>
        <v>0</v>
      </c>
      <c r="BL166" s="17" t="s">
        <v>118</v>
      </c>
      <c r="BM166" s="221" t="s">
        <v>420</v>
      </c>
    </row>
    <row r="167" spans="1:51" s="13" customFormat="1" ht="12">
      <c r="A167" s="13"/>
      <c r="B167" s="241"/>
      <c r="C167" s="242"/>
      <c r="D167" s="223" t="s">
        <v>188</v>
      </c>
      <c r="E167" s="243" t="s">
        <v>1</v>
      </c>
      <c r="F167" s="244" t="s">
        <v>421</v>
      </c>
      <c r="G167" s="242"/>
      <c r="H167" s="245">
        <v>30.96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188</v>
      </c>
      <c r="AU167" s="251" t="s">
        <v>88</v>
      </c>
      <c r="AV167" s="13" t="s">
        <v>88</v>
      </c>
      <c r="AW167" s="13" t="s">
        <v>34</v>
      </c>
      <c r="AX167" s="13" t="s">
        <v>79</v>
      </c>
      <c r="AY167" s="251" t="s">
        <v>119</v>
      </c>
    </row>
    <row r="168" spans="1:51" s="13" customFormat="1" ht="12">
      <c r="A168" s="13"/>
      <c r="B168" s="241"/>
      <c r="C168" s="242"/>
      <c r="D168" s="223" t="s">
        <v>188</v>
      </c>
      <c r="E168" s="243" t="s">
        <v>1</v>
      </c>
      <c r="F168" s="244" t="s">
        <v>422</v>
      </c>
      <c r="G168" s="242"/>
      <c r="H168" s="245">
        <v>3.079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188</v>
      </c>
      <c r="AU168" s="251" t="s">
        <v>88</v>
      </c>
      <c r="AV168" s="13" t="s">
        <v>88</v>
      </c>
      <c r="AW168" s="13" t="s">
        <v>34</v>
      </c>
      <c r="AX168" s="13" t="s">
        <v>79</v>
      </c>
      <c r="AY168" s="251" t="s">
        <v>119</v>
      </c>
    </row>
    <row r="169" spans="1:51" s="14" customFormat="1" ht="12">
      <c r="A169" s="14"/>
      <c r="B169" s="252"/>
      <c r="C169" s="253"/>
      <c r="D169" s="223" t="s">
        <v>188</v>
      </c>
      <c r="E169" s="254" t="s">
        <v>1</v>
      </c>
      <c r="F169" s="255" t="s">
        <v>190</v>
      </c>
      <c r="G169" s="253"/>
      <c r="H169" s="256">
        <v>34.039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188</v>
      </c>
      <c r="AU169" s="262" t="s">
        <v>88</v>
      </c>
      <c r="AV169" s="14" t="s">
        <v>118</v>
      </c>
      <c r="AW169" s="14" t="s">
        <v>34</v>
      </c>
      <c r="AX169" s="14" t="s">
        <v>86</v>
      </c>
      <c r="AY169" s="262" t="s">
        <v>119</v>
      </c>
    </row>
    <row r="170" spans="1:65" s="2" customFormat="1" ht="24.15" customHeight="1">
      <c r="A170" s="38"/>
      <c r="B170" s="39"/>
      <c r="C170" s="210" t="s">
        <v>252</v>
      </c>
      <c r="D170" s="210" t="s">
        <v>120</v>
      </c>
      <c r="E170" s="211" t="s">
        <v>323</v>
      </c>
      <c r="F170" s="212" t="s">
        <v>324</v>
      </c>
      <c r="G170" s="213" t="s">
        <v>307</v>
      </c>
      <c r="H170" s="214">
        <v>272.312</v>
      </c>
      <c r="I170" s="215"/>
      <c r="J170" s="216">
        <f>ROUND(I170*H170,2)</f>
        <v>0</v>
      </c>
      <c r="K170" s="212" t="s">
        <v>124</v>
      </c>
      <c r="L170" s="44"/>
      <c r="M170" s="217" t="s">
        <v>1</v>
      </c>
      <c r="N170" s="218" t="s">
        <v>44</v>
      </c>
      <c r="O170" s="9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1" t="s">
        <v>118</v>
      </c>
      <c r="AT170" s="221" t="s">
        <v>120</v>
      </c>
      <c r="AU170" s="221" t="s">
        <v>88</v>
      </c>
      <c r="AY170" s="17" t="s">
        <v>119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86</v>
      </c>
      <c r="BK170" s="222">
        <f>ROUND(I170*H170,2)</f>
        <v>0</v>
      </c>
      <c r="BL170" s="17" t="s">
        <v>118</v>
      </c>
      <c r="BM170" s="221" t="s">
        <v>423</v>
      </c>
    </row>
    <row r="171" spans="1:51" s="15" customFormat="1" ht="12">
      <c r="A171" s="15"/>
      <c r="B171" s="273"/>
      <c r="C171" s="274"/>
      <c r="D171" s="223" t="s">
        <v>188</v>
      </c>
      <c r="E171" s="275" t="s">
        <v>1</v>
      </c>
      <c r="F171" s="276" t="s">
        <v>314</v>
      </c>
      <c r="G171" s="274"/>
      <c r="H171" s="275" t="s">
        <v>1</v>
      </c>
      <c r="I171" s="277"/>
      <c r="J171" s="274"/>
      <c r="K171" s="274"/>
      <c r="L171" s="278"/>
      <c r="M171" s="279"/>
      <c r="N171" s="280"/>
      <c r="O171" s="280"/>
      <c r="P171" s="280"/>
      <c r="Q171" s="280"/>
      <c r="R171" s="280"/>
      <c r="S171" s="280"/>
      <c r="T171" s="28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2" t="s">
        <v>188</v>
      </c>
      <c r="AU171" s="282" t="s">
        <v>88</v>
      </c>
      <c r="AV171" s="15" t="s">
        <v>86</v>
      </c>
      <c r="AW171" s="15" t="s">
        <v>34</v>
      </c>
      <c r="AX171" s="15" t="s">
        <v>79</v>
      </c>
      <c r="AY171" s="282" t="s">
        <v>119</v>
      </c>
    </row>
    <row r="172" spans="1:51" s="13" customFormat="1" ht="12">
      <c r="A172" s="13"/>
      <c r="B172" s="241"/>
      <c r="C172" s="242"/>
      <c r="D172" s="223" t="s">
        <v>188</v>
      </c>
      <c r="E172" s="243" t="s">
        <v>1</v>
      </c>
      <c r="F172" s="244" t="s">
        <v>424</v>
      </c>
      <c r="G172" s="242"/>
      <c r="H172" s="245">
        <v>247.68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188</v>
      </c>
      <c r="AU172" s="251" t="s">
        <v>88</v>
      </c>
      <c r="AV172" s="13" t="s">
        <v>88</v>
      </c>
      <c r="AW172" s="13" t="s">
        <v>34</v>
      </c>
      <c r="AX172" s="13" t="s">
        <v>79</v>
      </c>
      <c r="AY172" s="251" t="s">
        <v>119</v>
      </c>
    </row>
    <row r="173" spans="1:51" s="13" customFormat="1" ht="12">
      <c r="A173" s="13"/>
      <c r="B173" s="241"/>
      <c r="C173" s="242"/>
      <c r="D173" s="223" t="s">
        <v>188</v>
      </c>
      <c r="E173" s="243" t="s">
        <v>1</v>
      </c>
      <c r="F173" s="244" t="s">
        <v>425</v>
      </c>
      <c r="G173" s="242"/>
      <c r="H173" s="245">
        <v>24.632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188</v>
      </c>
      <c r="AU173" s="251" t="s">
        <v>88</v>
      </c>
      <c r="AV173" s="13" t="s">
        <v>88</v>
      </c>
      <c r="AW173" s="13" t="s">
        <v>34</v>
      </c>
      <c r="AX173" s="13" t="s">
        <v>79</v>
      </c>
      <c r="AY173" s="251" t="s">
        <v>119</v>
      </c>
    </row>
    <row r="174" spans="1:51" s="14" customFormat="1" ht="12">
      <c r="A174" s="14"/>
      <c r="B174" s="252"/>
      <c r="C174" s="253"/>
      <c r="D174" s="223" t="s">
        <v>188</v>
      </c>
      <c r="E174" s="254" t="s">
        <v>1</v>
      </c>
      <c r="F174" s="255" t="s">
        <v>190</v>
      </c>
      <c r="G174" s="253"/>
      <c r="H174" s="256">
        <v>272.312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188</v>
      </c>
      <c r="AU174" s="262" t="s">
        <v>88</v>
      </c>
      <c r="AV174" s="14" t="s">
        <v>118</v>
      </c>
      <c r="AW174" s="14" t="s">
        <v>34</v>
      </c>
      <c r="AX174" s="14" t="s">
        <v>86</v>
      </c>
      <c r="AY174" s="262" t="s">
        <v>119</v>
      </c>
    </row>
    <row r="175" spans="1:65" s="2" customFormat="1" ht="37.8" customHeight="1">
      <c r="A175" s="38"/>
      <c r="B175" s="39"/>
      <c r="C175" s="210" t="s">
        <v>257</v>
      </c>
      <c r="D175" s="210" t="s">
        <v>120</v>
      </c>
      <c r="E175" s="211" t="s">
        <v>340</v>
      </c>
      <c r="F175" s="212" t="s">
        <v>341</v>
      </c>
      <c r="G175" s="213" t="s">
        <v>307</v>
      </c>
      <c r="H175" s="214">
        <v>30.96</v>
      </c>
      <c r="I175" s="215"/>
      <c r="J175" s="216">
        <f>ROUND(I175*H175,2)</f>
        <v>0</v>
      </c>
      <c r="K175" s="212" t="s">
        <v>124</v>
      </c>
      <c r="L175" s="44"/>
      <c r="M175" s="217" t="s">
        <v>1</v>
      </c>
      <c r="N175" s="218" t="s">
        <v>44</v>
      </c>
      <c r="O175" s="9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1" t="s">
        <v>118</v>
      </c>
      <c r="AT175" s="221" t="s">
        <v>120</v>
      </c>
      <c r="AU175" s="221" t="s">
        <v>88</v>
      </c>
      <c r="AY175" s="17" t="s">
        <v>119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86</v>
      </c>
      <c r="BK175" s="222">
        <f>ROUND(I175*H175,2)</f>
        <v>0</v>
      </c>
      <c r="BL175" s="17" t="s">
        <v>118</v>
      </c>
      <c r="BM175" s="221" t="s">
        <v>426</v>
      </c>
    </row>
    <row r="176" spans="1:51" s="13" customFormat="1" ht="12">
      <c r="A176" s="13"/>
      <c r="B176" s="241"/>
      <c r="C176" s="242"/>
      <c r="D176" s="223" t="s">
        <v>188</v>
      </c>
      <c r="E176" s="243" t="s">
        <v>1</v>
      </c>
      <c r="F176" s="244" t="s">
        <v>427</v>
      </c>
      <c r="G176" s="242"/>
      <c r="H176" s="245">
        <v>30.96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188</v>
      </c>
      <c r="AU176" s="251" t="s">
        <v>88</v>
      </c>
      <c r="AV176" s="13" t="s">
        <v>88</v>
      </c>
      <c r="AW176" s="13" t="s">
        <v>34</v>
      </c>
      <c r="AX176" s="13" t="s">
        <v>79</v>
      </c>
      <c r="AY176" s="251" t="s">
        <v>119</v>
      </c>
    </row>
    <row r="177" spans="1:51" s="14" customFormat="1" ht="12">
      <c r="A177" s="14"/>
      <c r="B177" s="252"/>
      <c r="C177" s="253"/>
      <c r="D177" s="223" t="s">
        <v>188</v>
      </c>
      <c r="E177" s="254" t="s">
        <v>1</v>
      </c>
      <c r="F177" s="255" t="s">
        <v>190</v>
      </c>
      <c r="G177" s="253"/>
      <c r="H177" s="256">
        <v>30.96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188</v>
      </c>
      <c r="AU177" s="262" t="s">
        <v>88</v>
      </c>
      <c r="AV177" s="14" t="s">
        <v>118</v>
      </c>
      <c r="AW177" s="14" t="s">
        <v>34</v>
      </c>
      <c r="AX177" s="14" t="s">
        <v>86</v>
      </c>
      <c r="AY177" s="262" t="s">
        <v>119</v>
      </c>
    </row>
    <row r="178" spans="1:63" s="11" customFormat="1" ht="22.8" customHeight="1">
      <c r="A178" s="11"/>
      <c r="B178" s="196"/>
      <c r="C178" s="197"/>
      <c r="D178" s="198" t="s">
        <v>78</v>
      </c>
      <c r="E178" s="239" t="s">
        <v>355</v>
      </c>
      <c r="F178" s="239" t="s">
        <v>356</v>
      </c>
      <c r="G178" s="197"/>
      <c r="H178" s="197"/>
      <c r="I178" s="200"/>
      <c r="J178" s="240">
        <f>BK178</f>
        <v>0</v>
      </c>
      <c r="K178" s="197"/>
      <c r="L178" s="202"/>
      <c r="M178" s="203"/>
      <c r="N178" s="204"/>
      <c r="O178" s="204"/>
      <c r="P178" s="205">
        <f>P179</f>
        <v>0</v>
      </c>
      <c r="Q178" s="204"/>
      <c r="R178" s="205">
        <f>R179</f>
        <v>0</v>
      </c>
      <c r="S178" s="204"/>
      <c r="T178" s="206">
        <f>T179</f>
        <v>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07" t="s">
        <v>86</v>
      </c>
      <c r="AT178" s="208" t="s">
        <v>78</v>
      </c>
      <c r="AU178" s="208" t="s">
        <v>86</v>
      </c>
      <c r="AY178" s="207" t="s">
        <v>119</v>
      </c>
      <c r="BK178" s="209">
        <f>BK179</f>
        <v>0</v>
      </c>
    </row>
    <row r="179" spans="1:65" s="2" customFormat="1" ht="24.15" customHeight="1">
      <c r="A179" s="38"/>
      <c r="B179" s="39"/>
      <c r="C179" s="210" t="s">
        <v>263</v>
      </c>
      <c r="D179" s="210" t="s">
        <v>120</v>
      </c>
      <c r="E179" s="211" t="s">
        <v>428</v>
      </c>
      <c r="F179" s="212" t="s">
        <v>429</v>
      </c>
      <c r="G179" s="213" t="s">
        <v>307</v>
      </c>
      <c r="H179" s="214">
        <v>14.104</v>
      </c>
      <c r="I179" s="215"/>
      <c r="J179" s="216">
        <f>ROUND(I179*H179,2)</f>
        <v>0</v>
      </c>
      <c r="K179" s="212" t="s">
        <v>124</v>
      </c>
      <c r="L179" s="44"/>
      <c r="M179" s="228" t="s">
        <v>1</v>
      </c>
      <c r="N179" s="229" t="s">
        <v>44</v>
      </c>
      <c r="O179" s="230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1" t="s">
        <v>118</v>
      </c>
      <c r="AT179" s="221" t="s">
        <v>120</v>
      </c>
      <c r="AU179" s="221" t="s">
        <v>88</v>
      </c>
      <c r="AY179" s="17" t="s">
        <v>119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86</v>
      </c>
      <c r="BK179" s="222">
        <f>ROUND(I179*H179,2)</f>
        <v>0</v>
      </c>
      <c r="BL179" s="17" t="s">
        <v>118</v>
      </c>
      <c r="BM179" s="221" t="s">
        <v>430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DCCB" sheet="1" objects="1" scenarios="1" formatColumns="0" formatRows="0" autoFilter="0"/>
  <autoFilter ref="C121:K17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LAPTOP-PTG2KFLL\Miloš Drábek</dc:creator>
  <cp:keywords/>
  <dc:description/>
  <cp:lastModifiedBy>LAPTOP-PTG2KFLL\Miloš Drábek</cp:lastModifiedBy>
  <dcterms:created xsi:type="dcterms:W3CDTF">2022-01-14T13:03:34Z</dcterms:created>
  <dcterms:modified xsi:type="dcterms:W3CDTF">2022-01-14T13:03:38Z</dcterms:modified>
  <cp:category/>
  <cp:version/>
  <cp:contentType/>
  <cp:contentStatus/>
</cp:coreProperties>
</file>