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7-2021 Regenerace sídliště Nerudova v Novém Jičíně - I. etapa\VRN - neuznatelné náklady\"/>
    </mc:Choice>
  </mc:AlternateContent>
  <xr:revisionPtr revIDLastSave="0" documentId="8_{309AF46E-057E-43CF-A223-CB15191BA4E8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B Pol'!$A$1:$X$84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H41" i="1" s="1"/>
  <c r="I41" i="1" s="1"/>
  <c r="F41" i="1"/>
  <c r="G40" i="1"/>
  <c r="F40" i="1"/>
  <c r="H40" i="1" s="1"/>
  <c r="I40" i="1" s="1"/>
  <c r="G39" i="1"/>
  <c r="F39" i="1"/>
  <c r="G7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O8" i="12" s="1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O50" i="12"/>
  <c r="G51" i="12"/>
  <c r="M51" i="12" s="1"/>
  <c r="M50" i="12" s="1"/>
  <c r="I51" i="12"/>
  <c r="I50" i="12" s="1"/>
  <c r="K51" i="12"/>
  <c r="O51" i="12"/>
  <c r="Q51" i="12"/>
  <c r="Q50" i="12" s="1"/>
  <c r="V51" i="12"/>
  <c r="G52" i="12"/>
  <c r="M52" i="12" s="1"/>
  <c r="I52" i="12"/>
  <c r="K52" i="12"/>
  <c r="K50" i="12" s="1"/>
  <c r="O52" i="12"/>
  <c r="Q52" i="12"/>
  <c r="V52" i="12"/>
  <c r="V50" i="12" s="1"/>
  <c r="AE74" i="12"/>
  <c r="AF74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G26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1" i="1" s="1"/>
  <c r="A26" i="1"/>
  <c r="A23" i="1"/>
  <c r="G28" i="1"/>
  <c r="M8" i="12"/>
  <c r="G8" i="12"/>
  <c r="I21" i="1"/>
  <c r="I39" i="1"/>
  <c r="I42" i="1" s="1"/>
  <c r="J41" i="1" s="1"/>
  <c r="G24" i="1" l="1"/>
  <c r="A27" i="1" s="1"/>
  <c r="A24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4627D711-253C-4739-8019-18C4D57EADC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5B68CB-C423-4E21-9BA4-E2077492D50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<sst xmlns="http://schemas.openxmlformats.org/spreadsheetml/2006/main" count="382" uniqueCount="186">
  <si>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</si>
  <si>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</si>
  <si>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</si>
  <si>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</si>
  <si>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</si>
  <si>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</si>
  <si>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</si>
  <si>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</si>
  <si>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</si>
  <si>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</si>
  <si>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</si>
  <si>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</si>
  <si>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</si>
  <si>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</si>
  <si>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</si>
  <si>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</si>
  <si>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</si>
  <si>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</si>
  <si>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</si>
  <si>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</si>
  <si>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</si>
  <si>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</si>
  <si>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</si>
  <si>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</si>
  <si>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</si>
  <si>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</si>
  <si>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</si>
  <si>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</si>
  <si>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</si>
  <si>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</si>
  <si>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</si>
  <si>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</si>
  <si>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</si>
  <si>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</si>
  <si>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</si>
  <si>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</si>
  <si>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</si>
  <si>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</si>
  <si>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</si>
  <si>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</si>
  <si>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</si>
  <si>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</si>
  <si>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</si>
  <si>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</t>
  </si>
  <si>
    <t>Neuznatelné náklady</t>
  </si>
  <si>
    <t>SO 00</t>
  </si>
  <si>
    <t>Vedlejší rozpočtové náklady</t>
  </si>
  <si>
    <t>Objekt:</t>
  </si>
  <si>
    <t>Rozpočet:</t>
  </si>
  <si>
    <t>AG7-2021</t>
  </si>
  <si>
    <t>Regenerace sídliště Nerudova v Novém Jičíně - I. etapa</t>
  </si>
  <si>
    <t>Stavba</t>
  </si>
  <si>
    <t>Celkem za stavbu</t>
  </si>
  <si>
    <t>CZK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</si>
  <si>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</si>
  <si>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</si>
  <si>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</si>
  <si>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</si>
  <si>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</si>
  <si>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</si>
  <si>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</si>
  <si>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</si>
  <si>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</si>
  <si>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</si>
  <si>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</si>
  <si>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</si>
  <si>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</si>
  <si>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</si>
  <si>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</si>
  <si>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</si>
  <si>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</si>
  <si>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</si>
  <si>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</si>
  <si>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</si>
  <si>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</si>
  <si>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</si>
  <si>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</si>
  <si>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</si>
  <si>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</si>
  <si>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</si>
  <si>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</si>
  <si>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</si>
  <si>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</si>
  <si>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</si>
  <si>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</si>
  <si>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</si>
  <si>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</si>
  <si>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</si>
  <si>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21/ II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</si>
  <si>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</si>
  <si>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</si>
  <si>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</si>
  <si>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</si>
  <si>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</si>
  <si>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00511 R</t>
  </si>
  <si>
    <t xml:space="preserve">Geodetické práce </t>
  </si>
  <si>
    <t>VN-001.RXX</t>
  </si>
  <si>
    <t>Zajištění a projednání všech nezbytných úkonů inženýringu a administrativních  nezbytných pro stavbu</t>
  </si>
  <si>
    <t>soub</t>
  </si>
  <si>
    <t>Vlastní</t>
  </si>
  <si>
    <t>VN-0019.RXX</t>
  </si>
  <si>
    <t>Zaměření stavby - geometrický plán - skutečné provedení - vč. vystavení příslušných protokolů</t>
  </si>
  <si>
    <t>VN-002.RXX</t>
  </si>
  <si>
    <t>Jednání s dotčenými institucemi, s dotčenými orgány statní správy a samosprávy</t>
  </si>
  <si>
    <t>VN-003.RXX</t>
  </si>
  <si>
    <t>Zajištění splnění podmínek vyplývyjících z vydaných rozhodnutí, povolení apod.</t>
  </si>
  <si>
    <t>VN-004.RXX</t>
  </si>
  <si>
    <t>Zpracování časového harmonogramu stavby a zpracování ZOV.</t>
  </si>
  <si>
    <t>VN-005.RXX</t>
  </si>
  <si>
    <t>Zpracování a projednání dokladů pro účel stavby</t>
  </si>
  <si>
    <t>Např. "Stanovení přechodné úpravy provozu na pozemních komunikacích"</t>
  </si>
  <si>
    <t>a "Zvláštního užívání komunikací" apod.</t>
  </si>
  <si>
    <t>VN-006.RXX</t>
  </si>
  <si>
    <t>Součinnost s koordinátorem BOZP</t>
  </si>
  <si>
    <t>VN-007.RXX</t>
  </si>
  <si>
    <t>Náklady na zajištění konkrétních opatření požadovaných koordinátorem BOZP</t>
  </si>
  <si>
    <t>VN-008.RXX</t>
  </si>
  <si>
    <t>Součinnost s ostatními zúčastněnými stranami (mimo kordinátora BOZP)</t>
  </si>
  <si>
    <t>VN-009.RXX</t>
  </si>
  <si>
    <t>Včasné odsouhlašení všech užitých materiálů a technologií</t>
  </si>
  <si>
    <t>VN-010.RXX</t>
  </si>
  <si>
    <t>Technická řešení - návrh a projednání nutných odchylek a změn oproti PD</t>
  </si>
  <si>
    <t>VN-011.RXX</t>
  </si>
  <si>
    <t>Technická řešení - návrh a projednání kolizí inženýrských sítí a zařízení</t>
  </si>
  <si>
    <t>Včetně nákladů souvisejících s technickým řešením případných kolizí a střetů s</t>
  </si>
  <si>
    <t>inženýrskými sítěmi, například odchylky skutečného umístění IS od PD, odchylky</t>
  </si>
  <si>
    <t>od podkladů správců sítí, řešení souběhu akřížení s IS a zařízeními, které</t>
  </si>
  <si>
    <t>projektant nepředvídal atd.</t>
  </si>
  <si>
    <t>VN-012.RXX</t>
  </si>
  <si>
    <t>Technická řešení - návrh a projednání kolizí se skrytými konstrukcemi</t>
  </si>
  <si>
    <t>Včetně nákladů souvisejících s technickým řešením případných kolizí stavby</t>
  </si>
  <si>
    <t>se skrytými konstrukcemi, které projektant nepředvídal, např. skryté betony,</t>
  </si>
  <si>
    <t>nefunkční základy atd.</t>
  </si>
  <si>
    <t>VN-013.RXX</t>
  </si>
  <si>
    <t>Technická řešení - návrh a projednání rozdílů skutečně zjištěného stávajícího stavu</t>
  </si>
  <si>
    <t>se stávajícím stavem předpokládaným projektantem</t>
  </si>
  <si>
    <t>VN-014.RXX</t>
  </si>
  <si>
    <t>Třídění odpadu</t>
  </si>
  <si>
    <t>VN-015.RXX</t>
  </si>
  <si>
    <t>Zaškolení obsluhy všech správců, vypracování doporučených textací provozních řádů</t>
  </si>
  <si>
    <t>Proškolení provozovatele s provozováním a užíváním realizovaného díla dle SoD</t>
  </si>
  <si>
    <t>Jiné požadavky zadavatele</t>
  </si>
  <si>
    <t>VN-016.RXX</t>
  </si>
  <si>
    <t>Veškeré náklady na projektové práce</t>
  </si>
  <si>
    <t>Například A) Doplnění prováděcí dokumentace ( např. konstrukční detaily, výrobní a</t>
  </si>
  <si>
    <t>dílenská dokumentace), dle potřeb a úvahy zhotovitele díla, B) Zpracování projekto-</t>
  </si>
  <si>
    <t>vé dokumentace skutečného provedení stavby, C) Doplnění nebo přepracování pro-</t>
  </si>
  <si>
    <t>jektové dokumentace skutečného provedení stavby v případě připomínek stavebního</t>
  </si>
  <si>
    <t>úřadu v rámci schvalovacího řízení - vše v požadovaném počtu vyhotovení dle</t>
  </si>
  <si>
    <t>ZD a SOD.</t>
  </si>
  <si>
    <t>VN-017.RXX</t>
  </si>
  <si>
    <t>Pravidelné čistění přilehlých komunikací dle požadavků objednatele</t>
  </si>
  <si>
    <t>VN-018.RXX</t>
  </si>
  <si>
    <t>Označení stavby - dle podmínek zadávací dokumentace a smlouvy o dílo</t>
  </si>
  <si>
    <t>VN-019.RXX</t>
  </si>
  <si>
    <t>Aktualizace a projednání návrhu přechodného dopravního značení</t>
  </si>
  <si>
    <t>ON-001.RXX</t>
  </si>
  <si>
    <t>Zajištění dopravního značení</t>
  </si>
  <si>
    <t>Práce</t>
  </si>
  <si>
    <t>POL1_</t>
  </si>
  <si>
    <t>005121 R</t>
  </si>
  <si>
    <t>Zařízení staveniště</t>
  </si>
  <si>
    <t>Náklady zhotovitele související se zajištěním provozů nutných pro provádění díla</t>
  </si>
  <si>
    <t>(kanceláře řídících pracovníků, vrátnice, sociální objekty pro pracovníky stavby,</t>
  </si>
  <si>
    <t>mobilní chemické WC, mobilní sociální služby, údržbářské objekty, sklady, provizorní</t>
  </si>
  <si>
    <t>zpevněné plochy pro skladování materiálu, oplocení stavby (neprůhledný mobilní</t>
  </si>
  <si>
    <t>plot výšky min. 1800 mm, vč. vjezdových bran), trvalá ostraha staveniště, vnitrosta-</t>
  </si>
  <si>
    <t>veništní rozvody všech potřebných energií vč. jejich poplatků).</t>
  </si>
  <si>
    <t>Náklady zhotovitele související se zajištěním přechodů nebo přejezdů přes výkopy</t>
  </si>
  <si>
    <t>na veřejných prostranstvích vč. světelných signalizačních zařízení, dočasné do-</t>
  </si>
  <si>
    <t>pravní značení po celou dobu stavby.</t>
  </si>
  <si>
    <t>Zřízení trvalé, dočasné deponie a mezideponie, příjezdy a přístupy na staveniště,</t>
  </si>
  <si>
    <t>úpravy staveniště z hlediska bezpečnosti a oochrany zdraví třetích osob, vč.</t>
  </si>
  <si>
    <t>nutných úprav pro osoby s omezenou schopností pohybu a orientace, uspořádání</t>
  </si>
  <si>
    <t>a bezpečnost staveniště z hlediska ochrany veřejných zájmů, dodržení podmínek</t>
  </si>
  <si>
    <t>pro provádění staveb z hlediska BOZP, dodržování podmínek pro ochranu ži-</t>
  </si>
  <si>
    <t>votního prostředí při výstavbě, dodržení podmínek - možnosti nakládání s odpady,</t>
  </si>
  <si>
    <t>splnění zvláštních požadavků na provádění stavby, které vyžadují bezpečnostní</t>
  </si>
  <si>
    <t>opatření.</t>
  </si>
  <si>
    <t>Náklady zhotovitele spojené s výstavbou a po ukončení díla kompletním odstra-</t>
  </si>
  <si>
    <t>staveniště.</t>
  </si>
  <si>
    <t>SUM</t>
  </si>
  <si>
    <t>Poznámky uchazeče k zadání</t>
  </si>
  <si>
    <t>POPUZIV</t>
  </si>
  <si>
    <t>něním staveništní obslužné komunikace. Kompletní likvidace zařízení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</si>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</sst>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2071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25">
      <c r="A19" s="196" t="s">
        <v>56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25">
      <c r="A20" s="196" t="s">
        <v>57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'SO 00 B Pol'!AE74</f>
        <v>0</v>
      </c>
      <c r="G39" s="150">
        <f>'SO 00 B Pol'!AF74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'SO 00 B Pol'!AE74</f>
        <v>0</v>
      </c>
      <c r="G40" s="156">
        <f>'SO 00 B Pol'!AF74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'SO 00 B Pol'!AE74</f>
        <v>0</v>
      </c>
      <c r="G41" s="151">
        <f>'SO 00 B Pol'!AF74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hidden="1" customHeight="1" x14ac:dyDescent="0.25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54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56</v>
      </c>
      <c r="C49" s="185" t="s">
        <v>29</v>
      </c>
      <c r="D49" s="186"/>
      <c r="E49" s="186"/>
      <c r="F49" s="192" t="s">
        <v>56</v>
      </c>
      <c r="G49" s="193"/>
      <c r="H49" s="193"/>
      <c r="I49" s="193">
        <f>'SO 00 B Pol'!G8</f>
        <v>0</v>
      </c>
      <c r="J49" s="190" t="str">
        <f>IF(I51=0,"",I49/I51*100)</f>
        <v/>
      </c>
    </row>
    <row r="50" spans="1:10" ht="36.75" customHeight="1" x14ac:dyDescent="0.25">
      <c r="A50" s="179"/>
      <c r="B50" s="184" t="s">
        <v>57</v>
      </c>
      <c r="C50" s="185" t="s">
        <v>30</v>
      </c>
      <c r="D50" s="186"/>
      <c r="E50" s="186"/>
      <c r="F50" s="192" t="s">
        <v>57</v>
      </c>
      <c r="G50" s="193"/>
      <c r="H50" s="193"/>
      <c r="I50" s="193">
        <f>'SO 00 B Pol'!G50</f>
        <v>0</v>
      </c>
      <c r="J50" s="190" t="str">
        <f>IF(I51=0,"",I50/I51*100)</f>
        <v/>
      </c>
    </row>
    <row r="51" spans="1:10" ht="25.5" customHeight="1" x14ac:dyDescent="0.25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SUM(I49:I50)</f>
        <v>0</v>
      </c>
      <c r="J51" s="191">
        <f>SUM(J49:J50)</f>
        <v>0</v>
      </c>
    </row>
    <row r="52" spans="1:10" x14ac:dyDescent="0.25">
      <c r="F52" s="135"/>
      <c r="G52" s="135"/>
      <c r="H52" s="135"/>
      <c r="I52" s="135"/>
      <c r="J52" s="136"/>
    </row>
    <row r="53" spans="1:10" x14ac:dyDescent="0.25">
      <c r="F53" s="135"/>
      <c r="G53" s="135"/>
      <c r="H53" s="135"/>
      <c r="I53" s="135"/>
      <c r="J53" s="136"/>
    </row>
    <row r="54" spans="1:10" x14ac:dyDescent="0.25">
      <c r="F54" s="135"/>
      <c r="G54" s="135"/>
      <c r="H54" s="135"/>
      <c r="I54" s="135"/>
      <c r="J5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0E01-2F2A-49D1-8BF8-68452336B9A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58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59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59</v>
      </c>
      <c r="AG3" t="s">
        <v>60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61</v>
      </c>
    </row>
    <row r="5" spans="1:60" x14ac:dyDescent="0.25">
      <c r="D5" s="10"/>
    </row>
    <row r="6" spans="1:60" ht="39.6" x14ac:dyDescent="0.25">
      <c r="A6" s="208" t="s">
        <v>62</v>
      </c>
      <c r="B6" s="210" t="s">
        <v>63</v>
      </c>
      <c r="C6" s="210" t="s">
        <v>64</v>
      </c>
      <c r="D6" s="209" t="s">
        <v>65</v>
      </c>
      <c r="E6" s="208" t="s">
        <v>66</v>
      </c>
      <c r="F6" s="207" t="s">
        <v>67</v>
      </c>
      <c r="G6" s="208" t="s">
        <v>31</v>
      </c>
      <c r="H6" s="211" t="s">
        <v>32</v>
      </c>
      <c r="I6" s="211" t="s">
        <v>68</v>
      </c>
      <c r="J6" s="211" t="s">
        <v>33</v>
      </c>
      <c r="K6" s="211" t="s">
        <v>69</v>
      </c>
      <c r="L6" s="211" t="s">
        <v>70</v>
      </c>
      <c r="M6" s="211" t="s">
        <v>71</v>
      </c>
      <c r="N6" s="211" t="s">
        <v>72</v>
      </c>
      <c r="O6" s="211" t="s">
        <v>73</v>
      </c>
      <c r="P6" s="211" t="s">
        <v>74</v>
      </c>
      <c r="Q6" s="211" t="s">
        <v>75</v>
      </c>
      <c r="R6" s="211" t="s">
        <v>76</v>
      </c>
      <c r="S6" s="211" t="s">
        <v>77</v>
      </c>
      <c r="T6" s="211" t="s">
        <v>78</v>
      </c>
      <c r="U6" s="211" t="s">
        <v>79</v>
      </c>
      <c r="V6" s="211" t="s">
        <v>80</v>
      </c>
      <c r="W6" s="211" t="s">
        <v>81</v>
      </c>
      <c r="X6" s="211" t="s">
        <v>82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4" t="s">
        <v>83</v>
      </c>
      <c r="B8" s="235" t="s">
        <v>56</v>
      </c>
      <c r="C8" s="256" t="s">
        <v>29</v>
      </c>
      <c r="D8" s="236"/>
      <c r="E8" s="237"/>
      <c r="F8" s="238"/>
      <c r="G8" s="239">
        <f>SUMIF(AG9:AG49,"&lt;&gt;NOR",G9:G49)</f>
        <v>0</v>
      </c>
      <c r="H8" s="233"/>
      <c r="I8" s="233">
        <f>SUM(I9:I49)</f>
        <v>0</v>
      </c>
      <c r="J8" s="233"/>
      <c r="K8" s="233">
        <f>SUM(K9:K49)</f>
        <v>0</v>
      </c>
      <c r="L8" s="233"/>
      <c r="M8" s="233">
        <f>SUM(M9:M49)</f>
        <v>0</v>
      </c>
      <c r="N8" s="233"/>
      <c r="O8" s="233">
        <f>SUM(O9:O49)</f>
        <v>0</v>
      </c>
      <c r="P8" s="233"/>
      <c r="Q8" s="233">
        <f>SUM(Q9:Q49)</f>
        <v>0</v>
      </c>
      <c r="R8" s="233"/>
      <c r="S8" s="233"/>
      <c r="T8" s="233"/>
      <c r="U8" s="233"/>
      <c r="V8" s="233">
        <f>SUM(V9:V49)</f>
        <v>0</v>
      </c>
      <c r="W8" s="233"/>
      <c r="X8" s="233"/>
      <c r="AG8" t="s">
        <v>84</v>
      </c>
    </row>
    <row r="9" spans="1:60" outlineLevel="1" x14ac:dyDescent="0.25">
      <c r="A9" s="240">
        <v>1</v>
      </c>
      <c r="B9" s="241" t="s">
        <v>85</v>
      </c>
      <c r="C9" s="257" t="s">
        <v>86</v>
      </c>
      <c r="D9" s="242" t="s">
        <v>87</v>
      </c>
      <c r="E9" s="243">
        <v>1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88</v>
      </c>
      <c r="T9" s="231" t="s">
        <v>89</v>
      </c>
      <c r="U9" s="231">
        <v>0</v>
      </c>
      <c r="V9" s="231">
        <f>ROUND(E9*U9,2)</f>
        <v>0</v>
      </c>
      <c r="W9" s="231"/>
      <c r="X9" s="231" t="s">
        <v>90</v>
      </c>
      <c r="Y9" s="212"/>
      <c r="Z9" s="212"/>
      <c r="AA9" s="212"/>
      <c r="AB9" s="212"/>
      <c r="AC9" s="212"/>
      <c r="AD9" s="212"/>
      <c r="AE9" s="212"/>
      <c r="AF9" s="212"/>
      <c r="AG9" s="212" t="s">
        <v>91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58" t="s">
        <v>92</v>
      </c>
      <c r="D10" s="247"/>
      <c r="E10" s="247"/>
      <c r="F10" s="247"/>
      <c r="G10" s="24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93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6" t="str">
        <f>C10</f>
        <v>Zaměření a vytýčení stávajících inženýrských sítí v místě stavby z hlediska jejich ochrany při provádění stavby.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8">
        <v>2</v>
      </c>
      <c r="B11" s="249" t="s">
        <v>94</v>
      </c>
      <c r="C11" s="259" t="s">
        <v>95</v>
      </c>
      <c r="D11" s="250" t="s">
        <v>87</v>
      </c>
      <c r="E11" s="251">
        <v>1</v>
      </c>
      <c r="F11" s="252"/>
      <c r="G11" s="253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88</v>
      </c>
      <c r="T11" s="231" t="s">
        <v>89</v>
      </c>
      <c r="U11" s="231">
        <v>0</v>
      </c>
      <c r="V11" s="231">
        <f>ROUND(E11*U11,2)</f>
        <v>0</v>
      </c>
      <c r="W11" s="231"/>
      <c r="X11" s="231" t="s">
        <v>90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91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48">
        <v>3</v>
      </c>
      <c r="B12" s="249" t="s">
        <v>96</v>
      </c>
      <c r="C12" s="259" t="s">
        <v>97</v>
      </c>
      <c r="D12" s="250" t="s">
        <v>98</v>
      </c>
      <c r="E12" s="251">
        <v>1</v>
      </c>
      <c r="F12" s="252"/>
      <c r="G12" s="253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 t="s">
        <v>99</v>
      </c>
      <c r="T12" s="231" t="s">
        <v>89</v>
      </c>
      <c r="U12" s="231">
        <v>0</v>
      </c>
      <c r="V12" s="231">
        <f>ROUND(E12*U12,2)</f>
        <v>0</v>
      </c>
      <c r="W12" s="231"/>
      <c r="X12" s="231" t="s">
        <v>90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 x14ac:dyDescent="0.25">
      <c r="A13" s="248">
        <v>4</v>
      </c>
      <c r="B13" s="249" t="s">
        <v>100</v>
      </c>
      <c r="C13" s="259" t="s">
        <v>101</v>
      </c>
      <c r="D13" s="250" t="s">
        <v>98</v>
      </c>
      <c r="E13" s="251">
        <v>1</v>
      </c>
      <c r="F13" s="252"/>
      <c r="G13" s="253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99</v>
      </c>
      <c r="T13" s="231" t="s">
        <v>89</v>
      </c>
      <c r="U13" s="231">
        <v>0</v>
      </c>
      <c r="V13" s="231">
        <f>ROUND(E13*U13,2)</f>
        <v>0</v>
      </c>
      <c r="W13" s="231"/>
      <c r="X13" s="231" t="s">
        <v>90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8">
        <v>5</v>
      </c>
      <c r="B14" s="249" t="s">
        <v>102</v>
      </c>
      <c r="C14" s="259" t="s">
        <v>103</v>
      </c>
      <c r="D14" s="250" t="s">
        <v>98</v>
      </c>
      <c r="E14" s="251">
        <v>1</v>
      </c>
      <c r="F14" s="252"/>
      <c r="G14" s="253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99</v>
      </c>
      <c r="T14" s="231" t="s">
        <v>89</v>
      </c>
      <c r="U14" s="231">
        <v>0</v>
      </c>
      <c r="V14" s="231">
        <f>ROUND(E14*U14,2)</f>
        <v>0</v>
      </c>
      <c r="W14" s="231"/>
      <c r="X14" s="231" t="s">
        <v>90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91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0.399999999999999" outlineLevel="1" x14ac:dyDescent="0.25">
      <c r="A15" s="248">
        <v>6</v>
      </c>
      <c r="B15" s="249" t="s">
        <v>104</v>
      </c>
      <c r="C15" s="259" t="s">
        <v>105</v>
      </c>
      <c r="D15" s="250" t="s">
        <v>98</v>
      </c>
      <c r="E15" s="251">
        <v>1</v>
      </c>
      <c r="F15" s="252"/>
      <c r="G15" s="253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99</v>
      </c>
      <c r="T15" s="231" t="s">
        <v>89</v>
      </c>
      <c r="U15" s="231">
        <v>0</v>
      </c>
      <c r="V15" s="231">
        <f>ROUND(E15*U15,2)</f>
        <v>0</v>
      </c>
      <c r="W15" s="231"/>
      <c r="X15" s="231" t="s">
        <v>90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91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48">
        <v>7</v>
      </c>
      <c r="B16" s="249" t="s">
        <v>106</v>
      </c>
      <c r="C16" s="259" t="s">
        <v>107</v>
      </c>
      <c r="D16" s="250" t="s">
        <v>98</v>
      </c>
      <c r="E16" s="251">
        <v>1</v>
      </c>
      <c r="F16" s="252"/>
      <c r="G16" s="253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99</v>
      </c>
      <c r="T16" s="231" t="s">
        <v>89</v>
      </c>
      <c r="U16" s="231">
        <v>0</v>
      </c>
      <c r="V16" s="231">
        <f>ROUND(E16*U16,2)</f>
        <v>0</v>
      </c>
      <c r="W16" s="231"/>
      <c r="X16" s="231" t="s">
        <v>90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91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8</v>
      </c>
      <c r="B17" s="241" t="s">
        <v>108</v>
      </c>
      <c r="C17" s="257" t="s">
        <v>109</v>
      </c>
      <c r="D17" s="242" t="s">
        <v>98</v>
      </c>
      <c r="E17" s="243">
        <v>1</v>
      </c>
      <c r="F17" s="244"/>
      <c r="G17" s="245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99</v>
      </c>
      <c r="T17" s="231" t="s">
        <v>89</v>
      </c>
      <c r="U17" s="231">
        <v>0</v>
      </c>
      <c r="V17" s="231">
        <f>ROUND(E17*U17,2)</f>
        <v>0</v>
      </c>
      <c r="W17" s="231"/>
      <c r="X17" s="231" t="s">
        <v>90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91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29"/>
      <c r="B18" s="230"/>
      <c r="C18" s="258" t="s">
        <v>110</v>
      </c>
      <c r="D18" s="247"/>
      <c r="E18" s="247"/>
      <c r="F18" s="247"/>
      <c r="G18" s="24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93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29"/>
      <c r="B19" s="230"/>
      <c r="C19" s="260" t="s">
        <v>111</v>
      </c>
      <c r="D19" s="254"/>
      <c r="E19" s="254"/>
      <c r="F19" s="254"/>
      <c r="G19" s="254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93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8">
        <v>9</v>
      </c>
      <c r="B20" s="249" t="s">
        <v>112</v>
      </c>
      <c r="C20" s="259" t="s">
        <v>113</v>
      </c>
      <c r="D20" s="250" t="s">
        <v>98</v>
      </c>
      <c r="E20" s="251">
        <v>1</v>
      </c>
      <c r="F20" s="252"/>
      <c r="G20" s="253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99</v>
      </c>
      <c r="T20" s="231" t="s">
        <v>89</v>
      </c>
      <c r="U20" s="231">
        <v>0</v>
      </c>
      <c r="V20" s="231">
        <f>ROUND(E20*U20,2)</f>
        <v>0</v>
      </c>
      <c r="W20" s="231"/>
      <c r="X20" s="231" t="s">
        <v>90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91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25">
      <c r="A21" s="248">
        <v>10</v>
      </c>
      <c r="B21" s="249" t="s">
        <v>114</v>
      </c>
      <c r="C21" s="259" t="s">
        <v>115</v>
      </c>
      <c r="D21" s="250" t="s">
        <v>98</v>
      </c>
      <c r="E21" s="251">
        <v>1</v>
      </c>
      <c r="F21" s="252"/>
      <c r="G21" s="253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99</v>
      </c>
      <c r="T21" s="231" t="s">
        <v>89</v>
      </c>
      <c r="U21" s="231">
        <v>0</v>
      </c>
      <c r="V21" s="231">
        <f>ROUND(E21*U21,2)</f>
        <v>0</v>
      </c>
      <c r="W21" s="231"/>
      <c r="X21" s="231" t="s">
        <v>90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91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48">
        <v>11</v>
      </c>
      <c r="B22" s="249" t="s">
        <v>116</v>
      </c>
      <c r="C22" s="259" t="s">
        <v>117</v>
      </c>
      <c r="D22" s="250" t="s">
        <v>98</v>
      </c>
      <c r="E22" s="251">
        <v>1</v>
      </c>
      <c r="F22" s="252"/>
      <c r="G22" s="253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99</v>
      </c>
      <c r="T22" s="231" t="s">
        <v>89</v>
      </c>
      <c r="U22" s="231">
        <v>0</v>
      </c>
      <c r="V22" s="231">
        <f>ROUND(E22*U22,2)</f>
        <v>0</v>
      </c>
      <c r="W22" s="231"/>
      <c r="X22" s="231" t="s">
        <v>90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91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1" x14ac:dyDescent="0.25">
      <c r="A23" s="248">
        <v>12</v>
      </c>
      <c r="B23" s="249" t="s">
        <v>118</v>
      </c>
      <c r="C23" s="259" t="s">
        <v>119</v>
      </c>
      <c r="D23" s="250" t="s">
        <v>98</v>
      </c>
      <c r="E23" s="251">
        <v>1</v>
      </c>
      <c r="F23" s="252"/>
      <c r="G23" s="253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99</v>
      </c>
      <c r="T23" s="231" t="s">
        <v>89</v>
      </c>
      <c r="U23" s="231">
        <v>0</v>
      </c>
      <c r="V23" s="231">
        <f>ROUND(E23*U23,2)</f>
        <v>0</v>
      </c>
      <c r="W23" s="231"/>
      <c r="X23" s="231" t="s">
        <v>90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91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8">
        <v>13</v>
      </c>
      <c r="B24" s="249" t="s">
        <v>120</v>
      </c>
      <c r="C24" s="259" t="s">
        <v>121</v>
      </c>
      <c r="D24" s="250" t="s">
        <v>98</v>
      </c>
      <c r="E24" s="251">
        <v>1</v>
      </c>
      <c r="F24" s="252"/>
      <c r="G24" s="253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99</v>
      </c>
      <c r="T24" s="231" t="s">
        <v>89</v>
      </c>
      <c r="U24" s="231">
        <v>0</v>
      </c>
      <c r="V24" s="231">
        <f>ROUND(E24*U24,2)</f>
        <v>0</v>
      </c>
      <c r="W24" s="231"/>
      <c r="X24" s="231" t="s">
        <v>90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91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40">
        <v>14</v>
      </c>
      <c r="B25" s="241" t="s">
        <v>122</v>
      </c>
      <c r="C25" s="257" t="s">
        <v>123</v>
      </c>
      <c r="D25" s="242" t="s">
        <v>98</v>
      </c>
      <c r="E25" s="243">
        <v>1</v>
      </c>
      <c r="F25" s="244"/>
      <c r="G25" s="245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99</v>
      </c>
      <c r="T25" s="231" t="s">
        <v>89</v>
      </c>
      <c r="U25" s="231">
        <v>0</v>
      </c>
      <c r="V25" s="231">
        <f>ROUND(E25*U25,2)</f>
        <v>0</v>
      </c>
      <c r="W25" s="231"/>
      <c r="X25" s="231" t="s">
        <v>90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91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29"/>
      <c r="B26" s="230"/>
      <c r="C26" s="258" t="s">
        <v>124</v>
      </c>
      <c r="D26" s="247"/>
      <c r="E26" s="247"/>
      <c r="F26" s="247"/>
      <c r="G26" s="247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93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60" t="s">
        <v>125</v>
      </c>
      <c r="D27" s="254"/>
      <c r="E27" s="254"/>
      <c r="F27" s="254"/>
      <c r="G27" s="254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93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60" t="s">
        <v>126</v>
      </c>
      <c r="D28" s="254"/>
      <c r="E28" s="254"/>
      <c r="F28" s="254"/>
      <c r="G28" s="254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93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29"/>
      <c r="B29" s="230"/>
      <c r="C29" s="260" t="s">
        <v>127</v>
      </c>
      <c r="D29" s="254"/>
      <c r="E29" s="254"/>
      <c r="F29" s="254"/>
      <c r="G29" s="254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93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40">
        <v>15</v>
      </c>
      <c r="B30" s="241" t="s">
        <v>128</v>
      </c>
      <c r="C30" s="257" t="s">
        <v>129</v>
      </c>
      <c r="D30" s="242" t="s">
        <v>98</v>
      </c>
      <c r="E30" s="243">
        <v>1</v>
      </c>
      <c r="F30" s="244"/>
      <c r="G30" s="245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99</v>
      </c>
      <c r="T30" s="231" t="s">
        <v>89</v>
      </c>
      <c r="U30" s="231">
        <v>0</v>
      </c>
      <c r="V30" s="231">
        <f>ROUND(E30*U30,2)</f>
        <v>0</v>
      </c>
      <c r="W30" s="231"/>
      <c r="X30" s="231" t="s">
        <v>90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91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29"/>
      <c r="B31" s="230"/>
      <c r="C31" s="258" t="s">
        <v>130</v>
      </c>
      <c r="D31" s="247"/>
      <c r="E31" s="247"/>
      <c r="F31" s="247"/>
      <c r="G31" s="247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93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60" t="s">
        <v>131</v>
      </c>
      <c r="D32" s="254"/>
      <c r="E32" s="254"/>
      <c r="F32" s="254"/>
      <c r="G32" s="254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93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29"/>
      <c r="B33" s="230"/>
      <c r="C33" s="260" t="s">
        <v>132</v>
      </c>
      <c r="D33" s="254"/>
      <c r="E33" s="254"/>
      <c r="F33" s="254"/>
      <c r="G33" s="254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93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40">
        <v>16</v>
      </c>
      <c r="B34" s="241" t="s">
        <v>133</v>
      </c>
      <c r="C34" s="257" t="s">
        <v>134</v>
      </c>
      <c r="D34" s="242" t="s">
        <v>98</v>
      </c>
      <c r="E34" s="243">
        <v>1</v>
      </c>
      <c r="F34" s="244"/>
      <c r="G34" s="245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99</v>
      </c>
      <c r="T34" s="231" t="s">
        <v>89</v>
      </c>
      <c r="U34" s="231">
        <v>0</v>
      </c>
      <c r="V34" s="231">
        <f>ROUND(E34*U34,2)</f>
        <v>0</v>
      </c>
      <c r="W34" s="231"/>
      <c r="X34" s="231" t="s">
        <v>90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91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29"/>
      <c r="B35" s="230"/>
      <c r="C35" s="258" t="s">
        <v>135</v>
      </c>
      <c r="D35" s="247"/>
      <c r="E35" s="247"/>
      <c r="F35" s="247"/>
      <c r="G35" s="247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93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8">
        <v>17</v>
      </c>
      <c r="B36" s="249" t="s">
        <v>136</v>
      </c>
      <c r="C36" s="259" t="s">
        <v>137</v>
      </c>
      <c r="D36" s="250" t="s">
        <v>98</v>
      </c>
      <c r="E36" s="251">
        <v>1</v>
      </c>
      <c r="F36" s="252"/>
      <c r="G36" s="253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99</v>
      </c>
      <c r="T36" s="231" t="s">
        <v>89</v>
      </c>
      <c r="U36" s="231">
        <v>0</v>
      </c>
      <c r="V36" s="231">
        <f>ROUND(E36*U36,2)</f>
        <v>0</v>
      </c>
      <c r="W36" s="231"/>
      <c r="X36" s="231" t="s">
        <v>90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91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40">
        <v>18</v>
      </c>
      <c r="B37" s="241" t="s">
        <v>138</v>
      </c>
      <c r="C37" s="257" t="s">
        <v>139</v>
      </c>
      <c r="D37" s="242" t="s">
        <v>98</v>
      </c>
      <c r="E37" s="243">
        <v>1</v>
      </c>
      <c r="F37" s="244"/>
      <c r="G37" s="245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99</v>
      </c>
      <c r="T37" s="231" t="s">
        <v>89</v>
      </c>
      <c r="U37" s="231">
        <v>0</v>
      </c>
      <c r="V37" s="231">
        <f>ROUND(E37*U37,2)</f>
        <v>0</v>
      </c>
      <c r="W37" s="231"/>
      <c r="X37" s="231" t="s">
        <v>90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91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29"/>
      <c r="B38" s="230"/>
      <c r="C38" s="258" t="s">
        <v>140</v>
      </c>
      <c r="D38" s="247"/>
      <c r="E38" s="247"/>
      <c r="F38" s="247"/>
      <c r="G38" s="247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93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29"/>
      <c r="B39" s="230"/>
      <c r="C39" s="260" t="s">
        <v>141</v>
      </c>
      <c r="D39" s="254"/>
      <c r="E39" s="254"/>
      <c r="F39" s="254"/>
      <c r="G39" s="254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93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0">
        <v>19</v>
      </c>
      <c r="B40" s="241" t="s">
        <v>142</v>
      </c>
      <c r="C40" s="257" t="s">
        <v>143</v>
      </c>
      <c r="D40" s="242" t="s">
        <v>98</v>
      </c>
      <c r="E40" s="243">
        <v>1</v>
      </c>
      <c r="F40" s="244"/>
      <c r="G40" s="24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99</v>
      </c>
      <c r="T40" s="231" t="s">
        <v>89</v>
      </c>
      <c r="U40" s="231">
        <v>0</v>
      </c>
      <c r="V40" s="231">
        <f>ROUND(E40*U40,2)</f>
        <v>0</v>
      </c>
      <c r="W40" s="231"/>
      <c r="X40" s="231" t="s">
        <v>90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91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29"/>
      <c r="B41" s="230"/>
      <c r="C41" s="258" t="s">
        <v>144</v>
      </c>
      <c r="D41" s="247"/>
      <c r="E41" s="247"/>
      <c r="F41" s="247"/>
      <c r="G41" s="247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93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29"/>
      <c r="B42" s="230"/>
      <c r="C42" s="260" t="s">
        <v>145</v>
      </c>
      <c r="D42" s="254"/>
      <c r="E42" s="254"/>
      <c r="F42" s="254"/>
      <c r="G42" s="254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93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29"/>
      <c r="B43" s="230"/>
      <c r="C43" s="260" t="s">
        <v>146</v>
      </c>
      <c r="D43" s="254"/>
      <c r="E43" s="254"/>
      <c r="F43" s="254"/>
      <c r="G43" s="254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93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29"/>
      <c r="B44" s="230"/>
      <c r="C44" s="260" t="s">
        <v>147</v>
      </c>
      <c r="D44" s="254"/>
      <c r="E44" s="254"/>
      <c r="F44" s="254"/>
      <c r="G44" s="254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93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29"/>
      <c r="B45" s="230"/>
      <c r="C45" s="260" t="s">
        <v>148</v>
      </c>
      <c r="D45" s="254"/>
      <c r="E45" s="254"/>
      <c r="F45" s="254"/>
      <c r="G45" s="254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93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29"/>
      <c r="B46" s="230"/>
      <c r="C46" s="260" t="s">
        <v>149</v>
      </c>
      <c r="D46" s="254"/>
      <c r="E46" s="254"/>
      <c r="F46" s="254"/>
      <c r="G46" s="254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93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8">
        <v>20</v>
      </c>
      <c r="B47" s="249" t="s">
        <v>150</v>
      </c>
      <c r="C47" s="259" t="s">
        <v>151</v>
      </c>
      <c r="D47" s="250" t="s">
        <v>98</v>
      </c>
      <c r="E47" s="251">
        <v>1</v>
      </c>
      <c r="F47" s="252"/>
      <c r="G47" s="253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99</v>
      </c>
      <c r="T47" s="231" t="s">
        <v>89</v>
      </c>
      <c r="U47" s="231">
        <v>0</v>
      </c>
      <c r="V47" s="231">
        <f>ROUND(E47*U47,2)</f>
        <v>0</v>
      </c>
      <c r="W47" s="231"/>
      <c r="X47" s="231" t="s">
        <v>90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91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8">
        <v>21</v>
      </c>
      <c r="B48" s="249" t="s">
        <v>152</v>
      </c>
      <c r="C48" s="259" t="s">
        <v>153</v>
      </c>
      <c r="D48" s="250" t="s">
        <v>98</v>
      </c>
      <c r="E48" s="251">
        <v>1</v>
      </c>
      <c r="F48" s="252"/>
      <c r="G48" s="253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99</v>
      </c>
      <c r="T48" s="231" t="s">
        <v>89</v>
      </c>
      <c r="U48" s="231">
        <v>0</v>
      </c>
      <c r="V48" s="231">
        <f>ROUND(E48*U48,2)</f>
        <v>0</v>
      </c>
      <c r="W48" s="231"/>
      <c r="X48" s="231" t="s">
        <v>90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91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0.399999999999999" outlineLevel="1" x14ac:dyDescent="0.25">
      <c r="A49" s="248">
        <v>22</v>
      </c>
      <c r="B49" s="249" t="s">
        <v>154</v>
      </c>
      <c r="C49" s="259" t="s">
        <v>155</v>
      </c>
      <c r="D49" s="250" t="s">
        <v>98</v>
      </c>
      <c r="E49" s="251">
        <v>1</v>
      </c>
      <c r="F49" s="252"/>
      <c r="G49" s="253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99</v>
      </c>
      <c r="T49" s="231" t="s">
        <v>89</v>
      </c>
      <c r="U49" s="231">
        <v>0</v>
      </c>
      <c r="V49" s="231">
        <f>ROUND(E49*U49,2)</f>
        <v>0</v>
      </c>
      <c r="W49" s="231"/>
      <c r="X49" s="231" t="s">
        <v>90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91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5">
      <c r="A50" s="234" t="s">
        <v>83</v>
      </c>
      <c r="B50" s="235" t="s">
        <v>57</v>
      </c>
      <c r="C50" s="256" t="s">
        <v>30</v>
      </c>
      <c r="D50" s="236"/>
      <c r="E50" s="237"/>
      <c r="F50" s="238"/>
      <c r="G50" s="239">
        <f>SUMIF(AG51:AG72,"&lt;&gt;NOR",G51:G72)</f>
        <v>0</v>
      </c>
      <c r="H50" s="233"/>
      <c r="I50" s="233">
        <f>SUM(I51:I72)</f>
        <v>0</v>
      </c>
      <c r="J50" s="233"/>
      <c r="K50" s="233">
        <f>SUM(K51:K72)</f>
        <v>0</v>
      </c>
      <c r="L50" s="233"/>
      <c r="M50" s="233">
        <f>SUM(M51:M72)</f>
        <v>0</v>
      </c>
      <c r="N50" s="233"/>
      <c r="O50" s="233">
        <f>SUM(O51:O72)</f>
        <v>0</v>
      </c>
      <c r="P50" s="233"/>
      <c r="Q50" s="233">
        <f>SUM(Q51:Q72)</f>
        <v>0</v>
      </c>
      <c r="R50" s="233"/>
      <c r="S50" s="233"/>
      <c r="T50" s="233"/>
      <c r="U50" s="233"/>
      <c r="V50" s="233">
        <f>SUM(V51:V72)</f>
        <v>0</v>
      </c>
      <c r="W50" s="233"/>
      <c r="X50" s="233"/>
      <c r="AG50" t="s">
        <v>84</v>
      </c>
    </row>
    <row r="51" spans="1:60" outlineLevel="1" x14ac:dyDescent="0.25">
      <c r="A51" s="248">
        <v>23</v>
      </c>
      <c r="B51" s="249" t="s">
        <v>156</v>
      </c>
      <c r="C51" s="259" t="s">
        <v>157</v>
      </c>
      <c r="D51" s="250" t="s">
        <v>98</v>
      </c>
      <c r="E51" s="251">
        <v>1</v>
      </c>
      <c r="F51" s="252"/>
      <c r="G51" s="253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99</v>
      </c>
      <c r="T51" s="231" t="s">
        <v>89</v>
      </c>
      <c r="U51" s="231">
        <v>0</v>
      </c>
      <c r="V51" s="231">
        <f>ROUND(E51*U51,2)</f>
        <v>0</v>
      </c>
      <c r="W51" s="231"/>
      <c r="X51" s="231" t="s">
        <v>158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159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0">
        <v>24</v>
      </c>
      <c r="B52" s="241" t="s">
        <v>160</v>
      </c>
      <c r="C52" s="257" t="s">
        <v>161</v>
      </c>
      <c r="D52" s="242" t="s">
        <v>87</v>
      </c>
      <c r="E52" s="243">
        <v>1</v>
      </c>
      <c r="F52" s="244"/>
      <c r="G52" s="245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88</v>
      </c>
      <c r="T52" s="231" t="s">
        <v>89</v>
      </c>
      <c r="U52" s="231">
        <v>0</v>
      </c>
      <c r="V52" s="231">
        <f>ROUND(E52*U52,2)</f>
        <v>0</v>
      </c>
      <c r="W52" s="231"/>
      <c r="X52" s="231" t="s">
        <v>90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91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29"/>
      <c r="B53" s="230"/>
      <c r="C53" s="258" t="s">
        <v>162</v>
      </c>
      <c r="D53" s="247"/>
      <c r="E53" s="247"/>
      <c r="F53" s="247"/>
      <c r="G53" s="247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93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29"/>
      <c r="B54" s="230"/>
      <c r="C54" s="260" t="s">
        <v>163</v>
      </c>
      <c r="D54" s="254"/>
      <c r="E54" s="254"/>
      <c r="F54" s="254"/>
      <c r="G54" s="254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93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29"/>
      <c r="B55" s="230"/>
      <c r="C55" s="260" t="s">
        <v>164</v>
      </c>
      <c r="D55" s="254"/>
      <c r="E55" s="254"/>
      <c r="F55" s="254"/>
      <c r="G55" s="254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93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29"/>
      <c r="B56" s="230"/>
      <c r="C56" s="260" t="s">
        <v>165</v>
      </c>
      <c r="D56" s="254"/>
      <c r="E56" s="254"/>
      <c r="F56" s="254"/>
      <c r="G56" s="254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93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29"/>
      <c r="B57" s="230"/>
      <c r="C57" s="260" t="s">
        <v>166</v>
      </c>
      <c r="D57" s="254"/>
      <c r="E57" s="254"/>
      <c r="F57" s="254"/>
      <c r="G57" s="254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93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29"/>
      <c r="B58" s="230"/>
      <c r="C58" s="260" t="s">
        <v>167</v>
      </c>
      <c r="D58" s="254"/>
      <c r="E58" s="254"/>
      <c r="F58" s="254"/>
      <c r="G58" s="254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93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29"/>
      <c r="B59" s="230"/>
      <c r="C59" s="260" t="s">
        <v>168</v>
      </c>
      <c r="D59" s="254"/>
      <c r="E59" s="254"/>
      <c r="F59" s="254"/>
      <c r="G59" s="254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93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29"/>
      <c r="B60" s="230"/>
      <c r="C60" s="260" t="s">
        <v>169</v>
      </c>
      <c r="D60" s="254"/>
      <c r="E60" s="254"/>
      <c r="F60" s="254"/>
      <c r="G60" s="254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93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29"/>
      <c r="B61" s="230"/>
      <c r="C61" s="260" t="s">
        <v>170</v>
      </c>
      <c r="D61" s="254"/>
      <c r="E61" s="254"/>
      <c r="F61" s="254"/>
      <c r="G61" s="254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93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29"/>
      <c r="B62" s="230"/>
      <c r="C62" s="260" t="s">
        <v>171</v>
      </c>
      <c r="D62" s="254"/>
      <c r="E62" s="254"/>
      <c r="F62" s="254"/>
      <c r="G62" s="254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93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29"/>
      <c r="B63" s="230"/>
      <c r="C63" s="260" t="s">
        <v>172</v>
      </c>
      <c r="D63" s="254"/>
      <c r="E63" s="254"/>
      <c r="F63" s="254"/>
      <c r="G63" s="254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93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29"/>
      <c r="B64" s="230"/>
      <c r="C64" s="260" t="s">
        <v>173</v>
      </c>
      <c r="D64" s="254"/>
      <c r="E64" s="254"/>
      <c r="F64" s="254"/>
      <c r="G64" s="254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93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29"/>
      <c r="B65" s="230"/>
      <c r="C65" s="260" t="s">
        <v>174</v>
      </c>
      <c r="D65" s="254"/>
      <c r="E65" s="254"/>
      <c r="F65" s="254"/>
      <c r="G65" s="254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93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29"/>
      <c r="B66" s="230"/>
      <c r="C66" s="260" t="s">
        <v>175</v>
      </c>
      <c r="D66" s="254"/>
      <c r="E66" s="254"/>
      <c r="F66" s="254"/>
      <c r="G66" s="254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93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29"/>
      <c r="B67" s="230"/>
      <c r="C67" s="260" t="s">
        <v>176</v>
      </c>
      <c r="D67" s="254"/>
      <c r="E67" s="254"/>
      <c r="F67" s="254"/>
      <c r="G67" s="254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93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29"/>
      <c r="B68" s="230"/>
      <c r="C68" s="260" t="s">
        <v>177</v>
      </c>
      <c r="D68" s="254"/>
      <c r="E68" s="254"/>
      <c r="F68" s="254"/>
      <c r="G68" s="254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93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29"/>
      <c r="B69" s="230"/>
      <c r="C69" s="260" t="s">
        <v>178</v>
      </c>
      <c r="D69" s="254"/>
      <c r="E69" s="254"/>
      <c r="F69" s="254"/>
      <c r="G69" s="254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93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29"/>
      <c r="B70" s="230"/>
      <c r="C70" s="260" t="s">
        <v>179</v>
      </c>
      <c r="D70" s="254"/>
      <c r="E70" s="254"/>
      <c r="F70" s="254"/>
      <c r="G70" s="254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93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29"/>
      <c r="B71" s="230"/>
      <c r="C71" s="260" t="s">
        <v>184</v>
      </c>
      <c r="D71" s="254"/>
      <c r="E71" s="254"/>
      <c r="F71" s="254"/>
      <c r="G71" s="254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93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29"/>
      <c r="B72" s="230"/>
      <c r="C72" s="260" t="s">
        <v>180</v>
      </c>
      <c r="D72" s="254"/>
      <c r="E72" s="254"/>
      <c r="F72" s="254"/>
      <c r="G72" s="254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93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v>15</v>
      </c>
      <c r="AF73">
        <v>21</v>
      </c>
      <c r="AG73" t="s">
        <v>70</v>
      </c>
    </row>
    <row r="74" spans="1:60" x14ac:dyDescent="0.25">
      <c r="A74" s="215"/>
      <c r="B74" s="216" t="s">
        <v>31</v>
      </c>
      <c r="C74" s="262"/>
      <c r="D74" s="217"/>
      <c r="E74" s="218"/>
      <c r="F74" s="218"/>
      <c r="G74" s="255">
        <f>G8+G50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f>SUMIF(L7:L72,AE73,G7:G72)</f>
        <v>0</v>
      </c>
      <c r="AF74">
        <f>SUMIF(L7:L72,AF73,G7:G72)</f>
        <v>0</v>
      </c>
      <c r="AG74" t="s">
        <v>181</v>
      </c>
    </row>
    <row r="75" spans="1:60" x14ac:dyDescent="0.25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5">
      <c r="A76" s="3"/>
      <c r="B76" s="4"/>
      <c r="C76" s="261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5">
      <c r="A77" s="219" t="s">
        <v>182</v>
      </c>
      <c r="B77" s="219"/>
      <c r="C77" s="263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5">
      <c r="A78" s="220"/>
      <c r="B78" s="221"/>
      <c r="C78" s="264"/>
      <c r="D78" s="221"/>
      <c r="E78" s="221"/>
      <c r="F78" s="221"/>
      <c r="G78" s="22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G78" t="s">
        <v>183</v>
      </c>
    </row>
    <row r="79" spans="1:60" x14ac:dyDescent="0.25">
      <c r="A79" s="223"/>
      <c r="B79" s="224"/>
      <c r="C79" s="265"/>
      <c r="D79" s="224"/>
      <c r="E79" s="224"/>
      <c r="F79" s="224"/>
      <c r="G79" s="22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5">
      <c r="A80" s="223"/>
      <c r="B80" s="224"/>
      <c r="C80" s="265"/>
      <c r="D80" s="224"/>
      <c r="E80" s="224"/>
      <c r="F80" s="224"/>
      <c r="G80" s="22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5">
      <c r="A81" s="223"/>
      <c r="B81" s="224"/>
      <c r="C81" s="265"/>
      <c r="D81" s="224"/>
      <c r="E81" s="224"/>
      <c r="F81" s="224"/>
      <c r="G81" s="22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5">
      <c r="A82" s="226"/>
      <c r="B82" s="227"/>
      <c r="C82" s="266"/>
      <c r="D82" s="227"/>
      <c r="E82" s="227"/>
      <c r="F82" s="227"/>
      <c r="G82" s="228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5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5">
      <c r="C84" s="267"/>
      <c r="D84" s="10"/>
      <c r="AG84" t="s">
        <v>185</v>
      </c>
    </row>
    <row r="85" spans="1:33" x14ac:dyDescent="0.25">
      <c r="D85" s="10"/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5">
    <mergeCell ref="C68:G68"/>
    <mergeCell ref="C69:G69"/>
    <mergeCell ref="C70:G70"/>
    <mergeCell ref="C71:G71"/>
    <mergeCell ref="C72:G72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44:G44"/>
    <mergeCell ref="C45:G45"/>
    <mergeCell ref="C46:G46"/>
    <mergeCell ref="C53:G53"/>
    <mergeCell ref="C54:G54"/>
    <mergeCell ref="C55:G55"/>
    <mergeCell ref="C35:G35"/>
    <mergeCell ref="C38:G38"/>
    <mergeCell ref="C39:G39"/>
    <mergeCell ref="C41:G41"/>
    <mergeCell ref="C42:G42"/>
    <mergeCell ref="C43:G43"/>
    <mergeCell ref="C27:G27"/>
    <mergeCell ref="C28:G28"/>
    <mergeCell ref="C29:G29"/>
    <mergeCell ref="C31:G31"/>
    <mergeCell ref="C32:G32"/>
    <mergeCell ref="C33:G33"/>
    <mergeCell ref="A1:G1"/>
    <mergeCell ref="C2:G2"/>
    <mergeCell ref="C3:G3"/>
    <mergeCell ref="C4:G4"/>
    <mergeCell ref="A77:C77"/>
    <mergeCell ref="A78:G82"/>
    <mergeCell ref="C10:G10"/>
    <mergeCell ref="C18:G18"/>
    <mergeCell ref="C19:G19"/>
    <mergeCell ref="C26:G2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B Pol'!Názvy_tisku</vt:lpstr>
      <vt:lpstr>oadresa</vt:lpstr>
      <vt:lpstr>Stavba!Objednatel</vt:lpstr>
      <vt:lpstr>Stavba!Objekt</vt:lpstr>
      <vt:lpstr>'SO 00 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2021-12-07T09:20:46Z</dcterms:modified>
</cp:coreProperties>
</file>