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are\OneDrive\Plocha\MŠ Komenského\3. DSP+DPS\4. Rozpočty a VV\SO 01 - Mateřská škola\"/>
    </mc:Choice>
  </mc:AlternateContent>
  <xr:revisionPtr revIDLastSave="0" documentId="13_ncr:1_{F86440DC-3DCB-4E08-A630-E22B7B8F071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kapitulace" sheetId="1" r:id="rId1"/>
    <sheet name="Položky všech ceníků" sheetId="2" r:id="rId2"/>
  </sheets>
  <definedNames>
    <definedName name="_xlnm.Print_Titles" localSheetId="1">'Položky všech ceníků'!$1:$1</definedName>
    <definedName name="_xlnm.Print_Titles" localSheetId="0">Rekapitulace!$1:$1</definedName>
    <definedName name="_xlnm.Print_Area" localSheetId="1">'Položky všech ceníků'!$A$1:$AK$264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165" i="2" l="1"/>
  <c r="AJ59" i="2"/>
  <c r="AJ37" i="2"/>
  <c r="AJ248" i="2"/>
  <c r="AJ245" i="2"/>
  <c r="AJ246" i="2"/>
  <c r="AJ247" i="2"/>
  <c r="AJ244" i="2"/>
  <c r="AJ252" i="2" l="1"/>
  <c r="AJ249" i="2"/>
  <c r="AJ250" i="2"/>
  <c r="AJ251" i="2"/>
  <c r="AJ118" i="2"/>
  <c r="AJ185" i="2"/>
  <c r="AJ184" i="2"/>
  <c r="AJ183" i="2"/>
  <c r="AJ182" i="2"/>
  <c r="AJ220" i="2"/>
  <c r="AJ219" i="2"/>
  <c r="AJ218" i="2"/>
  <c r="AJ211" i="2"/>
  <c r="AJ212" i="2"/>
  <c r="AJ213" i="2"/>
  <c r="AJ214" i="2"/>
  <c r="AJ215" i="2"/>
  <c r="AJ216" i="2"/>
  <c r="AJ217" i="2"/>
  <c r="AJ221" i="2"/>
  <c r="AJ222" i="2"/>
  <c r="AJ223" i="2"/>
  <c r="AJ210" i="2"/>
  <c r="AJ198" i="2"/>
  <c r="AJ197" i="2"/>
  <c r="AJ196" i="2"/>
  <c r="AJ189" i="2"/>
  <c r="AJ162" i="2"/>
  <c r="AJ163" i="2"/>
  <c r="AJ164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6" i="2"/>
  <c r="AJ187" i="2"/>
  <c r="AJ188" i="2"/>
  <c r="AJ190" i="2"/>
  <c r="AJ191" i="2"/>
  <c r="AJ192" i="2"/>
  <c r="AJ193" i="2"/>
  <c r="AJ194" i="2"/>
  <c r="AJ195" i="2"/>
  <c r="AJ161" i="2"/>
  <c r="AJ83" i="2"/>
  <c r="AJ107" i="2"/>
  <c r="AJ114" i="2"/>
  <c r="AJ113" i="2"/>
  <c r="AJ112" i="2"/>
  <c r="AJ111" i="2"/>
  <c r="AJ110" i="2"/>
  <c r="AJ103" i="2"/>
  <c r="AJ104" i="2"/>
  <c r="AJ105" i="2"/>
  <c r="AJ106" i="2"/>
  <c r="AJ108" i="2"/>
  <c r="AJ109" i="2"/>
  <c r="AJ115" i="2"/>
  <c r="AJ116" i="2"/>
  <c r="AJ117" i="2"/>
  <c r="AJ119" i="2"/>
  <c r="AJ102" i="2"/>
  <c r="AJ142" i="2"/>
  <c r="AJ141" i="2"/>
  <c r="AJ140" i="2"/>
  <c r="AJ139" i="2"/>
  <c r="AJ143" i="2"/>
  <c r="AJ144" i="2"/>
  <c r="AJ145" i="2"/>
  <c r="AJ147" i="2"/>
  <c r="AJ146" i="2"/>
  <c r="AJ150" i="2"/>
  <c r="AJ149" i="2"/>
  <c r="AJ148" i="2"/>
  <c r="AJ82" i="2"/>
  <c r="AJ81" i="2"/>
  <c r="AJ80" i="2"/>
  <c r="AJ75" i="2"/>
  <c r="AJ60" i="2"/>
  <c r="AJ77" i="2"/>
  <c r="AJ57" i="2"/>
  <c r="AJ58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6" i="2"/>
  <c r="AJ78" i="2"/>
  <c r="AJ79" i="2"/>
  <c r="AJ84" i="2"/>
  <c r="AJ56" i="2"/>
  <c r="AJ36" i="2"/>
  <c r="AJ35" i="2"/>
  <c r="AJ33" i="2"/>
  <c r="AJ34" i="2"/>
  <c r="AJ38" i="2"/>
  <c r="AJ6" i="2"/>
  <c r="AJ27" i="2"/>
  <c r="AJ28" i="2"/>
  <c r="AJ29" i="2"/>
  <c r="AJ30" i="2"/>
  <c r="AJ31" i="2"/>
  <c r="AJ32" i="2"/>
  <c r="AJ26" i="2"/>
  <c r="B85" i="2" l="1"/>
  <c r="B199" i="2"/>
  <c r="B253" i="2"/>
  <c r="B151" i="2"/>
  <c r="B120" i="2"/>
  <c r="B224" i="2"/>
  <c r="K17" i="2"/>
  <c r="K14" i="2" s="1"/>
  <c r="B7" i="2"/>
  <c r="B39" i="2"/>
  <c r="F257" i="2"/>
  <c r="F44" i="2"/>
  <c r="F204" i="2"/>
  <c r="F228" i="2"/>
  <c r="F124" i="2"/>
  <c r="K130" i="2" s="1"/>
  <c r="K127" i="2" s="1"/>
  <c r="F89" i="2"/>
  <c r="K95" i="2" s="1"/>
  <c r="K92" i="2" s="1"/>
  <c r="F155" i="2"/>
  <c r="F11" i="2"/>
  <c r="U18" i="1" s="1"/>
  <c r="K263" i="2" l="1"/>
  <c r="K260" i="2" s="1"/>
  <c r="U24" i="1"/>
  <c r="K50" i="2"/>
  <c r="K47" i="2" s="1"/>
  <c r="U19" i="1"/>
  <c r="W19" i="1" s="1"/>
  <c r="W18" i="1"/>
  <c r="F232" i="2"/>
  <c r="W24" i="1" l="1"/>
  <c r="U25" i="1"/>
  <c r="W25" i="1" s="1"/>
  <c r="K238" i="2"/>
  <c r="K235" i="2" s="1"/>
  <c r="U20" i="1"/>
  <c r="W20" i="1" l="1"/>
  <c r="U21" i="1"/>
  <c r="W21" i="1" l="1"/>
  <c r="U28" i="1"/>
  <c r="U29" i="1" l="1"/>
  <c r="W28" i="1"/>
  <c r="W29" i="1" l="1"/>
  <c r="W31" i="1" s="1"/>
  <c r="K35" i="1" s="1"/>
  <c r="U31" i="1"/>
  <c r="S35" i="1" l="1"/>
  <c r="K38" i="1"/>
  <c r="O35" i="1" l="1"/>
  <c r="O38" i="1" s="1"/>
  <c r="S38" i="1"/>
</calcChain>
</file>

<file path=xl/sharedStrings.xml><?xml version="1.0" encoding="utf-8"?>
<sst xmlns="http://schemas.openxmlformats.org/spreadsheetml/2006/main" count="586" uniqueCount="230">
  <si>
    <t>Název:</t>
  </si>
  <si>
    <t>Rekapitulace</t>
  </si>
  <si>
    <t>Kap.</t>
  </si>
  <si>
    <t>Popis položky</t>
  </si>
  <si>
    <t>Základ DPH</t>
  </si>
  <si>
    <t>Základ 21,00%</t>
  </si>
  <si>
    <t>A.</t>
  </si>
  <si>
    <t>UPRAVENÉ ROZPOČTOVÉ NÁKLADY</t>
  </si>
  <si>
    <t/>
  </si>
  <si>
    <t>1.</t>
  </si>
  <si>
    <t>2.</t>
  </si>
  <si>
    <t>3.</t>
  </si>
  <si>
    <t>4.</t>
  </si>
  <si>
    <t>5.</t>
  </si>
  <si>
    <t>MATERIÁL</t>
  </si>
  <si>
    <t>CELKEM URN</t>
  </si>
  <si>
    <t>B.</t>
  </si>
  <si>
    <t>DODÁVKY ZAŘÍZENÍ</t>
  </si>
  <si>
    <t>Dodávka zařízení (specifikace)</t>
  </si>
  <si>
    <t>CELKEM DODÁVKY</t>
  </si>
  <si>
    <t>C.</t>
  </si>
  <si>
    <t>VEDLEJŠÍ ROZPOČTOVÉ NÁKLADY</t>
  </si>
  <si>
    <t>podružný montážní materiál</t>
  </si>
  <si>
    <t>CELKEM VRN</t>
  </si>
  <si>
    <t>Σ</t>
  </si>
  <si>
    <t>REKAPITULACE CELKEM</t>
  </si>
  <si>
    <t>Základ DPH (*)</t>
  </si>
  <si>
    <t>DPH</t>
  </si>
  <si>
    <t>Celkem s DPH</t>
  </si>
  <si>
    <t>Sazba 21,00%</t>
  </si>
  <si>
    <t>Celkem:</t>
  </si>
  <si>
    <t>(*) byl upraven z důvodu zaokrouhlení</t>
  </si>
  <si>
    <t xml:space="preserve">Demontáže </t>
  </si>
  <si>
    <t>Poř.č.</t>
  </si>
  <si>
    <t>Číslo pol.</t>
  </si>
  <si>
    <t>Cena/jedn. [Kč]</t>
  </si>
  <si>
    <t>Množství</t>
  </si>
  <si>
    <t>Jedn.</t>
  </si>
  <si>
    <t>Celkem [Kč]</t>
  </si>
  <si>
    <t>01</t>
  </si>
  <si>
    <t>Demontáže stávající elektroinstalace NN a SLP</t>
  </si>
  <si>
    <t>hod</t>
  </si>
  <si>
    <t>Celkem za ceník:</t>
  </si>
  <si>
    <t>Cena:</t>
  </si>
  <si>
    <t>Kč</t>
  </si>
  <si>
    <t>1,00</t>
  </si>
  <si>
    <t>ks</t>
  </si>
  <si>
    <t>02</t>
  </si>
  <si>
    <t>03</t>
  </si>
  <si>
    <t>m</t>
  </si>
  <si>
    <t>04</t>
  </si>
  <si>
    <t>05</t>
  </si>
  <si>
    <t>06</t>
  </si>
  <si>
    <t>Rozváděče, přívodní vedení</t>
  </si>
  <si>
    <t>Instalace povrchového rozváděče R2 (osazení, výplet, zapojení) - celek</t>
  </si>
  <si>
    <t>CYKY-J 5x10 - pod omítku</t>
  </si>
  <si>
    <t>Drážka ve zdi do 30x30mm</t>
  </si>
  <si>
    <t>07</t>
  </si>
  <si>
    <t>Silnoproudá elektroinstalace</t>
  </si>
  <si>
    <t>Instalace povrchového čtvercového svítidla 600x600mm</t>
  </si>
  <si>
    <t xml:space="preserve">Instalace povrchového lineárního svítidla </t>
  </si>
  <si>
    <t xml:space="preserve">Instalace povrchového kruhového svítidla </t>
  </si>
  <si>
    <t>Instalace nouzového povrchového svítidla s piktogramem</t>
  </si>
  <si>
    <t>Instalace vypínače řaz. 1 na omítku</t>
  </si>
  <si>
    <t>08</t>
  </si>
  <si>
    <t>Instalace vypínače řaz. 6 na omítku</t>
  </si>
  <si>
    <t>09</t>
  </si>
  <si>
    <t>Instalace krabice pr.68mm - pod omítku</t>
  </si>
  <si>
    <t>10</t>
  </si>
  <si>
    <t>Vykroužení kapsy pro krabici pr.68mm</t>
  </si>
  <si>
    <t>11</t>
  </si>
  <si>
    <t>Instalace vypínače řaz. 1  - pod omítku</t>
  </si>
  <si>
    <t>12</t>
  </si>
  <si>
    <t>13</t>
  </si>
  <si>
    <t>Instalace vypínače řaz. 6  - pod omítku</t>
  </si>
  <si>
    <t>14</t>
  </si>
  <si>
    <t>15</t>
  </si>
  <si>
    <t>Instalace vypínače řaz. 7 - pod omítku</t>
  </si>
  <si>
    <t>16</t>
  </si>
  <si>
    <t>Instalace otočného stmívače DALI - pod omítku</t>
  </si>
  <si>
    <t>17</t>
  </si>
  <si>
    <t>Instalace jednonásobné zásuvky 230V - pod omítku</t>
  </si>
  <si>
    <t>18</t>
  </si>
  <si>
    <t xml:space="preserve">Instalace trojpólového stiskacího spínače 400V </t>
  </si>
  <si>
    <t>19</t>
  </si>
  <si>
    <t>Instalace dvojnásobné zásuvky 230V - pod omítku</t>
  </si>
  <si>
    <t>20</t>
  </si>
  <si>
    <t>Instalace jednonásobné zásuvky 230V na omítku</t>
  </si>
  <si>
    <t>21</t>
  </si>
  <si>
    <t>22</t>
  </si>
  <si>
    <t>Instalace hl.  a doplňujícího pospojování (instalace MET svorek a vodičů H07V-K ZŽ)</t>
  </si>
  <si>
    <t>clk</t>
  </si>
  <si>
    <t>23</t>
  </si>
  <si>
    <t>24</t>
  </si>
  <si>
    <t>25</t>
  </si>
  <si>
    <t>Instalce plastové el. inst. lišty/trubky</t>
  </si>
  <si>
    <t>26</t>
  </si>
  <si>
    <t>27</t>
  </si>
  <si>
    <t>28</t>
  </si>
  <si>
    <t>Slaboproudá elektroinstalace</t>
  </si>
  <si>
    <t>Instalace datového rozváděče DTx (osazení, zapojení)</t>
  </si>
  <si>
    <t>Instalace systému interkomu - celek</t>
  </si>
  <si>
    <t>Instalce WIFI routeru</t>
  </si>
  <si>
    <t>Instatace ústředny EZS</t>
  </si>
  <si>
    <t>Instalace PIR detektoru</t>
  </si>
  <si>
    <t>Materiály</t>
  </si>
  <si>
    <t>CYKY-J 3x1,5</t>
  </si>
  <si>
    <t>Celkem za skupinu:</t>
  </si>
  <si>
    <t>Rozváděče NN, přívodní vedení</t>
  </si>
  <si>
    <t xml:space="preserve">Rozváděč R2 (skříň, výbava) - dle schéma </t>
  </si>
  <si>
    <t xml:space="preserve">Rozváděč R3 (skříň, výbava) - dle schéma </t>
  </si>
  <si>
    <t>Nouzové svítidlo, EXIT, 1W, LED, 125lm, Basic, IP65, 3h, svítí při výpadku, přisazené, piktogram ve směru úniku, přisazené</t>
  </si>
  <si>
    <t>Krabice KP68</t>
  </si>
  <si>
    <t>Hlavní a doplňkové ochr. pospojování  - svorky MET + vodiče H07V-K ZŽ - dle schémat</t>
  </si>
  <si>
    <t>CYKY-J 3x2,5</t>
  </si>
  <si>
    <t>29</t>
  </si>
  <si>
    <t>CYKY-J 5x2,5</t>
  </si>
  <si>
    <t>30</t>
  </si>
  <si>
    <t>31</t>
  </si>
  <si>
    <t>32</t>
  </si>
  <si>
    <t>CYKY-J 5x4</t>
  </si>
  <si>
    <t>33</t>
  </si>
  <si>
    <t>CYKY-J 5x1,5</t>
  </si>
  <si>
    <t>34</t>
  </si>
  <si>
    <t>35</t>
  </si>
  <si>
    <t>CYKY-O 3x1,5</t>
  </si>
  <si>
    <t xml:space="preserve">Sádra elektrikářská </t>
  </si>
  <si>
    <t>kg</t>
  </si>
  <si>
    <t>Datový rozváděč DTx (Skříň  a výbava) - celek</t>
  </si>
  <si>
    <t>FTP cat 6</t>
  </si>
  <si>
    <t>Obebná plast. trubka pr. 20mm, bílá</t>
  </si>
  <si>
    <t>Celkem za materiály:</t>
  </si>
  <si>
    <t>Dodávky zařízení (specifikace)</t>
  </si>
  <si>
    <t xml:space="preserve">Revize elektroinstalace </t>
  </si>
  <si>
    <t>Dokumentace skutečného provedení stavby</t>
  </si>
  <si>
    <t>ckl</t>
  </si>
  <si>
    <t>Koordinace prací</t>
  </si>
  <si>
    <t>Odvoz a likvidace odpadu</t>
  </si>
  <si>
    <t>Celkem za dodávky:</t>
  </si>
  <si>
    <t>Investor:</t>
  </si>
  <si>
    <t>Část:</t>
  </si>
  <si>
    <t>Instalace povrchového rozváděče R4 (osazení, výplet, zapojení) - celek</t>
  </si>
  <si>
    <t>Instalace rozváděče pod omítku R1 (osazení, výplet, zapojení) - celek</t>
  </si>
  <si>
    <t>Instalace rozváděče pod omítku R5 (osazení, výplet, zapojení) - celek</t>
  </si>
  <si>
    <t>Instalace rozváděče pod omítku R6 (osazení, výplet, zapojení) - celek</t>
  </si>
  <si>
    <t>Instalace rozváděče pod omítku RE (osazení, výplet, zapojení) - celek</t>
  </si>
  <si>
    <t>CYKY-J 5x16 - pod omítku</t>
  </si>
  <si>
    <t>CYKY-J 5x25 - pod omítku</t>
  </si>
  <si>
    <t>1-AYKY 4x70 - pod omítku</t>
  </si>
  <si>
    <t>Instalace venkovních reflektorů</t>
  </si>
  <si>
    <t>Instalace vypínače řaz. 7 na omítku</t>
  </si>
  <si>
    <t>Instalace dvojnásobné zásuvky 230V na omítku</t>
  </si>
  <si>
    <t>Instalce plastové el. inst. trubky</t>
  </si>
  <si>
    <t>Instalce ocelové el. inst. trubky</t>
  </si>
  <si>
    <t>Instalce el. inst. chráničky 20mm</t>
  </si>
  <si>
    <t xml:space="preserve">Rozváděč R4 (skříň, výbava) - dle schéma </t>
  </si>
  <si>
    <t xml:space="preserve">Rozváděč R5 (skříň, výbava) - dle schéma </t>
  </si>
  <si>
    <t xml:space="preserve">Rozváděč R6 (skříň, výbava) - dle schéma </t>
  </si>
  <si>
    <t xml:space="preserve">Rozváděč R1 (skříň, výbava) - dle schéma </t>
  </si>
  <si>
    <t xml:space="preserve">Rozváděč RE (skříň, výbava) - dle schéma </t>
  </si>
  <si>
    <t>Instalace kabelu CYKY - povrchově v trubce</t>
  </si>
  <si>
    <t>Instalace kabelu CYKY - pod omítku</t>
  </si>
  <si>
    <t>Instalace datové zásuvky 2xRJ45 - pod omítku</t>
  </si>
  <si>
    <t>FTP cat6 - pod omítkou v trubce</t>
  </si>
  <si>
    <t>VD 08-8x05 - pod omítkou v trubce</t>
  </si>
  <si>
    <t>Instalace expanderu EZS</t>
  </si>
  <si>
    <t>Instalace klávesnice PZS</t>
  </si>
  <si>
    <t>Instalace venkovní sirény PZS</t>
  </si>
  <si>
    <t>Instalace vnitřní sirény PZS</t>
  </si>
  <si>
    <t>Instatace ústředny PZS</t>
  </si>
  <si>
    <t>Drážka ve zdi do 90x90mm</t>
  </si>
  <si>
    <t>LED čtvercové  svítidlo DALI, 49W, 5700lm, 4000K + rám pro přisazenou montáž UQRAM</t>
  </si>
  <si>
    <t>LED čtvercové   svítidlo ND, 49W, 5700lm, 4000K + rám pro přisazenou montáž UQRAM</t>
  </si>
  <si>
    <t>LED lineární svítidlo 50W, 7500lm, 4000K, IP65, přisazené</t>
  </si>
  <si>
    <t>LED kruhové svítidlo White, 18W, NW, 1200lm, 4000K, přisazené</t>
  </si>
  <si>
    <t>LED reflektor 30W, 2700lm, 4000K, IP40, přisazené</t>
  </si>
  <si>
    <t>Vypínač řaz. 1 na omítku</t>
  </si>
  <si>
    <t>Vypínače řaz. 7 na omítku</t>
  </si>
  <si>
    <t>Vypínače řaz. 6 na omítku</t>
  </si>
  <si>
    <t>Vypínače řaz. 1  - pod omítku</t>
  </si>
  <si>
    <t>Vypínače řaz. 6  - pod omítku</t>
  </si>
  <si>
    <t>Vypínače řaz. 7 - pod omítku</t>
  </si>
  <si>
    <t>Stmívač otočný DALI,vč. otoč. krytu a rámečku, bílý</t>
  </si>
  <si>
    <t>Jednonásobná zásuvka 230V - pod omítku</t>
  </si>
  <si>
    <t xml:space="preserve">Trojpólový stiskací spínač 400V </t>
  </si>
  <si>
    <t>Dvojnásobná zásuvka 230V - pod omítku</t>
  </si>
  <si>
    <t>Jednonásobná zásuvka 230V na omítku</t>
  </si>
  <si>
    <t>Dvojnásobná zásuvka 230V na omítku</t>
  </si>
  <si>
    <t>SYKFY 2x2x0,5</t>
  </si>
  <si>
    <t>Obebná ocelová trubka pr. 20mm, bílá</t>
  </si>
  <si>
    <t>El. inst. chránička 20mm</t>
  </si>
  <si>
    <t>Pomocný ostatní materiál</t>
  </si>
  <si>
    <t>Datová zásuvka 2x RJ45, bílá - komplet</t>
  </si>
  <si>
    <t>WIFI router</t>
  </si>
  <si>
    <t>Obecná plast. trubka pr. 20mm, bílá</t>
  </si>
  <si>
    <t>VD 08-8x05</t>
  </si>
  <si>
    <t>CYA 16 ZŽ</t>
  </si>
  <si>
    <t>CYA 10 ZŽ</t>
  </si>
  <si>
    <t>CYA 25 ZŽ</t>
  </si>
  <si>
    <t>CYA 50 ZŽ</t>
  </si>
  <si>
    <t>Rekonstrukce el. instalace v objektu MŠ Komenského 78, 741 01, Nový Jičín</t>
  </si>
  <si>
    <t>Mateřská škola na ul. Komenského, č.p. 78, 741 01 Nový Jičín</t>
  </si>
  <si>
    <t>Venkovní siréna PZS</t>
  </si>
  <si>
    <t>Vnitřní siréna PZS</t>
  </si>
  <si>
    <t>Klávesnice PZS</t>
  </si>
  <si>
    <t>Detektor PIR+AM</t>
  </si>
  <si>
    <t>Demontáž a opětovná montáž stávajícího EKV</t>
  </si>
  <si>
    <t>h</t>
  </si>
  <si>
    <t>Ústřena PZS, 16 zón, max. 192 zón, na desce 4+1 PGM, včetně plechového boxu se zdrojem a akumulátorem</t>
  </si>
  <si>
    <t>Expander EZS, 8 vstupů ATZ v krytu</t>
  </si>
  <si>
    <t>Vápenocementová omítka rýh štuková ve stropech, šířky rýhy do 150 mm, vč. štukové omítky</t>
  </si>
  <si>
    <t>m2</t>
  </si>
  <si>
    <t>Vápenocementová omítka rýh štuková ve stěnách, šířky rýhy do 150 mm, vč. štukové omítky</t>
  </si>
  <si>
    <t>Přesun hmot pro budovy občanské výstavby, bydlení, výrobu a služby  s nosnou svislou konstrukcí zděnou z cihel, tvárnic nebo kamene vodorovná dopravní vzdálenost do 100 m pro budovy výšky do 6 m</t>
  </si>
  <si>
    <t>t</t>
  </si>
  <si>
    <t>Penetrace podkladu jednonásobná základní akrylátová v místnostech výšky do 3,80 m</t>
  </si>
  <si>
    <t>Malby z malířských směsí otěruvzdorných za mokra dvojnásobné, bílé za mokra otěruvzdorné výborně v místnostech výšky do 3,80 m</t>
  </si>
  <si>
    <t>Přípojení stáv. rozváděče R3 (výdej jídel 1.PP) - celek</t>
  </si>
  <si>
    <t>Zednické práce - úpravy stáv. výklenků po starych rozváděčích</t>
  </si>
  <si>
    <t xml:space="preserve">Demontáže   </t>
  </si>
  <si>
    <t>Montáže</t>
  </si>
  <si>
    <t>Instalce el. inst. chráničky 110mm</t>
  </si>
  <si>
    <t>Kabelová chránička 110mm</t>
  </si>
  <si>
    <t>El. inst. chránička 110mm</t>
  </si>
  <si>
    <t>36</t>
  </si>
  <si>
    <t>37</t>
  </si>
  <si>
    <t>38</t>
  </si>
  <si>
    <t>Instalace povrchového kruhového svítidla s pohybovým čidlem</t>
  </si>
  <si>
    <t>LED kruhové svítidlo White s pohybovým čidlem, 34W, 3800lm, 4000K, IP20, přisazené</t>
  </si>
  <si>
    <t>Výkaz výměr elektroinstalace NN a SLP - SO 01 mateřská školka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</si>
</sst>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164" formatCode="[$-10405]#,##0.00;\-#,##0.00"/>
    <numFmt numFmtId="165" formatCode="#,##0.00\ &quot;Kč&quot;"/>
    <numFmt numFmtId="166" formatCode="#,##0.00_ ;\-#,##0.00\ "/>
  </numFmts>
  <fonts count="17" x14ac:knownFonts="1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b/>
      <sz val="12"/>
      <color rgb="FF0000FF"/>
      <name val="Arial"/>
    </font>
    <font>
      <b/>
      <sz val="8.25"/>
      <color rgb="FF000000"/>
      <name val="Arial"/>
    </font>
    <font>
      <sz val="8.25"/>
      <color rgb="FF000000"/>
      <name val="Arial"/>
    </font>
    <font>
      <sz val="10"/>
      <color rgb="FF000000"/>
      <name val="Arial"/>
    </font>
    <font>
      <b/>
      <sz val="9.75"/>
      <color rgb="FF000000"/>
      <name val="Arial"/>
    </font>
    <font>
      <b/>
      <sz val="9.75"/>
      <color rgb="FF000080"/>
      <name val="Arial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8.25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b/>
      <sz val="9.75"/>
      <color rgb="FF000000"/>
      <name val="Arial"/>
      <family val="2"/>
      <charset val="238"/>
    </font>
    <font>
      <sz val="12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0" fontId="11" fillId="0" borderId="0"/>
  </cellStyleXfs>
  <cellXfs count="71">
    <xf numFmtId="0" fontId="1" fillId="0" borderId="0" xfId="0" applyFont="1"/>
    <xf numFmtId="0" fontId="1" fillId="2" borderId="0" xfId="1" applyFont="1" applyFill="1" applyAlignment="1">
      <alignment vertical="top" wrapText="1"/>
    </xf>
    <xf numFmtId="0" fontId="1" fillId="2" borderId="2" xfId="1" applyFont="1" applyFill="1" applyBorder="1" applyAlignment="1">
      <alignment vertical="top" wrapText="1"/>
    </xf>
    <xf numFmtId="0" fontId="1" fillId="2" borderId="1" xfId="1" applyFont="1" applyFill="1" applyBorder="1" applyAlignment="1">
      <alignment vertical="top" wrapText="1"/>
    </xf>
    <xf numFmtId="0" fontId="1" fillId="2" borderId="3" xfId="1" applyFont="1" applyFill="1" applyBorder="1" applyAlignment="1">
      <alignment vertical="top" wrapText="1"/>
    </xf>
    <xf numFmtId="0" fontId="1" fillId="3" borderId="0" xfId="1" applyFont="1" applyFill="1" applyAlignment="1">
      <alignment vertical="top" wrapText="1"/>
    </xf>
    <xf numFmtId="0" fontId="1" fillId="2" borderId="4" xfId="1" applyFont="1" applyFill="1" applyBorder="1" applyAlignment="1">
      <alignment vertical="top" wrapText="1"/>
    </xf>
    <xf numFmtId="0" fontId="1" fillId="2" borderId="5" xfId="1" applyFont="1" applyFill="1" applyBorder="1" applyAlignment="1">
      <alignment vertical="top" wrapText="1"/>
    </xf>
    <xf numFmtId="0" fontId="1" fillId="2" borderId="6" xfId="1" applyFont="1" applyFill="1" applyBorder="1" applyAlignment="1">
      <alignment vertical="top" wrapText="1"/>
    </xf>
    <xf numFmtId="0" fontId="1" fillId="2" borderId="7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7" xfId="1" applyFont="1" applyBorder="1" applyAlignment="1">
      <alignment vertical="top" wrapText="1"/>
    </xf>
    <xf numFmtId="0" fontId="9" fillId="0" borderId="7" xfId="1" applyFont="1" applyBorder="1" applyAlignment="1">
      <alignment horizontal="right" vertical="top" wrapText="1" readingOrder="1"/>
    </xf>
    <xf numFmtId="0" fontId="6" fillId="0" borderId="10" xfId="1" applyFont="1" applyBorder="1" applyAlignment="1">
      <alignment horizontal="right" vertical="top" wrapText="1" readingOrder="1"/>
    </xf>
    <xf numFmtId="0" fontId="6" fillId="0" borderId="10" xfId="1" applyFont="1" applyBorder="1" applyAlignment="1">
      <alignment horizontal="right" vertical="center" wrapText="1" readingOrder="1"/>
    </xf>
    <xf numFmtId="165" fontId="1" fillId="0" borderId="0" xfId="0" applyNumberFormat="1" applyFont="1"/>
    <xf numFmtId="8" fontId="15" fillId="0" borderId="7" xfId="1" applyNumberFormat="1" applyFont="1" applyBorder="1" applyAlignment="1">
      <alignment horizontal="right" vertical="top" wrapText="1" readingOrder="1"/>
    </xf>
    <xf numFmtId="8" fontId="15" fillId="0" borderId="0" xfId="1" applyNumberFormat="1" applyFont="1" applyAlignment="1">
      <alignment horizontal="right" vertical="top" wrapText="1" readingOrder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7" fillId="0" borderId="0" xfId="1" applyFont="1" applyAlignment="1">
      <alignment horizontal="left" vertical="top" wrapText="1" readingOrder="1"/>
    </xf>
    <xf numFmtId="0" fontId="9" fillId="0" borderId="7" xfId="1" applyFont="1" applyBorder="1" applyAlignment="1">
      <alignment horizontal="right" vertical="top" wrapText="1" readingOrder="1"/>
    </xf>
    <xf numFmtId="0" fontId="1" fillId="0" borderId="7" xfId="1" applyFont="1" applyBorder="1" applyAlignment="1">
      <alignment vertical="top" wrapText="1"/>
    </xf>
    <xf numFmtId="8" fontId="9" fillId="0" borderId="7" xfId="1" applyNumberFormat="1" applyFont="1" applyBorder="1" applyAlignment="1">
      <alignment horizontal="right" vertical="top" wrapText="1" readingOrder="1"/>
    </xf>
    <xf numFmtId="8" fontId="15" fillId="0" borderId="7" xfId="1" applyNumberFormat="1" applyFont="1" applyBorder="1" applyAlignment="1">
      <alignment horizontal="right" vertical="top" wrapText="1" readingOrder="1"/>
    </xf>
    <xf numFmtId="0" fontId="9" fillId="0" borderId="0" xfId="1" applyFont="1" applyAlignment="1">
      <alignment horizontal="right" vertical="top" wrapText="1" readingOrder="1"/>
    </xf>
    <xf numFmtId="8" fontId="9" fillId="0" borderId="0" xfId="1" applyNumberFormat="1" applyFont="1" applyAlignment="1">
      <alignment horizontal="right" vertical="top" wrapText="1" readingOrder="1"/>
    </xf>
    <xf numFmtId="8" fontId="15" fillId="0" borderId="0" xfId="1" applyNumberFormat="1" applyFont="1" applyAlignment="1">
      <alignment horizontal="right" vertical="top" wrapText="1" readingOrder="1"/>
    </xf>
    <xf numFmtId="0" fontId="6" fillId="0" borderId="9" xfId="1" applyFont="1" applyBorder="1" applyAlignment="1">
      <alignment horizontal="left" vertical="center" wrapText="1" readingOrder="1"/>
    </xf>
    <xf numFmtId="0" fontId="1" fillId="0" borderId="9" xfId="1" applyFont="1" applyBorder="1" applyAlignment="1">
      <alignment vertical="top" wrapText="1"/>
    </xf>
    <xf numFmtId="0" fontId="6" fillId="0" borderId="9" xfId="1" applyFont="1" applyBorder="1" applyAlignment="1">
      <alignment vertical="center" wrapText="1" readingOrder="1"/>
    </xf>
    <xf numFmtId="4" fontId="6" fillId="0" borderId="9" xfId="1" applyNumberFormat="1" applyFont="1" applyBorder="1" applyAlignment="1">
      <alignment horizontal="right" vertical="center" wrapText="1" readingOrder="1"/>
    </xf>
    <xf numFmtId="0" fontId="8" fillId="0" borderId="7" xfId="1" applyFont="1" applyBorder="1" applyAlignment="1">
      <alignment vertical="top" wrapText="1" readingOrder="1"/>
    </xf>
    <xf numFmtId="0" fontId="6" fillId="0" borderId="0" xfId="1" applyFont="1" applyAlignment="1">
      <alignment horizontal="left" vertical="top" wrapText="1" readingOrder="1"/>
    </xf>
    <xf numFmtId="0" fontId="6" fillId="0" borderId="0" xfId="1" applyFont="1" applyAlignment="1">
      <alignment vertical="top" wrapText="1" readingOrder="1"/>
    </xf>
    <xf numFmtId="165" fontId="14" fillId="0" borderId="0" xfId="1" applyNumberFormat="1" applyFont="1" applyAlignment="1">
      <alignment horizontal="right" vertical="top" wrapText="1" readingOrder="1"/>
    </xf>
    <xf numFmtId="0" fontId="7" fillId="0" borderId="0" xfId="1" applyFont="1" applyAlignment="1">
      <alignment horizontal="right" vertical="top" wrapText="1" readingOrder="1"/>
    </xf>
    <xf numFmtId="0" fontId="7" fillId="0" borderId="0" xfId="1" applyFont="1" applyAlignment="1">
      <alignment vertical="top" wrapText="1" readingOrder="1"/>
    </xf>
    <xf numFmtId="0" fontId="6" fillId="0" borderId="0" xfId="1" applyFont="1" applyAlignment="1">
      <alignment horizontal="right" vertical="top" wrapText="1" readingOrder="1"/>
    </xf>
    <xf numFmtId="0" fontId="13" fillId="0" borderId="0" xfId="1" applyFont="1" applyAlignment="1">
      <alignment horizontal="right" vertical="top" wrapText="1" readingOrder="1"/>
    </xf>
    <xf numFmtId="165" fontId="13" fillId="0" borderId="0" xfId="1" applyNumberFormat="1" applyFont="1" applyAlignment="1">
      <alignment horizontal="right" vertical="top" wrapText="1" readingOrder="1"/>
    </xf>
    <xf numFmtId="165" fontId="1" fillId="0" borderId="0" xfId="0" applyNumberFormat="1" applyFont="1"/>
    <xf numFmtId="165" fontId="6" fillId="0" borderId="0" xfId="1" applyNumberFormat="1" applyFont="1" applyAlignment="1">
      <alignment horizontal="right" vertical="top" wrapText="1" readingOrder="1"/>
    </xf>
    <xf numFmtId="4" fontId="6" fillId="0" borderId="0" xfId="1" applyNumberFormat="1" applyFont="1" applyAlignment="1">
      <alignment horizontal="right" vertical="top" wrapText="1" readingOrder="1"/>
    </xf>
    <xf numFmtId="4" fontId="7" fillId="0" borderId="0" xfId="1" applyNumberFormat="1" applyFont="1" applyAlignment="1">
      <alignment horizontal="right" vertical="top" wrapText="1" readingOrder="1"/>
    </xf>
    <xf numFmtId="0" fontId="5" fillId="0" borderId="0" xfId="1" applyFont="1" applyAlignment="1">
      <alignment horizontal="center" vertical="top" wrapText="1" readingOrder="1"/>
    </xf>
    <xf numFmtId="0" fontId="6" fillId="0" borderId="9" xfId="1" applyFont="1" applyBorder="1" applyAlignment="1">
      <alignment horizontal="right" vertical="top" wrapText="1" readingOrder="1"/>
    </xf>
    <xf numFmtId="0" fontId="6" fillId="0" borderId="9" xfId="1" applyFont="1" applyBorder="1" applyAlignment="1">
      <alignment vertical="top" wrapText="1" readingOrder="1"/>
    </xf>
    <xf numFmtId="0" fontId="3" fillId="2" borderId="0" xfId="1" applyFont="1" applyFill="1" applyAlignment="1">
      <alignment horizontal="right" vertical="top" wrapText="1" readingOrder="1"/>
    </xf>
    <xf numFmtId="0" fontId="1" fillId="2" borderId="0" xfId="1" applyFont="1" applyFill="1" applyAlignment="1">
      <alignment vertical="top" wrapText="1"/>
    </xf>
    <xf numFmtId="0" fontId="16" fillId="2" borderId="0" xfId="1" applyFont="1" applyFill="1" applyAlignment="1">
      <alignment vertical="top" wrapText="1" readingOrder="1"/>
    </xf>
    <xf numFmtId="0" fontId="4" fillId="2" borderId="0" xfId="1" applyFont="1" applyFill="1" applyAlignment="1">
      <alignment vertical="top" wrapText="1" readingOrder="1"/>
    </xf>
    <xf numFmtId="0" fontId="13" fillId="0" borderId="0" xfId="1" applyFont="1" applyAlignment="1">
      <alignment vertical="top" wrapText="1" readingOrder="1"/>
    </xf>
    <xf numFmtId="164" fontId="7" fillId="0" borderId="0" xfId="1" applyNumberFormat="1" applyFont="1" applyAlignment="1">
      <alignment horizontal="right" vertical="top" wrapText="1" readingOrder="1"/>
    </xf>
    <xf numFmtId="165" fontId="9" fillId="0" borderId="7" xfId="1" applyNumberFormat="1" applyFont="1" applyBorder="1" applyAlignment="1">
      <alignment horizontal="right" vertical="top" wrapText="1" readingOrder="1"/>
    </xf>
    <xf numFmtId="165" fontId="9" fillId="0" borderId="0" xfId="1" applyNumberFormat="1" applyFont="1" applyAlignment="1">
      <alignment horizontal="right" vertical="top" wrapText="1" readingOrder="1"/>
    </xf>
    <xf numFmtId="164" fontId="14" fillId="0" borderId="10" xfId="1" applyNumberFormat="1" applyFont="1" applyBorder="1" applyAlignment="1">
      <alignment horizontal="right" vertical="center" wrapText="1" readingOrder="1"/>
    </xf>
    <xf numFmtId="0" fontId="1" fillId="0" borderId="10" xfId="1" applyFont="1" applyBorder="1" applyAlignment="1">
      <alignment vertical="top" wrapText="1"/>
    </xf>
    <xf numFmtId="0" fontId="6" fillId="0" borderId="10" xfId="1" applyFont="1" applyBorder="1" applyAlignment="1">
      <alignment horizontal="right" vertical="center" wrapText="1" readingOrder="1"/>
    </xf>
    <xf numFmtId="0" fontId="6" fillId="0" borderId="10" xfId="1" applyFont="1" applyBorder="1" applyAlignment="1">
      <alignment vertical="center" wrapText="1" readingOrder="1"/>
    </xf>
    <xf numFmtId="166" fontId="7" fillId="0" borderId="0" xfId="1" applyNumberFormat="1" applyFont="1" applyAlignment="1">
      <alignment horizontal="right" vertical="top" wrapText="1" readingOrder="1"/>
    </xf>
    <xf numFmtId="164" fontId="13" fillId="0" borderId="0" xfId="1" applyNumberFormat="1" applyFont="1" applyAlignment="1">
      <alignment horizontal="right" vertical="top" wrapText="1" readingOrder="1"/>
    </xf>
    <xf numFmtId="0" fontId="10" fillId="0" borderId="0" xfId="1" applyFont="1" applyAlignment="1">
      <alignment horizontal="left" vertical="top" wrapText="1" readingOrder="1"/>
    </xf>
    <xf numFmtId="165" fontId="1" fillId="0" borderId="7" xfId="1" applyNumberFormat="1" applyFont="1" applyBorder="1" applyAlignment="1">
      <alignment vertical="top" wrapText="1"/>
    </xf>
    <xf numFmtId="0" fontId="6" fillId="0" borderId="10" xfId="1" applyFont="1" applyBorder="1" applyAlignment="1">
      <alignment horizontal="right" vertical="top" wrapText="1" readingOrder="1"/>
    </xf>
    <xf numFmtId="0" fontId="6" fillId="0" borderId="10" xfId="1" applyFont="1" applyBorder="1" applyAlignment="1">
      <alignment vertical="top" wrapText="1" readingOrder="1"/>
    </xf>
    <xf numFmtId="165" fontId="15" fillId="0" borderId="7" xfId="1" applyNumberFormat="1" applyFont="1" applyBorder="1" applyAlignment="1">
      <alignment horizontal="right" vertical="top" wrapText="1" readingOrder="1"/>
    </xf>
    <xf numFmtId="0" fontId="1" fillId="0" borderId="0" xfId="0" applyFont="1" applyAlignment="1">
      <alignment wrapText="1"/>
    </xf>
    <xf numFmtId="164" fontId="6" fillId="0" borderId="10" xfId="1" applyNumberFormat="1" applyFont="1" applyBorder="1" applyAlignment="1">
      <alignment horizontal="right" vertical="center" wrapText="1" readingOrder="1"/>
    </xf>
    <xf numFmtId="164" fontId="7" fillId="0" borderId="0" xfId="1" applyNumberFormat="1" applyFont="1" applyAlignment="1" applyProtection="1">
      <alignment horizontal="right" vertical="top" wrapText="1" readingOrder="1"/>
      <protection locked="0"/>
    </xf>
    <xf numFmtId="0" fontId="6" fillId="0" borderId="10" xfId="1" applyFont="1" applyBorder="1" applyAlignment="1" applyProtection="1">
      <alignment horizontal="right" vertical="center" wrapText="1" readingOrder="1"/>
      <protection locked="0"/>
    </xf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0000FF"/>
      <rgbColor rgb="00D3D3D3"/>
      <rgbColor rgb="00808080"/>
      <rgbColor rgb="00000080"/>
      <rgbColor rgb="0000FFFF"/>
      <rgbColor rgb="00800000"/>
      <rgbColor rgb="00008000"/>
      <rgbColor rgb="00FF00FF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45"/>
  <sheetViews>
    <sheetView showGridLines="0" tabSelected="1" view="pageBreakPreview" zoomScaleNormal="100" zoomScaleSheetLayoutView="100" workbookViewId="0">
      <pane ySplit="1" topLeftCell="A2" activePane="bottomLeft" state="frozen"/>
      <selection pane="bottomLeft" activeCell="E4" sqref="E4:K4"/>
    </sheetView>
  </sheetViews>
  <sheetFormatPr defaultRowHeight="15" x14ac:dyDescent="0.25"/>
  <cols>
    <col min="1" max="2" width="0.5703125" customWidth="1"/>
    <col min="3" max="3" width="1.140625" customWidth="1"/>
    <col min="4" max="4" width="0.28515625" customWidth="1"/>
    <col min="5" max="5" width="6.7109375" customWidth="1"/>
    <col min="6" max="6" width="2" customWidth="1"/>
    <col min="7" max="7" width="0.42578125" customWidth="1"/>
    <col min="8" max="8" width="2" customWidth="1"/>
    <col min="9" max="9" width="1.140625" customWidth="1"/>
    <col min="10" max="10" width="0" hidden="1" customWidth="1"/>
    <col min="11" max="11" width="5.42578125" customWidth="1"/>
    <col min="12" max="12" width="4.85546875" customWidth="1"/>
    <col min="13" max="13" width="6.7109375" customWidth="1"/>
    <col min="14" max="14" width="0" hidden="1" customWidth="1"/>
    <col min="15" max="15" width="8.7109375" customWidth="1"/>
    <col min="16" max="16" width="0" hidden="1" customWidth="1"/>
    <col min="17" max="17" width="8.140625" customWidth="1"/>
    <col min="18" max="18" width="0" hidden="1" customWidth="1"/>
    <col min="19" max="19" width="16.140625" customWidth="1"/>
    <col min="20" max="20" width="4.85546875" customWidth="1"/>
    <col min="21" max="21" width="7.42578125" customWidth="1"/>
    <col min="22" max="22" width="6.7109375" customWidth="1"/>
    <col min="23" max="23" width="2.85546875" customWidth="1"/>
    <col min="24" max="24" width="2" customWidth="1"/>
    <col min="25" max="25" width="9.28515625" customWidth="1"/>
    <col min="26" max="26" width="0" hidden="1" customWidth="1"/>
    <col min="27" max="27" width="1.28515625" customWidth="1"/>
    <col min="28" max="29" width="0.5703125" customWidth="1"/>
  </cols>
  <sheetData>
    <row r="1" spans="2:28" ht="0" hidden="1" customHeight="1" x14ac:dyDescent="0.25"/>
    <row r="2" spans="2:28" ht="2.8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2:28" ht="5.65" customHeight="1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5"/>
    </row>
    <row r="4" spans="2:28" ht="16.350000000000001" customHeight="1" x14ac:dyDescent="0.25">
      <c r="B4" s="6"/>
      <c r="C4" s="1"/>
      <c r="D4" s="1"/>
      <c r="E4" s="48" t="s">
        <v>0</v>
      </c>
      <c r="F4" s="49"/>
      <c r="G4" s="49"/>
      <c r="H4" s="49"/>
      <c r="I4" s="49"/>
      <c r="J4" s="49"/>
      <c r="K4" s="49"/>
      <c r="L4" s="50" t="s">
        <v>200</v>
      </c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1"/>
      <c r="AA4" s="7"/>
      <c r="AB4" s="5"/>
    </row>
    <row r="5" spans="2:28" ht="16.350000000000001" customHeight="1" x14ac:dyDescent="0.25">
      <c r="B5" s="6"/>
      <c r="C5" s="1"/>
      <c r="D5" s="1"/>
      <c r="E5" s="48" t="s">
        <v>139</v>
      </c>
      <c r="F5" s="49"/>
      <c r="G5" s="49"/>
      <c r="H5" s="49"/>
      <c r="I5" s="49"/>
      <c r="J5" s="49"/>
      <c r="K5" s="49"/>
      <c r="L5" s="50" t="s">
        <v>201</v>
      </c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1"/>
      <c r="AA5" s="7"/>
      <c r="AB5" s="5"/>
    </row>
    <row r="6" spans="2:28" ht="16.350000000000001" customHeight="1" x14ac:dyDescent="0.25">
      <c r="B6" s="6"/>
      <c r="C6" s="1"/>
      <c r="D6" s="1"/>
      <c r="E6" s="48" t="s">
        <v>140</v>
      </c>
      <c r="F6" s="49"/>
      <c r="G6" s="49"/>
      <c r="H6" s="49"/>
      <c r="I6" s="49"/>
      <c r="J6" s="49"/>
      <c r="K6" s="49"/>
      <c r="L6" s="51" t="s">
        <v>229</v>
      </c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1"/>
      <c r="AA6" s="7"/>
      <c r="AB6" s="5"/>
    </row>
    <row r="7" spans="2:28" ht="0" hidden="1" customHeight="1" x14ac:dyDescent="0.25">
      <c r="B7" s="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7"/>
      <c r="AB7" s="5"/>
    </row>
    <row r="8" spans="2:28" ht="2.85" customHeight="1" x14ac:dyDescent="0.25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10"/>
      <c r="AB8" s="5"/>
    </row>
    <row r="9" spans="2:28" ht="2.85" customHeight="1" x14ac:dyDescent="0.25">
      <c r="B9" s="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2:28" ht="0" hidden="1" customHeight="1" x14ac:dyDescent="0.25"/>
    <row r="11" spans="2:28" ht="14.1" customHeight="1" x14ac:dyDescent="0.25"/>
    <row r="12" spans="2:28" ht="2.85" customHeight="1" x14ac:dyDescent="0.25"/>
    <row r="13" spans="2:28" ht="0" hidden="1" customHeight="1" x14ac:dyDescent="0.25"/>
    <row r="14" spans="2:28" ht="17.100000000000001" customHeight="1" x14ac:dyDescent="0.25">
      <c r="B14" s="45" t="s">
        <v>1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2:28" ht="2.85" customHeight="1" x14ac:dyDescent="0.25"/>
    <row r="16" spans="2:28" ht="11.45" customHeight="1" x14ac:dyDescent="0.25">
      <c r="B16" s="46" t="s">
        <v>2</v>
      </c>
      <c r="C16" s="29"/>
      <c r="D16" s="29"/>
      <c r="E16" s="29"/>
      <c r="F16" s="47" t="s">
        <v>3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46" t="s">
        <v>4</v>
      </c>
      <c r="V16" s="29"/>
      <c r="W16" s="46" t="s">
        <v>5</v>
      </c>
      <c r="X16" s="29"/>
      <c r="Y16" s="29"/>
      <c r="Z16" s="29"/>
      <c r="AA16" s="29"/>
      <c r="AB16" s="29"/>
    </row>
    <row r="17" spans="2:28" ht="11.45" customHeight="1" x14ac:dyDescent="0.25">
      <c r="B17" s="33" t="s">
        <v>6</v>
      </c>
      <c r="C17" s="19"/>
      <c r="D17" s="19"/>
      <c r="E17" s="19"/>
      <c r="F17" s="34" t="s">
        <v>7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38" t="s">
        <v>8</v>
      </c>
      <c r="V17" s="19"/>
      <c r="W17" s="38" t="s">
        <v>8</v>
      </c>
      <c r="X17" s="19"/>
      <c r="Y17" s="19"/>
      <c r="Z17" s="19"/>
      <c r="AA17" s="19"/>
      <c r="AB17" s="19"/>
    </row>
    <row r="18" spans="2:28" ht="11.25" customHeight="1" x14ac:dyDescent="0.25">
      <c r="B18" s="36" t="s">
        <v>9</v>
      </c>
      <c r="C18" s="19"/>
      <c r="D18" s="19"/>
      <c r="E18" s="19"/>
      <c r="F18" s="37" t="s">
        <v>219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40">
        <f>'Položky všech ceníků'!F11</f>
        <v>0</v>
      </c>
      <c r="V18" s="41"/>
      <c r="W18" s="40">
        <f>U18</f>
        <v>0</v>
      </c>
      <c r="X18" s="19"/>
      <c r="Y18" s="19"/>
      <c r="Z18" s="19"/>
      <c r="AA18" s="19"/>
      <c r="AB18" s="19"/>
    </row>
    <row r="19" spans="2:28" ht="11.45" customHeight="1" x14ac:dyDescent="0.25">
      <c r="B19" s="39" t="s">
        <v>10</v>
      </c>
      <c r="C19" s="19"/>
      <c r="D19" s="19"/>
      <c r="E19" s="19"/>
      <c r="F19" s="37" t="s">
        <v>220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40">
        <f>'Položky všech ceníků'!F44+'Položky všech ceníků'!F89+'Položky všech ceníků'!F124</f>
        <v>0</v>
      </c>
      <c r="V19" s="41"/>
      <c r="W19" s="44">
        <f>U19</f>
        <v>0</v>
      </c>
      <c r="X19" s="19"/>
      <c r="Y19" s="19"/>
      <c r="Z19" s="19"/>
      <c r="AA19" s="19"/>
      <c r="AB19" s="19"/>
    </row>
    <row r="20" spans="2:28" ht="11.45" customHeight="1" x14ac:dyDescent="0.25">
      <c r="B20" s="39" t="s">
        <v>11</v>
      </c>
      <c r="C20" s="19"/>
      <c r="D20" s="19"/>
      <c r="E20" s="19"/>
      <c r="F20" s="37" t="s">
        <v>14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40">
        <f>'Položky všech ceníků'!F232</f>
        <v>0</v>
      </c>
      <c r="V20" s="41"/>
      <c r="W20" s="40">
        <f>U20</f>
        <v>0</v>
      </c>
      <c r="X20" s="19"/>
      <c r="Y20" s="19"/>
      <c r="Z20" s="19"/>
      <c r="AA20" s="19"/>
      <c r="AB20" s="19"/>
    </row>
    <row r="21" spans="2:28" ht="11.45" customHeight="1" x14ac:dyDescent="0.25">
      <c r="B21" s="33" t="s">
        <v>8</v>
      </c>
      <c r="C21" s="19"/>
      <c r="D21" s="19"/>
      <c r="E21" s="19"/>
      <c r="F21" s="34" t="s">
        <v>15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42">
        <f>U20+U19+U18</f>
        <v>0</v>
      </c>
      <c r="V21" s="41"/>
      <c r="W21" s="43">
        <f>U21</f>
        <v>0</v>
      </c>
      <c r="X21" s="19"/>
      <c r="Y21" s="19"/>
      <c r="Z21" s="19"/>
      <c r="AA21" s="19"/>
      <c r="AB21" s="19"/>
    </row>
    <row r="22" spans="2:28" ht="11.45" customHeight="1" x14ac:dyDescent="0.25">
      <c r="B22" s="36" t="s">
        <v>8</v>
      </c>
      <c r="C22" s="19"/>
      <c r="D22" s="19"/>
      <c r="E22" s="19"/>
      <c r="F22" s="37" t="s">
        <v>8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36" t="s">
        <v>8</v>
      </c>
      <c r="V22" s="19"/>
      <c r="W22" s="36" t="s">
        <v>8</v>
      </c>
      <c r="X22" s="19"/>
      <c r="Y22" s="19"/>
      <c r="Z22" s="19"/>
      <c r="AA22" s="19"/>
      <c r="AB22" s="19"/>
    </row>
    <row r="23" spans="2:28" ht="11.25" customHeight="1" x14ac:dyDescent="0.25">
      <c r="B23" s="33" t="s">
        <v>16</v>
      </c>
      <c r="C23" s="19"/>
      <c r="D23" s="19"/>
      <c r="E23" s="19"/>
      <c r="F23" s="34" t="s">
        <v>17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38" t="s">
        <v>8</v>
      </c>
      <c r="V23" s="19"/>
      <c r="W23" s="38" t="s">
        <v>8</v>
      </c>
      <c r="X23" s="19"/>
      <c r="Y23" s="19"/>
      <c r="Z23" s="19"/>
      <c r="AA23" s="19"/>
      <c r="AB23" s="19"/>
    </row>
    <row r="24" spans="2:28" ht="11.45" customHeight="1" x14ac:dyDescent="0.25">
      <c r="B24" s="39" t="s">
        <v>12</v>
      </c>
      <c r="C24" s="19"/>
      <c r="D24" s="19"/>
      <c r="E24" s="19"/>
      <c r="F24" s="37" t="s">
        <v>18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40">
        <f>'Položky všech ceníků'!F257</f>
        <v>0</v>
      </c>
      <c r="V24" s="41"/>
      <c r="W24" s="40">
        <f>U24</f>
        <v>0</v>
      </c>
      <c r="X24" s="19"/>
      <c r="Y24" s="19"/>
      <c r="Z24" s="19"/>
      <c r="AA24" s="19"/>
      <c r="AB24" s="19"/>
    </row>
    <row r="25" spans="2:28" ht="11.45" customHeight="1" x14ac:dyDescent="0.25">
      <c r="B25" s="33" t="s">
        <v>8</v>
      </c>
      <c r="C25" s="19"/>
      <c r="D25" s="19"/>
      <c r="E25" s="19"/>
      <c r="F25" s="34" t="s">
        <v>19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35">
        <f>U24</f>
        <v>0</v>
      </c>
      <c r="V25" s="41"/>
      <c r="W25" s="35">
        <f>U25</f>
        <v>0</v>
      </c>
      <c r="X25" s="19"/>
      <c r="Y25" s="19"/>
      <c r="Z25" s="19"/>
      <c r="AA25" s="19"/>
      <c r="AB25" s="19"/>
    </row>
    <row r="26" spans="2:28" ht="11.45" customHeight="1" x14ac:dyDescent="0.25">
      <c r="B26" s="36" t="s">
        <v>8</v>
      </c>
      <c r="C26" s="19"/>
      <c r="D26" s="19"/>
      <c r="E26" s="19"/>
      <c r="F26" s="37" t="s">
        <v>8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36" t="s">
        <v>8</v>
      </c>
      <c r="V26" s="19"/>
      <c r="W26" s="36" t="s">
        <v>8</v>
      </c>
      <c r="X26" s="19"/>
      <c r="Y26" s="19"/>
      <c r="Z26" s="19"/>
      <c r="AA26" s="19"/>
      <c r="AB26" s="19"/>
    </row>
    <row r="27" spans="2:28" ht="11.45" customHeight="1" x14ac:dyDescent="0.25">
      <c r="B27" s="33" t="s">
        <v>20</v>
      </c>
      <c r="C27" s="19"/>
      <c r="D27" s="19"/>
      <c r="E27" s="19"/>
      <c r="F27" s="34" t="s">
        <v>21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38" t="s">
        <v>8</v>
      </c>
      <c r="V27" s="19"/>
      <c r="W27" s="38" t="s">
        <v>8</v>
      </c>
      <c r="X27" s="19"/>
      <c r="Y27" s="19"/>
      <c r="Z27" s="19"/>
      <c r="AA27" s="19"/>
      <c r="AB27" s="19"/>
    </row>
    <row r="28" spans="2:28" ht="11.25" customHeight="1" x14ac:dyDescent="0.25">
      <c r="B28" s="39" t="s">
        <v>13</v>
      </c>
      <c r="C28" s="19"/>
      <c r="D28" s="19"/>
      <c r="E28" s="19"/>
      <c r="F28" s="37" t="s">
        <v>22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40">
        <f>(U25+U21)*0.015</f>
        <v>0</v>
      </c>
      <c r="V28" s="19"/>
      <c r="W28" s="40">
        <f>U28</f>
        <v>0</v>
      </c>
      <c r="X28" s="19"/>
      <c r="Y28" s="19"/>
      <c r="Z28" s="19"/>
      <c r="AA28" s="19"/>
      <c r="AB28" s="19"/>
    </row>
    <row r="29" spans="2:28" ht="11.45" customHeight="1" x14ac:dyDescent="0.25">
      <c r="B29" s="33" t="s">
        <v>8</v>
      </c>
      <c r="C29" s="19"/>
      <c r="D29" s="19"/>
      <c r="E29" s="19"/>
      <c r="F29" s="34" t="s">
        <v>23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35">
        <f>U28</f>
        <v>0</v>
      </c>
      <c r="V29" s="19"/>
      <c r="W29" s="35">
        <f>U29</f>
        <v>0</v>
      </c>
      <c r="X29" s="19"/>
      <c r="Y29" s="19"/>
      <c r="Z29" s="19"/>
      <c r="AA29" s="19"/>
      <c r="AB29" s="19"/>
    </row>
    <row r="30" spans="2:28" ht="11.45" customHeight="1" x14ac:dyDescent="0.25">
      <c r="B30" s="36" t="s">
        <v>8</v>
      </c>
      <c r="C30" s="19"/>
      <c r="D30" s="19"/>
      <c r="E30" s="19"/>
      <c r="F30" s="37" t="s">
        <v>8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36" t="s">
        <v>8</v>
      </c>
      <c r="V30" s="19"/>
      <c r="W30" s="36" t="s">
        <v>8</v>
      </c>
      <c r="X30" s="19"/>
      <c r="Y30" s="19"/>
      <c r="Z30" s="19"/>
      <c r="AA30" s="19"/>
      <c r="AB30" s="19"/>
    </row>
    <row r="31" spans="2:28" ht="11.25" customHeight="1" x14ac:dyDescent="0.25">
      <c r="B31" s="28" t="s">
        <v>24</v>
      </c>
      <c r="C31" s="29"/>
      <c r="D31" s="29"/>
      <c r="E31" s="29"/>
      <c r="F31" s="30" t="s">
        <v>25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31">
        <f>U29+U25+U21</f>
        <v>0</v>
      </c>
      <c r="V31" s="29"/>
      <c r="W31" s="31">
        <f>W29+W25+W21</f>
        <v>0</v>
      </c>
      <c r="X31" s="29"/>
      <c r="Y31" s="29"/>
      <c r="Z31" s="29"/>
      <c r="AA31" s="29"/>
      <c r="AB31" s="29"/>
    </row>
    <row r="32" spans="2:28" ht="0" hidden="1" customHeight="1" x14ac:dyDescent="0.25"/>
    <row r="33" spans="2:28" ht="14.1" customHeight="1" x14ac:dyDescent="0.25"/>
    <row r="34" spans="2:28" x14ac:dyDescent="0.25">
      <c r="B34" s="32" t="s">
        <v>8</v>
      </c>
      <c r="C34" s="22"/>
      <c r="D34" s="22"/>
      <c r="E34" s="22"/>
      <c r="F34" s="22"/>
      <c r="G34" s="22"/>
      <c r="H34" s="22"/>
      <c r="I34" s="22"/>
      <c r="K34" s="21" t="s">
        <v>26</v>
      </c>
      <c r="L34" s="22"/>
      <c r="M34" s="22"/>
      <c r="O34" s="21" t="s">
        <v>27</v>
      </c>
      <c r="P34" s="22"/>
      <c r="Q34" s="22"/>
      <c r="S34" s="12" t="s">
        <v>28</v>
      </c>
    </row>
    <row r="35" spans="2:28" x14ac:dyDescent="0.25">
      <c r="B35" s="21" t="s">
        <v>29</v>
      </c>
      <c r="C35" s="22"/>
      <c r="D35" s="22"/>
      <c r="E35" s="22"/>
      <c r="F35" s="22"/>
      <c r="G35" s="22"/>
      <c r="H35" s="22"/>
      <c r="I35" s="22"/>
      <c r="J35" s="11"/>
      <c r="K35" s="23">
        <f>W31</f>
        <v>0</v>
      </c>
      <c r="L35" s="22"/>
      <c r="M35" s="22"/>
      <c r="N35" s="11"/>
      <c r="O35" s="24">
        <f>S35-K35</f>
        <v>0</v>
      </c>
      <c r="P35" s="22"/>
      <c r="Q35" s="22"/>
      <c r="R35" s="11"/>
      <c r="S35" s="16">
        <f>K35*1.21</f>
        <v>0</v>
      </c>
    </row>
    <row r="36" spans="2:28" ht="0" hidden="1" customHeight="1" x14ac:dyDescent="0.25"/>
    <row r="37" spans="2:28" ht="3" customHeight="1" x14ac:dyDescent="0.25"/>
    <row r="38" spans="2:28" x14ac:dyDescent="0.25">
      <c r="B38" s="25" t="s">
        <v>30</v>
      </c>
      <c r="C38" s="19"/>
      <c r="D38" s="19"/>
      <c r="E38" s="19"/>
      <c r="F38" s="19"/>
      <c r="G38" s="19"/>
      <c r="H38" s="19"/>
      <c r="I38" s="19"/>
      <c r="K38" s="26">
        <f>K35</f>
        <v>0</v>
      </c>
      <c r="L38" s="19"/>
      <c r="M38" s="19"/>
      <c r="O38" s="27">
        <f>O35</f>
        <v>0</v>
      </c>
      <c r="P38" s="19"/>
      <c r="Q38" s="19"/>
      <c r="S38" s="17">
        <f>S35</f>
        <v>0</v>
      </c>
    </row>
    <row r="39" spans="2:28" ht="2.85" customHeight="1" x14ac:dyDescent="0.25"/>
    <row r="40" spans="2:28" ht="11.25" customHeight="1" x14ac:dyDescent="0.25">
      <c r="B40" s="18" t="s">
        <v>31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2:28" ht="5.85" customHeight="1" x14ac:dyDescent="0.25"/>
    <row r="42" spans="2:28" ht="2.85" customHeight="1" x14ac:dyDescent="0.25"/>
    <row r="43" spans="2:28" ht="2.25" customHeight="1" x14ac:dyDescent="0.25">
      <c r="B43" s="20" t="s">
        <v>8</v>
      </c>
      <c r="C43" s="19"/>
    </row>
    <row r="44" spans="2:28" ht="11.45" customHeight="1" x14ac:dyDescent="0.25"/>
    <row r="45" spans="2:28" ht="0" hidden="1" customHeight="1" x14ac:dyDescent="0.25"/>
  </sheetData>
  <sheetProtection algorithmName="SHA-512" hashValue="Uh53W56gMERrIzhkk4m8n4ae0vaNkNkPcE9MZfnT82Q4mq8OHqFU85nMj/+xaa4F4+kWU7Qz59u0CAQ2Qg/zuA==" saltValue="BeKA5DcsQB8aRISgV3iBAw==" spinCount="100000" sheet="1" objects="1" scenarios="1"/>
  <mergeCells count="82">
    <mergeCell ref="E4:K4"/>
    <mergeCell ref="L4:Y4"/>
    <mergeCell ref="E5:K5"/>
    <mergeCell ref="L5:Y5"/>
    <mergeCell ref="E6:K6"/>
    <mergeCell ref="L6:Y6"/>
    <mergeCell ref="B14:AB14"/>
    <mergeCell ref="B16:E16"/>
    <mergeCell ref="F16:T16"/>
    <mergeCell ref="U16:V16"/>
    <mergeCell ref="W16:AB16"/>
    <mergeCell ref="B17:E17"/>
    <mergeCell ref="F17:T17"/>
    <mergeCell ref="U17:V17"/>
    <mergeCell ref="W17:AB17"/>
    <mergeCell ref="B18:E18"/>
    <mergeCell ref="F18:T18"/>
    <mergeCell ref="U18:V18"/>
    <mergeCell ref="W18:AB18"/>
    <mergeCell ref="B20:E20"/>
    <mergeCell ref="F20:T20"/>
    <mergeCell ref="U20:V20"/>
    <mergeCell ref="W20:AB20"/>
    <mergeCell ref="B19:E19"/>
    <mergeCell ref="F19:T19"/>
    <mergeCell ref="U19:V19"/>
    <mergeCell ref="W19:AB19"/>
    <mergeCell ref="B21:E21"/>
    <mergeCell ref="F21:T21"/>
    <mergeCell ref="U21:V21"/>
    <mergeCell ref="W21:AB21"/>
    <mergeCell ref="B22:E22"/>
    <mergeCell ref="F22:T22"/>
    <mergeCell ref="U22:V22"/>
    <mergeCell ref="W22:AB22"/>
    <mergeCell ref="B23:E23"/>
    <mergeCell ref="F23:T23"/>
    <mergeCell ref="U23:V23"/>
    <mergeCell ref="W23:AB23"/>
    <mergeCell ref="B24:E24"/>
    <mergeCell ref="F24:T24"/>
    <mergeCell ref="U24:V24"/>
    <mergeCell ref="W24:AB24"/>
    <mergeCell ref="B25:E25"/>
    <mergeCell ref="F25:T25"/>
    <mergeCell ref="U25:V25"/>
    <mergeCell ref="W25:AB25"/>
    <mergeCell ref="B26:E26"/>
    <mergeCell ref="F26:T26"/>
    <mergeCell ref="U26:V26"/>
    <mergeCell ref="W26:AB26"/>
    <mergeCell ref="B27:E27"/>
    <mergeCell ref="F27:T27"/>
    <mergeCell ref="U27:V27"/>
    <mergeCell ref="W27:AB27"/>
    <mergeCell ref="B28:E28"/>
    <mergeCell ref="F28:T28"/>
    <mergeCell ref="U28:V28"/>
    <mergeCell ref="W28:AB28"/>
    <mergeCell ref="B29:E29"/>
    <mergeCell ref="F29:T29"/>
    <mergeCell ref="U29:V29"/>
    <mergeCell ref="W29:AB29"/>
    <mergeCell ref="B30:E30"/>
    <mergeCell ref="F30:T30"/>
    <mergeCell ref="U30:V30"/>
    <mergeCell ref="W30:AB30"/>
    <mergeCell ref="B31:E31"/>
    <mergeCell ref="F31:T31"/>
    <mergeCell ref="U31:V31"/>
    <mergeCell ref="W31:AB31"/>
    <mergeCell ref="B34:I34"/>
    <mergeCell ref="K34:M34"/>
    <mergeCell ref="O34:Q34"/>
    <mergeCell ref="B40:AB40"/>
    <mergeCell ref="B43:C43"/>
    <mergeCell ref="B35:I35"/>
    <mergeCell ref="K35:M35"/>
    <mergeCell ref="O35:Q35"/>
    <mergeCell ref="B38:I38"/>
    <mergeCell ref="K38:M38"/>
    <mergeCell ref="O38:Q38"/>
  </mergeCells>
  <phoneticPr fontId="12" type="noConversion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K264"/>
  <sheetViews>
    <sheetView showGridLines="0" view="pageBreakPreview" zoomScale="130" zoomScaleNormal="100" zoomScaleSheetLayoutView="130" workbookViewId="0">
      <pane ySplit="1" topLeftCell="A2" activePane="bottomLeft" state="frozen"/>
      <selection pane="bottomLeft" activeCell="AE12" sqref="AE12"/>
    </sheetView>
  </sheetViews>
  <sheetFormatPr defaultRowHeight="15" x14ac:dyDescent="0.25"/>
  <cols>
    <col min="1" max="1" width="0.5703125" customWidth="1"/>
    <col min="2" max="2" width="1.5703125" customWidth="1"/>
    <col min="3" max="3" width="4.7109375" customWidth="1"/>
    <col min="4" max="4" width="1.28515625" customWidth="1"/>
    <col min="5" max="5" width="0" hidden="1" customWidth="1"/>
    <col min="6" max="6" width="3.5703125" customWidth="1"/>
    <col min="7" max="7" width="2" customWidth="1"/>
    <col min="8" max="8" width="0" hidden="1" customWidth="1"/>
    <col min="9" max="9" width="1.7109375" customWidth="1"/>
    <col min="10" max="10" width="0" hidden="1" customWidth="1"/>
    <col min="11" max="11" width="0.7109375" customWidth="1"/>
    <col min="12" max="12" width="0" hidden="1" customWidth="1"/>
    <col min="13" max="14" width="0.85546875" customWidth="1"/>
    <col min="15" max="15" width="0" hidden="1" customWidth="1"/>
    <col min="16" max="16" width="1.28515625" customWidth="1"/>
    <col min="17" max="17" width="0" hidden="1" customWidth="1"/>
    <col min="18" max="18" width="0.28515625" customWidth="1"/>
    <col min="19" max="19" width="5.5703125" customWidth="1"/>
    <col min="20" max="20" width="3.85546875" customWidth="1"/>
    <col min="21" max="21" width="0.5703125" customWidth="1"/>
    <col min="22" max="22" width="1.85546875" customWidth="1"/>
    <col min="23" max="23" width="0" hidden="1" customWidth="1"/>
    <col min="24" max="24" width="1" customWidth="1"/>
    <col min="25" max="25" width="0" hidden="1" customWidth="1"/>
    <col min="26" max="26" width="5.28515625" customWidth="1"/>
    <col min="27" max="28" width="0.85546875" customWidth="1"/>
    <col min="29" max="29" width="1.28515625" customWidth="1"/>
    <col min="30" max="30" width="19.140625" customWidth="1"/>
    <col min="31" max="31" width="13.28515625" customWidth="1"/>
    <col min="32" max="32" width="2.5703125" customWidth="1"/>
    <col min="33" max="33" width="6.42578125" customWidth="1"/>
    <col min="34" max="34" width="5" customWidth="1"/>
    <col min="35" max="35" width="1.28515625" customWidth="1"/>
    <col min="36" max="36" width="0.5703125" customWidth="1"/>
    <col min="37" max="37" width="11.140625" customWidth="1"/>
    <col min="38" max="38" width="0.5703125" customWidth="1"/>
  </cols>
  <sheetData>
    <row r="1" spans="2:37" ht="0" hidden="1" customHeight="1" x14ac:dyDescent="0.25"/>
    <row r="2" spans="2:37" ht="2.85" customHeight="1" x14ac:dyDescent="0.25"/>
    <row r="3" spans="2:37" ht="17.100000000000001" customHeight="1" x14ac:dyDescent="0.25">
      <c r="B3" s="45" t="s">
        <v>32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2:37" ht="2.85" customHeight="1" x14ac:dyDescent="0.25"/>
    <row r="5" spans="2:37" x14ac:dyDescent="0.25">
      <c r="B5" s="64" t="s">
        <v>33</v>
      </c>
      <c r="C5" s="57"/>
      <c r="D5" s="65" t="s">
        <v>34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65" t="s">
        <v>3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13" t="s">
        <v>35</v>
      </c>
      <c r="AF5" s="64" t="s">
        <v>36</v>
      </c>
      <c r="AG5" s="57"/>
      <c r="AH5" s="65" t="s">
        <v>37</v>
      </c>
      <c r="AI5" s="57"/>
      <c r="AJ5" s="64" t="s">
        <v>38</v>
      </c>
      <c r="AK5" s="57"/>
    </row>
    <row r="6" spans="2:37" x14ac:dyDescent="0.25">
      <c r="B6" s="36">
        <v>1</v>
      </c>
      <c r="C6" s="19"/>
      <c r="D6" s="37" t="s">
        <v>39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37" t="s">
        <v>40</v>
      </c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69">
        <v>0</v>
      </c>
      <c r="AF6" s="36">
        <v>460</v>
      </c>
      <c r="AG6" s="19"/>
      <c r="AH6" s="37" t="s">
        <v>41</v>
      </c>
      <c r="AI6" s="19"/>
      <c r="AJ6" s="53">
        <f>AE6*AF6</f>
        <v>0</v>
      </c>
      <c r="AK6" s="19"/>
    </row>
    <row r="7" spans="2:37" ht="11.25" customHeight="1" x14ac:dyDescent="0.25">
      <c r="B7" s="68">
        <f>AJ6</f>
        <v>0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</row>
    <row r="8" spans="2:37" ht="2.85" customHeight="1" x14ac:dyDescent="0.25"/>
    <row r="9" spans="2:37" ht="11.25" customHeight="1" x14ac:dyDescent="0.25">
      <c r="B9" s="34" t="s">
        <v>42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</row>
    <row r="10" spans="2:37" ht="1.5" customHeight="1" x14ac:dyDescent="0.25"/>
    <row r="11" spans="2:37" ht="11.25" customHeight="1" x14ac:dyDescent="0.25">
      <c r="C11" s="36" t="s">
        <v>43</v>
      </c>
      <c r="D11" s="19"/>
      <c r="F11" s="53">
        <f>AJ6</f>
        <v>0</v>
      </c>
      <c r="G11" s="19"/>
      <c r="H11" s="19"/>
      <c r="I11" s="19"/>
      <c r="J11" s="19"/>
      <c r="K11" s="19"/>
      <c r="L11" s="19"/>
      <c r="M11" s="19"/>
      <c r="N11" s="37" t="s">
        <v>44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 spans="2:37" ht="9.9499999999999993" customHeight="1" x14ac:dyDescent="0.25"/>
    <row r="13" spans="2:37" ht="11.45" customHeight="1" x14ac:dyDescent="0.25">
      <c r="B13" s="32" t="s">
        <v>8</v>
      </c>
      <c r="C13" s="22"/>
      <c r="D13" s="22"/>
      <c r="E13" s="22"/>
      <c r="F13" s="22"/>
      <c r="G13" s="22"/>
      <c r="H13" s="22"/>
      <c r="I13" s="22"/>
      <c r="K13" s="21" t="s">
        <v>4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2:37" ht="11.25" customHeight="1" x14ac:dyDescent="0.25">
      <c r="B14" s="21" t="s">
        <v>5</v>
      </c>
      <c r="C14" s="22"/>
      <c r="D14" s="22"/>
      <c r="E14" s="22"/>
      <c r="F14" s="22"/>
      <c r="G14" s="22"/>
      <c r="H14" s="22"/>
      <c r="I14" s="22"/>
      <c r="J14" s="11"/>
      <c r="K14" s="55">
        <f>K17</f>
        <v>0</v>
      </c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</row>
    <row r="15" spans="2:37" ht="0" hidden="1" customHeight="1" x14ac:dyDescent="0.25"/>
    <row r="16" spans="2:37" ht="3" customHeight="1" x14ac:dyDescent="0.25"/>
    <row r="17" spans="2:37" ht="11.25" customHeight="1" x14ac:dyDescent="0.25">
      <c r="B17" s="25" t="s">
        <v>30</v>
      </c>
      <c r="C17" s="19"/>
      <c r="D17" s="19"/>
      <c r="E17" s="19"/>
      <c r="F17" s="19"/>
      <c r="G17" s="19"/>
      <c r="H17" s="19"/>
      <c r="I17" s="19"/>
      <c r="K17" s="55">
        <f>AJ6</f>
        <v>0</v>
      </c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</row>
    <row r="18" spans="2:37" ht="5.65" customHeight="1" x14ac:dyDescent="0.25"/>
    <row r="19" spans="2:37" ht="2.85" customHeight="1" x14ac:dyDescent="0.25"/>
    <row r="20" spans="2:37" ht="0" hidden="1" customHeight="1" x14ac:dyDescent="0.25"/>
    <row r="21" spans="2:37" ht="2.85" customHeight="1" x14ac:dyDescent="0.25"/>
    <row r="22" spans="2:37" ht="0" hidden="1" customHeight="1" x14ac:dyDescent="0.25"/>
    <row r="23" spans="2:37" ht="17.100000000000001" customHeight="1" x14ac:dyDescent="0.25">
      <c r="B23" s="45" t="s">
        <v>53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</row>
    <row r="24" spans="2:37" ht="2.85" customHeight="1" x14ac:dyDescent="0.25"/>
    <row r="25" spans="2:37" x14ac:dyDescent="0.25">
      <c r="B25" s="64" t="s">
        <v>33</v>
      </c>
      <c r="C25" s="57"/>
      <c r="D25" s="65" t="s">
        <v>34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65" t="s">
        <v>3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13" t="s">
        <v>35</v>
      </c>
      <c r="AF25" s="64" t="s">
        <v>36</v>
      </c>
      <c r="AG25" s="57"/>
      <c r="AH25" s="65" t="s">
        <v>37</v>
      </c>
      <c r="AI25" s="57"/>
      <c r="AJ25" s="64" t="s">
        <v>38</v>
      </c>
      <c r="AK25" s="57"/>
    </row>
    <row r="26" spans="2:37" ht="24" customHeight="1" x14ac:dyDescent="0.25">
      <c r="B26" s="36">
        <v>1</v>
      </c>
      <c r="C26" s="19"/>
      <c r="D26" s="37" t="s">
        <v>39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37" t="s">
        <v>54</v>
      </c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69">
        <v>0</v>
      </c>
      <c r="AF26" s="36" t="s">
        <v>45</v>
      </c>
      <c r="AG26" s="19"/>
      <c r="AH26" s="37" t="s">
        <v>46</v>
      </c>
      <c r="AI26" s="19"/>
      <c r="AJ26" s="53">
        <f>AE26*AF26</f>
        <v>0</v>
      </c>
      <c r="AK26" s="19"/>
    </row>
    <row r="27" spans="2:37" x14ac:dyDescent="0.25">
      <c r="B27" s="36">
        <v>2</v>
      </c>
      <c r="C27" s="19"/>
      <c r="D27" s="37" t="s">
        <v>47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37" t="s">
        <v>217</v>
      </c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69">
        <v>0</v>
      </c>
      <c r="AF27" s="36" t="s">
        <v>45</v>
      </c>
      <c r="AG27" s="19"/>
      <c r="AH27" s="37" t="s">
        <v>46</v>
      </c>
      <c r="AI27" s="19"/>
      <c r="AJ27" s="53">
        <f t="shared" ref="AJ27:AJ32" si="0">AE27*AF27</f>
        <v>0</v>
      </c>
      <c r="AK27" s="19"/>
    </row>
    <row r="28" spans="2:37" ht="24" customHeight="1" x14ac:dyDescent="0.25">
      <c r="B28" s="36">
        <v>3</v>
      </c>
      <c r="C28" s="19"/>
      <c r="D28" s="37" t="s">
        <v>48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37" t="s">
        <v>141</v>
      </c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69">
        <v>0</v>
      </c>
      <c r="AF28" s="36" t="s">
        <v>45</v>
      </c>
      <c r="AG28" s="19"/>
      <c r="AH28" s="37" t="s">
        <v>46</v>
      </c>
      <c r="AI28" s="19"/>
      <c r="AJ28" s="53">
        <f t="shared" si="0"/>
        <v>0</v>
      </c>
      <c r="AK28" s="19"/>
    </row>
    <row r="29" spans="2:37" ht="24" customHeight="1" x14ac:dyDescent="0.25">
      <c r="B29" s="36">
        <v>4</v>
      </c>
      <c r="C29" s="19"/>
      <c r="D29" s="37" t="s">
        <v>50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37" t="s">
        <v>142</v>
      </c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69">
        <v>0</v>
      </c>
      <c r="AF29" s="36" t="s">
        <v>45</v>
      </c>
      <c r="AG29" s="19"/>
      <c r="AH29" s="37" t="s">
        <v>46</v>
      </c>
      <c r="AI29" s="19"/>
      <c r="AJ29" s="53">
        <f t="shared" si="0"/>
        <v>0</v>
      </c>
      <c r="AK29" s="19"/>
    </row>
    <row r="30" spans="2:37" ht="24" customHeight="1" x14ac:dyDescent="0.25">
      <c r="B30" s="36">
        <v>5</v>
      </c>
      <c r="C30" s="19"/>
      <c r="D30" s="37" t="s">
        <v>51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37" t="s">
        <v>143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69">
        <v>0</v>
      </c>
      <c r="AF30" s="36" t="s">
        <v>45</v>
      </c>
      <c r="AG30" s="19"/>
      <c r="AH30" s="37" t="s">
        <v>46</v>
      </c>
      <c r="AI30" s="19"/>
      <c r="AJ30" s="53">
        <f t="shared" si="0"/>
        <v>0</v>
      </c>
      <c r="AK30" s="19"/>
    </row>
    <row r="31" spans="2:37" ht="24" customHeight="1" x14ac:dyDescent="0.25">
      <c r="B31" s="36">
        <v>6</v>
      </c>
      <c r="C31" s="19"/>
      <c r="D31" s="37" t="s">
        <v>52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37" t="s">
        <v>144</v>
      </c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69">
        <v>0</v>
      </c>
      <c r="AF31" s="36" t="s">
        <v>45</v>
      </c>
      <c r="AG31" s="19"/>
      <c r="AH31" s="37" t="s">
        <v>46</v>
      </c>
      <c r="AI31" s="19"/>
      <c r="AJ31" s="53">
        <f t="shared" si="0"/>
        <v>0</v>
      </c>
      <c r="AK31" s="19"/>
    </row>
    <row r="32" spans="2:37" ht="24" customHeight="1" x14ac:dyDescent="0.25">
      <c r="B32" s="36">
        <v>7</v>
      </c>
      <c r="C32" s="19"/>
      <c r="D32" s="37" t="s">
        <v>57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37" t="s">
        <v>145</v>
      </c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69">
        <v>0</v>
      </c>
      <c r="AF32" s="36" t="s">
        <v>45</v>
      </c>
      <c r="AG32" s="19"/>
      <c r="AH32" s="37" t="s">
        <v>46</v>
      </c>
      <c r="AI32" s="19"/>
      <c r="AJ32" s="53">
        <f t="shared" si="0"/>
        <v>0</v>
      </c>
      <c r="AK32" s="19"/>
    </row>
    <row r="33" spans="2:37" ht="15" customHeight="1" x14ac:dyDescent="0.25">
      <c r="B33" s="36">
        <v>8</v>
      </c>
      <c r="C33" s="19"/>
      <c r="D33" s="37" t="s">
        <v>64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52" t="s">
        <v>148</v>
      </c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69">
        <v>0</v>
      </c>
      <c r="AF33" s="36">
        <v>30</v>
      </c>
      <c r="AG33" s="19"/>
      <c r="AH33" s="37" t="s">
        <v>49</v>
      </c>
      <c r="AI33" s="19"/>
      <c r="AJ33" s="53">
        <f>AE33*AF33</f>
        <v>0</v>
      </c>
      <c r="AK33" s="19"/>
    </row>
    <row r="34" spans="2:37" ht="15" customHeight="1" x14ac:dyDescent="0.25">
      <c r="B34" s="36">
        <v>9</v>
      </c>
      <c r="C34" s="19"/>
      <c r="D34" s="37" t="s">
        <v>66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52" t="s">
        <v>146</v>
      </c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69">
        <v>0</v>
      </c>
      <c r="AF34" s="36">
        <v>30</v>
      </c>
      <c r="AG34" s="19"/>
      <c r="AH34" s="37" t="s">
        <v>49</v>
      </c>
      <c r="AI34" s="19"/>
      <c r="AJ34" s="53">
        <f t="shared" ref="AJ34:AJ38" si="1">AE34*AF34</f>
        <v>0</v>
      </c>
      <c r="AK34" s="19"/>
    </row>
    <row r="35" spans="2:37" ht="15" customHeight="1" x14ac:dyDescent="0.25">
      <c r="B35" s="36">
        <v>10</v>
      </c>
      <c r="C35" s="19"/>
      <c r="D35" s="37" t="s">
        <v>68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52" t="s">
        <v>55</v>
      </c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69">
        <v>0</v>
      </c>
      <c r="AF35" s="36">
        <v>20</v>
      </c>
      <c r="AG35" s="19"/>
      <c r="AH35" s="37" t="s">
        <v>49</v>
      </c>
      <c r="AI35" s="19"/>
      <c r="AJ35" s="53">
        <f t="shared" ref="AJ35" si="2">AE35*AF35</f>
        <v>0</v>
      </c>
      <c r="AK35" s="19"/>
    </row>
    <row r="36" spans="2:37" ht="15" customHeight="1" x14ac:dyDescent="0.25">
      <c r="B36" s="36">
        <v>11</v>
      </c>
      <c r="C36" s="19"/>
      <c r="D36" s="37" t="s">
        <v>70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52" t="s">
        <v>147</v>
      </c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69">
        <v>0</v>
      </c>
      <c r="AF36" s="36">
        <v>27</v>
      </c>
      <c r="AG36" s="19"/>
      <c r="AH36" s="37" t="s">
        <v>49</v>
      </c>
      <c r="AI36" s="19"/>
      <c r="AJ36" s="53">
        <f t="shared" ref="AJ36" si="3">AE36*AF36</f>
        <v>0</v>
      </c>
      <c r="AK36" s="19"/>
    </row>
    <row r="37" spans="2:37" ht="24.75" customHeight="1" x14ac:dyDescent="0.25">
      <c r="B37" s="36">
        <v>12</v>
      </c>
      <c r="C37" s="19"/>
      <c r="D37" s="37" t="s">
        <v>72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52" t="s">
        <v>218</v>
      </c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69">
        <v>0</v>
      </c>
      <c r="AF37" s="36">
        <v>32</v>
      </c>
      <c r="AG37" s="19"/>
      <c r="AH37" s="37" t="s">
        <v>41</v>
      </c>
      <c r="AI37" s="19"/>
      <c r="AJ37" s="53">
        <f t="shared" ref="AJ37" si="4">AE37*AF37</f>
        <v>0</v>
      </c>
      <c r="AK37" s="19"/>
    </row>
    <row r="38" spans="2:37" ht="15" customHeight="1" x14ac:dyDescent="0.25">
      <c r="B38" s="36">
        <v>13</v>
      </c>
      <c r="C38" s="19"/>
      <c r="D38" s="37" t="s">
        <v>73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37" t="s">
        <v>56</v>
      </c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69">
        <v>0</v>
      </c>
      <c r="AF38" s="36">
        <v>90</v>
      </c>
      <c r="AG38" s="19"/>
      <c r="AH38" s="37" t="s">
        <v>49</v>
      </c>
      <c r="AI38" s="19"/>
      <c r="AJ38" s="53">
        <f t="shared" si="1"/>
        <v>0</v>
      </c>
      <c r="AK38" s="19"/>
    </row>
    <row r="39" spans="2:37" ht="11.25" customHeight="1" x14ac:dyDescent="0.25">
      <c r="B39" s="56">
        <f>SUM(AJ26:AK38)</f>
        <v>0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</row>
    <row r="40" spans="2:37" ht="0" hidden="1" customHeight="1" x14ac:dyDescent="0.25"/>
    <row r="41" spans="2:37" ht="2.85" customHeight="1" x14ac:dyDescent="0.25"/>
    <row r="42" spans="2:37" ht="11.25" customHeight="1" x14ac:dyDescent="0.25">
      <c r="B42" s="34" t="s">
        <v>42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</row>
    <row r="43" spans="2:37" ht="1.5" customHeight="1" x14ac:dyDescent="0.25"/>
    <row r="44" spans="2:37" ht="11.25" customHeight="1" x14ac:dyDescent="0.25">
      <c r="C44" s="36" t="s">
        <v>43</v>
      </c>
      <c r="D44" s="19"/>
      <c r="F44" s="53">
        <f>SUM(AJ26:AK38)</f>
        <v>0</v>
      </c>
      <c r="G44" s="19"/>
      <c r="H44" s="19"/>
      <c r="I44" s="19"/>
      <c r="J44" s="19"/>
      <c r="K44" s="19"/>
      <c r="L44" s="19"/>
      <c r="M44" s="19"/>
      <c r="N44" s="37" t="s">
        <v>44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spans="2:37" ht="9.9499999999999993" customHeight="1" x14ac:dyDescent="0.25"/>
    <row r="46" spans="2:37" ht="11.45" customHeight="1" x14ac:dyDescent="0.25">
      <c r="B46" s="32" t="s">
        <v>8</v>
      </c>
      <c r="C46" s="22"/>
      <c r="D46" s="22"/>
      <c r="E46" s="22"/>
      <c r="F46" s="22"/>
      <c r="G46" s="22"/>
      <c r="H46" s="22"/>
      <c r="I46" s="22"/>
      <c r="K46" s="21" t="s">
        <v>4</v>
      </c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</row>
    <row r="47" spans="2:37" ht="11.25" customHeight="1" x14ac:dyDescent="0.25">
      <c r="B47" s="21" t="s">
        <v>5</v>
      </c>
      <c r="C47" s="22"/>
      <c r="D47" s="22"/>
      <c r="E47" s="22"/>
      <c r="F47" s="22"/>
      <c r="G47" s="22"/>
      <c r="H47" s="22"/>
      <c r="I47" s="22"/>
      <c r="J47" s="11"/>
      <c r="K47" s="55">
        <f>K50</f>
        <v>0</v>
      </c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</row>
    <row r="48" spans="2:37" ht="0" hidden="1" customHeight="1" x14ac:dyDescent="0.25"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2:37" ht="3" customHeight="1" x14ac:dyDescent="0.25"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2:37" ht="11.25" customHeight="1" x14ac:dyDescent="0.25">
      <c r="B50" s="25" t="s">
        <v>30</v>
      </c>
      <c r="C50" s="19"/>
      <c r="D50" s="19"/>
      <c r="E50" s="19"/>
      <c r="F50" s="19"/>
      <c r="G50" s="19"/>
      <c r="H50" s="19"/>
      <c r="I50" s="19"/>
      <c r="K50" s="55">
        <f>F44</f>
        <v>0</v>
      </c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</row>
    <row r="51" spans="2:37" ht="5.85" customHeight="1" x14ac:dyDescent="0.25"/>
    <row r="52" spans="2:37" ht="2.85" customHeight="1" x14ac:dyDescent="0.25"/>
    <row r="53" spans="2:37" ht="17.100000000000001" customHeight="1" x14ac:dyDescent="0.25">
      <c r="B53" s="45" t="s">
        <v>58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</row>
    <row r="54" spans="2:37" ht="2.85" customHeight="1" x14ac:dyDescent="0.25"/>
    <row r="55" spans="2:37" x14ac:dyDescent="0.25">
      <c r="B55" s="64" t="s">
        <v>33</v>
      </c>
      <c r="C55" s="57"/>
      <c r="D55" s="65" t="s">
        <v>34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65" t="s">
        <v>3</v>
      </c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13" t="s">
        <v>35</v>
      </c>
      <c r="AF55" s="64" t="s">
        <v>36</v>
      </c>
      <c r="AG55" s="57"/>
      <c r="AH55" s="65" t="s">
        <v>37</v>
      </c>
      <c r="AI55" s="57"/>
      <c r="AJ55" s="64" t="s">
        <v>38</v>
      </c>
      <c r="AK55" s="57"/>
    </row>
    <row r="56" spans="2:37" x14ac:dyDescent="0.25">
      <c r="B56" s="36">
        <v>1</v>
      </c>
      <c r="C56" s="19"/>
      <c r="D56" s="37" t="s">
        <v>39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37" t="s">
        <v>59</v>
      </c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69">
        <v>0</v>
      </c>
      <c r="AF56" s="39">
        <v>131</v>
      </c>
      <c r="AG56" s="19"/>
      <c r="AH56" s="37" t="s">
        <v>46</v>
      </c>
      <c r="AI56" s="19"/>
      <c r="AJ56" s="53">
        <f>AE56*AF56</f>
        <v>0</v>
      </c>
      <c r="AK56" s="19"/>
    </row>
    <row r="57" spans="2:37" x14ac:dyDescent="0.25">
      <c r="B57" s="36">
        <v>2</v>
      </c>
      <c r="C57" s="19"/>
      <c r="D57" s="37" t="s">
        <v>47</v>
      </c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37" t="s">
        <v>60</v>
      </c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69">
        <v>0</v>
      </c>
      <c r="AF57" s="39">
        <v>87</v>
      </c>
      <c r="AG57" s="19"/>
      <c r="AH57" s="37" t="s">
        <v>46</v>
      </c>
      <c r="AI57" s="19"/>
      <c r="AJ57" s="53">
        <f t="shared" ref="AJ57:AJ84" si="5">AE57*AF57</f>
        <v>0</v>
      </c>
      <c r="AK57" s="19"/>
    </row>
    <row r="58" spans="2:37" ht="15" customHeight="1" x14ac:dyDescent="0.25">
      <c r="B58" s="36">
        <v>3</v>
      </c>
      <c r="C58" s="19"/>
      <c r="D58" s="37" t="s">
        <v>48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37" t="s">
        <v>61</v>
      </c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69">
        <v>0</v>
      </c>
      <c r="AF58" s="39">
        <v>6</v>
      </c>
      <c r="AG58" s="19"/>
      <c r="AH58" s="37" t="s">
        <v>46</v>
      </c>
      <c r="AI58" s="19"/>
      <c r="AJ58" s="53">
        <f t="shared" si="5"/>
        <v>0</v>
      </c>
      <c r="AK58" s="19"/>
    </row>
    <row r="59" spans="2:37" ht="24" customHeight="1" x14ac:dyDescent="0.25">
      <c r="B59" s="36">
        <v>4</v>
      </c>
      <c r="C59" s="19"/>
      <c r="D59" s="37" t="s">
        <v>50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37" t="s">
        <v>227</v>
      </c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9">
        <v>0</v>
      </c>
      <c r="AF59" s="39">
        <v>3</v>
      </c>
      <c r="AG59" s="19"/>
      <c r="AH59" s="37" t="s">
        <v>46</v>
      </c>
      <c r="AI59" s="19"/>
      <c r="AJ59" s="53">
        <f t="shared" ref="AJ59" si="6">AE59*AF59</f>
        <v>0</v>
      </c>
      <c r="AK59" s="19"/>
    </row>
    <row r="60" spans="2:37" ht="15" customHeight="1" x14ac:dyDescent="0.25">
      <c r="B60" s="36">
        <v>5</v>
      </c>
      <c r="C60" s="19"/>
      <c r="D60" s="37" t="s">
        <v>51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52" t="s">
        <v>149</v>
      </c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69">
        <v>0</v>
      </c>
      <c r="AF60" s="39">
        <v>10</v>
      </c>
      <c r="AG60" s="19"/>
      <c r="AH60" s="37" t="s">
        <v>46</v>
      </c>
      <c r="AI60" s="19"/>
      <c r="AJ60" s="53">
        <f t="shared" ref="AJ60" si="7">AE60*AF60</f>
        <v>0</v>
      </c>
      <c r="AK60" s="19"/>
    </row>
    <row r="61" spans="2:37" ht="15" customHeight="1" x14ac:dyDescent="0.25">
      <c r="B61" s="36">
        <v>6</v>
      </c>
      <c r="C61" s="19"/>
      <c r="D61" s="37" t="s">
        <v>52</v>
      </c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37" t="s">
        <v>62</v>
      </c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69">
        <v>0</v>
      </c>
      <c r="AF61" s="39">
        <v>18</v>
      </c>
      <c r="AG61" s="19"/>
      <c r="AH61" s="37" t="s">
        <v>46</v>
      </c>
      <c r="AI61" s="19"/>
      <c r="AJ61" s="53">
        <f t="shared" si="5"/>
        <v>0</v>
      </c>
      <c r="AK61" s="19"/>
    </row>
    <row r="62" spans="2:37" ht="15" customHeight="1" x14ac:dyDescent="0.25">
      <c r="B62" s="36">
        <v>7</v>
      </c>
      <c r="C62" s="19"/>
      <c r="D62" s="37" t="s">
        <v>57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37" t="s">
        <v>63</v>
      </c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69">
        <v>0</v>
      </c>
      <c r="AF62" s="39">
        <v>22</v>
      </c>
      <c r="AG62" s="19"/>
      <c r="AH62" s="37" t="s">
        <v>46</v>
      </c>
      <c r="AI62" s="19"/>
      <c r="AJ62" s="53">
        <f t="shared" si="5"/>
        <v>0</v>
      </c>
      <c r="AK62" s="19"/>
    </row>
    <row r="63" spans="2:37" ht="15" customHeight="1" x14ac:dyDescent="0.25">
      <c r="B63" s="36">
        <v>8</v>
      </c>
      <c r="C63" s="19"/>
      <c r="D63" s="37" t="s">
        <v>64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52" t="s">
        <v>150</v>
      </c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69">
        <v>0</v>
      </c>
      <c r="AF63" s="39">
        <v>3</v>
      </c>
      <c r="AG63" s="19"/>
      <c r="AH63" s="37" t="s">
        <v>46</v>
      </c>
      <c r="AI63" s="19"/>
      <c r="AJ63" s="53">
        <f t="shared" si="5"/>
        <v>0</v>
      </c>
      <c r="AK63" s="19"/>
    </row>
    <row r="64" spans="2:37" ht="15" customHeight="1" x14ac:dyDescent="0.25">
      <c r="B64" s="36">
        <v>9</v>
      </c>
      <c r="C64" s="19"/>
      <c r="D64" s="37" t="s">
        <v>66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37" t="s">
        <v>65</v>
      </c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69">
        <v>0</v>
      </c>
      <c r="AF64" s="36">
        <v>34</v>
      </c>
      <c r="AG64" s="19"/>
      <c r="AH64" s="37" t="s">
        <v>46</v>
      </c>
      <c r="AI64" s="19"/>
      <c r="AJ64" s="53">
        <f t="shared" si="5"/>
        <v>0</v>
      </c>
      <c r="AK64" s="19"/>
    </row>
    <row r="65" spans="2:37" ht="15" customHeight="1" x14ac:dyDescent="0.25">
      <c r="B65" s="36">
        <v>10</v>
      </c>
      <c r="C65" s="19"/>
      <c r="D65" s="37" t="s">
        <v>68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37" t="s">
        <v>67</v>
      </c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69">
        <v>0</v>
      </c>
      <c r="AF65" s="39">
        <v>203</v>
      </c>
      <c r="AG65" s="19"/>
      <c r="AH65" s="37" t="s">
        <v>46</v>
      </c>
      <c r="AI65" s="19"/>
      <c r="AJ65" s="53">
        <f t="shared" si="5"/>
        <v>0</v>
      </c>
      <c r="AK65" s="19"/>
    </row>
    <row r="66" spans="2:37" ht="15" customHeight="1" x14ac:dyDescent="0.25">
      <c r="B66" s="36">
        <v>11</v>
      </c>
      <c r="C66" s="19"/>
      <c r="D66" s="37" t="s">
        <v>70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37" t="s">
        <v>69</v>
      </c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69">
        <v>0</v>
      </c>
      <c r="AF66" s="39">
        <v>203</v>
      </c>
      <c r="AG66" s="19"/>
      <c r="AH66" s="37" t="s">
        <v>46</v>
      </c>
      <c r="AI66" s="19"/>
      <c r="AJ66" s="53">
        <f t="shared" si="5"/>
        <v>0</v>
      </c>
      <c r="AK66" s="19"/>
    </row>
    <row r="67" spans="2:37" ht="15" customHeight="1" x14ac:dyDescent="0.25">
      <c r="B67" s="36">
        <v>12</v>
      </c>
      <c r="C67" s="19"/>
      <c r="D67" s="37" t="s">
        <v>72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37" t="s">
        <v>71</v>
      </c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69">
        <v>0</v>
      </c>
      <c r="AF67" s="36">
        <v>17</v>
      </c>
      <c r="AG67" s="19"/>
      <c r="AH67" s="37" t="s">
        <v>46</v>
      </c>
      <c r="AI67" s="19"/>
      <c r="AJ67" s="53">
        <f t="shared" si="5"/>
        <v>0</v>
      </c>
      <c r="AK67" s="19"/>
    </row>
    <row r="68" spans="2:37" ht="15" customHeight="1" x14ac:dyDescent="0.25">
      <c r="B68" s="36">
        <v>13</v>
      </c>
      <c r="C68" s="19"/>
      <c r="D68" s="37" t="s">
        <v>73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37" t="s">
        <v>74</v>
      </c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69">
        <v>0</v>
      </c>
      <c r="AF68" s="36">
        <v>25</v>
      </c>
      <c r="AG68" s="19"/>
      <c r="AH68" s="37" t="s">
        <v>46</v>
      </c>
      <c r="AI68" s="19"/>
      <c r="AJ68" s="53">
        <f t="shared" si="5"/>
        <v>0</v>
      </c>
      <c r="AK68" s="19"/>
    </row>
    <row r="69" spans="2:37" ht="15" customHeight="1" x14ac:dyDescent="0.25">
      <c r="B69" s="36">
        <v>14</v>
      </c>
      <c r="C69" s="19"/>
      <c r="D69" s="37" t="s">
        <v>75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37" t="s">
        <v>77</v>
      </c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69">
        <v>0</v>
      </c>
      <c r="AF69" s="36">
        <v>4</v>
      </c>
      <c r="AG69" s="19"/>
      <c r="AH69" s="37" t="s">
        <v>46</v>
      </c>
      <c r="AI69" s="19"/>
      <c r="AJ69" s="53">
        <f t="shared" si="5"/>
        <v>0</v>
      </c>
      <c r="AK69" s="19"/>
    </row>
    <row r="70" spans="2:37" ht="15" customHeight="1" x14ac:dyDescent="0.25">
      <c r="B70" s="36">
        <v>15</v>
      </c>
      <c r="C70" s="19"/>
      <c r="D70" s="37" t="s">
        <v>76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37" t="s">
        <v>79</v>
      </c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69">
        <v>0</v>
      </c>
      <c r="AF70" s="36">
        <v>8</v>
      </c>
      <c r="AG70" s="19"/>
      <c r="AH70" s="37" t="s">
        <v>46</v>
      </c>
      <c r="AI70" s="19"/>
      <c r="AJ70" s="53">
        <f t="shared" si="5"/>
        <v>0</v>
      </c>
      <c r="AK70" s="19"/>
    </row>
    <row r="71" spans="2:37" ht="15" customHeight="1" x14ac:dyDescent="0.25">
      <c r="B71" s="36">
        <v>16</v>
      </c>
      <c r="C71" s="19"/>
      <c r="D71" s="37" t="s">
        <v>78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37" t="s">
        <v>81</v>
      </c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69">
        <v>0</v>
      </c>
      <c r="AF71" s="36">
        <v>19</v>
      </c>
      <c r="AG71" s="19"/>
      <c r="AH71" s="37" t="s">
        <v>46</v>
      </c>
      <c r="AI71" s="19"/>
      <c r="AJ71" s="53">
        <f t="shared" si="5"/>
        <v>0</v>
      </c>
      <c r="AK71" s="19"/>
    </row>
    <row r="72" spans="2:37" ht="15" customHeight="1" x14ac:dyDescent="0.25">
      <c r="B72" s="36">
        <v>17</v>
      </c>
      <c r="C72" s="19"/>
      <c r="D72" s="37" t="s">
        <v>80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37" t="s">
        <v>83</v>
      </c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69">
        <v>0</v>
      </c>
      <c r="AF72" s="36">
        <v>2</v>
      </c>
      <c r="AG72" s="19"/>
      <c r="AH72" s="37" t="s">
        <v>46</v>
      </c>
      <c r="AI72" s="19"/>
      <c r="AJ72" s="53">
        <f t="shared" si="5"/>
        <v>0</v>
      </c>
      <c r="AK72" s="19"/>
    </row>
    <row r="73" spans="2:37" ht="15" customHeight="1" x14ac:dyDescent="0.25">
      <c r="B73" s="36">
        <v>18</v>
      </c>
      <c r="C73" s="19"/>
      <c r="D73" s="37" t="s">
        <v>82</v>
      </c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37" t="s">
        <v>85</v>
      </c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69">
        <v>0</v>
      </c>
      <c r="AF73" s="36">
        <v>133</v>
      </c>
      <c r="AG73" s="19"/>
      <c r="AH73" s="37" t="s">
        <v>46</v>
      </c>
      <c r="AI73" s="19"/>
      <c r="AJ73" s="53">
        <f t="shared" si="5"/>
        <v>0</v>
      </c>
      <c r="AK73" s="19"/>
    </row>
    <row r="74" spans="2:37" ht="15" customHeight="1" x14ac:dyDescent="0.25">
      <c r="B74" s="36">
        <v>19</v>
      </c>
      <c r="C74" s="19"/>
      <c r="D74" s="37" t="s">
        <v>84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37" t="s">
        <v>87</v>
      </c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69">
        <v>0</v>
      </c>
      <c r="AF74" s="36">
        <v>23</v>
      </c>
      <c r="AG74" s="19"/>
      <c r="AH74" s="37" t="s">
        <v>46</v>
      </c>
      <c r="AI74" s="19"/>
      <c r="AJ74" s="53">
        <f t="shared" si="5"/>
        <v>0</v>
      </c>
      <c r="AK74" s="19"/>
    </row>
    <row r="75" spans="2:37" ht="15" customHeight="1" x14ac:dyDescent="0.25">
      <c r="B75" s="36">
        <v>20</v>
      </c>
      <c r="C75" s="19"/>
      <c r="D75" s="37" t="s">
        <v>86</v>
      </c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52" t="s">
        <v>151</v>
      </c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69">
        <v>0</v>
      </c>
      <c r="AF75" s="36">
        <v>1</v>
      </c>
      <c r="AG75" s="19"/>
      <c r="AH75" s="37" t="s">
        <v>46</v>
      </c>
      <c r="AI75" s="19"/>
      <c r="AJ75" s="53">
        <f t="shared" ref="AJ75" si="8">AE75*AF75</f>
        <v>0</v>
      </c>
      <c r="AK75" s="19"/>
    </row>
    <row r="76" spans="2:37" ht="25.5" customHeight="1" x14ac:dyDescent="0.25">
      <c r="B76" s="36">
        <v>21</v>
      </c>
      <c r="C76" s="19"/>
      <c r="D76" s="37" t="s">
        <v>88</v>
      </c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37" t="s">
        <v>90</v>
      </c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69">
        <v>0</v>
      </c>
      <c r="AF76" s="36">
        <v>1</v>
      </c>
      <c r="AG76" s="19"/>
      <c r="AH76" s="37" t="s">
        <v>91</v>
      </c>
      <c r="AI76" s="19"/>
      <c r="AJ76" s="53">
        <f t="shared" si="5"/>
        <v>0</v>
      </c>
      <c r="AK76" s="19"/>
    </row>
    <row r="77" spans="2:37" ht="15" customHeight="1" x14ac:dyDescent="0.25">
      <c r="B77" s="36">
        <v>22</v>
      </c>
      <c r="C77" s="19"/>
      <c r="D77" s="37" t="s">
        <v>89</v>
      </c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37" t="s">
        <v>161</v>
      </c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69">
        <v>0</v>
      </c>
      <c r="AF77" s="39">
        <v>1445</v>
      </c>
      <c r="AG77" s="19"/>
      <c r="AH77" s="37" t="s">
        <v>49</v>
      </c>
      <c r="AI77" s="19"/>
      <c r="AJ77" s="53">
        <f>AE77*AF77</f>
        <v>0</v>
      </c>
      <c r="AK77" s="19"/>
    </row>
    <row r="78" spans="2:37" ht="23.25" customHeight="1" x14ac:dyDescent="0.25">
      <c r="B78" s="36">
        <v>23</v>
      </c>
      <c r="C78" s="19"/>
      <c r="D78" s="37" t="s">
        <v>92</v>
      </c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52" t="s">
        <v>160</v>
      </c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69">
        <v>0</v>
      </c>
      <c r="AF78" s="39">
        <v>1120</v>
      </c>
      <c r="AG78" s="19"/>
      <c r="AH78" s="37" t="s">
        <v>49</v>
      </c>
      <c r="AI78" s="19"/>
      <c r="AJ78" s="53">
        <f t="shared" si="5"/>
        <v>0</v>
      </c>
      <c r="AK78" s="19"/>
    </row>
    <row r="79" spans="2:37" ht="15" customHeight="1" x14ac:dyDescent="0.25">
      <c r="B79" s="36">
        <v>24</v>
      </c>
      <c r="C79" s="19"/>
      <c r="D79" s="37" t="s">
        <v>93</v>
      </c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52" t="s">
        <v>152</v>
      </c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69">
        <v>0</v>
      </c>
      <c r="AF79" s="36">
        <v>1050</v>
      </c>
      <c r="AG79" s="19"/>
      <c r="AH79" s="37" t="s">
        <v>49</v>
      </c>
      <c r="AI79" s="19"/>
      <c r="AJ79" s="53">
        <f t="shared" si="5"/>
        <v>0</v>
      </c>
      <c r="AK79" s="19"/>
    </row>
    <row r="80" spans="2:37" ht="15" customHeight="1" x14ac:dyDescent="0.25">
      <c r="B80" s="36">
        <v>25</v>
      </c>
      <c r="C80" s="19"/>
      <c r="D80" s="37" t="s">
        <v>94</v>
      </c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52" t="s">
        <v>153</v>
      </c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69">
        <v>0</v>
      </c>
      <c r="AF80" s="36">
        <v>40</v>
      </c>
      <c r="AG80" s="19"/>
      <c r="AH80" s="37" t="s">
        <v>49</v>
      </c>
      <c r="AI80" s="19"/>
      <c r="AJ80" s="53">
        <f t="shared" ref="AJ80" si="9">AE80*AF80</f>
        <v>0</v>
      </c>
      <c r="AK80" s="19"/>
    </row>
    <row r="81" spans="2:37" ht="15" customHeight="1" x14ac:dyDescent="0.25">
      <c r="B81" s="36">
        <v>26</v>
      </c>
      <c r="C81" s="19"/>
      <c r="D81" s="37" t="s">
        <v>96</v>
      </c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52" t="s">
        <v>154</v>
      </c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69">
        <v>0</v>
      </c>
      <c r="AF81" s="36">
        <v>20</v>
      </c>
      <c r="AG81" s="19"/>
      <c r="AH81" s="37" t="s">
        <v>49</v>
      </c>
      <c r="AI81" s="19"/>
      <c r="AJ81" s="53">
        <f t="shared" ref="AJ81" si="10">AE81*AF81</f>
        <v>0</v>
      </c>
      <c r="AK81" s="19"/>
    </row>
    <row r="82" spans="2:37" ht="15" customHeight="1" x14ac:dyDescent="0.25">
      <c r="B82" s="36">
        <v>27</v>
      </c>
      <c r="C82" s="19"/>
      <c r="D82" s="37" t="s">
        <v>97</v>
      </c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52" t="s">
        <v>221</v>
      </c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69">
        <v>0</v>
      </c>
      <c r="AF82" s="36">
        <v>10</v>
      </c>
      <c r="AG82" s="19"/>
      <c r="AH82" s="37" t="s">
        <v>49</v>
      </c>
      <c r="AI82" s="19"/>
      <c r="AJ82" s="53">
        <f t="shared" ref="AJ82:AJ83" si="11">AE82*AF82</f>
        <v>0</v>
      </c>
      <c r="AK82" s="19"/>
    </row>
    <row r="83" spans="2:37" ht="15" customHeight="1" x14ac:dyDescent="0.25">
      <c r="B83" s="36">
        <v>28</v>
      </c>
      <c r="C83" s="19"/>
      <c r="D83" s="37" t="s">
        <v>98</v>
      </c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37" t="s">
        <v>56</v>
      </c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69">
        <v>0</v>
      </c>
      <c r="AF83" s="39">
        <v>1100</v>
      </c>
      <c r="AG83" s="19"/>
      <c r="AH83" s="37" t="s">
        <v>49</v>
      </c>
      <c r="AI83" s="19"/>
      <c r="AJ83" s="53">
        <f t="shared" si="11"/>
        <v>0</v>
      </c>
      <c r="AK83" s="19"/>
    </row>
    <row r="84" spans="2:37" ht="15" customHeight="1" x14ac:dyDescent="0.25">
      <c r="B84" s="36">
        <v>29</v>
      </c>
      <c r="C84" s="19"/>
      <c r="D84" s="37" t="s">
        <v>115</v>
      </c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52" t="s">
        <v>170</v>
      </c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69">
        <v>0</v>
      </c>
      <c r="AF84" s="39">
        <v>20</v>
      </c>
      <c r="AG84" s="19"/>
      <c r="AH84" s="37" t="s">
        <v>49</v>
      </c>
      <c r="AI84" s="19"/>
      <c r="AJ84" s="53">
        <f t="shared" si="5"/>
        <v>0</v>
      </c>
      <c r="AK84" s="19"/>
    </row>
    <row r="85" spans="2:37" ht="11.45" customHeight="1" x14ac:dyDescent="0.25">
      <c r="B85" s="56">
        <f>SUM(AJ56:AK84)</f>
        <v>0</v>
      </c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</row>
    <row r="86" spans="2:37" ht="2.85" customHeight="1" x14ac:dyDescent="0.25"/>
    <row r="87" spans="2:37" ht="11.25" customHeight="1" x14ac:dyDescent="0.25">
      <c r="B87" s="34" t="s">
        <v>42</v>
      </c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</row>
    <row r="88" spans="2:37" ht="1.5" customHeight="1" x14ac:dyDescent="0.25"/>
    <row r="89" spans="2:37" ht="11.25" customHeight="1" x14ac:dyDescent="0.25">
      <c r="C89" s="36" t="s">
        <v>43</v>
      </c>
      <c r="D89" s="19"/>
      <c r="F89" s="53">
        <f>SUM(AJ56:AK84)</f>
        <v>0</v>
      </c>
      <c r="G89" s="19"/>
      <c r="H89" s="19"/>
      <c r="I89" s="19"/>
      <c r="J89" s="19"/>
      <c r="K89" s="19"/>
      <c r="L89" s="19"/>
      <c r="M89" s="19"/>
      <c r="N89" s="19"/>
      <c r="P89" s="37" t="s">
        <v>44</v>
      </c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</row>
    <row r="90" spans="2:37" ht="9.9499999999999993" customHeight="1" x14ac:dyDescent="0.25"/>
    <row r="91" spans="2:37" ht="11.45" customHeight="1" x14ac:dyDescent="0.25">
      <c r="B91" s="32" t="s">
        <v>8</v>
      </c>
      <c r="C91" s="22"/>
      <c r="D91" s="22"/>
      <c r="E91" s="22"/>
      <c r="F91" s="22"/>
      <c r="G91" s="22"/>
      <c r="H91" s="22"/>
      <c r="I91" s="22"/>
      <c r="K91" s="21" t="s">
        <v>4</v>
      </c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</row>
    <row r="92" spans="2:37" ht="11.25" customHeight="1" x14ac:dyDescent="0.25">
      <c r="B92" s="21" t="s">
        <v>5</v>
      </c>
      <c r="C92" s="22"/>
      <c r="D92" s="22"/>
      <c r="E92" s="22"/>
      <c r="F92" s="22"/>
      <c r="G92" s="22"/>
      <c r="H92" s="22"/>
      <c r="I92" s="22"/>
      <c r="J92" s="11"/>
      <c r="K92" s="66">
        <f>K95</f>
        <v>0</v>
      </c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</row>
    <row r="93" spans="2:37" ht="0" hidden="1" customHeight="1" x14ac:dyDescent="0.25"/>
    <row r="94" spans="2:37" ht="3" customHeight="1" x14ac:dyDescent="0.25"/>
    <row r="95" spans="2:37" ht="11.25" customHeight="1" x14ac:dyDescent="0.25">
      <c r="B95" s="25" t="s">
        <v>30</v>
      </c>
      <c r="C95" s="19"/>
      <c r="D95" s="19"/>
      <c r="E95" s="19"/>
      <c r="F95" s="19"/>
      <c r="G95" s="19"/>
      <c r="H95" s="19"/>
      <c r="I95" s="19"/>
      <c r="K95" s="55">
        <f>F89</f>
        <v>0</v>
      </c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</row>
    <row r="96" spans="2:37" ht="5.65" customHeight="1" x14ac:dyDescent="0.25"/>
    <row r="97" spans="2:37" ht="2.85" customHeight="1" x14ac:dyDescent="0.25"/>
    <row r="98" spans="2:37" ht="0" hidden="1" customHeight="1" x14ac:dyDescent="0.25"/>
    <row r="99" spans="2:37" ht="17.100000000000001" customHeight="1" x14ac:dyDescent="0.25">
      <c r="B99" s="45" t="s">
        <v>99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</row>
    <row r="100" spans="2:37" ht="2.85" customHeight="1" x14ac:dyDescent="0.25"/>
    <row r="101" spans="2:37" x14ac:dyDescent="0.25">
      <c r="B101" s="64" t="s">
        <v>33</v>
      </c>
      <c r="C101" s="57"/>
      <c r="D101" s="65" t="s">
        <v>34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65" t="s">
        <v>3</v>
      </c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13" t="s">
        <v>35</v>
      </c>
      <c r="AF101" s="64" t="s">
        <v>36</v>
      </c>
      <c r="AG101" s="57"/>
      <c r="AH101" s="65" t="s">
        <v>37</v>
      </c>
      <c r="AI101" s="57"/>
      <c r="AJ101" s="64" t="s">
        <v>38</v>
      </c>
      <c r="AK101" s="57"/>
    </row>
    <row r="102" spans="2:37" x14ac:dyDescent="0.25">
      <c r="B102" s="36">
        <v>1</v>
      </c>
      <c r="C102" s="19"/>
      <c r="D102" s="37" t="s">
        <v>39</v>
      </c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37" t="s">
        <v>100</v>
      </c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69">
        <v>0</v>
      </c>
      <c r="AF102" s="36">
        <v>1</v>
      </c>
      <c r="AG102" s="19"/>
      <c r="AH102" s="37" t="s">
        <v>46</v>
      </c>
      <c r="AI102" s="19"/>
      <c r="AJ102" s="53">
        <f>AE102*AF102</f>
        <v>0</v>
      </c>
      <c r="AK102" s="19"/>
    </row>
    <row r="103" spans="2:37" x14ac:dyDescent="0.25">
      <c r="B103" s="36">
        <v>2</v>
      </c>
      <c r="C103" s="19"/>
      <c r="D103" s="37" t="s">
        <v>47</v>
      </c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52" t="s">
        <v>162</v>
      </c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69">
        <v>0</v>
      </c>
      <c r="AF103" s="36">
        <v>12</v>
      </c>
      <c r="AG103" s="19"/>
      <c r="AH103" s="37" t="s">
        <v>46</v>
      </c>
      <c r="AI103" s="19"/>
      <c r="AJ103" s="53">
        <f t="shared" ref="AJ103:AJ119" si="12">AE103*AF103</f>
        <v>0</v>
      </c>
      <c r="AK103" s="19"/>
    </row>
    <row r="104" spans="2:37" ht="15" customHeight="1" x14ac:dyDescent="0.25">
      <c r="B104" s="36">
        <v>3</v>
      </c>
      <c r="C104" s="19"/>
      <c r="D104" s="37" t="s">
        <v>48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37" t="s">
        <v>101</v>
      </c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69">
        <v>0</v>
      </c>
      <c r="AF104" s="36">
        <v>1</v>
      </c>
      <c r="AG104" s="19"/>
      <c r="AH104" s="37" t="s">
        <v>91</v>
      </c>
      <c r="AI104" s="19"/>
      <c r="AJ104" s="53">
        <f t="shared" si="12"/>
        <v>0</v>
      </c>
      <c r="AK104" s="19"/>
    </row>
    <row r="105" spans="2:37" ht="15" customHeight="1" x14ac:dyDescent="0.25">
      <c r="B105" s="36">
        <v>4</v>
      </c>
      <c r="C105" s="19"/>
      <c r="D105" s="37" t="s">
        <v>50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37" t="s">
        <v>102</v>
      </c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69">
        <v>0</v>
      </c>
      <c r="AF105" s="36">
        <v>3</v>
      </c>
      <c r="AG105" s="19"/>
      <c r="AH105" s="37" t="s">
        <v>46</v>
      </c>
      <c r="AI105" s="19"/>
      <c r="AJ105" s="53">
        <f t="shared" si="12"/>
        <v>0</v>
      </c>
      <c r="AK105" s="19"/>
    </row>
    <row r="106" spans="2:37" ht="15" customHeight="1" x14ac:dyDescent="0.25">
      <c r="B106" s="36">
        <v>5</v>
      </c>
      <c r="C106" s="19"/>
      <c r="D106" s="37" t="s">
        <v>51</v>
      </c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37" t="s">
        <v>103</v>
      </c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69">
        <v>0</v>
      </c>
      <c r="AF106" s="36">
        <v>1</v>
      </c>
      <c r="AG106" s="19"/>
      <c r="AH106" s="37" t="s">
        <v>46</v>
      </c>
      <c r="AI106" s="19"/>
      <c r="AJ106" s="53">
        <f t="shared" si="12"/>
        <v>0</v>
      </c>
      <c r="AK106" s="19"/>
    </row>
    <row r="107" spans="2:37" ht="15" customHeight="1" x14ac:dyDescent="0.25">
      <c r="B107" s="36">
        <v>6</v>
      </c>
      <c r="C107" s="19"/>
      <c r="D107" s="37" t="s">
        <v>52</v>
      </c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52" t="s">
        <v>169</v>
      </c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69">
        <v>0</v>
      </c>
      <c r="AF107" s="36">
        <v>1</v>
      </c>
      <c r="AG107" s="19"/>
      <c r="AH107" s="37" t="s">
        <v>46</v>
      </c>
      <c r="AI107" s="19"/>
      <c r="AJ107" s="53">
        <f t="shared" ref="AJ107" si="13">AE107*AF107</f>
        <v>0</v>
      </c>
      <c r="AK107" s="19"/>
    </row>
    <row r="108" spans="2:37" ht="15" customHeight="1" x14ac:dyDescent="0.25">
      <c r="B108" s="36">
        <v>7</v>
      </c>
      <c r="C108" s="19"/>
      <c r="D108" s="37" t="s">
        <v>57</v>
      </c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37" t="s">
        <v>104</v>
      </c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69">
        <v>0</v>
      </c>
      <c r="AF108" s="36">
        <v>65</v>
      </c>
      <c r="AG108" s="19"/>
      <c r="AH108" s="37" t="s">
        <v>46</v>
      </c>
      <c r="AI108" s="19"/>
      <c r="AJ108" s="53">
        <f t="shared" si="12"/>
        <v>0</v>
      </c>
      <c r="AK108" s="19"/>
    </row>
    <row r="109" spans="2:37" ht="15" customHeight="1" x14ac:dyDescent="0.25">
      <c r="B109" s="36">
        <v>8</v>
      </c>
      <c r="C109" s="19"/>
      <c r="D109" s="37" t="s">
        <v>64</v>
      </c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52" t="s">
        <v>163</v>
      </c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69">
        <v>0</v>
      </c>
      <c r="AF109" s="36">
        <v>1415</v>
      </c>
      <c r="AG109" s="19"/>
      <c r="AH109" s="37" t="s">
        <v>49</v>
      </c>
      <c r="AI109" s="19"/>
      <c r="AJ109" s="53">
        <f t="shared" si="12"/>
        <v>0</v>
      </c>
      <c r="AK109" s="19"/>
    </row>
    <row r="110" spans="2:37" ht="15" customHeight="1" x14ac:dyDescent="0.25">
      <c r="B110" s="36">
        <v>9</v>
      </c>
      <c r="C110" s="19"/>
      <c r="D110" s="37" t="s">
        <v>66</v>
      </c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52" t="s">
        <v>164</v>
      </c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69">
        <v>0</v>
      </c>
      <c r="AF110" s="39">
        <v>1000</v>
      </c>
      <c r="AG110" s="19"/>
      <c r="AH110" s="37" t="s">
        <v>49</v>
      </c>
      <c r="AI110" s="19"/>
      <c r="AJ110" s="53">
        <f t="shared" ref="AJ110:AJ111" si="14">AE110*AF110</f>
        <v>0</v>
      </c>
      <c r="AK110" s="19"/>
    </row>
    <row r="111" spans="2:37" ht="15" customHeight="1" x14ac:dyDescent="0.25">
      <c r="B111" s="36">
        <v>10</v>
      </c>
      <c r="C111" s="19"/>
      <c r="D111" s="37" t="s">
        <v>68</v>
      </c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52" t="s">
        <v>165</v>
      </c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69">
        <v>0</v>
      </c>
      <c r="AF111" s="36">
        <v>10</v>
      </c>
      <c r="AG111" s="19"/>
      <c r="AH111" s="37" t="s">
        <v>46</v>
      </c>
      <c r="AI111" s="19"/>
      <c r="AJ111" s="53">
        <f t="shared" si="14"/>
        <v>0</v>
      </c>
      <c r="AK111" s="19"/>
    </row>
    <row r="112" spans="2:37" ht="15" customHeight="1" x14ac:dyDescent="0.25">
      <c r="B112" s="36">
        <v>11</v>
      </c>
      <c r="C112" s="19"/>
      <c r="D112" s="37" t="s">
        <v>70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52" t="s">
        <v>166</v>
      </c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69">
        <v>0</v>
      </c>
      <c r="AF112" s="36">
        <v>8</v>
      </c>
      <c r="AG112" s="19"/>
      <c r="AH112" s="37" t="s">
        <v>46</v>
      </c>
      <c r="AI112" s="19"/>
      <c r="AJ112" s="53">
        <f t="shared" ref="AJ112" si="15">AE112*AF112</f>
        <v>0</v>
      </c>
      <c r="AK112" s="19"/>
    </row>
    <row r="113" spans="2:37" ht="15" customHeight="1" x14ac:dyDescent="0.25">
      <c r="B113" s="36">
        <v>12</v>
      </c>
      <c r="C113" s="19"/>
      <c r="D113" s="37" t="s">
        <v>72</v>
      </c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52" t="s">
        <v>167</v>
      </c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69">
        <v>0</v>
      </c>
      <c r="AF113" s="36">
        <v>1</v>
      </c>
      <c r="AG113" s="19"/>
      <c r="AH113" s="37" t="s">
        <v>46</v>
      </c>
      <c r="AI113" s="19"/>
      <c r="AJ113" s="53">
        <f t="shared" ref="AJ113" si="16">AE113*AF113</f>
        <v>0</v>
      </c>
      <c r="AK113" s="19"/>
    </row>
    <row r="114" spans="2:37" ht="15" customHeight="1" x14ac:dyDescent="0.25">
      <c r="B114" s="36">
        <v>13</v>
      </c>
      <c r="C114" s="19"/>
      <c r="D114" s="37" t="s">
        <v>73</v>
      </c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52" t="s">
        <v>168</v>
      </c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69">
        <v>0</v>
      </c>
      <c r="AF114" s="36">
        <v>2</v>
      </c>
      <c r="AG114" s="19"/>
      <c r="AH114" s="37" t="s">
        <v>46</v>
      </c>
      <c r="AI114" s="19"/>
      <c r="AJ114" s="53">
        <f t="shared" ref="AJ114" si="17">AE114*AF114</f>
        <v>0</v>
      </c>
      <c r="AK114" s="19"/>
    </row>
    <row r="115" spans="2:37" ht="15" customHeight="1" x14ac:dyDescent="0.25">
      <c r="B115" s="36">
        <v>14</v>
      </c>
      <c r="C115" s="19"/>
      <c r="D115" s="37" t="s">
        <v>75</v>
      </c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37" t="s">
        <v>67</v>
      </c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69">
        <v>0</v>
      </c>
      <c r="AF115" s="36">
        <v>29</v>
      </c>
      <c r="AG115" s="19"/>
      <c r="AH115" s="37" t="s">
        <v>46</v>
      </c>
      <c r="AI115" s="19"/>
      <c r="AJ115" s="53">
        <f t="shared" si="12"/>
        <v>0</v>
      </c>
      <c r="AK115" s="19"/>
    </row>
    <row r="116" spans="2:37" ht="15" customHeight="1" x14ac:dyDescent="0.25">
      <c r="B116" s="36">
        <v>15</v>
      </c>
      <c r="C116" s="19"/>
      <c r="D116" s="37" t="s">
        <v>76</v>
      </c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37" t="s">
        <v>69</v>
      </c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69">
        <v>0</v>
      </c>
      <c r="AF116" s="36">
        <v>29</v>
      </c>
      <c r="AG116" s="19"/>
      <c r="AH116" s="37" t="s">
        <v>46</v>
      </c>
      <c r="AI116" s="19"/>
      <c r="AJ116" s="53">
        <f t="shared" si="12"/>
        <v>0</v>
      </c>
      <c r="AK116" s="19"/>
    </row>
    <row r="117" spans="2:37" ht="15" customHeight="1" x14ac:dyDescent="0.25">
      <c r="B117" s="36">
        <v>16</v>
      </c>
      <c r="C117" s="19"/>
      <c r="D117" s="37" t="s">
        <v>78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37" t="s">
        <v>95</v>
      </c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69">
        <v>0</v>
      </c>
      <c r="AF117" s="36">
        <v>2415</v>
      </c>
      <c r="AG117" s="19"/>
      <c r="AH117" s="37" t="s">
        <v>49</v>
      </c>
      <c r="AI117" s="19"/>
      <c r="AJ117" s="53">
        <f t="shared" si="12"/>
        <v>0</v>
      </c>
      <c r="AK117" s="19"/>
    </row>
    <row r="118" spans="2:37" ht="15" customHeight="1" x14ac:dyDescent="0.25">
      <c r="B118" s="36">
        <v>17</v>
      </c>
      <c r="C118" s="19"/>
      <c r="D118" s="37" t="s">
        <v>80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52" t="s">
        <v>206</v>
      </c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69">
        <v>0</v>
      </c>
      <c r="AF118" s="36">
        <v>15</v>
      </c>
      <c r="AG118" s="19"/>
      <c r="AH118" s="52" t="s">
        <v>207</v>
      </c>
      <c r="AI118" s="19"/>
      <c r="AJ118" s="53">
        <f t="shared" ref="AJ118" si="18">AE118*AF118</f>
        <v>0</v>
      </c>
      <c r="AK118" s="19"/>
    </row>
    <row r="119" spans="2:37" ht="15" customHeight="1" x14ac:dyDescent="0.25">
      <c r="B119" s="36">
        <v>18</v>
      </c>
      <c r="C119" s="19"/>
      <c r="D119" s="37" t="s">
        <v>82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52" t="s">
        <v>56</v>
      </c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69">
        <v>0</v>
      </c>
      <c r="AF119" s="36">
        <v>455</v>
      </c>
      <c r="AG119" s="19"/>
      <c r="AH119" s="37" t="s">
        <v>49</v>
      </c>
      <c r="AI119" s="19"/>
      <c r="AJ119" s="53">
        <f t="shared" si="12"/>
        <v>0</v>
      </c>
      <c r="AK119" s="19"/>
    </row>
    <row r="120" spans="2:37" ht="11.25" customHeight="1" x14ac:dyDescent="0.25">
      <c r="B120" s="56">
        <f>SUM(AJ102:AK119)</f>
        <v>0</v>
      </c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</row>
    <row r="121" spans="2:37" ht="2.85" customHeight="1" x14ac:dyDescent="0.25"/>
    <row r="122" spans="2:37" ht="11.25" customHeight="1" x14ac:dyDescent="0.25">
      <c r="B122" s="34" t="s">
        <v>42</v>
      </c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</row>
    <row r="123" spans="2:37" ht="1.5" customHeight="1" x14ac:dyDescent="0.25"/>
    <row r="124" spans="2:37" ht="11.25" customHeight="1" x14ac:dyDescent="0.25">
      <c r="C124" s="36" t="s">
        <v>43</v>
      </c>
      <c r="D124" s="19"/>
      <c r="F124" s="61">
        <f>SUM(AJ102:AK119)</f>
        <v>0</v>
      </c>
      <c r="G124" s="19"/>
      <c r="H124" s="19"/>
      <c r="I124" s="19"/>
      <c r="J124" s="19"/>
      <c r="K124" s="19"/>
      <c r="L124" s="19"/>
      <c r="M124" s="19"/>
      <c r="N124" s="19"/>
      <c r="P124" s="37" t="s">
        <v>44</v>
      </c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</row>
    <row r="125" spans="2:37" ht="9.9499999999999993" customHeight="1" x14ac:dyDescent="0.25"/>
    <row r="126" spans="2:37" ht="11.45" customHeight="1" x14ac:dyDescent="0.25">
      <c r="B126" s="32" t="s">
        <v>8</v>
      </c>
      <c r="C126" s="22"/>
      <c r="D126" s="22"/>
      <c r="E126" s="22"/>
      <c r="F126" s="22"/>
      <c r="G126" s="22"/>
      <c r="H126" s="22"/>
      <c r="I126" s="22"/>
      <c r="K126" s="21" t="s">
        <v>4</v>
      </c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</row>
    <row r="127" spans="2:37" ht="11.25" customHeight="1" x14ac:dyDescent="0.25">
      <c r="B127" s="21" t="s">
        <v>5</v>
      </c>
      <c r="C127" s="22"/>
      <c r="D127" s="22"/>
      <c r="E127" s="22"/>
      <c r="F127" s="22"/>
      <c r="G127" s="22"/>
      <c r="H127" s="22"/>
      <c r="I127" s="22"/>
      <c r="J127" s="11"/>
      <c r="K127" s="54">
        <f>K130</f>
        <v>0</v>
      </c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</row>
    <row r="128" spans="2:37" ht="0" hidden="1" customHeight="1" x14ac:dyDescent="0.25"/>
    <row r="129" spans="2:37" ht="3" customHeight="1" x14ac:dyDescent="0.25"/>
    <row r="130" spans="2:37" ht="11.25" customHeight="1" x14ac:dyDescent="0.25">
      <c r="B130" s="25" t="s">
        <v>30</v>
      </c>
      <c r="C130" s="19"/>
      <c r="D130" s="19"/>
      <c r="E130" s="19"/>
      <c r="F130" s="19"/>
      <c r="G130" s="19"/>
      <c r="H130" s="19"/>
      <c r="I130" s="19"/>
      <c r="K130" s="55">
        <f>F124</f>
        <v>0</v>
      </c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</row>
    <row r="131" spans="2:37" ht="2.85" customHeight="1" x14ac:dyDescent="0.25"/>
    <row r="132" spans="2:37" ht="17.100000000000001" customHeight="1" x14ac:dyDescent="0.25">
      <c r="B132" s="45" t="s">
        <v>105</v>
      </c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</row>
    <row r="133" spans="2:37" ht="2.85" customHeight="1" x14ac:dyDescent="0.25"/>
    <row r="134" spans="2:37" ht="2.85" customHeight="1" x14ac:dyDescent="0.25"/>
    <row r="135" spans="2:37" ht="2.85" customHeight="1" x14ac:dyDescent="0.25"/>
    <row r="136" spans="2:37" ht="0" hidden="1" customHeight="1" x14ac:dyDescent="0.25"/>
    <row r="137" spans="2:37" ht="14.45" customHeight="1" x14ac:dyDescent="0.25">
      <c r="B137" s="62" t="s">
        <v>108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</row>
    <row r="138" spans="2:37" x14ac:dyDescent="0.25">
      <c r="B138" s="58" t="s">
        <v>33</v>
      </c>
      <c r="C138" s="57"/>
      <c r="D138" s="59" t="s">
        <v>34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9" t="s">
        <v>3</v>
      </c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70" t="s">
        <v>35</v>
      </c>
      <c r="AF138" s="58" t="s">
        <v>36</v>
      </c>
      <c r="AG138" s="57"/>
      <c r="AH138" s="59" t="s">
        <v>37</v>
      </c>
      <c r="AI138" s="57"/>
      <c r="AJ138" s="58" t="s">
        <v>38</v>
      </c>
      <c r="AK138" s="57"/>
    </row>
    <row r="139" spans="2:37" x14ac:dyDescent="0.25">
      <c r="B139" s="36">
        <v>1</v>
      </c>
      <c r="C139" s="19"/>
      <c r="D139" s="37" t="s">
        <v>39</v>
      </c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37" t="s">
        <v>158</v>
      </c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69">
        <v>0</v>
      </c>
      <c r="AF139" s="53">
        <v>1</v>
      </c>
      <c r="AG139" s="19"/>
      <c r="AH139" s="52" t="s">
        <v>46</v>
      </c>
      <c r="AI139" s="19"/>
      <c r="AJ139" s="53">
        <f>AE139*AF139</f>
        <v>0</v>
      </c>
      <c r="AK139" s="19"/>
    </row>
    <row r="140" spans="2:37" x14ac:dyDescent="0.25">
      <c r="B140" s="36">
        <v>2</v>
      </c>
      <c r="C140" s="19"/>
      <c r="D140" s="37" t="s">
        <v>47</v>
      </c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37" t="s">
        <v>109</v>
      </c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69">
        <v>0</v>
      </c>
      <c r="AF140" s="53">
        <v>1</v>
      </c>
      <c r="AG140" s="19"/>
      <c r="AH140" s="52" t="s">
        <v>46</v>
      </c>
      <c r="AI140" s="19"/>
      <c r="AJ140" s="53">
        <f>AE140*AF140</f>
        <v>0</v>
      </c>
      <c r="AK140" s="19"/>
    </row>
    <row r="141" spans="2:37" ht="15" customHeight="1" x14ac:dyDescent="0.25">
      <c r="B141" s="36">
        <v>3</v>
      </c>
      <c r="C141" s="19"/>
      <c r="D141" s="37" t="s">
        <v>48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37" t="s">
        <v>110</v>
      </c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69">
        <v>0</v>
      </c>
      <c r="AF141" s="53">
        <v>1</v>
      </c>
      <c r="AG141" s="19"/>
      <c r="AH141" s="52" t="s">
        <v>46</v>
      </c>
      <c r="AI141" s="19"/>
      <c r="AJ141" s="53">
        <f>AE141*AF141</f>
        <v>0</v>
      </c>
      <c r="AK141" s="19"/>
    </row>
    <row r="142" spans="2:37" ht="15" customHeight="1" x14ac:dyDescent="0.25">
      <c r="B142" s="36">
        <v>4</v>
      </c>
      <c r="C142" s="19"/>
      <c r="D142" s="37" t="s">
        <v>50</v>
      </c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37" t="s">
        <v>155</v>
      </c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69">
        <v>0</v>
      </c>
      <c r="AF142" s="53">
        <v>1</v>
      </c>
      <c r="AG142" s="19"/>
      <c r="AH142" s="52" t="s">
        <v>46</v>
      </c>
      <c r="AI142" s="19"/>
      <c r="AJ142" s="53">
        <f>AE142*AF142</f>
        <v>0</v>
      </c>
      <c r="AK142" s="19"/>
    </row>
    <row r="143" spans="2:37" ht="15" customHeight="1" x14ac:dyDescent="0.25">
      <c r="B143" s="36">
        <v>5</v>
      </c>
      <c r="C143" s="19"/>
      <c r="D143" s="37" t="s">
        <v>51</v>
      </c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37" t="s">
        <v>156</v>
      </c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69">
        <v>0</v>
      </c>
      <c r="AF143" s="53">
        <v>1</v>
      </c>
      <c r="AG143" s="19"/>
      <c r="AH143" s="52" t="s">
        <v>46</v>
      </c>
      <c r="AI143" s="19"/>
      <c r="AJ143" s="53">
        <f t="shared" ref="AJ143:AJ145" si="19">AE143*AF143</f>
        <v>0</v>
      </c>
      <c r="AK143" s="19"/>
    </row>
    <row r="144" spans="2:37" ht="15" customHeight="1" x14ac:dyDescent="0.25">
      <c r="B144" s="36">
        <v>6</v>
      </c>
      <c r="C144" s="19"/>
      <c r="D144" s="37" t="s">
        <v>52</v>
      </c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37" t="s">
        <v>157</v>
      </c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69">
        <v>0</v>
      </c>
      <c r="AF144" s="53">
        <v>1</v>
      </c>
      <c r="AG144" s="19"/>
      <c r="AH144" s="52" t="s">
        <v>46</v>
      </c>
      <c r="AI144" s="19"/>
      <c r="AJ144" s="53">
        <f t="shared" si="19"/>
        <v>0</v>
      </c>
      <c r="AK144" s="19"/>
    </row>
    <row r="145" spans="2:37" ht="15" customHeight="1" x14ac:dyDescent="0.25">
      <c r="B145" s="36">
        <v>7</v>
      </c>
      <c r="C145" s="19"/>
      <c r="D145" s="37" t="s">
        <v>57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37" t="s">
        <v>159</v>
      </c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69">
        <v>0</v>
      </c>
      <c r="AF145" s="53">
        <v>1</v>
      </c>
      <c r="AG145" s="19"/>
      <c r="AH145" s="52" t="s">
        <v>46</v>
      </c>
      <c r="AI145" s="19"/>
      <c r="AJ145" s="53">
        <f t="shared" si="19"/>
        <v>0</v>
      </c>
      <c r="AK145" s="19"/>
    </row>
    <row r="146" spans="2:37" ht="15" customHeight="1" x14ac:dyDescent="0.25">
      <c r="B146" s="36">
        <v>8</v>
      </c>
      <c r="C146" s="19"/>
      <c r="D146" s="37" t="s">
        <v>64</v>
      </c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52" t="s">
        <v>148</v>
      </c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69">
        <v>0</v>
      </c>
      <c r="AF146" s="36">
        <v>17</v>
      </c>
      <c r="AG146" s="19"/>
      <c r="AH146" s="37" t="s">
        <v>49</v>
      </c>
      <c r="AI146" s="19"/>
      <c r="AJ146" s="53">
        <f>AE146*AF146</f>
        <v>0</v>
      </c>
      <c r="AK146" s="19"/>
    </row>
    <row r="147" spans="2:37" ht="15" customHeight="1" x14ac:dyDescent="0.25">
      <c r="B147" s="36">
        <v>9</v>
      </c>
      <c r="C147" s="19"/>
      <c r="D147" s="37" t="s">
        <v>66</v>
      </c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52" t="s">
        <v>146</v>
      </c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69">
        <v>0</v>
      </c>
      <c r="AF147" s="36">
        <v>30</v>
      </c>
      <c r="AG147" s="19"/>
      <c r="AH147" s="37" t="s">
        <v>49</v>
      </c>
      <c r="AI147" s="19"/>
      <c r="AJ147" s="53">
        <f>AE147*AF147</f>
        <v>0</v>
      </c>
      <c r="AK147" s="19"/>
    </row>
    <row r="148" spans="2:37" ht="15" customHeight="1" x14ac:dyDescent="0.25">
      <c r="B148" s="36">
        <v>10</v>
      </c>
      <c r="C148" s="19"/>
      <c r="D148" s="37" t="s">
        <v>68</v>
      </c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52" t="s">
        <v>55</v>
      </c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69">
        <v>0</v>
      </c>
      <c r="AF148" s="36">
        <v>20</v>
      </c>
      <c r="AG148" s="19"/>
      <c r="AH148" s="37" t="s">
        <v>49</v>
      </c>
      <c r="AI148" s="19"/>
      <c r="AJ148" s="53">
        <f t="shared" ref="AJ148:AJ150" si="20">AE148*AF148</f>
        <v>0</v>
      </c>
      <c r="AK148" s="19"/>
    </row>
    <row r="149" spans="2:37" ht="15" customHeight="1" x14ac:dyDescent="0.25">
      <c r="B149" s="36">
        <v>11</v>
      </c>
      <c r="C149" s="19"/>
      <c r="D149" s="37" t="s">
        <v>70</v>
      </c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52" t="s">
        <v>147</v>
      </c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69">
        <v>0</v>
      </c>
      <c r="AF149" s="36">
        <v>27</v>
      </c>
      <c r="AG149" s="19"/>
      <c r="AH149" s="37" t="s">
        <v>49</v>
      </c>
      <c r="AI149" s="19"/>
      <c r="AJ149" s="53">
        <f t="shared" si="20"/>
        <v>0</v>
      </c>
      <c r="AK149" s="19"/>
    </row>
    <row r="150" spans="2:37" ht="15" customHeight="1" x14ac:dyDescent="0.25">
      <c r="B150" s="36">
        <v>12</v>
      </c>
      <c r="C150" s="19"/>
      <c r="D150" s="37" t="s">
        <v>72</v>
      </c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52" t="s">
        <v>222</v>
      </c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69">
        <v>0</v>
      </c>
      <c r="AF150" s="36">
        <v>7</v>
      </c>
      <c r="AG150" s="19"/>
      <c r="AH150" s="37" t="s">
        <v>49</v>
      </c>
      <c r="AI150" s="19"/>
      <c r="AJ150" s="53">
        <f t="shared" si="20"/>
        <v>0</v>
      </c>
      <c r="AK150" s="19"/>
    </row>
    <row r="151" spans="2:37" ht="11.45" customHeight="1" x14ac:dyDescent="0.25">
      <c r="B151" s="56">
        <f>SUM(AJ139:AK150)</f>
        <v>0</v>
      </c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</row>
    <row r="152" spans="2:37" ht="2.85" customHeight="1" x14ac:dyDescent="0.25"/>
    <row r="153" spans="2:37" ht="11.25" customHeight="1" x14ac:dyDescent="0.25">
      <c r="B153" s="34" t="s">
        <v>107</v>
      </c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</row>
    <row r="154" spans="2:37" ht="1.5" customHeight="1" x14ac:dyDescent="0.25"/>
    <row r="155" spans="2:37" ht="11.25" customHeight="1" x14ac:dyDescent="0.25">
      <c r="C155" s="36" t="s">
        <v>43</v>
      </c>
      <c r="D155" s="19"/>
      <c r="F155" s="53">
        <f>SUM(AJ139:AK150)</f>
        <v>0</v>
      </c>
      <c r="G155" s="19"/>
      <c r="H155" s="19"/>
      <c r="I155" s="19"/>
      <c r="J155" s="19"/>
      <c r="K155" s="19"/>
      <c r="L155" s="19"/>
      <c r="M155" s="19"/>
      <c r="N155" s="19"/>
      <c r="P155" s="37" t="s">
        <v>44</v>
      </c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</row>
    <row r="156" spans="2:37" ht="4.3499999999999996" customHeight="1" x14ac:dyDescent="0.25"/>
    <row r="157" spans="2:37" ht="2.85" customHeight="1" x14ac:dyDescent="0.25"/>
    <row r="158" spans="2:37" ht="0" hidden="1" customHeight="1" x14ac:dyDescent="0.25"/>
    <row r="159" spans="2:37" ht="14.45" customHeight="1" x14ac:dyDescent="0.25">
      <c r="B159" s="62" t="s">
        <v>58</v>
      </c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</row>
    <row r="160" spans="2:37" x14ac:dyDescent="0.25">
      <c r="B160" s="58" t="s">
        <v>33</v>
      </c>
      <c r="C160" s="57"/>
      <c r="D160" s="59" t="s">
        <v>34</v>
      </c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9" t="s">
        <v>3</v>
      </c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14" t="s">
        <v>35</v>
      </c>
      <c r="AF160" s="58" t="s">
        <v>36</v>
      </c>
      <c r="AG160" s="57"/>
      <c r="AH160" s="59" t="s">
        <v>37</v>
      </c>
      <c r="AI160" s="57"/>
      <c r="AJ160" s="58" t="s">
        <v>38</v>
      </c>
      <c r="AK160" s="57"/>
    </row>
    <row r="161" spans="2:37" ht="26.25" customHeight="1" x14ac:dyDescent="0.25">
      <c r="B161" s="36">
        <v>1</v>
      </c>
      <c r="C161" s="19"/>
      <c r="D161" s="37" t="s">
        <v>39</v>
      </c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52" t="s">
        <v>171</v>
      </c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69">
        <v>0</v>
      </c>
      <c r="AF161" s="53">
        <v>99</v>
      </c>
      <c r="AG161" s="19"/>
      <c r="AH161" s="37" t="s">
        <v>46</v>
      </c>
      <c r="AI161" s="19"/>
      <c r="AJ161" s="53">
        <f>AE161*AF161</f>
        <v>0</v>
      </c>
      <c r="AK161" s="19"/>
    </row>
    <row r="162" spans="2:37" ht="24" customHeight="1" x14ac:dyDescent="0.25">
      <c r="B162" s="36">
        <v>2</v>
      </c>
      <c r="C162" s="19"/>
      <c r="D162" s="37" t="s">
        <v>47</v>
      </c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52" t="s">
        <v>172</v>
      </c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69">
        <v>0</v>
      </c>
      <c r="AF162" s="53">
        <v>32</v>
      </c>
      <c r="AG162" s="19"/>
      <c r="AH162" s="37" t="s">
        <v>46</v>
      </c>
      <c r="AI162" s="19"/>
      <c r="AJ162" s="53">
        <f>AE162*AF162</f>
        <v>0</v>
      </c>
      <c r="AK162" s="19"/>
    </row>
    <row r="163" spans="2:37" ht="25.5" customHeight="1" x14ac:dyDescent="0.25">
      <c r="B163" s="36">
        <v>3</v>
      </c>
      <c r="C163" s="19"/>
      <c r="D163" s="37" t="s">
        <v>48</v>
      </c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52" t="s">
        <v>173</v>
      </c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69">
        <v>0</v>
      </c>
      <c r="AF163" s="53">
        <v>87</v>
      </c>
      <c r="AG163" s="19"/>
      <c r="AH163" s="37" t="s">
        <v>46</v>
      </c>
      <c r="AI163" s="19"/>
      <c r="AJ163" s="53">
        <f t="shared" ref="AJ163:AJ195" si="21">AE163*AF163</f>
        <v>0</v>
      </c>
      <c r="AK163" s="19"/>
    </row>
    <row r="164" spans="2:37" ht="25.5" customHeight="1" x14ac:dyDescent="0.25">
      <c r="B164" s="36">
        <v>4</v>
      </c>
      <c r="C164" s="19"/>
      <c r="D164" s="37" t="s">
        <v>50</v>
      </c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52" t="s">
        <v>174</v>
      </c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69">
        <v>0</v>
      </c>
      <c r="AF164" s="53">
        <v>4</v>
      </c>
      <c r="AG164" s="19"/>
      <c r="AH164" s="37" t="s">
        <v>46</v>
      </c>
      <c r="AI164" s="19"/>
      <c r="AJ164" s="53">
        <f t="shared" si="21"/>
        <v>0</v>
      </c>
      <c r="AK164" s="19"/>
    </row>
    <row r="165" spans="2:37" ht="24.75" customHeight="1" x14ac:dyDescent="0.25">
      <c r="B165" s="36">
        <v>5</v>
      </c>
      <c r="C165" s="19"/>
      <c r="D165" s="37" t="s">
        <v>51</v>
      </c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52" t="s">
        <v>228</v>
      </c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69">
        <v>0</v>
      </c>
      <c r="AF165" s="53">
        <v>3</v>
      </c>
      <c r="AG165" s="19"/>
      <c r="AH165" s="37" t="s">
        <v>46</v>
      </c>
      <c r="AI165" s="19"/>
      <c r="AJ165" s="53">
        <f t="shared" ref="AJ165" si="22">AE165*AF165</f>
        <v>0</v>
      </c>
      <c r="AK165" s="19"/>
    </row>
    <row r="166" spans="2:37" ht="22.5" customHeight="1" x14ac:dyDescent="0.25">
      <c r="B166" s="36">
        <v>6</v>
      </c>
      <c r="C166" s="19"/>
      <c r="D166" s="37" t="s">
        <v>52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52" t="s">
        <v>175</v>
      </c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69">
        <v>0</v>
      </c>
      <c r="AF166" s="53">
        <v>10</v>
      </c>
      <c r="AG166" s="19"/>
      <c r="AH166" s="37" t="s">
        <v>46</v>
      </c>
      <c r="AI166" s="19"/>
      <c r="AJ166" s="53">
        <f t="shared" si="21"/>
        <v>0</v>
      </c>
      <c r="AK166" s="19"/>
    </row>
    <row r="167" spans="2:37" ht="38.25" customHeight="1" x14ac:dyDescent="0.25">
      <c r="B167" s="36">
        <v>7</v>
      </c>
      <c r="C167" s="19"/>
      <c r="D167" s="37" t="s">
        <v>57</v>
      </c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37" t="s">
        <v>111</v>
      </c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69">
        <v>0</v>
      </c>
      <c r="AF167" s="53">
        <v>18</v>
      </c>
      <c r="AG167" s="19"/>
      <c r="AH167" s="37" t="s">
        <v>46</v>
      </c>
      <c r="AI167" s="19"/>
      <c r="AJ167" s="53">
        <f t="shared" si="21"/>
        <v>0</v>
      </c>
      <c r="AK167" s="19"/>
    </row>
    <row r="168" spans="2:37" ht="15" customHeight="1" x14ac:dyDescent="0.25">
      <c r="B168" s="36">
        <v>8</v>
      </c>
      <c r="C168" s="19"/>
      <c r="D168" s="37" t="s">
        <v>64</v>
      </c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52" t="s">
        <v>176</v>
      </c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69">
        <v>0</v>
      </c>
      <c r="AF168" s="39">
        <v>22</v>
      </c>
      <c r="AG168" s="19"/>
      <c r="AH168" s="37" t="s">
        <v>46</v>
      </c>
      <c r="AI168" s="19"/>
      <c r="AJ168" s="53">
        <f t="shared" si="21"/>
        <v>0</v>
      </c>
      <c r="AK168" s="19"/>
    </row>
    <row r="169" spans="2:37" ht="15" customHeight="1" x14ac:dyDescent="0.25">
      <c r="B169" s="36">
        <v>9</v>
      </c>
      <c r="C169" s="19"/>
      <c r="D169" s="37" t="s">
        <v>66</v>
      </c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52" t="s">
        <v>177</v>
      </c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69">
        <v>0</v>
      </c>
      <c r="AF169" s="39">
        <v>3</v>
      </c>
      <c r="AG169" s="19"/>
      <c r="AH169" s="37" t="s">
        <v>46</v>
      </c>
      <c r="AI169" s="19"/>
      <c r="AJ169" s="53">
        <f t="shared" si="21"/>
        <v>0</v>
      </c>
      <c r="AK169" s="19"/>
    </row>
    <row r="170" spans="2:37" ht="15" customHeight="1" x14ac:dyDescent="0.25">
      <c r="B170" s="36">
        <v>10</v>
      </c>
      <c r="C170" s="19"/>
      <c r="D170" s="37" t="s">
        <v>68</v>
      </c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52" t="s">
        <v>178</v>
      </c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69">
        <v>0</v>
      </c>
      <c r="AF170" s="36">
        <v>34</v>
      </c>
      <c r="AG170" s="19"/>
      <c r="AH170" s="37" t="s">
        <v>46</v>
      </c>
      <c r="AI170" s="19"/>
      <c r="AJ170" s="53">
        <f t="shared" si="21"/>
        <v>0</v>
      </c>
      <c r="AK170" s="19"/>
    </row>
    <row r="171" spans="2:37" ht="15" customHeight="1" x14ac:dyDescent="0.25">
      <c r="B171" s="36">
        <v>11</v>
      </c>
      <c r="C171" s="19"/>
      <c r="D171" s="37" t="s">
        <v>70</v>
      </c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37" t="s">
        <v>112</v>
      </c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69">
        <v>0</v>
      </c>
      <c r="AF171" s="53">
        <v>203</v>
      </c>
      <c r="AG171" s="19"/>
      <c r="AH171" s="37" t="s">
        <v>46</v>
      </c>
      <c r="AI171" s="19"/>
      <c r="AJ171" s="53">
        <f t="shared" si="21"/>
        <v>0</v>
      </c>
      <c r="AK171" s="19"/>
    </row>
    <row r="172" spans="2:37" ht="15" customHeight="1" x14ac:dyDescent="0.25">
      <c r="B172" s="36">
        <v>12</v>
      </c>
      <c r="C172" s="19"/>
      <c r="D172" s="37" t="s">
        <v>72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52" t="s">
        <v>179</v>
      </c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69">
        <v>0</v>
      </c>
      <c r="AF172" s="36">
        <v>17</v>
      </c>
      <c r="AG172" s="19"/>
      <c r="AH172" s="37" t="s">
        <v>46</v>
      </c>
      <c r="AI172" s="19"/>
      <c r="AJ172" s="53">
        <f t="shared" si="21"/>
        <v>0</v>
      </c>
      <c r="AK172" s="19"/>
    </row>
    <row r="173" spans="2:37" ht="15" customHeight="1" x14ac:dyDescent="0.25">
      <c r="B173" s="36">
        <v>13</v>
      </c>
      <c r="C173" s="19"/>
      <c r="D173" s="37" t="s">
        <v>73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52" t="s">
        <v>180</v>
      </c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69">
        <v>0</v>
      </c>
      <c r="AF173" s="36">
        <v>25</v>
      </c>
      <c r="AG173" s="19"/>
      <c r="AH173" s="37" t="s">
        <v>46</v>
      </c>
      <c r="AI173" s="19"/>
      <c r="AJ173" s="53">
        <f t="shared" si="21"/>
        <v>0</v>
      </c>
      <c r="AK173" s="19"/>
    </row>
    <row r="174" spans="2:37" ht="15" customHeight="1" x14ac:dyDescent="0.25">
      <c r="B174" s="36">
        <v>14</v>
      </c>
      <c r="C174" s="19"/>
      <c r="D174" s="37" t="s">
        <v>75</v>
      </c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52" t="s">
        <v>181</v>
      </c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69">
        <v>0</v>
      </c>
      <c r="AF174" s="36">
        <v>4</v>
      </c>
      <c r="AG174" s="19"/>
      <c r="AH174" s="37" t="s">
        <v>46</v>
      </c>
      <c r="AI174" s="19"/>
      <c r="AJ174" s="53">
        <f t="shared" si="21"/>
        <v>0</v>
      </c>
      <c r="AK174" s="19"/>
    </row>
    <row r="175" spans="2:37" ht="27" customHeight="1" x14ac:dyDescent="0.25">
      <c r="B175" s="36">
        <v>15</v>
      </c>
      <c r="C175" s="19"/>
      <c r="D175" s="37" t="s">
        <v>76</v>
      </c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52" t="s">
        <v>182</v>
      </c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69">
        <v>0</v>
      </c>
      <c r="AF175" s="36">
        <v>8</v>
      </c>
      <c r="AG175" s="19"/>
      <c r="AH175" s="37" t="s">
        <v>46</v>
      </c>
      <c r="AI175" s="19"/>
      <c r="AJ175" s="53">
        <f t="shared" si="21"/>
        <v>0</v>
      </c>
      <c r="AK175" s="19"/>
    </row>
    <row r="176" spans="2:37" ht="15" customHeight="1" x14ac:dyDescent="0.25">
      <c r="B176" s="36">
        <v>16</v>
      </c>
      <c r="C176" s="19"/>
      <c r="D176" s="37" t="s">
        <v>78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52" t="s">
        <v>183</v>
      </c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69">
        <v>0</v>
      </c>
      <c r="AF176" s="36">
        <v>19</v>
      </c>
      <c r="AG176" s="19"/>
      <c r="AH176" s="37" t="s">
        <v>46</v>
      </c>
      <c r="AI176" s="19"/>
      <c r="AJ176" s="53">
        <f t="shared" si="21"/>
        <v>0</v>
      </c>
      <c r="AK176" s="19"/>
    </row>
    <row r="177" spans="2:37" ht="22.5" customHeight="1" x14ac:dyDescent="0.25">
      <c r="B177" s="36">
        <v>17</v>
      </c>
      <c r="C177" s="19"/>
      <c r="D177" s="37" t="s">
        <v>80</v>
      </c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52" t="s">
        <v>184</v>
      </c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69">
        <v>0</v>
      </c>
      <c r="AF177" s="36">
        <v>2</v>
      </c>
      <c r="AG177" s="19"/>
      <c r="AH177" s="37" t="s">
        <v>46</v>
      </c>
      <c r="AI177" s="19"/>
      <c r="AJ177" s="53">
        <f t="shared" si="21"/>
        <v>0</v>
      </c>
      <c r="AK177" s="19"/>
    </row>
    <row r="178" spans="2:37" ht="15" customHeight="1" x14ac:dyDescent="0.25">
      <c r="B178" s="36">
        <v>18</v>
      </c>
      <c r="C178" s="19"/>
      <c r="D178" s="37" t="s">
        <v>82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52" t="s">
        <v>185</v>
      </c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69">
        <v>0</v>
      </c>
      <c r="AF178" s="36">
        <v>133</v>
      </c>
      <c r="AG178" s="19"/>
      <c r="AH178" s="37" t="s">
        <v>46</v>
      </c>
      <c r="AI178" s="19"/>
      <c r="AJ178" s="53">
        <f t="shared" si="21"/>
        <v>0</v>
      </c>
      <c r="AK178" s="19"/>
    </row>
    <row r="179" spans="2:37" ht="15" customHeight="1" x14ac:dyDescent="0.25">
      <c r="B179" s="36">
        <v>19</v>
      </c>
      <c r="C179" s="19"/>
      <c r="D179" s="37" t="s">
        <v>84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52" t="s">
        <v>186</v>
      </c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69">
        <v>0</v>
      </c>
      <c r="AF179" s="36">
        <v>23</v>
      </c>
      <c r="AG179" s="19"/>
      <c r="AH179" s="37" t="s">
        <v>46</v>
      </c>
      <c r="AI179" s="19"/>
      <c r="AJ179" s="53">
        <f t="shared" si="21"/>
        <v>0</v>
      </c>
      <c r="AK179" s="19"/>
    </row>
    <row r="180" spans="2:37" ht="24.75" customHeight="1" x14ac:dyDescent="0.25">
      <c r="B180" s="36">
        <v>20</v>
      </c>
      <c r="C180" s="19"/>
      <c r="D180" s="37" t="s">
        <v>86</v>
      </c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52" t="s">
        <v>187</v>
      </c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69">
        <v>0</v>
      </c>
      <c r="AF180" s="36">
        <v>1</v>
      </c>
      <c r="AG180" s="19"/>
      <c r="AH180" s="37" t="s">
        <v>46</v>
      </c>
      <c r="AI180" s="19"/>
      <c r="AJ180" s="53">
        <f t="shared" si="21"/>
        <v>0</v>
      </c>
      <c r="AK180" s="19"/>
    </row>
    <row r="181" spans="2:37" ht="27" customHeight="1" x14ac:dyDescent="0.25">
      <c r="B181" s="36">
        <v>21</v>
      </c>
      <c r="C181" s="19"/>
      <c r="D181" s="37" t="s">
        <v>88</v>
      </c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37" t="s">
        <v>113</v>
      </c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69">
        <v>0</v>
      </c>
      <c r="AF181" s="53">
        <v>1</v>
      </c>
      <c r="AG181" s="19"/>
      <c r="AH181" s="37" t="s">
        <v>91</v>
      </c>
      <c r="AI181" s="19"/>
      <c r="AJ181" s="53">
        <f t="shared" si="21"/>
        <v>0</v>
      </c>
      <c r="AK181" s="19"/>
    </row>
    <row r="182" spans="2:37" ht="27" customHeight="1" x14ac:dyDescent="0.25">
      <c r="B182" s="36">
        <v>22</v>
      </c>
      <c r="C182" s="19"/>
      <c r="D182" s="37" t="s">
        <v>89</v>
      </c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52" t="s">
        <v>196</v>
      </c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69">
        <v>0</v>
      </c>
      <c r="AF182" s="53">
        <v>40</v>
      </c>
      <c r="AG182" s="19"/>
      <c r="AH182" s="37" t="s">
        <v>49</v>
      </c>
      <c r="AI182" s="19"/>
      <c r="AJ182" s="53">
        <f t="shared" ref="AJ182" si="23">AE182*AF182</f>
        <v>0</v>
      </c>
      <c r="AK182" s="19"/>
    </row>
    <row r="183" spans="2:37" ht="27" customHeight="1" x14ac:dyDescent="0.25">
      <c r="B183" s="36">
        <v>23</v>
      </c>
      <c r="C183" s="19"/>
      <c r="D183" s="37" t="s">
        <v>92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52" t="s">
        <v>197</v>
      </c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69">
        <v>0</v>
      </c>
      <c r="AF183" s="53">
        <v>15</v>
      </c>
      <c r="AG183" s="19"/>
      <c r="AH183" s="37" t="s">
        <v>49</v>
      </c>
      <c r="AI183" s="19"/>
      <c r="AJ183" s="53">
        <f t="shared" ref="AJ183:AJ184" si="24">AE183*AF183</f>
        <v>0</v>
      </c>
      <c r="AK183" s="19"/>
    </row>
    <row r="184" spans="2:37" ht="17.25" customHeight="1" x14ac:dyDescent="0.25">
      <c r="B184" s="36">
        <v>24</v>
      </c>
      <c r="C184" s="19"/>
      <c r="D184" s="37" t="s">
        <v>93</v>
      </c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52" t="s">
        <v>198</v>
      </c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69">
        <v>0</v>
      </c>
      <c r="AF184" s="53">
        <v>50</v>
      </c>
      <c r="AG184" s="19"/>
      <c r="AH184" s="37" t="s">
        <v>49</v>
      </c>
      <c r="AI184" s="19"/>
      <c r="AJ184" s="53">
        <f t="shared" si="24"/>
        <v>0</v>
      </c>
      <c r="AK184" s="19"/>
    </row>
    <row r="185" spans="2:37" ht="17.25" customHeight="1" x14ac:dyDescent="0.25">
      <c r="B185" s="36">
        <v>25</v>
      </c>
      <c r="C185" s="19"/>
      <c r="D185" s="37" t="s">
        <v>94</v>
      </c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52" t="s">
        <v>199</v>
      </c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69">
        <v>0</v>
      </c>
      <c r="AF185" s="53">
        <v>10</v>
      </c>
      <c r="AG185" s="19"/>
      <c r="AH185" s="37" t="s">
        <v>49</v>
      </c>
      <c r="AI185" s="19"/>
      <c r="AJ185" s="53">
        <f t="shared" ref="AJ185" si="25">AE185*AF185</f>
        <v>0</v>
      </c>
      <c r="AK185" s="19"/>
    </row>
    <row r="186" spans="2:37" ht="15" customHeight="1" x14ac:dyDescent="0.25">
      <c r="B186" s="36">
        <v>26</v>
      </c>
      <c r="C186" s="19"/>
      <c r="D186" s="37" t="s">
        <v>96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37" t="s">
        <v>114</v>
      </c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69">
        <v>0</v>
      </c>
      <c r="AF186" s="53">
        <v>1850</v>
      </c>
      <c r="AG186" s="19"/>
      <c r="AH186" s="37" t="s">
        <v>49</v>
      </c>
      <c r="AI186" s="19"/>
      <c r="AJ186" s="53">
        <f t="shared" si="21"/>
        <v>0</v>
      </c>
      <c r="AK186" s="19"/>
    </row>
    <row r="187" spans="2:37" ht="15" customHeight="1" x14ac:dyDescent="0.25">
      <c r="B187" s="36">
        <v>27</v>
      </c>
      <c r="C187" s="19"/>
      <c r="D187" s="37" t="s">
        <v>97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52" t="s">
        <v>188</v>
      </c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69">
        <v>0</v>
      </c>
      <c r="AF187" s="53">
        <v>50</v>
      </c>
      <c r="AG187" s="19"/>
      <c r="AH187" s="37" t="s">
        <v>49</v>
      </c>
      <c r="AI187" s="19"/>
      <c r="AJ187" s="53">
        <f t="shared" si="21"/>
        <v>0</v>
      </c>
      <c r="AK187" s="19"/>
    </row>
    <row r="188" spans="2:37" ht="15" customHeight="1" x14ac:dyDescent="0.25">
      <c r="B188" s="36">
        <v>28</v>
      </c>
      <c r="C188" s="19"/>
      <c r="D188" s="37" t="s">
        <v>98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52" t="s">
        <v>130</v>
      </c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69">
        <v>0</v>
      </c>
      <c r="AF188" s="53">
        <v>1020</v>
      </c>
      <c r="AG188" s="19"/>
      <c r="AH188" s="37" t="s">
        <v>49</v>
      </c>
      <c r="AI188" s="19"/>
      <c r="AJ188" s="53">
        <f t="shared" si="21"/>
        <v>0</v>
      </c>
      <c r="AK188" s="19"/>
    </row>
    <row r="189" spans="2:37" ht="15" customHeight="1" x14ac:dyDescent="0.25">
      <c r="B189" s="36">
        <v>29</v>
      </c>
      <c r="C189" s="19"/>
      <c r="D189" s="37" t="s">
        <v>115</v>
      </c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52" t="s">
        <v>189</v>
      </c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69">
        <v>0</v>
      </c>
      <c r="AF189" s="53">
        <v>70</v>
      </c>
      <c r="AG189" s="19"/>
      <c r="AH189" s="37" t="s">
        <v>49</v>
      </c>
      <c r="AI189" s="19"/>
      <c r="AJ189" s="53">
        <f t="shared" ref="AJ189" si="26">AE189*AF189</f>
        <v>0</v>
      </c>
      <c r="AK189" s="19"/>
    </row>
    <row r="190" spans="2:37" ht="15" customHeight="1" x14ac:dyDescent="0.25">
      <c r="B190" s="36">
        <v>30</v>
      </c>
      <c r="C190" s="19"/>
      <c r="D190" s="37" t="s">
        <v>117</v>
      </c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37" t="s">
        <v>120</v>
      </c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69">
        <v>0</v>
      </c>
      <c r="AF190" s="53">
        <v>20</v>
      </c>
      <c r="AG190" s="19"/>
      <c r="AH190" s="37" t="s">
        <v>49</v>
      </c>
      <c r="AI190" s="19"/>
      <c r="AJ190" s="53">
        <f t="shared" si="21"/>
        <v>0</v>
      </c>
      <c r="AK190" s="19"/>
    </row>
    <row r="191" spans="2:37" ht="15" customHeight="1" x14ac:dyDescent="0.25">
      <c r="B191" s="36">
        <v>31</v>
      </c>
      <c r="C191" s="19"/>
      <c r="D191" s="37" t="s">
        <v>118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37" t="s">
        <v>122</v>
      </c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69">
        <v>0</v>
      </c>
      <c r="AF191" s="53">
        <v>350</v>
      </c>
      <c r="AG191" s="19"/>
      <c r="AH191" s="37" t="s">
        <v>49</v>
      </c>
      <c r="AI191" s="19"/>
      <c r="AJ191" s="53">
        <f t="shared" si="21"/>
        <v>0</v>
      </c>
      <c r="AK191" s="19"/>
    </row>
    <row r="192" spans="2:37" ht="15" customHeight="1" x14ac:dyDescent="0.25">
      <c r="B192" s="36">
        <v>32</v>
      </c>
      <c r="C192" s="19"/>
      <c r="D192" s="37" t="s">
        <v>119</v>
      </c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37" t="s">
        <v>106</v>
      </c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69">
        <v>0</v>
      </c>
      <c r="AF192" s="53">
        <v>1920</v>
      </c>
      <c r="AG192" s="19"/>
      <c r="AH192" s="37" t="s">
        <v>49</v>
      </c>
      <c r="AI192" s="19"/>
      <c r="AJ192" s="53">
        <f t="shared" si="21"/>
        <v>0</v>
      </c>
      <c r="AK192" s="19"/>
    </row>
    <row r="193" spans="2:37" ht="15" customHeight="1" x14ac:dyDescent="0.25">
      <c r="B193" s="36">
        <v>33</v>
      </c>
      <c r="C193" s="19"/>
      <c r="D193" s="37" t="s">
        <v>121</v>
      </c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37" t="s">
        <v>125</v>
      </c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69">
        <v>0</v>
      </c>
      <c r="AF193" s="53">
        <v>555</v>
      </c>
      <c r="AG193" s="19"/>
      <c r="AH193" s="37" t="s">
        <v>49</v>
      </c>
      <c r="AI193" s="19"/>
      <c r="AJ193" s="53">
        <f t="shared" si="21"/>
        <v>0</v>
      </c>
      <c r="AK193" s="19"/>
    </row>
    <row r="194" spans="2:37" ht="15" customHeight="1" x14ac:dyDescent="0.25">
      <c r="B194" s="36">
        <v>34</v>
      </c>
      <c r="C194" s="19"/>
      <c r="D194" s="37" t="s">
        <v>123</v>
      </c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52" t="s">
        <v>116</v>
      </c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69">
        <v>0</v>
      </c>
      <c r="AF194" s="53">
        <v>50</v>
      </c>
      <c r="AG194" s="19"/>
      <c r="AH194" s="37" t="s">
        <v>49</v>
      </c>
      <c r="AI194" s="19"/>
      <c r="AJ194" s="53">
        <f t="shared" si="21"/>
        <v>0</v>
      </c>
      <c r="AK194" s="19"/>
    </row>
    <row r="195" spans="2:37" ht="15" customHeight="1" x14ac:dyDescent="0.25">
      <c r="B195" s="36">
        <v>35</v>
      </c>
      <c r="C195" s="19"/>
      <c r="D195" s="37" t="s">
        <v>124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37" t="s">
        <v>126</v>
      </c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69">
        <v>0</v>
      </c>
      <c r="AF195" s="53">
        <v>90</v>
      </c>
      <c r="AG195" s="19"/>
      <c r="AH195" s="37" t="s">
        <v>127</v>
      </c>
      <c r="AI195" s="19"/>
      <c r="AJ195" s="53">
        <f t="shared" si="21"/>
        <v>0</v>
      </c>
      <c r="AK195" s="19"/>
    </row>
    <row r="196" spans="2:37" ht="15" customHeight="1" x14ac:dyDescent="0.25">
      <c r="B196" s="36">
        <v>36</v>
      </c>
      <c r="C196" s="19"/>
      <c r="D196" s="37" t="s">
        <v>224</v>
      </c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52" t="s">
        <v>190</v>
      </c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69">
        <v>0</v>
      </c>
      <c r="AF196" s="53">
        <v>20</v>
      </c>
      <c r="AG196" s="19"/>
      <c r="AH196" s="52" t="s">
        <v>49</v>
      </c>
      <c r="AI196" s="19"/>
      <c r="AJ196" s="53">
        <f t="shared" ref="AJ196" si="27">AE196*AF196</f>
        <v>0</v>
      </c>
      <c r="AK196" s="19"/>
    </row>
    <row r="197" spans="2:37" ht="15" customHeight="1" x14ac:dyDescent="0.25">
      <c r="B197" s="36">
        <v>37</v>
      </c>
      <c r="C197" s="19"/>
      <c r="D197" s="37" t="s">
        <v>225</v>
      </c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52" t="s">
        <v>223</v>
      </c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69">
        <v>0</v>
      </c>
      <c r="AF197" s="53">
        <v>10</v>
      </c>
      <c r="AG197" s="19"/>
      <c r="AH197" s="52" t="s">
        <v>49</v>
      </c>
      <c r="AI197" s="19"/>
      <c r="AJ197" s="53">
        <f t="shared" ref="AJ197" si="28">AE197*AF197</f>
        <v>0</v>
      </c>
      <c r="AK197" s="19"/>
    </row>
    <row r="198" spans="2:37" ht="15" customHeight="1" x14ac:dyDescent="0.25">
      <c r="B198" s="36">
        <v>38</v>
      </c>
      <c r="C198" s="19"/>
      <c r="D198" s="37" t="s">
        <v>226</v>
      </c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52" t="s">
        <v>191</v>
      </c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69">
        <v>0</v>
      </c>
      <c r="AF198" s="53">
        <v>1</v>
      </c>
      <c r="AG198" s="19"/>
      <c r="AH198" s="52" t="s">
        <v>91</v>
      </c>
      <c r="AI198" s="19"/>
      <c r="AJ198" s="53">
        <f t="shared" ref="AJ198" si="29">AE198*AF198</f>
        <v>0</v>
      </c>
      <c r="AK198" s="19"/>
    </row>
    <row r="199" spans="2:37" ht="11.25" customHeight="1" x14ac:dyDescent="0.25">
      <c r="B199" s="56">
        <f>SUM(AJ161:AK198)</f>
        <v>0</v>
      </c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</row>
    <row r="200" spans="2:37" ht="0" hidden="1" customHeight="1" x14ac:dyDescent="0.25"/>
    <row r="201" spans="2:37" ht="2.85" customHeight="1" x14ac:dyDescent="0.25"/>
    <row r="202" spans="2:37" ht="11.25" customHeight="1" x14ac:dyDescent="0.25">
      <c r="B202" s="34" t="s">
        <v>107</v>
      </c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</row>
    <row r="203" spans="2:37" ht="1.5" customHeight="1" x14ac:dyDescent="0.25"/>
    <row r="204" spans="2:37" ht="11.25" customHeight="1" x14ac:dyDescent="0.25">
      <c r="C204" s="36" t="s">
        <v>43</v>
      </c>
      <c r="D204" s="19"/>
      <c r="F204" s="61">
        <f>SUM(AJ161:AK198)</f>
        <v>0</v>
      </c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R204" s="37" t="s">
        <v>44</v>
      </c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</row>
    <row r="205" spans="2:37" ht="4.3499999999999996" customHeight="1" x14ac:dyDescent="0.25"/>
    <row r="206" spans="2:37" ht="2.85" customHeight="1" x14ac:dyDescent="0.25"/>
    <row r="207" spans="2:37" ht="14.45" customHeight="1" x14ac:dyDescent="0.25">
      <c r="B207" s="62" t="s">
        <v>99</v>
      </c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</row>
    <row r="208" spans="2:37" ht="0" hidden="1" customHeight="1" x14ac:dyDescent="0.25"/>
    <row r="209" spans="2:37" x14ac:dyDescent="0.25">
      <c r="B209" s="58" t="s">
        <v>33</v>
      </c>
      <c r="C209" s="57"/>
      <c r="D209" s="59" t="s">
        <v>34</v>
      </c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9" t="s">
        <v>3</v>
      </c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14" t="s">
        <v>35</v>
      </c>
      <c r="AF209" s="58" t="s">
        <v>36</v>
      </c>
      <c r="AG209" s="57"/>
      <c r="AH209" s="59" t="s">
        <v>37</v>
      </c>
      <c r="AI209" s="57"/>
      <c r="AJ209" s="58" t="s">
        <v>38</v>
      </c>
      <c r="AK209" s="57"/>
    </row>
    <row r="210" spans="2:37" x14ac:dyDescent="0.25">
      <c r="B210" s="36">
        <v>1</v>
      </c>
      <c r="C210" s="19"/>
      <c r="D210" s="37" t="s">
        <v>39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37" t="s">
        <v>128</v>
      </c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69">
        <v>0</v>
      </c>
      <c r="AF210" s="53">
        <v>1</v>
      </c>
      <c r="AG210" s="19"/>
      <c r="AH210" s="37" t="s">
        <v>46</v>
      </c>
      <c r="AI210" s="19"/>
      <c r="AJ210" s="53">
        <f>AE210*AF210</f>
        <v>0</v>
      </c>
      <c r="AK210" s="19"/>
    </row>
    <row r="211" spans="2:37" x14ac:dyDescent="0.25">
      <c r="B211" s="36">
        <v>2</v>
      </c>
      <c r="C211" s="19"/>
      <c r="D211" s="37" t="s">
        <v>47</v>
      </c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52" t="s">
        <v>192</v>
      </c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69">
        <v>0</v>
      </c>
      <c r="AF211" s="53">
        <v>12</v>
      </c>
      <c r="AG211" s="19"/>
      <c r="AH211" s="37" t="s">
        <v>46</v>
      </c>
      <c r="AI211" s="19"/>
      <c r="AJ211" s="53">
        <f t="shared" ref="AJ211:AJ223" si="30">AE211*AF211</f>
        <v>0</v>
      </c>
      <c r="AK211" s="19"/>
    </row>
    <row r="212" spans="2:37" ht="15" customHeight="1" x14ac:dyDescent="0.25">
      <c r="B212" s="36">
        <v>3</v>
      </c>
      <c r="C212" s="19"/>
      <c r="D212" s="37" t="s">
        <v>48</v>
      </c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52" t="s">
        <v>193</v>
      </c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69">
        <v>0</v>
      </c>
      <c r="AF212" s="53">
        <v>3</v>
      </c>
      <c r="AG212" s="19"/>
      <c r="AH212" s="37" t="s">
        <v>46</v>
      </c>
      <c r="AI212" s="19"/>
      <c r="AJ212" s="53">
        <f t="shared" si="30"/>
        <v>0</v>
      </c>
      <c r="AK212" s="19"/>
    </row>
    <row r="213" spans="2:37" ht="29.25" customHeight="1" x14ac:dyDescent="0.25">
      <c r="B213" s="36">
        <v>4</v>
      </c>
      <c r="C213" s="19"/>
      <c r="D213" s="37" t="s">
        <v>50</v>
      </c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52" t="s">
        <v>202</v>
      </c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69">
        <v>0</v>
      </c>
      <c r="AF213" s="61">
        <v>1</v>
      </c>
      <c r="AG213" s="19"/>
      <c r="AH213" s="37" t="s">
        <v>46</v>
      </c>
      <c r="AI213" s="19"/>
      <c r="AJ213" s="53">
        <f t="shared" si="30"/>
        <v>0</v>
      </c>
      <c r="AK213" s="19"/>
    </row>
    <row r="214" spans="2:37" ht="25.5" customHeight="1" x14ac:dyDescent="0.25">
      <c r="B214" s="36">
        <v>5</v>
      </c>
      <c r="C214" s="19"/>
      <c r="D214" s="37" t="s">
        <v>51</v>
      </c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52" t="s">
        <v>203</v>
      </c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69">
        <v>0</v>
      </c>
      <c r="AF214" s="61">
        <v>2</v>
      </c>
      <c r="AG214" s="19"/>
      <c r="AH214" s="37" t="s">
        <v>46</v>
      </c>
      <c r="AI214" s="19"/>
      <c r="AJ214" s="53">
        <f t="shared" si="30"/>
        <v>0</v>
      </c>
      <c r="AK214" s="19"/>
    </row>
    <row r="215" spans="2:37" ht="15" customHeight="1" x14ac:dyDescent="0.25">
      <c r="B215" s="36">
        <v>6</v>
      </c>
      <c r="C215" s="19"/>
      <c r="D215" s="37" t="s">
        <v>52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52" t="s">
        <v>204</v>
      </c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69">
        <v>0</v>
      </c>
      <c r="AF215" s="61">
        <v>8</v>
      </c>
      <c r="AG215" s="19"/>
      <c r="AH215" s="37" t="s">
        <v>46</v>
      </c>
      <c r="AI215" s="19"/>
      <c r="AJ215" s="53">
        <f t="shared" si="30"/>
        <v>0</v>
      </c>
      <c r="AK215" s="19"/>
    </row>
    <row r="216" spans="2:37" ht="15" customHeight="1" x14ac:dyDescent="0.25">
      <c r="B216" s="36">
        <v>7</v>
      </c>
      <c r="C216" s="19"/>
      <c r="D216" s="37" t="s">
        <v>57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52" t="s">
        <v>209</v>
      </c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69">
        <v>0</v>
      </c>
      <c r="AF216" s="61">
        <v>10</v>
      </c>
      <c r="AG216" s="19"/>
      <c r="AH216" s="37" t="s">
        <v>46</v>
      </c>
      <c r="AI216" s="19"/>
      <c r="AJ216" s="53">
        <f t="shared" si="30"/>
        <v>0</v>
      </c>
      <c r="AK216" s="19"/>
    </row>
    <row r="217" spans="2:37" ht="28.5" customHeight="1" x14ac:dyDescent="0.25">
      <c r="B217" s="36">
        <v>8</v>
      </c>
      <c r="C217" s="19"/>
      <c r="D217" s="37" t="s">
        <v>64</v>
      </c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52" t="s">
        <v>205</v>
      </c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69">
        <v>0</v>
      </c>
      <c r="AF217" s="61">
        <v>65</v>
      </c>
      <c r="AG217" s="19"/>
      <c r="AH217" s="37" t="s">
        <v>46</v>
      </c>
      <c r="AI217" s="19"/>
      <c r="AJ217" s="53">
        <f t="shared" si="30"/>
        <v>0</v>
      </c>
      <c r="AK217" s="19"/>
    </row>
    <row r="218" spans="2:37" ht="24" customHeight="1" x14ac:dyDescent="0.25">
      <c r="B218" s="36">
        <v>9</v>
      </c>
      <c r="C218" s="19"/>
      <c r="D218" s="37" t="s">
        <v>66</v>
      </c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52" t="s">
        <v>208</v>
      </c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69">
        <v>0</v>
      </c>
      <c r="AF218" s="61">
        <v>1</v>
      </c>
      <c r="AG218" s="19"/>
      <c r="AH218" s="37" t="s">
        <v>46</v>
      </c>
      <c r="AI218" s="19"/>
      <c r="AJ218" s="53">
        <f>AE218*AF218</f>
        <v>0</v>
      </c>
      <c r="AK218" s="19"/>
    </row>
    <row r="219" spans="2:37" ht="15" customHeight="1" x14ac:dyDescent="0.25">
      <c r="B219" s="36">
        <v>10</v>
      </c>
      <c r="C219" s="19"/>
      <c r="D219" s="37" t="s">
        <v>68</v>
      </c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37" t="s">
        <v>129</v>
      </c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69">
        <v>0</v>
      </c>
      <c r="AF219" s="53">
        <v>1415</v>
      </c>
      <c r="AG219" s="19"/>
      <c r="AH219" s="37" t="s">
        <v>49</v>
      </c>
      <c r="AI219" s="19"/>
      <c r="AJ219" s="53">
        <f>AE219*AF219</f>
        <v>0</v>
      </c>
      <c r="AK219" s="19"/>
    </row>
    <row r="220" spans="2:37" ht="15" customHeight="1" x14ac:dyDescent="0.25">
      <c r="B220" s="36">
        <v>11</v>
      </c>
      <c r="C220" s="19"/>
      <c r="D220" s="37" t="s">
        <v>70</v>
      </c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52" t="s">
        <v>195</v>
      </c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69">
        <v>0</v>
      </c>
      <c r="AF220" s="53">
        <v>1000</v>
      </c>
      <c r="AG220" s="19"/>
      <c r="AH220" s="37" t="s">
        <v>49</v>
      </c>
      <c r="AI220" s="19"/>
      <c r="AJ220" s="53">
        <f>AE220*AF220</f>
        <v>0</v>
      </c>
      <c r="AK220" s="19"/>
    </row>
    <row r="221" spans="2:37" ht="15" customHeight="1" x14ac:dyDescent="0.25">
      <c r="B221" s="36">
        <v>12</v>
      </c>
      <c r="C221" s="19"/>
      <c r="D221" s="37" t="s">
        <v>72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37" t="s">
        <v>112</v>
      </c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69">
        <v>0</v>
      </c>
      <c r="AF221" s="53">
        <v>29</v>
      </c>
      <c r="AG221" s="19"/>
      <c r="AH221" s="37" t="s">
        <v>46</v>
      </c>
      <c r="AI221" s="19"/>
      <c r="AJ221" s="53">
        <f t="shared" si="30"/>
        <v>0</v>
      </c>
      <c r="AK221" s="19"/>
    </row>
    <row r="222" spans="2:37" ht="15" customHeight="1" x14ac:dyDescent="0.25">
      <c r="B222" s="36">
        <v>13</v>
      </c>
      <c r="C222" s="19"/>
      <c r="D222" s="37" t="s">
        <v>73</v>
      </c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52" t="s">
        <v>194</v>
      </c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69">
        <v>0</v>
      </c>
      <c r="AF222" s="53">
        <v>2415</v>
      </c>
      <c r="AG222" s="19"/>
      <c r="AH222" s="37" t="s">
        <v>49</v>
      </c>
      <c r="AI222" s="19"/>
      <c r="AJ222" s="53">
        <f t="shared" si="30"/>
        <v>0</v>
      </c>
      <c r="AK222" s="19"/>
    </row>
    <row r="223" spans="2:37" ht="15" customHeight="1" x14ac:dyDescent="0.25">
      <c r="B223" s="36">
        <v>14</v>
      </c>
      <c r="C223" s="19"/>
      <c r="D223" s="37" t="s">
        <v>75</v>
      </c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37" t="s">
        <v>126</v>
      </c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69">
        <v>0</v>
      </c>
      <c r="AF223" s="53">
        <v>55</v>
      </c>
      <c r="AG223" s="19"/>
      <c r="AH223" s="37" t="s">
        <v>127</v>
      </c>
      <c r="AI223" s="19"/>
      <c r="AJ223" s="53">
        <f t="shared" si="30"/>
        <v>0</v>
      </c>
      <c r="AK223" s="19"/>
    </row>
    <row r="224" spans="2:37" ht="11.25" customHeight="1" x14ac:dyDescent="0.25">
      <c r="B224" s="56">
        <f>SUM(AJ210:AK223)</f>
        <v>0</v>
      </c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</row>
    <row r="225" spans="2:37" ht="2.85" customHeight="1" x14ac:dyDescent="0.25"/>
    <row r="226" spans="2:37" ht="11.25" customHeight="1" x14ac:dyDescent="0.25">
      <c r="B226" s="34" t="s">
        <v>107</v>
      </c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</row>
    <row r="227" spans="2:37" ht="1.5" customHeight="1" x14ac:dyDescent="0.25"/>
    <row r="228" spans="2:37" ht="11.25" customHeight="1" x14ac:dyDescent="0.25">
      <c r="C228" s="36" t="s">
        <v>43</v>
      </c>
      <c r="D228" s="19"/>
      <c r="F228" s="61">
        <f>SUM(AJ210:AK223)</f>
        <v>0</v>
      </c>
      <c r="G228" s="19"/>
      <c r="H228" s="19"/>
      <c r="I228" s="19"/>
      <c r="J228" s="19"/>
      <c r="K228" s="19"/>
      <c r="L228" s="19"/>
      <c r="M228" s="19"/>
      <c r="N228" s="19"/>
      <c r="P228" s="37" t="s">
        <v>44</v>
      </c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2:37" ht="1.5" customHeight="1" x14ac:dyDescent="0.25"/>
    <row r="230" spans="2:37" ht="11.25" customHeight="1" x14ac:dyDescent="0.25">
      <c r="B230" s="34" t="s">
        <v>131</v>
      </c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</row>
    <row r="231" spans="2:37" ht="1.5" customHeight="1" x14ac:dyDescent="0.25"/>
    <row r="232" spans="2:37" ht="11.25" customHeight="1" x14ac:dyDescent="0.25">
      <c r="C232" s="36" t="s">
        <v>43</v>
      </c>
      <c r="D232" s="19"/>
      <c r="F232" s="60">
        <f>SUM(F228+F155+F204)</f>
        <v>0</v>
      </c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R232" s="37" t="s">
        <v>44</v>
      </c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</row>
    <row r="233" spans="2:37" ht="9.9499999999999993" customHeight="1" x14ac:dyDescent="0.25"/>
    <row r="234" spans="2:37" ht="11.45" customHeight="1" x14ac:dyDescent="0.25">
      <c r="B234" s="32" t="s">
        <v>8</v>
      </c>
      <c r="C234" s="22"/>
      <c r="D234" s="22"/>
      <c r="E234" s="22"/>
      <c r="F234" s="22"/>
      <c r="G234" s="22"/>
      <c r="H234" s="22"/>
      <c r="I234" s="22"/>
      <c r="K234" s="21" t="s">
        <v>4</v>
      </c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</row>
    <row r="235" spans="2:37" ht="11.25" customHeight="1" x14ac:dyDescent="0.25">
      <c r="B235" s="21" t="s">
        <v>5</v>
      </c>
      <c r="C235" s="22"/>
      <c r="D235" s="22"/>
      <c r="E235" s="22"/>
      <c r="F235" s="22"/>
      <c r="G235" s="22"/>
      <c r="H235" s="22"/>
      <c r="I235" s="22"/>
      <c r="J235" s="11"/>
      <c r="K235" s="54">
        <f>K238</f>
        <v>0</v>
      </c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</row>
    <row r="236" spans="2:37" ht="0" hidden="1" customHeight="1" x14ac:dyDescent="0.25"/>
    <row r="237" spans="2:37" ht="3" customHeight="1" x14ac:dyDescent="0.25"/>
    <row r="238" spans="2:37" ht="11.25" customHeight="1" x14ac:dyDescent="0.25">
      <c r="B238" s="25" t="s">
        <v>30</v>
      </c>
      <c r="C238" s="19"/>
      <c r="D238" s="19"/>
      <c r="E238" s="19"/>
      <c r="F238" s="19"/>
      <c r="G238" s="19"/>
      <c r="H238" s="19"/>
      <c r="I238" s="19"/>
      <c r="K238" s="55">
        <f>F232</f>
        <v>0</v>
      </c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</row>
    <row r="239" spans="2:37" ht="11.45" customHeight="1" x14ac:dyDescent="0.25"/>
    <row r="240" spans="2:37" ht="2.85" customHeight="1" x14ac:dyDescent="0.25"/>
    <row r="241" spans="2:37" ht="17.100000000000001" customHeight="1" x14ac:dyDescent="0.25">
      <c r="B241" s="45" t="s">
        <v>132</v>
      </c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</row>
    <row r="242" spans="2:37" ht="2.85" customHeight="1" x14ac:dyDescent="0.25"/>
    <row r="243" spans="2:37" x14ac:dyDescent="0.25">
      <c r="B243" s="58" t="s">
        <v>33</v>
      </c>
      <c r="C243" s="57"/>
      <c r="D243" s="59" t="s">
        <v>34</v>
      </c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9" t="s">
        <v>3</v>
      </c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14" t="s">
        <v>35</v>
      </c>
      <c r="AF243" s="58" t="s">
        <v>36</v>
      </c>
      <c r="AG243" s="57"/>
      <c r="AH243" s="59" t="s">
        <v>37</v>
      </c>
      <c r="AI243" s="57"/>
      <c r="AJ243" s="58" t="s">
        <v>38</v>
      </c>
      <c r="AK243" s="57"/>
    </row>
    <row r="244" spans="2:37" ht="26.25" customHeight="1" x14ac:dyDescent="0.25">
      <c r="B244" s="36">
        <v>1</v>
      </c>
      <c r="C244" s="19"/>
      <c r="D244" s="37" t="s">
        <v>39</v>
      </c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52" t="s">
        <v>210</v>
      </c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69">
        <v>0</v>
      </c>
      <c r="AF244" s="53">
        <v>68</v>
      </c>
      <c r="AG244" s="19"/>
      <c r="AH244" s="52" t="s">
        <v>211</v>
      </c>
      <c r="AI244" s="19"/>
      <c r="AJ244" s="53">
        <f t="shared" ref="AJ244" si="31">AE244*AF244</f>
        <v>0</v>
      </c>
      <c r="AK244" s="19"/>
    </row>
    <row r="245" spans="2:37" ht="26.25" customHeight="1" x14ac:dyDescent="0.25">
      <c r="B245" s="36">
        <v>2</v>
      </c>
      <c r="C245" s="19"/>
      <c r="D245" s="37" t="s">
        <v>47</v>
      </c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52" t="s">
        <v>212</v>
      </c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69">
        <v>0</v>
      </c>
      <c r="AF245" s="53">
        <v>282</v>
      </c>
      <c r="AG245" s="19"/>
      <c r="AH245" s="52" t="s">
        <v>211</v>
      </c>
      <c r="AI245" s="19"/>
      <c r="AJ245" s="53">
        <f t="shared" ref="AJ245:AJ247" si="32">AE245*AF245</f>
        <v>0</v>
      </c>
      <c r="AK245" s="19"/>
    </row>
    <row r="246" spans="2:37" ht="49.5" customHeight="1" x14ac:dyDescent="0.25">
      <c r="B246" s="36">
        <v>3</v>
      </c>
      <c r="C246" s="19"/>
      <c r="D246" s="37" t="s">
        <v>48</v>
      </c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52" t="s">
        <v>213</v>
      </c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69">
        <v>0</v>
      </c>
      <c r="AF246" s="53">
        <v>8</v>
      </c>
      <c r="AG246" s="19"/>
      <c r="AH246" s="52" t="s">
        <v>214</v>
      </c>
      <c r="AI246" s="19"/>
      <c r="AJ246" s="53">
        <f t="shared" si="32"/>
        <v>0</v>
      </c>
      <c r="AK246" s="19"/>
    </row>
    <row r="247" spans="2:37" ht="29.25" customHeight="1" x14ac:dyDescent="0.25">
      <c r="B247" s="36">
        <v>4</v>
      </c>
      <c r="C247" s="19"/>
      <c r="D247" s="37" t="s">
        <v>50</v>
      </c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52" t="s">
        <v>215</v>
      </c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69">
        <v>0</v>
      </c>
      <c r="AF247" s="53">
        <v>6500</v>
      </c>
      <c r="AG247" s="19"/>
      <c r="AH247" s="52" t="s">
        <v>211</v>
      </c>
      <c r="AI247" s="19"/>
      <c r="AJ247" s="53">
        <f t="shared" si="32"/>
        <v>0</v>
      </c>
      <c r="AK247" s="19"/>
    </row>
    <row r="248" spans="2:37" ht="38.25" customHeight="1" x14ac:dyDescent="0.25">
      <c r="B248" s="36">
        <v>5</v>
      </c>
      <c r="C248" s="19"/>
      <c r="D248" s="37" t="s">
        <v>51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52" t="s">
        <v>216</v>
      </c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69">
        <v>0</v>
      </c>
      <c r="AF248" s="53">
        <v>6500</v>
      </c>
      <c r="AG248" s="19"/>
      <c r="AH248" s="52" t="s">
        <v>211</v>
      </c>
      <c r="AI248" s="19"/>
      <c r="AJ248" s="53">
        <f t="shared" ref="AJ248" si="33">AE248*AF248</f>
        <v>0</v>
      </c>
      <c r="AK248" s="19"/>
    </row>
    <row r="249" spans="2:37" ht="15" customHeight="1" x14ac:dyDescent="0.25">
      <c r="B249" s="36">
        <v>6</v>
      </c>
      <c r="C249" s="19"/>
      <c r="D249" s="37" t="s">
        <v>52</v>
      </c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37" t="s">
        <v>133</v>
      </c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69">
        <v>0</v>
      </c>
      <c r="AF249" s="53">
        <v>1</v>
      </c>
      <c r="AG249" s="19"/>
      <c r="AH249" s="37" t="s">
        <v>91</v>
      </c>
      <c r="AI249" s="19"/>
      <c r="AJ249" s="53">
        <f t="shared" ref="AJ249:AJ251" si="34">AE249*AF249</f>
        <v>0</v>
      </c>
      <c r="AK249" s="19"/>
    </row>
    <row r="250" spans="2:37" ht="15" customHeight="1" x14ac:dyDescent="0.25">
      <c r="B250" s="36">
        <v>7</v>
      </c>
      <c r="C250" s="19"/>
      <c r="D250" s="37" t="s">
        <v>57</v>
      </c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37" t="s">
        <v>134</v>
      </c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69">
        <v>0</v>
      </c>
      <c r="AF250" s="53">
        <v>1</v>
      </c>
      <c r="AG250" s="19"/>
      <c r="AH250" s="37" t="s">
        <v>135</v>
      </c>
      <c r="AI250" s="19"/>
      <c r="AJ250" s="53">
        <f t="shared" si="34"/>
        <v>0</v>
      </c>
      <c r="AK250" s="19"/>
    </row>
    <row r="251" spans="2:37" ht="15" customHeight="1" x14ac:dyDescent="0.25">
      <c r="B251" s="36">
        <v>8</v>
      </c>
      <c r="C251" s="19"/>
      <c r="D251" s="37" t="s">
        <v>64</v>
      </c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37" t="s">
        <v>136</v>
      </c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69">
        <v>0</v>
      </c>
      <c r="AF251" s="53">
        <v>1</v>
      </c>
      <c r="AG251" s="19"/>
      <c r="AH251" s="37" t="s">
        <v>135</v>
      </c>
      <c r="AI251" s="19"/>
      <c r="AJ251" s="53">
        <f t="shared" si="34"/>
        <v>0</v>
      </c>
      <c r="AK251" s="19"/>
    </row>
    <row r="252" spans="2:37" ht="15" customHeight="1" x14ac:dyDescent="0.25">
      <c r="B252" s="36">
        <v>9</v>
      </c>
      <c r="C252" s="19"/>
      <c r="D252" s="37" t="s">
        <v>66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37" t="s">
        <v>137</v>
      </c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69">
        <v>0</v>
      </c>
      <c r="AF252" s="53">
        <v>1</v>
      </c>
      <c r="AG252" s="19"/>
      <c r="AH252" s="37" t="s">
        <v>91</v>
      </c>
      <c r="AI252" s="19"/>
      <c r="AJ252" s="53">
        <f>AE252*AF252</f>
        <v>0</v>
      </c>
      <c r="AK252" s="19"/>
    </row>
    <row r="253" spans="2:37" ht="11.25" customHeight="1" x14ac:dyDescent="0.25">
      <c r="B253" s="56">
        <f>SUM(AJ244:AK252)</f>
        <v>0</v>
      </c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</row>
    <row r="254" spans="2:37" ht="2.85" customHeight="1" x14ac:dyDescent="0.25"/>
    <row r="255" spans="2:37" ht="11.25" customHeight="1" x14ac:dyDescent="0.25">
      <c r="B255" s="34" t="s">
        <v>138</v>
      </c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</row>
    <row r="256" spans="2:37" ht="1.5" customHeight="1" x14ac:dyDescent="0.25"/>
    <row r="257" spans="2:28" ht="11.25" customHeight="1" x14ac:dyDescent="0.25">
      <c r="C257" s="36" t="s">
        <v>43</v>
      </c>
      <c r="D257" s="19"/>
      <c r="F257" s="53">
        <f>SUM(AJ244:AK252)</f>
        <v>0</v>
      </c>
      <c r="G257" s="19"/>
      <c r="H257" s="19"/>
      <c r="I257" s="19"/>
      <c r="J257" s="19"/>
      <c r="K257" s="19"/>
      <c r="L257" s="19"/>
      <c r="M257" s="19"/>
      <c r="N257" s="19"/>
      <c r="P257" s="37" t="s">
        <v>44</v>
      </c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2:28" ht="9.9499999999999993" customHeight="1" x14ac:dyDescent="0.25"/>
    <row r="259" spans="2:28" ht="11.45" customHeight="1" x14ac:dyDescent="0.25">
      <c r="B259" s="32" t="s">
        <v>8</v>
      </c>
      <c r="C259" s="22"/>
      <c r="D259" s="22"/>
      <c r="E259" s="22"/>
      <c r="F259" s="22"/>
      <c r="G259" s="22"/>
      <c r="H259" s="22"/>
      <c r="I259" s="22"/>
      <c r="K259" s="21" t="s">
        <v>4</v>
      </c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</row>
    <row r="260" spans="2:28" ht="11.25" customHeight="1" x14ac:dyDescent="0.25">
      <c r="B260" s="21" t="s">
        <v>5</v>
      </c>
      <c r="C260" s="22"/>
      <c r="D260" s="22"/>
      <c r="E260" s="22"/>
      <c r="F260" s="22"/>
      <c r="G260" s="22"/>
      <c r="H260" s="22"/>
      <c r="I260" s="22"/>
      <c r="J260" s="11"/>
      <c r="K260" s="54">
        <f>K263</f>
        <v>0</v>
      </c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</row>
    <row r="261" spans="2:28" ht="0" hidden="1" customHeight="1" x14ac:dyDescent="0.25"/>
    <row r="262" spans="2:28" ht="3" customHeight="1" x14ac:dyDescent="0.25"/>
    <row r="263" spans="2:28" ht="11.25" customHeight="1" x14ac:dyDescent="0.25">
      <c r="B263" s="25" t="s">
        <v>30</v>
      </c>
      <c r="C263" s="19"/>
      <c r="D263" s="19"/>
      <c r="E263" s="19"/>
      <c r="F263" s="19"/>
      <c r="G263" s="19"/>
      <c r="H263" s="19"/>
      <c r="I263" s="19"/>
      <c r="K263" s="55">
        <f>F257</f>
        <v>0</v>
      </c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</row>
    <row r="264" spans="2:28" ht="0" hidden="1" customHeight="1" x14ac:dyDescent="0.25"/>
  </sheetData>
  <sheetProtection algorithmName="SHA-512" hashValue="ZeYyeJf3/KOrLhpRp60BL9aqs3AZKnX49hWPXOlJGsd6LidStpddDPwJMniVcDuUd8QuRC5ns5tV4RlgZBXgxg==" saltValue="KtzgcQnl231tSfhcTWe+5A==" spinCount="100000" sheet="1" objects="1" scenarios="1"/>
  <mergeCells count="941">
    <mergeCell ref="B248:C248"/>
    <mergeCell ref="D248:R248"/>
    <mergeCell ref="S248:AD248"/>
    <mergeCell ref="AF248:AG248"/>
    <mergeCell ref="AH248:AI248"/>
    <mergeCell ref="AJ248:AK248"/>
    <mergeCell ref="B246:C246"/>
    <mergeCell ref="D246:R246"/>
    <mergeCell ref="S246:AD246"/>
    <mergeCell ref="AF246:AG246"/>
    <mergeCell ref="AH246:AI246"/>
    <mergeCell ref="S245:AD245"/>
    <mergeCell ref="AF245:AG245"/>
    <mergeCell ref="AH245:AI245"/>
    <mergeCell ref="AJ245:AK245"/>
    <mergeCell ref="AJ246:AK246"/>
    <mergeCell ref="B247:C247"/>
    <mergeCell ref="D247:R247"/>
    <mergeCell ref="S247:AD247"/>
    <mergeCell ref="AF247:AG247"/>
    <mergeCell ref="AH247:AI247"/>
    <mergeCell ref="AJ247:AK247"/>
    <mergeCell ref="B252:C252"/>
    <mergeCell ref="B250:C250"/>
    <mergeCell ref="B251:C251"/>
    <mergeCell ref="B249:C249"/>
    <mergeCell ref="B182:C182"/>
    <mergeCell ref="D182:R182"/>
    <mergeCell ref="S182:AD182"/>
    <mergeCell ref="AF182:AG182"/>
    <mergeCell ref="AH182:AI182"/>
    <mergeCell ref="C204:D204"/>
    <mergeCell ref="F204:P204"/>
    <mergeCell ref="R204:AC204"/>
    <mergeCell ref="AH198:AI198"/>
    <mergeCell ref="B224:AK224"/>
    <mergeCell ref="B226:AK226"/>
    <mergeCell ref="C228:D228"/>
    <mergeCell ref="F228:N228"/>
    <mergeCell ref="P228:AB228"/>
    <mergeCell ref="AJ222:AK222"/>
    <mergeCell ref="B223:C223"/>
    <mergeCell ref="D223:R223"/>
    <mergeCell ref="S223:AD223"/>
    <mergeCell ref="AF223:AG223"/>
    <mergeCell ref="AH223:AI223"/>
    <mergeCell ref="AJ182:AK182"/>
    <mergeCell ref="B184:C184"/>
    <mergeCell ref="D184:R184"/>
    <mergeCell ref="S184:AD184"/>
    <mergeCell ref="AF184:AG184"/>
    <mergeCell ref="AH184:AI184"/>
    <mergeCell ref="AJ184:AK184"/>
    <mergeCell ref="D83:R83"/>
    <mergeCell ref="S83:AD83"/>
    <mergeCell ref="AF83:AG83"/>
    <mergeCell ref="AH83:AI83"/>
    <mergeCell ref="AJ83:AK83"/>
    <mergeCell ref="B114:C114"/>
    <mergeCell ref="D114:R114"/>
    <mergeCell ref="S114:AD114"/>
    <mergeCell ref="AF114:AG114"/>
    <mergeCell ref="AH114:AI114"/>
    <mergeCell ref="AJ114:AK114"/>
    <mergeCell ref="B107:C107"/>
    <mergeCell ref="D107:R107"/>
    <mergeCell ref="S107:AD107"/>
    <mergeCell ref="AF107:AG107"/>
    <mergeCell ref="AH107:AI107"/>
    <mergeCell ref="AJ107:AK107"/>
    <mergeCell ref="B150:C150"/>
    <mergeCell ref="D150:R150"/>
    <mergeCell ref="S150:AD150"/>
    <mergeCell ref="AF150:AG150"/>
    <mergeCell ref="AH150:AI150"/>
    <mergeCell ref="AJ150:AK150"/>
    <mergeCell ref="B148:C148"/>
    <mergeCell ref="D148:R148"/>
    <mergeCell ref="S148:AD148"/>
    <mergeCell ref="AF148:AG148"/>
    <mergeCell ref="AH148:AI148"/>
    <mergeCell ref="AJ148:AK148"/>
    <mergeCell ref="B149:C149"/>
    <mergeCell ref="D149:R149"/>
    <mergeCell ref="S149:AD149"/>
    <mergeCell ref="AF149:AG149"/>
    <mergeCell ref="AH149:AI149"/>
    <mergeCell ref="AJ149:AK149"/>
    <mergeCell ref="B146:C146"/>
    <mergeCell ref="D146:R146"/>
    <mergeCell ref="S146:AD146"/>
    <mergeCell ref="AF146:AG146"/>
    <mergeCell ref="AH146:AI146"/>
    <mergeCell ref="AJ146:AK146"/>
    <mergeCell ref="B147:C147"/>
    <mergeCell ref="D147:R147"/>
    <mergeCell ref="S147:AD147"/>
    <mergeCell ref="AF147:AG147"/>
    <mergeCell ref="AH147:AI147"/>
    <mergeCell ref="AJ147:AK147"/>
    <mergeCell ref="AJ142:AK142"/>
    <mergeCell ref="B143:C143"/>
    <mergeCell ref="D143:R143"/>
    <mergeCell ref="S143:AD143"/>
    <mergeCell ref="AF143:AG143"/>
    <mergeCell ref="AH143:AI143"/>
    <mergeCell ref="AJ143:AK143"/>
    <mergeCell ref="B145:C145"/>
    <mergeCell ref="D145:R145"/>
    <mergeCell ref="S145:AD145"/>
    <mergeCell ref="AF145:AG145"/>
    <mergeCell ref="AH145:AI145"/>
    <mergeCell ref="AJ145:AK145"/>
    <mergeCell ref="B144:C144"/>
    <mergeCell ref="D144:R144"/>
    <mergeCell ref="S144:AD144"/>
    <mergeCell ref="AF144:AG144"/>
    <mergeCell ref="AH144:AI144"/>
    <mergeCell ref="AJ144:AK144"/>
    <mergeCell ref="B142:C142"/>
    <mergeCell ref="D142:R142"/>
    <mergeCell ref="S142:AD142"/>
    <mergeCell ref="AF142:AG142"/>
    <mergeCell ref="AH142:AI142"/>
    <mergeCell ref="B3:AK3"/>
    <mergeCell ref="B7:AK7"/>
    <mergeCell ref="B9:AK9"/>
    <mergeCell ref="C11:D11"/>
    <mergeCell ref="F11:M11"/>
    <mergeCell ref="N11:AA11"/>
    <mergeCell ref="AJ5:AK5"/>
    <mergeCell ref="B6:C6"/>
    <mergeCell ref="D6:R6"/>
    <mergeCell ref="S6:AD6"/>
    <mergeCell ref="AF6:AG6"/>
    <mergeCell ref="AH6:AI6"/>
    <mergeCell ref="AJ6:AK6"/>
    <mergeCell ref="B5:C5"/>
    <mergeCell ref="D5:R5"/>
    <mergeCell ref="S5:AD5"/>
    <mergeCell ref="AF5:AG5"/>
    <mergeCell ref="AH5:AI5"/>
    <mergeCell ref="D31:R31"/>
    <mergeCell ref="S31:AD31"/>
    <mergeCell ref="AF31:AG31"/>
    <mergeCell ref="AH31:AI31"/>
    <mergeCell ref="AJ31:AK31"/>
    <mergeCell ref="B32:C32"/>
    <mergeCell ref="B13:I13"/>
    <mergeCell ref="K13:V13"/>
    <mergeCell ref="B14:I14"/>
    <mergeCell ref="K14:V14"/>
    <mergeCell ref="B17:I17"/>
    <mergeCell ref="K17:V17"/>
    <mergeCell ref="B23:AK23"/>
    <mergeCell ref="B25:C25"/>
    <mergeCell ref="D25:R25"/>
    <mergeCell ref="S25:AD25"/>
    <mergeCell ref="AF25:AG25"/>
    <mergeCell ref="AH25:AI25"/>
    <mergeCell ref="AJ25:AK25"/>
    <mergeCell ref="B29:C29"/>
    <mergeCell ref="D29:R29"/>
    <mergeCell ref="S29:AD29"/>
    <mergeCell ref="AF29:AG29"/>
    <mergeCell ref="AH29:AI29"/>
    <mergeCell ref="AJ29:AK29"/>
    <mergeCell ref="AJ26:AK26"/>
    <mergeCell ref="B27:C27"/>
    <mergeCell ref="D27:R27"/>
    <mergeCell ref="S27:AD27"/>
    <mergeCell ref="AF27:AG27"/>
    <mergeCell ref="AH27:AI27"/>
    <mergeCell ref="AJ27:AK27"/>
    <mergeCell ref="B26:C26"/>
    <mergeCell ref="D26:R26"/>
    <mergeCell ref="S26:AD26"/>
    <mergeCell ref="AF26:AG26"/>
    <mergeCell ref="AH26:AI26"/>
    <mergeCell ref="D36:R36"/>
    <mergeCell ref="S36:AD36"/>
    <mergeCell ref="AF36:AG36"/>
    <mergeCell ref="AH36:AI36"/>
    <mergeCell ref="AJ36:AK36"/>
    <mergeCell ref="AJ28:AK28"/>
    <mergeCell ref="B33:C33"/>
    <mergeCell ref="D33:R33"/>
    <mergeCell ref="S33:AD33"/>
    <mergeCell ref="AF33:AG33"/>
    <mergeCell ref="AH33:AI33"/>
    <mergeCell ref="AJ33:AK33"/>
    <mergeCell ref="B28:C28"/>
    <mergeCell ref="D28:R28"/>
    <mergeCell ref="S28:AD28"/>
    <mergeCell ref="AF28:AG28"/>
    <mergeCell ref="AH28:AI28"/>
    <mergeCell ref="B30:C30"/>
    <mergeCell ref="D30:R30"/>
    <mergeCell ref="S30:AD30"/>
    <mergeCell ref="AF30:AG30"/>
    <mergeCell ref="AH30:AI30"/>
    <mergeCell ref="AJ30:AK30"/>
    <mergeCell ref="B31:C31"/>
    <mergeCell ref="B39:AK39"/>
    <mergeCell ref="B42:AK42"/>
    <mergeCell ref="C44:D44"/>
    <mergeCell ref="F44:M44"/>
    <mergeCell ref="N44:AA44"/>
    <mergeCell ref="AJ34:AK34"/>
    <mergeCell ref="B38:C38"/>
    <mergeCell ref="D38:R38"/>
    <mergeCell ref="S38:AD38"/>
    <mergeCell ref="AF38:AG38"/>
    <mergeCell ref="AH38:AI38"/>
    <mergeCell ref="AJ38:AK38"/>
    <mergeCell ref="B34:C34"/>
    <mergeCell ref="D34:R34"/>
    <mergeCell ref="S34:AD34"/>
    <mergeCell ref="AF34:AG34"/>
    <mergeCell ref="AH34:AI34"/>
    <mergeCell ref="B35:C35"/>
    <mergeCell ref="D35:R35"/>
    <mergeCell ref="S35:AD35"/>
    <mergeCell ref="AF35:AG35"/>
    <mergeCell ref="AH35:AI35"/>
    <mergeCell ref="AJ35:AK35"/>
    <mergeCell ref="B36:C36"/>
    <mergeCell ref="B53:AK53"/>
    <mergeCell ref="B55:C55"/>
    <mergeCell ref="D55:R55"/>
    <mergeCell ref="S55:AD55"/>
    <mergeCell ref="AF55:AG55"/>
    <mergeCell ref="AH55:AI55"/>
    <mergeCell ref="AJ55:AK55"/>
    <mergeCell ref="B46:I46"/>
    <mergeCell ref="K46:V46"/>
    <mergeCell ref="B47:I47"/>
    <mergeCell ref="K47:V47"/>
    <mergeCell ref="B50:I50"/>
    <mergeCell ref="K50:V50"/>
    <mergeCell ref="AJ62:AK62"/>
    <mergeCell ref="AJ58:AK58"/>
    <mergeCell ref="B61:C61"/>
    <mergeCell ref="D61:R61"/>
    <mergeCell ref="S61:AD61"/>
    <mergeCell ref="AF61:AG61"/>
    <mergeCell ref="AH61:AI61"/>
    <mergeCell ref="AJ61:AK61"/>
    <mergeCell ref="B58:C58"/>
    <mergeCell ref="D58:R58"/>
    <mergeCell ref="S58:AD58"/>
    <mergeCell ref="AF58:AG58"/>
    <mergeCell ref="AH58:AI58"/>
    <mergeCell ref="B59:C59"/>
    <mergeCell ref="D59:R59"/>
    <mergeCell ref="S59:AD59"/>
    <mergeCell ref="AF59:AG59"/>
    <mergeCell ref="AH59:AI59"/>
    <mergeCell ref="AJ59:AK59"/>
    <mergeCell ref="B63:C63"/>
    <mergeCell ref="D63:R63"/>
    <mergeCell ref="S63:AD63"/>
    <mergeCell ref="AF63:AG63"/>
    <mergeCell ref="AH63:AI63"/>
    <mergeCell ref="B62:C62"/>
    <mergeCell ref="D62:R62"/>
    <mergeCell ref="S62:AD62"/>
    <mergeCell ref="AF62:AG62"/>
    <mergeCell ref="AH62:AI62"/>
    <mergeCell ref="AJ68:AK68"/>
    <mergeCell ref="B68:C68"/>
    <mergeCell ref="D68:R68"/>
    <mergeCell ref="S68:AD68"/>
    <mergeCell ref="AF68:AG68"/>
    <mergeCell ref="AH68:AI68"/>
    <mergeCell ref="AJ67:AK67"/>
    <mergeCell ref="B67:C67"/>
    <mergeCell ref="D67:R67"/>
    <mergeCell ref="S67:AD67"/>
    <mergeCell ref="AF67:AG67"/>
    <mergeCell ref="AH67:AI67"/>
    <mergeCell ref="AJ69:AK69"/>
    <mergeCell ref="B70:C70"/>
    <mergeCell ref="D70:R70"/>
    <mergeCell ref="S70:AD70"/>
    <mergeCell ref="AF70:AG70"/>
    <mergeCell ref="AH70:AI70"/>
    <mergeCell ref="AJ70:AK70"/>
    <mergeCell ref="B69:C69"/>
    <mergeCell ref="D69:R69"/>
    <mergeCell ref="S69:AD69"/>
    <mergeCell ref="AF69:AG69"/>
    <mergeCell ref="AH69:AI69"/>
    <mergeCell ref="AJ71:AK71"/>
    <mergeCell ref="B72:C72"/>
    <mergeCell ref="D72:R72"/>
    <mergeCell ref="S72:AD72"/>
    <mergeCell ref="AF72:AG72"/>
    <mergeCell ref="AH72:AI72"/>
    <mergeCell ref="AJ72:AK72"/>
    <mergeCell ref="B71:C71"/>
    <mergeCell ref="D71:R71"/>
    <mergeCell ref="S71:AD71"/>
    <mergeCell ref="AF71:AG71"/>
    <mergeCell ref="AH71:AI71"/>
    <mergeCell ref="AJ73:AK73"/>
    <mergeCell ref="B74:C74"/>
    <mergeCell ref="D74:R74"/>
    <mergeCell ref="S74:AD74"/>
    <mergeCell ref="AF74:AG74"/>
    <mergeCell ref="AH74:AI74"/>
    <mergeCell ref="AJ74:AK74"/>
    <mergeCell ref="B73:C73"/>
    <mergeCell ref="D73:R73"/>
    <mergeCell ref="S73:AD73"/>
    <mergeCell ref="AF73:AG73"/>
    <mergeCell ref="AH73:AI73"/>
    <mergeCell ref="B85:AK85"/>
    <mergeCell ref="B87:AK87"/>
    <mergeCell ref="C89:D89"/>
    <mergeCell ref="F89:N89"/>
    <mergeCell ref="P89:AB89"/>
    <mergeCell ref="AJ79:AK79"/>
    <mergeCell ref="B84:C84"/>
    <mergeCell ref="D84:R84"/>
    <mergeCell ref="S84:AD84"/>
    <mergeCell ref="AF84:AG84"/>
    <mergeCell ref="AH84:AI84"/>
    <mergeCell ref="AJ84:AK84"/>
    <mergeCell ref="B79:C79"/>
    <mergeCell ref="D79:R79"/>
    <mergeCell ref="S79:AD79"/>
    <mergeCell ref="AF79:AG79"/>
    <mergeCell ref="AH79:AI79"/>
    <mergeCell ref="B82:C82"/>
    <mergeCell ref="D82:R82"/>
    <mergeCell ref="S82:AD82"/>
    <mergeCell ref="AF82:AG82"/>
    <mergeCell ref="AH82:AI82"/>
    <mergeCell ref="AJ82:AK82"/>
    <mergeCell ref="B83:C83"/>
    <mergeCell ref="B99:AK99"/>
    <mergeCell ref="B101:C101"/>
    <mergeCell ref="D101:R101"/>
    <mergeCell ref="S101:AD101"/>
    <mergeCell ref="AF101:AG101"/>
    <mergeCell ref="AH101:AI101"/>
    <mergeCell ref="AJ101:AK101"/>
    <mergeCell ref="B91:I91"/>
    <mergeCell ref="K91:V91"/>
    <mergeCell ref="B92:I92"/>
    <mergeCell ref="K92:V92"/>
    <mergeCell ref="B95:I95"/>
    <mergeCell ref="K95:V95"/>
    <mergeCell ref="AJ102:AK102"/>
    <mergeCell ref="B103:C103"/>
    <mergeCell ref="D103:R103"/>
    <mergeCell ref="S103:AD103"/>
    <mergeCell ref="AF103:AG103"/>
    <mergeCell ref="AH103:AI103"/>
    <mergeCell ref="AJ103:AK103"/>
    <mergeCell ref="B102:C102"/>
    <mergeCell ref="D102:R102"/>
    <mergeCell ref="S102:AD102"/>
    <mergeCell ref="AF102:AG102"/>
    <mergeCell ref="AH102:AI102"/>
    <mergeCell ref="B104:C104"/>
    <mergeCell ref="D104:R104"/>
    <mergeCell ref="S104:AD104"/>
    <mergeCell ref="AF104:AG104"/>
    <mergeCell ref="AH104:AI104"/>
    <mergeCell ref="AJ104:AK104"/>
    <mergeCell ref="AJ105:AK105"/>
    <mergeCell ref="B106:C106"/>
    <mergeCell ref="D106:R106"/>
    <mergeCell ref="S106:AD106"/>
    <mergeCell ref="AF106:AG106"/>
    <mergeCell ref="AH106:AI106"/>
    <mergeCell ref="AJ106:AK106"/>
    <mergeCell ref="B105:C105"/>
    <mergeCell ref="D105:R105"/>
    <mergeCell ref="S105:AD105"/>
    <mergeCell ref="AF105:AG105"/>
    <mergeCell ref="AH105:AI105"/>
    <mergeCell ref="AJ108:AK108"/>
    <mergeCell ref="B108:C108"/>
    <mergeCell ref="D108:R108"/>
    <mergeCell ref="S108:AD108"/>
    <mergeCell ref="AF108:AG108"/>
    <mergeCell ref="AH108:AI108"/>
    <mergeCell ref="AJ109:AK109"/>
    <mergeCell ref="B115:C115"/>
    <mergeCell ref="D115:R115"/>
    <mergeCell ref="S115:AD115"/>
    <mergeCell ref="AF115:AG115"/>
    <mergeCell ref="AH115:AI115"/>
    <mergeCell ref="AJ115:AK115"/>
    <mergeCell ref="B109:C109"/>
    <mergeCell ref="D109:R109"/>
    <mergeCell ref="S109:AD109"/>
    <mergeCell ref="AF109:AG109"/>
    <mergeCell ref="AH109:AI109"/>
    <mergeCell ref="B110:C110"/>
    <mergeCell ref="D110:R110"/>
    <mergeCell ref="S110:AD110"/>
    <mergeCell ref="AF110:AG110"/>
    <mergeCell ref="AH110:AI110"/>
    <mergeCell ref="AJ110:AK110"/>
    <mergeCell ref="B111:C111"/>
    <mergeCell ref="D111:R111"/>
    <mergeCell ref="S111:AD111"/>
    <mergeCell ref="AF111:AG111"/>
    <mergeCell ref="AH111:AI111"/>
    <mergeCell ref="AJ111:AK111"/>
    <mergeCell ref="AJ116:AK116"/>
    <mergeCell ref="B116:C116"/>
    <mergeCell ref="D116:R116"/>
    <mergeCell ref="S116:AD116"/>
    <mergeCell ref="AF116:AG116"/>
    <mergeCell ref="AH116:AI116"/>
    <mergeCell ref="B112:C112"/>
    <mergeCell ref="D112:R112"/>
    <mergeCell ref="S112:AD112"/>
    <mergeCell ref="AF112:AG112"/>
    <mergeCell ref="AH112:AI112"/>
    <mergeCell ref="AJ112:AK112"/>
    <mergeCell ref="B113:C113"/>
    <mergeCell ref="D113:R113"/>
    <mergeCell ref="S113:AD113"/>
    <mergeCell ref="AF113:AG113"/>
    <mergeCell ref="AH113:AI113"/>
    <mergeCell ref="AJ113:AK113"/>
    <mergeCell ref="B120:AK120"/>
    <mergeCell ref="B122:AK122"/>
    <mergeCell ref="C124:D124"/>
    <mergeCell ref="F124:N124"/>
    <mergeCell ref="P124:AB124"/>
    <mergeCell ref="AJ117:AK117"/>
    <mergeCell ref="B119:C119"/>
    <mergeCell ref="D119:R119"/>
    <mergeCell ref="S119:AD119"/>
    <mergeCell ref="AF119:AG119"/>
    <mergeCell ref="AH119:AI119"/>
    <mergeCell ref="AJ119:AK119"/>
    <mergeCell ref="B117:C117"/>
    <mergeCell ref="D117:R117"/>
    <mergeCell ref="S117:AD117"/>
    <mergeCell ref="AF117:AG117"/>
    <mergeCell ref="AH117:AI117"/>
    <mergeCell ref="B118:C118"/>
    <mergeCell ref="D118:R118"/>
    <mergeCell ref="S118:AD118"/>
    <mergeCell ref="AF118:AG118"/>
    <mergeCell ref="AH118:AI118"/>
    <mergeCell ref="AJ118:AK118"/>
    <mergeCell ref="AJ139:AK139"/>
    <mergeCell ref="B137:V137"/>
    <mergeCell ref="B138:C138"/>
    <mergeCell ref="D138:R138"/>
    <mergeCell ref="S138:AD138"/>
    <mergeCell ref="AF138:AG138"/>
    <mergeCell ref="B132:AK132"/>
    <mergeCell ref="B126:I126"/>
    <mergeCell ref="K126:V126"/>
    <mergeCell ref="B127:I127"/>
    <mergeCell ref="K127:V127"/>
    <mergeCell ref="B130:I130"/>
    <mergeCell ref="K130:V130"/>
    <mergeCell ref="AH138:AI138"/>
    <mergeCell ref="AJ138:AK138"/>
    <mergeCell ref="B139:C139"/>
    <mergeCell ref="D139:R139"/>
    <mergeCell ref="S139:AD139"/>
    <mergeCell ref="AF139:AG139"/>
    <mergeCell ref="AH139:AI139"/>
    <mergeCell ref="AJ140:AK140"/>
    <mergeCell ref="B141:C141"/>
    <mergeCell ref="D141:R141"/>
    <mergeCell ref="S141:AD141"/>
    <mergeCell ref="AF141:AG141"/>
    <mergeCell ref="AH141:AI141"/>
    <mergeCell ref="AJ141:AK141"/>
    <mergeCell ref="B140:C140"/>
    <mergeCell ref="D140:R140"/>
    <mergeCell ref="S140:AD140"/>
    <mergeCell ref="AF140:AG140"/>
    <mergeCell ref="AH140:AI140"/>
    <mergeCell ref="AJ164:AK164"/>
    <mergeCell ref="AJ162:AK162"/>
    <mergeCell ref="AJ163:AK163"/>
    <mergeCell ref="B151:AK151"/>
    <mergeCell ref="B153:AK153"/>
    <mergeCell ref="C155:D155"/>
    <mergeCell ref="F155:N155"/>
    <mergeCell ref="P155:AB155"/>
    <mergeCell ref="B163:C163"/>
    <mergeCell ref="D163:R163"/>
    <mergeCell ref="B159:T159"/>
    <mergeCell ref="B164:C164"/>
    <mergeCell ref="D164:R164"/>
    <mergeCell ref="S164:AD164"/>
    <mergeCell ref="AF164:AG164"/>
    <mergeCell ref="AH164:AI164"/>
    <mergeCell ref="AH160:AI160"/>
    <mergeCell ref="AJ160:AK160"/>
    <mergeCell ref="B161:C161"/>
    <mergeCell ref="D161:R161"/>
    <mergeCell ref="S161:AD161"/>
    <mergeCell ref="AF161:AG161"/>
    <mergeCell ref="AH161:AI161"/>
    <mergeCell ref="AJ161:AK161"/>
    <mergeCell ref="B160:C160"/>
    <mergeCell ref="D160:R160"/>
    <mergeCell ref="S160:AD160"/>
    <mergeCell ref="AF160:AG160"/>
    <mergeCell ref="S163:AD163"/>
    <mergeCell ref="AF163:AG163"/>
    <mergeCell ref="AH163:AI163"/>
    <mergeCell ref="B162:C162"/>
    <mergeCell ref="D162:R162"/>
    <mergeCell ref="S162:AD162"/>
    <mergeCell ref="AF162:AG162"/>
    <mergeCell ref="AH162:AI162"/>
    <mergeCell ref="B167:C167"/>
    <mergeCell ref="D167:R167"/>
    <mergeCell ref="S167:AD167"/>
    <mergeCell ref="AF167:AG167"/>
    <mergeCell ref="AH167:AI167"/>
    <mergeCell ref="AJ167:AK167"/>
    <mergeCell ref="B166:C166"/>
    <mergeCell ref="D166:R166"/>
    <mergeCell ref="S166:AD166"/>
    <mergeCell ref="AF166:AG166"/>
    <mergeCell ref="AH166:AI166"/>
    <mergeCell ref="AJ166:AK166"/>
    <mergeCell ref="B168:C168"/>
    <mergeCell ref="D168:R168"/>
    <mergeCell ref="S168:AD168"/>
    <mergeCell ref="AF168:AG168"/>
    <mergeCell ref="AH168:AI168"/>
    <mergeCell ref="AJ168:AK168"/>
    <mergeCell ref="AJ169:AK169"/>
    <mergeCell ref="B170:C170"/>
    <mergeCell ref="D170:R170"/>
    <mergeCell ref="S170:AD170"/>
    <mergeCell ref="AF170:AG170"/>
    <mergeCell ref="AH170:AI170"/>
    <mergeCell ref="AJ170:AK170"/>
    <mergeCell ref="B169:C169"/>
    <mergeCell ref="D169:R169"/>
    <mergeCell ref="S169:AD169"/>
    <mergeCell ref="AF169:AG169"/>
    <mergeCell ref="AH169:AI169"/>
    <mergeCell ref="B171:C171"/>
    <mergeCell ref="D171:R171"/>
    <mergeCell ref="S171:AD171"/>
    <mergeCell ref="AF171:AG171"/>
    <mergeCell ref="AH171:AI171"/>
    <mergeCell ref="AJ171:AK171"/>
    <mergeCell ref="AJ172:AK172"/>
    <mergeCell ref="B173:C173"/>
    <mergeCell ref="D173:R173"/>
    <mergeCell ref="S173:AD173"/>
    <mergeCell ref="AF173:AG173"/>
    <mergeCell ref="AH173:AI173"/>
    <mergeCell ref="AJ173:AK173"/>
    <mergeCell ref="B172:C172"/>
    <mergeCell ref="D172:R172"/>
    <mergeCell ref="S172:AD172"/>
    <mergeCell ref="AF172:AG172"/>
    <mergeCell ref="AH172:AI172"/>
    <mergeCell ref="AJ174:AK174"/>
    <mergeCell ref="B174:C174"/>
    <mergeCell ref="D174:R174"/>
    <mergeCell ref="S174:AD174"/>
    <mergeCell ref="AF174:AG174"/>
    <mergeCell ref="AH174:AI174"/>
    <mergeCell ref="B175:C175"/>
    <mergeCell ref="D175:R175"/>
    <mergeCell ref="S175:AD175"/>
    <mergeCell ref="AF175:AG175"/>
    <mergeCell ref="AH175:AI175"/>
    <mergeCell ref="AJ175:AK175"/>
    <mergeCell ref="AJ176:AK176"/>
    <mergeCell ref="B177:C177"/>
    <mergeCell ref="D177:R177"/>
    <mergeCell ref="S177:AD177"/>
    <mergeCell ref="AF177:AG177"/>
    <mergeCell ref="AH177:AI177"/>
    <mergeCell ref="AJ177:AK177"/>
    <mergeCell ref="B176:C176"/>
    <mergeCell ref="D176:R176"/>
    <mergeCell ref="S176:AD176"/>
    <mergeCell ref="AF176:AG176"/>
    <mergeCell ref="AH176:AI176"/>
    <mergeCell ref="AJ178:AK178"/>
    <mergeCell ref="B179:C179"/>
    <mergeCell ref="D179:R179"/>
    <mergeCell ref="S179:AD179"/>
    <mergeCell ref="AF179:AG179"/>
    <mergeCell ref="AH179:AI179"/>
    <mergeCell ref="AJ179:AK179"/>
    <mergeCell ref="B178:C178"/>
    <mergeCell ref="D178:R178"/>
    <mergeCell ref="S178:AD178"/>
    <mergeCell ref="AF178:AG178"/>
    <mergeCell ref="AH178:AI178"/>
    <mergeCell ref="AJ180:AK180"/>
    <mergeCell ref="B181:C181"/>
    <mergeCell ref="D181:R181"/>
    <mergeCell ref="S181:AD181"/>
    <mergeCell ref="AF181:AG181"/>
    <mergeCell ref="AH181:AI181"/>
    <mergeCell ref="AJ181:AK181"/>
    <mergeCell ref="B180:C180"/>
    <mergeCell ref="D180:R180"/>
    <mergeCell ref="S180:AD180"/>
    <mergeCell ref="AF180:AG180"/>
    <mergeCell ref="AH180:AI180"/>
    <mergeCell ref="AJ186:AK186"/>
    <mergeCell ref="B186:C186"/>
    <mergeCell ref="D186:R186"/>
    <mergeCell ref="S186:AD186"/>
    <mergeCell ref="AF186:AG186"/>
    <mergeCell ref="AH186:AI186"/>
    <mergeCell ref="AJ183:AK183"/>
    <mergeCell ref="B187:C187"/>
    <mergeCell ref="D187:R187"/>
    <mergeCell ref="S187:AD187"/>
    <mergeCell ref="AF187:AG187"/>
    <mergeCell ref="AH187:AI187"/>
    <mergeCell ref="AJ187:AK187"/>
    <mergeCell ref="B183:C183"/>
    <mergeCell ref="D183:R183"/>
    <mergeCell ref="S183:AD183"/>
    <mergeCell ref="AF183:AG183"/>
    <mergeCell ref="AH183:AI183"/>
    <mergeCell ref="B185:C185"/>
    <mergeCell ref="D185:R185"/>
    <mergeCell ref="S185:AD185"/>
    <mergeCell ref="AF185:AG185"/>
    <mergeCell ref="AH185:AI185"/>
    <mergeCell ref="AJ185:AK185"/>
    <mergeCell ref="AJ188:AK188"/>
    <mergeCell ref="B190:C190"/>
    <mergeCell ref="D190:R190"/>
    <mergeCell ref="S190:AD190"/>
    <mergeCell ref="AF190:AG190"/>
    <mergeCell ref="AH190:AI190"/>
    <mergeCell ref="AJ190:AK190"/>
    <mergeCell ref="B188:C188"/>
    <mergeCell ref="D188:R188"/>
    <mergeCell ref="S188:AD188"/>
    <mergeCell ref="AF188:AG188"/>
    <mergeCell ref="AH188:AI188"/>
    <mergeCell ref="B189:C189"/>
    <mergeCell ref="D189:R189"/>
    <mergeCell ref="S189:AD189"/>
    <mergeCell ref="AF189:AG189"/>
    <mergeCell ref="AH189:AI189"/>
    <mergeCell ref="AJ189:AK189"/>
    <mergeCell ref="AJ191:AK191"/>
    <mergeCell ref="B192:C192"/>
    <mergeCell ref="D192:R192"/>
    <mergeCell ref="S192:AD192"/>
    <mergeCell ref="AF192:AG192"/>
    <mergeCell ref="AH192:AI192"/>
    <mergeCell ref="AJ192:AK192"/>
    <mergeCell ref="B191:C191"/>
    <mergeCell ref="D191:R191"/>
    <mergeCell ref="S191:AD191"/>
    <mergeCell ref="AF191:AG191"/>
    <mergeCell ref="AH191:AI191"/>
    <mergeCell ref="AJ193:AK193"/>
    <mergeCell ref="B193:C193"/>
    <mergeCell ref="D193:R193"/>
    <mergeCell ref="S193:AD193"/>
    <mergeCell ref="AF193:AG193"/>
    <mergeCell ref="AH193:AI193"/>
    <mergeCell ref="B194:C194"/>
    <mergeCell ref="D194:R194"/>
    <mergeCell ref="S194:AD194"/>
    <mergeCell ref="AF194:AG194"/>
    <mergeCell ref="AH194:AI194"/>
    <mergeCell ref="AJ194:AK194"/>
    <mergeCell ref="AJ195:AK195"/>
    <mergeCell ref="B195:C195"/>
    <mergeCell ref="D195:R195"/>
    <mergeCell ref="S195:AD195"/>
    <mergeCell ref="AF195:AG195"/>
    <mergeCell ref="AH195:AI195"/>
    <mergeCell ref="AJ196:AK196"/>
    <mergeCell ref="B199:AK199"/>
    <mergeCell ref="B202:AK202"/>
    <mergeCell ref="B196:C196"/>
    <mergeCell ref="D196:R196"/>
    <mergeCell ref="S196:AD196"/>
    <mergeCell ref="AF196:AG196"/>
    <mergeCell ref="AH196:AI196"/>
    <mergeCell ref="B197:C197"/>
    <mergeCell ref="D197:R197"/>
    <mergeCell ref="S197:AD197"/>
    <mergeCell ref="AF197:AG197"/>
    <mergeCell ref="AH197:AI197"/>
    <mergeCell ref="AJ197:AK197"/>
    <mergeCell ref="B198:C198"/>
    <mergeCell ref="D198:R198"/>
    <mergeCell ref="S198:AD198"/>
    <mergeCell ref="AF198:AG198"/>
    <mergeCell ref="AJ198:AK198"/>
    <mergeCell ref="AH209:AI209"/>
    <mergeCell ref="AJ209:AK209"/>
    <mergeCell ref="B210:C210"/>
    <mergeCell ref="D210:R210"/>
    <mergeCell ref="S210:AD210"/>
    <mergeCell ref="AF210:AG210"/>
    <mergeCell ref="AH210:AI210"/>
    <mergeCell ref="AJ210:AK210"/>
    <mergeCell ref="B207:U207"/>
    <mergeCell ref="B209:C209"/>
    <mergeCell ref="D209:R209"/>
    <mergeCell ref="S209:AD209"/>
    <mergeCell ref="AF209:AG209"/>
    <mergeCell ref="AJ211:AK211"/>
    <mergeCell ref="B211:C211"/>
    <mergeCell ref="D211:R211"/>
    <mergeCell ref="S211:AD211"/>
    <mergeCell ref="AF211:AG211"/>
    <mergeCell ref="AH211:AI211"/>
    <mergeCell ref="AJ212:AK212"/>
    <mergeCell ref="B213:C213"/>
    <mergeCell ref="D213:R213"/>
    <mergeCell ref="S213:AD213"/>
    <mergeCell ref="AF213:AG213"/>
    <mergeCell ref="AH213:AI213"/>
    <mergeCell ref="AJ213:AK213"/>
    <mergeCell ref="B212:C212"/>
    <mergeCell ref="D212:R212"/>
    <mergeCell ref="S212:AD212"/>
    <mergeCell ref="AF212:AG212"/>
    <mergeCell ref="AH212:AI212"/>
    <mergeCell ref="AJ214:AK214"/>
    <mergeCell ref="B215:C215"/>
    <mergeCell ref="D215:R215"/>
    <mergeCell ref="S215:AD215"/>
    <mergeCell ref="AF215:AG215"/>
    <mergeCell ref="AH215:AI215"/>
    <mergeCell ref="AJ215:AK215"/>
    <mergeCell ref="B214:C214"/>
    <mergeCell ref="D214:R214"/>
    <mergeCell ref="S214:AD214"/>
    <mergeCell ref="AF214:AG214"/>
    <mergeCell ref="AH214:AI214"/>
    <mergeCell ref="AJ216:AK216"/>
    <mergeCell ref="B216:C216"/>
    <mergeCell ref="D216:R216"/>
    <mergeCell ref="S216:AD216"/>
    <mergeCell ref="AF216:AG216"/>
    <mergeCell ref="AH216:AI216"/>
    <mergeCell ref="AJ217:AK217"/>
    <mergeCell ref="B218:C218"/>
    <mergeCell ref="D218:R218"/>
    <mergeCell ref="S218:AD218"/>
    <mergeCell ref="AF218:AG218"/>
    <mergeCell ref="AH218:AI218"/>
    <mergeCell ref="AJ218:AK218"/>
    <mergeCell ref="B217:C217"/>
    <mergeCell ref="D217:R217"/>
    <mergeCell ref="S217:AD217"/>
    <mergeCell ref="AF217:AG217"/>
    <mergeCell ref="AH217:AI217"/>
    <mergeCell ref="B219:C219"/>
    <mergeCell ref="D219:R219"/>
    <mergeCell ref="S219:AD219"/>
    <mergeCell ref="AF219:AG219"/>
    <mergeCell ref="AH219:AI219"/>
    <mergeCell ref="AJ219:AK219"/>
    <mergeCell ref="AJ220:AK220"/>
    <mergeCell ref="B220:C220"/>
    <mergeCell ref="D220:R220"/>
    <mergeCell ref="S220:AD220"/>
    <mergeCell ref="AF220:AG220"/>
    <mergeCell ref="AH220:AI220"/>
    <mergeCell ref="AJ221:AK221"/>
    <mergeCell ref="B221:C221"/>
    <mergeCell ref="D221:R221"/>
    <mergeCell ref="S221:AD221"/>
    <mergeCell ref="AF221:AG221"/>
    <mergeCell ref="AH221:AI221"/>
    <mergeCell ref="AJ223:AK223"/>
    <mergeCell ref="B222:C222"/>
    <mergeCell ref="D222:R222"/>
    <mergeCell ref="S222:AD222"/>
    <mergeCell ref="AF222:AG222"/>
    <mergeCell ref="AH222:AI222"/>
    <mergeCell ref="B235:I235"/>
    <mergeCell ref="K235:X235"/>
    <mergeCell ref="B238:I238"/>
    <mergeCell ref="K238:X238"/>
    <mergeCell ref="B241:AK241"/>
    <mergeCell ref="B230:AK230"/>
    <mergeCell ref="C232:D232"/>
    <mergeCell ref="F232:P232"/>
    <mergeCell ref="R232:AC232"/>
    <mergeCell ref="B234:I234"/>
    <mergeCell ref="K234:X234"/>
    <mergeCell ref="AJ243:AK243"/>
    <mergeCell ref="B243:C243"/>
    <mergeCell ref="D243:R243"/>
    <mergeCell ref="S243:AD243"/>
    <mergeCell ref="AF243:AG243"/>
    <mergeCell ref="AH243:AI243"/>
    <mergeCell ref="AJ249:AK249"/>
    <mergeCell ref="D250:R250"/>
    <mergeCell ref="S250:AD250"/>
    <mergeCell ref="AF250:AG250"/>
    <mergeCell ref="AH250:AI250"/>
    <mergeCell ref="AJ250:AK250"/>
    <mergeCell ref="D249:R249"/>
    <mergeCell ref="S249:AD249"/>
    <mergeCell ref="AF249:AG249"/>
    <mergeCell ref="AH249:AI249"/>
    <mergeCell ref="B244:C244"/>
    <mergeCell ref="D244:R244"/>
    <mergeCell ref="S244:AD244"/>
    <mergeCell ref="AF244:AG244"/>
    <mergeCell ref="AH244:AI244"/>
    <mergeCell ref="AJ244:AK244"/>
    <mergeCell ref="B245:C245"/>
    <mergeCell ref="D245:R245"/>
    <mergeCell ref="AJ251:AK251"/>
    <mergeCell ref="D252:R252"/>
    <mergeCell ref="S252:AD252"/>
    <mergeCell ref="AF252:AG252"/>
    <mergeCell ref="AH252:AI252"/>
    <mergeCell ref="AJ252:AK252"/>
    <mergeCell ref="D251:R251"/>
    <mergeCell ref="S251:AD251"/>
    <mergeCell ref="AF251:AG251"/>
    <mergeCell ref="AH251:AI251"/>
    <mergeCell ref="B259:I259"/>
    <mergeCell ref="K259:V259"/>
    <mergeCell ref="B260:I260"/>
    <mergeCell ref="K260:V260"/>
    <mergeCell ref="B263:I263"/>
    <mergeCell ref="K263:V263"/>
    <mergeCell ref="B253:AK253"/>
    <mergeCell ref="B255:AK255"/>
    <mergeCell ref="C257:D257"/>
    <mergeCell ref="F257:N257"/>
    <mergeCell ref="P257:AB257"/>
    <mergeCell ref="D32:R32"/>
    <mergeCell ref="S32:AD32"/>
    <mergeCell ref="AF32:AG32"/>
    <mergeCell ref="AH32:AI32"/>
    <mergeCell ref="AJ32:AK32"/>
    <mergeCell ref="B37:C37"/>
    <mergeCell ref="D37:R37"/>
    <mergeCell ref="B60:C60"/>
    <mergeCell ref="D60:R60"/>
    <mergeCell ref="S60:AD60"/>
    <mergeCell ref="AF60:AG60"/>
    <mergeCell ref="AH60:AI60"/>
    <mergeCell ref="AJ60:AK60"/>
    <mergeCell ref="AJ56:AK56"/>
    <mergeCell ref="B57:C57"/>
    <mergeCell ref="D57:R57"/>
    <mergeCell ref="S57:AD57"/>
    <mergeCell ref="AF57:AG57"/>
    <mergeCell ref="AH57:AI57"/>
    <mergeCell ref="AJ57:AK57"/>
    <mergeCell ref="B56:C56"/>
    <mergeCell ref="D56:R56"/>
    <mergeCell ref="S56:AD56"/>
    <mergeCell ref="AF56:AG56"/>
    <mergeCell ref="AH76:AI76"/>
    <mergeCell ref="AJ76:AK76"/>
    <mergeCell ref="B75:C75"/>
    <mergeCell ref="D75:R75"/>
    <mergeCell ref="S75:AD75"/>
    <mergeCell ref="AF75:AG75"/>
    <mergeCell ref="B81:C81"/>
    <mergeCell ref="D81:R81"/>
    <mergeCell ref="S81:AD81"/>
    <mergeCell ref="AF81:AG81"/>
    <mergeCell ref="AH81:AI81"/>
    <mergeCell ref="AJ81:AK81"/>
    <mergeCell ref="AJ77:AK77"/>
    <mergeCell ref="B78:C78"/>
    <mergeCell ref="D78:R78"/>
    <mergeCell ref="S78:AD78"/>
    <mergeCell ref="AF78:AG78"/>
    <mergeCell ref="AH78:AI78"/>
    <mergeCell ref="B64:C64"/>
    <mergeCell ref="D64:R64"/>
    <mergeCell ref="S64:AD64"/>
    <mergeCell ref="AF64:AG64"/>
    <mergeCell ref="AH64:AI64"/>
    <mergeCell ref="AJ64:AK64"/>
    <mergeCell ref="AH75:AI75"/>
    <mergeCell ref="B80:C80"/>
    <mergeCell ref="D80:R80"/>
    <mergeCell ref="S80:AD80"/>
    <mergeCell ref="AF80:AG80"/>
    <mergeCell ref="AH80:AI80"/>
    <mergeCell ref="AJ80:AK80"/>
    <mergeCell ref="AJ78:AK78"/>
    <mergeCell ref="B77:C77"/>
    <mergeCell ref="D77:R77"/>
    <mergeCell ref="S77:AD77"/>
    <mergeCell ref="AF77:AG77"/>
    <mergeCell ref="AH77:AI77"/>
    <mergeCell ref="AJ75:AK75"/>
    <mergeCell ref="B76:C76"/>
    <mergeCell ref="D76:R76"/>
    <mergeCell ref="S76:AD76"/>
    <mergeCell ref="AF76:AG76"/>
    <mergeCell ref="B165:C165"/>
    <mergeCell ref="D165:R165"/>
    <mergeCell ref="S165:AD165"/>
    <mergeCell ref="AF165:AG165"/>
    <mergeCell ref="AH165:AI165"/>
    <mergeCell ref="AJ165:AK165"/>
    <mergeCell ref="S37:AD37"/>
    <mergeCell ref="AF37:AG37"/>
    <mergeCell ref="AH37:AI37"/>
    <mergeCell ref="AJ37:AK37"/>
    <mergeCell ref="AJ65:AK65"/>
    <mergeCell ref="B66:C66"/>
    <mergeCell ref="D66:R66"/>
    <mergeCell ref="S66:AD66"/>
    <mergeCell ref="AF66:AG66"/>
    <mergeCell ref="AH66:AI66"/>
    <mergeCell ref="AJ66:AK66"/>
    <mergeCell ref="B65:C65"/>
    <mergeCell ref="D65:R65"/>
    <mergeCell ref="S65:AD65"/>
    <mergeCell ref="AF65:AG65"/>
    <mergeCell ref="AH65:AI65"/>
    <mergeCell ref="AH56:AI56"/>
    <mergeCell ref="AJ63:AK63"/>
  </mergeCells>
  <phoneticPr fontId="12" type="noConversion"/>
  <pageMargins left="0" right="0" top="0" bottom="0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Rekapitulace</vt:lpstr>
      <vt:lpstr>Položky všech ceníků</vt:lpstr>
      <vt:lpstr>'Položky všech ceníků'!Názvy_tisku</vt:lpstr>
      <vt:lpstr>Rekapitulace!Názvy_tisku</vt:lpstr>
      <vt:lpstr>'Položky všech ceníků'!Oblast_tisku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rrichtar</dc:creator>
  <cp:lastModifiedBy>Jakub Marek</cp:lastModifiedBy>
  <cp:lastPrinted>2022-10-24T10:22:48Z</cp:lastPrinted>
  <dcterms:created xsi:type="dcterms:W3CDTF">2022-10-11T11:40:26Z</dcterms:created>
  <dcterms:modified xsi:type="dcterms:W3CDTF">2022-11-23T07:14:48Z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