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8680" yWindow="65416" windowWidth="29040" windowHeight="15720" activeTab="0"/>
  </bookViews>
  <sheets>
    <sheet name="Rekapitulace" sheetId="1" r:id="rId1"/>
    <sheet name="Položky všech ceníků" sheetId="2" r:id="rId2"/>
  </sheets>
  <definedNames>
    <definedName name="_xlnm.Print_Area" localSheetId="1">'Položky všech ceníků'!$A$1:$AK$200</definedName>
    <definedName name="_xlnm.Print_Titles" localSheetId="0">'Rekapitulace'!$1:$1</definedName>
    <definedName name="_xlnm.Print_Titles" localSheetId="1">'Položky všech ceníků'!$1:$1</definedName>
  </definedNames>
  <calcPr calcId="191029"/>
  <extLst/>
</workbook>
</file>

<file path=xl/sharedStrings.xml><?xml version="1.0" encoding="utf-8"?>
<sst xmlns="http://schemas.openxmlformats.org/spreadsheetml/2006/main" count="385" uniqueCount="146">
  <si>
    <t>Název: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</si>
  <si>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</si>
  <si>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</si>
  <si>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</si>
  <si>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</si>
  <si>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</si>
  <si>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</si>
  <si>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</si>
  <si>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/>
  </si>
  <si>
    <t>1.</t>
  </si>
  <si>
    <t>2.</t>
  </si>
  <si>
    <t>3.</t>
  </si>
  <si>
    <t>4.</t>
  </si>
  <si>
    <t>5.</t>
  </si>
  <si>
    <t>MATERIÁL</t>
  </si>
  <si>
    <t>CELKEM URN</t>
  </si>
  <si>
    <t>B.</t>
  </si>
  <si>
    <t>DODÁVKY ZAŘÍZENÍ</t>
  </si>
  <si>
    <t>Dodávka zařízení (specifikace)</t>
  </si>
  <si>
    <t>CELKEM DODÁVKY</t>
  </si>
  <si>
    <t>C.</t>
  </si>
  <si>
    <t>VEDLEJŠÍ ROZPOČTOVÉ NÁKLADY</t>
  </si>
  <si>
    <t>podružný montážní materiál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</si>
  <si>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</si>
  <si>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</si>
  <si>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</si>
  <si>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</si>
  <si>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</si>
  <si>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</si>
  <si>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</si>
  <si>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Celkem:</t>
  </si>
  <si>
    <t>(*) byl upraven z důvodu zaokrouhlení</t>
  </si>
  <si>
    <t xml:space="preserve">Demontáže </t>
  </si>
  <si>
    <t>Poř.č.</t>
  </si>
  <si>
    <t>Číslo pol.</t>
  </si>
  <si>
    <t>Cena/jedn. [Kč]</t>
  </si>
  <si>
    <t>Množství</t>
  </si>
  <si>
    <t>Jedn.</t>
  </si>
  <si>
    <t>Celkem [Kč]</t>
  </si>
  <si>
    <t>01</t>
  </si>
  <si>
    <t>Demontáže stávající elektroinstalace NN a SLP</t>
  </si>
  <si>
    <t>hod</t>
  </si>
  <si>
    <t>Celkem za ceník:</t>
  </si>
  <si>
    <t>Cena:</t>
  </si>
  <si>
    <t>Kč</t>
  </si>
  <si>
    <t>1,00</t>
  </si>
  <si>
    <t>ks</t>
  </si>
  <si>
    <t>02</t>
  </si>
  <si>
    <t>03</t>
  </si>
  <si>
    <t>m</t>
  </si>
  <si>
    <t>04</t>
  </si>
  <si>
    <t>05</t>
  </si>
  <si>
    <t>06</t>
  </si>
  <si>
    <t>Rozváděče, přívodní vedení</t>
  </si>
  <si>
    <t>Drážka ve zdi do 30x30mm</t>
  </si>
  <si>
    <t>07</t>
  </si>
  <si>
    <t>Silnoproudá elektroinstalace</t>
  </si>
  <si>
    <t>Instalace povrchového čtvercového svítidla 600x600mm</t>
  </si>
  <si>
    <t xml:space="preserve">Instalace povrchového lineárního svítidla </t>
  </si>
  <si>
    <t xml:space="preserve">Instalace povrchového kruhového svítidla </t>
  </si>
  <si>
    <t>Instalace vypínače řaz. 1 na omítku</t>
  </si>
  <si>
    <t>08</t>
  </si>
  <si>
    <t>09</t>
  </si>
  <si>
    <t>Instalace krabice pr.68mm - pod omítku</t>
  </si>
  <si>
    <t>10</t>
  </si>
  <si>
    <t>Vykroužení kapsy pro krabici pr.68mm</t>
  </si>
  <si>
    <t>11</t>
  </si>
  <si>
    <t>Instalace vypínače řaz. 1  - pod omítku</t>
  </si>
  <si>
    <t>12</t>
  </si>
  <si>
    <t>13</t>
  </si>
  <si>
    <t>Instalace vypínače řaz. 6  - pod omítku</t>
  </si>
  <si>
    <t>14</t>
  </si>
  <si>
    <t>15</t>
  </si>
  <si>
    <t>Instalace vypínače řaz. 7 - pod omítku</t>
  </si>
  <si>
    <t>16</t>
  </si>
  <si>
    <t>17</t>
  </si>
  <si>
    <t>Instalace jednonásobné zásuvky 230V - pod omítku</t>
  </si>
  <si>
    <t>18</t>
  </si>
  <si>
    <t>19</t>
  </si>
  <si>
    <t>Instalace dvojnásobné zásuvky 230V - pod omítku</t>
  </si>
  <si>
    <t>clk</t>
  </si>
  <si>
    <t>Instalce plastové el. inst. lišty/trubky</t>
  </si>
  <si>
    <t>Slaboproudá elektroinstalace</t>
  </si>
  <si>
    <t>InstalaceTEL/TV+R zásuvky - pod omítku</t>
  </si>
  <si>
    <t>Materiály</t>
  </si>
  <si>
    <t>CYKY-J 3x1,5</t>
  </si>
  <si>
    <t>Celkem za skupinu:</t>
  </si>
  <si>
    <t>Rozváděče NN, přívodní vedení</t>
  </si>
  <si>
    <t>Krabice KP68</t>
  </si>
  <si>
    <t>CYKY-J 3x2,5</t>
  </si>
  <si>
    <t>CYKY-O 3x1,5</t>
  </si>
  <si>
    <t xml:space="preserve">Sádra elektrikářská </t>
  </si>
  <si>
    <t>kg</t>
  </si>
  <si>
    <t>FTP cat 6</t>
  </si>
  <si>
    <t>Celkem za materiály:</t>
  </si>
  <si>
    <t>Dodávky zařízení (specifikace)</t>
  </si>
  <si>
    <t xml:space="preserve">Revize elektroinstalace </t>
  </si>
  <si>
    <t>Dokumentace skutečného provedení stavby</t>
  </si>
  <si>
    <t>ckl</t>
  </si>
  <si>
    <t>Koordinace prací</t>
  </si>
  <si>
    <t>Odvoz a likvidace odpadu</t>
  </si>
  <si>
    <t>Celkem za dodávky:</t>
  </si>
  <si>
    <t>Investor:</t>
  </si>
  <si>
    <t>Část:</t>
  </si>
  <si>
    <t>Instalace rozváděče pod omítku RB1 (osazení, výplet, zapojení) - celek</t>
  </si>
  <si>
    <t>CYKY-J 4x10 - pod omítku</t>
  </si>
  <si>
    <t>Instalce ocelové el. inst. trubky</t>
  </si>
  <si>
    <t>Instalace Al krabice na půdu</t>
  </si>
  <si>
    <t xml:space="preserve">Rozváděč RB1 (skříň, výbava) - dle schéma </t>
  </si>
  <si>
    <t>Instalace kabelu CYKY - pod omítku</t>
  </si>
  <si>
    <t>Instalace datové zásuvky 2xRJ45 - pod omítku</t>
  </si>
  <si>
    <t>FTP cat6 - pod omítkou v trubce</t>
  </si>
  <si>
    <t>LED čtvercové   svítidlo ND, 49W, 5700lm, 4000K + rám pro přisazenou montáž UQRAM</t>
  </si>
  <si>
    <t>LED lineární svítidlo 50W, 7500lm, 4000K, IP65, přisazené</t>
  </si>
  <si>
    <t>LED kruhové svítidlo 19W, 1800lm, 4000K, IP20, přisazené</t>
  </si>
  <si>
    <t>LED kruhové svítidlo White, 34W, 3800lm, 4000K, IP20, přisazené</t>
  </si>
  <si>
    <t>Vypínač řaz. 1 na omítku</t>
  </si>
  <si>
    <t>Vypínače řaz. 1  - pod omítku</t>
  </si>
  <si>
    <t>Vypínače řaz. 6  - pod omítku</t>
  </si>
  <si>
    <t>Vypínače řaz. 7 - pod omítku</t>
  </si>
  <si>
    <t>Jednonásobná zásuvka 230V - pod omítku</t>
  </si>
  <si>
    <t>Dvojnásobná zásuvka 230V - pod omítku</t>
  </si>
  <si>
    <t>Obebná ocelová trubka pr. 20mm, bílá</t>
  </si>
  <si>
    <t>Pomocný ostatní materiál</t>
  </si>
  <si>
    <t>Datová zásuvka 2x RJ45, bílá - komplet</t>
  </si>
  <si>
    <t>Obecná plast. trubka pr. 20mm, bílá</t>
  </si>
  <si>
    <t>Rekonstrukce el. instalace v objektu MŠ Komenského 78, 741 01, Nový Jičín</t>
  </si>
  <si>
    <t>Mateřská škola na ul. Komenského, č.p. 78, 741 01 Nový Jičín</t>
  </si>
  <si>
    <t>TV+R zásuvka, bílá - komplet</t>
  </si>
  <si>
    <t>Vápenocementová omítka rýh štuková ve stropech, šířky rýhy do 150 mm, vč. štukové omítky</t>
  </si>
  <si>
    <t>m2</t>
  </si>
  <si>
    <t>Vápenocementová omítka rýh štuková ve stěnách, šířky rýhy do 150 mm, vč. štukové omítky</t>
  </si>
  <si>
    <t>Přesun hmot pro budovy občanské výstavby, bydlení, výrobu a služby  s nosnou svislou konstrukcí zděnou z cihel, tvárnic nebo kamene vodorovná dopravní vzdálenost do 100 m pro budovy výšky do 6 m</t>
  </si>
  <si>
    <t>t</t>
  </si>
  <si>
    <t>Penetrace podkladu jednonásobná základní akrylátová v místnostech výšky do 3,80 m</t>
  </si>
  <si>
    <t>Malby z malířských směsí otěruvzdorných za mokra dvojnásobné, bílé za mokra otěruvzdorné výborně v místnostech výšky do 3,80 m</t>
  </si>
  <si>
    <t>Zednické práce - úpravy stáv. výklenků po starych rozváděčích</t>
  </si>
  <si>
    <t xml:space="preserve">Demontáže   </t>
  </si>
  <si>
    <t>Montáže</t>
  </si>
  <si>
    <t>Doplňující pospojování (vodičem H07V-K ZŽ)</t>
  </si>
  <si>
    <t>Kabelová el. inst. chránička pr. 40mm</t>
  </si>
  <si>
    <t>Koaxiální kabel</t>
  </si>
  <si>
    <t>Instalce ocelové el. inst. lišty/trubky</t>
  </si>
  <si>
    <t>El. inst. chránička 40mm</t>
  </si>
  <si>
    <t>Obecná celová trubka pr. 20mm, bílá</t>
  </si>
  <si>
    <t>Výkaz výměr elektroinstalace NN a SLP - SO 02 bytová jednotka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</si>
</sst>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164" formatCode="[$-10405]#,##0.00;\-#,##0.00"/>
    <numFmt numFmtId="165" formatCode="#,##0.00\ &quot;Kč&quot;"/>
    <numFmt numFmtId="166" formatCode="#,##0.00_ ;\-#,##0.00\ "/>
  </numFmts>
  <fonts count="13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9.75"/>
      <color rgb="FF000080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2" fillId="0" borderId="0" xfId="0" applyFont="1"/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right" vertical="top" wrapText="1" readingOrder="1"/>
    </xf>
    <xf numFmtId="0" fontId="7" fillId="0" borderId="9" xfId="0" applyFont="1" applyBorder="1" applyAlignment="1">
      <alignment horizontal="right" vertical="top" wrapText="1" readingOrder="1"/>
    </xf>
    <xf numFmtId="0" fontId="7" fillId="0" borderId="9" xfId="0" applyFont="1" applyBorder="1" applyAlignment="1">
      <alignment horizontal="right" vertical="center" wrapText="1" readingOrder="1"/>
    </xf>
    <xf numFmtId="165" fontId="2" fillId="0" borderId="0" xfId="0" applyNumberFormat="1" applyFont="1"/>
    <xf numFmtId="8" fontId="10" fillId="0" borderId="7" xfId="0" applyNumberFormat="1" applyFont="1" applyBorder="1" applyAlignment="1">
      <alignment horizontal="right" vertical="top" wrapText="1" readingOrder="1"/>
    </xf>
    <xf numFmtId="8" fontId="10" fillId="0" borderId="0" xfId="0" applyNumberFormat="1" applyFont="1" applyAlignment="1">
      <alignment horizontal="right" vertical="top" wrapText="1" readingOrder="1"/>
    </xf>
    <xf numFmtId="164" fontId="8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>
      <alignment vertical="top" wrapText="1" readingOrder="1"/>
    </xf>
    <xf numFmtId="0" fontId="2" fillId="0" borderId="0" xfId="0" applyFont="1"/>
    <xf numFmtId="0" fontId="8" fillId="0" borderId="0" xfId="0" applyFont="1" applyAlignment="1">
      <alignment horizontal="left" vertical="top" wrapText="1" readingOrder="1"/>
    </xf>
    <xf numFmtId="0" fontId="10" fillId="0" borderId="7" xfId="0" applyFont="1" applyBorder="1" applyAlignment="1">
      <alignment horizontal="right" vertical="top" wrapText="1" readingOrder="1"/>
    </xf>
    <xf numFmtId="0" fontId="2" fillId="0" borderId="7" xfId="0" applyFont="1" applyBorder="1" applyAlignment="1">
      <alignment vertical="top" wrapText="1"/>
    </xf>
    <xf numFmtId="8" fontId="10" fillId="0" borderId="7" xfId="0" applyNumberFormat="1" applyFont="1" applyBorder="1" applyAlignment="1">
      <alignment horizontal="right" vertical="top" wrapText="1" readingOrder="1"/>
    </xf>
    <xf numFmtId="8" fontId="10" fillId="0" borderId="7" xfId="0" applyNumberFormat="1" applyFont="1" applyBorder="1" applyAlignment="1">
      <alignment horizontal="right" vertical="top" wrapText="1" readingOrder="1"/>
    </xf>
    <xf numFmtId="0" fontId="10" fillId="0" borderId="0" xfId="0" applyFont="1" applyAlignment="1">
      <alignment horizontal="right" vertical="top" wrapText="1" readingOrder="1"/>
    </xf>
    <xf numFmtId="8" fontId="10" fillId="0" borderId="0" xfId="0" applyNumberFormat="1" applyFont="1" applyAlignment="1">
      <alignment horizontal="right" vertical="top" wrapText="1" readingOrder="1"/>
    </xf>
    <xf numFmtId="8" fontId="10" fillId="0" borderId="0" xfId="0" applyNumberFormat="1" applyFont="1" applyAlignment="1">
      <alignment horizontal="right" vertical="top" wrapText="1" readingOrder="1"/>
    </xf>
    <xf numFmtId="0" fontId="7" fillId="0" borderId="10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 readingOrder="1"/>
    </xf>
    <xf numFmtId="4" fontId="7" fillId="0" borderId="10" xfId="0" applyNumberFormat="1" applyFont="1" applyBorder="1" applyAlignment="1">
      <alignment horizontal="right" vertical="center" wrapText="1" readingOrder="1"/>
    </xf>
    <xf numFmtId="0" fontId="9" fillId="0" borderId="7" xfId="0" applyFont="1" applyBorder="1" applyAlignment="1">
      <alignment vertical="top" wrapText="1" readingOrder="1"/>
    </xf>
    <xf numFmtId="0" fontId="7" fillId="0" borderId="0" xfId="0" applyFont="1" applyAlignment="1">
      <alignment horizontal="left" vertical="top" wrapText="1" readingOrder="1"/>
    </xf>
    <xf numFmtId="0" fontId="7" fillId="0" borderId="0" xfId="0" applyFont="1" applyAlignment="1">
      <alignment vertical="top" wrapText="1" readingOrder="1"/>
    </xf>
    <xf numFmtId="165" fontId="7" fillId="0" borderId="0" xfId="0" applyNumberFormat="1" applyFont="1" applyAlignment="1">
      <alignment horizontal="right" vertical="top" wrapText="1" readingOrder="1"/>
    </xf>
    <xf numFmtId="0" fontId="8" fillId="0" borderId="0" xfId="0" applyFont="1" applyAlignment="1">
      <alignment horizontal="right" vertical="top" wrapText="1" readingOrder="1"/>
    </xf>
    <xf numFmtId="0" fontId="8" fillId="0" borderId="0" xfId="0" applyFont="1" applyAlignment="1">
      <alignment vertical="top" wrapText="1" readingOrder="1"/>
    </xf>
    <xf numFmtId="0" fontId="7" fillId="0" borderId="0" xfId="0" applyFont="1" applyAlignment="1">
      <alignment horizontal="right" vertical="top" wrapText="1" readingOrder="1"/>
    </xf>
    <xf numFmtId="0" fontId="8" fillId="0" borderId="0" xfId="0" applyFont="1" applyAlignment="1">
      <alignment horizontal="right" vertical="top" wrapText="1" readingOrder="1"/>
    </xf>
    <xf numFmtId="165" fontId="8" fillId="0" borderId="0" xfId="0" applyNumberFormat="1" applyFont="1" applyAlignment="1">
      <alignment horizontal="right" vertical="top" wrapText="1" readingOrder="1"/>
    </xf>
    <xf numFmtId="165" fontId="2" fillId="0" borderId="0" xfId="0" applyNumberFormat="1" applyFont="1"/>
    <xf numFmtId="165" fontId="7" fillId="0" borderId="0" xfId="0" applyNumberFormat="1" applyFont="1" applyAlignment="1">
      <alignment horizontal="right" vertical="top" wrapText="1" readingOrder="1"/>
    </xf>
    <xf numFmtId="4" fontId="7" fillId="0" borderId="0" xfId="0" applyNumberFormat="1" applyFont="1" applyAlignment="1">
      <alignment horizontal="right" vertical="top" wrapText="1" readingOrder="1"/>
    </xf>
    <xf numFmtId="4" fontId="8" fillId="0" borderId="0" xfId="0" applyNumberFormat="1" applyFont="1" applyAlignment="1">
      <alignment horizontal="right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7" fillId="0" borderId="10" xfId="0" applyFont="1" applyBorder="1" applyAlignment="1">
      <alignment horizontal="right" vertical="top" wrapText="1" readingOrder="1"/>
    </xf>
    <xf numFmtId="0" fontId="7" fillId="0" borderId="10" xfId="0" applyFont="1" applyBorder="1" applyAlignment="1">
      <alignment vertical="top" wrapText="1" readingOrder="1"/>
    </xf>
    <xf numFmtId="0" fontId="4" fillId="2" borderId="0" xfId="0" applyFont="1" applyFill="1" applyAlignment="1">
      <alignment horizontal="right" vertical="top" wrapText="1" readingOrder="1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 readingOrder="1"/>
    </xf>
    <xf numFmtId="0" fontId="5" fillId="2" borderId="0" xfId="0" applyFont="1" applyFill="1" applyAlignment="1">
      <alignment vertical="top" wrapText="1" readingOrder="1"/>
    </xf>
    <xf numFmtId="164" fontId="8" fillId="0" borderId="0" xfId="0" applyNumberFormat="1" applyFont="1" applyAlignment="1">
      <alignment horizontal="right" vertical="top" wrapText="1" readingOrder="1"/>
    </xf>
    <xf numFmtId="0" fontId="7" fillId="0" borderId="9" xfId="0" applyFont="1" applyBorder="1" applyAlignment="1">
      <alignment horizontal="right" vertical="top" wrapText="1" readingOrder="1"/>
    </xf>
    <xf numFmtId="0" fontId="2" fillId="0" borderId="9" xfId="0" applyFont="1" applyBorder="1" applyAlignment="1">
      <alignment vertical="top" wrapText="1"/>
    </xf>
    <xf numFmtId="0" fontId="7" fillId="0" borderId="9" xfId="0" applyFont="1" applyBorder="1" applyAlignment="1">
      <alignment vertical="top" wrapText="1" readingOrder="1"/>
    </xf>
    <xf numFmtId="165" fontId="10" fillId="0" borderId="7" xfId="0" applyNumberFormat="1" applyFont="1" applyBorder="1" applyAlignment="1">
      <alignment horizontal="right" vertical="top" wrapText="1" readingOrder="1"/>
    </xf>
    <xf numFmtId="165" fontId="10" fillId="0" borderId="0" xfId="0" applyNumberFormat="1" applyFont="1" applyAlignment="1">
      <alignment horizontal="right" vertical="top" wrapText="1" readingOrder="1"/>
    </xf>
    <xf numFmtId="164" fontId="7" fillId="0" borderId="9" xfId="0" applyNumberFormat="1" applyFont="1" applyBorder="1" applyAlignment="1">
      <alignment horizontal="right" vertical="center" wrapText="1" readingOrder="1"/>
    </xf>
    <xf numFmtId="0" fontId="7" fillId="0" borderId="9" xfId="0" applyFont="1" applyBorder="1" applyAlignment="1">
      <alignment horizontal="right" vertical="center" wrapText="1" readingOrder="1"/>
    </xf>
    <xf numFmtId="0" fontId="7" fillId="0" borderId="9" xfId="0" applyFont="1" applyBorder="1" applyAlignment="1">
      <alignment vertical="center" wrapText="1" readingOrder="1"/>
    </xf>
    <xf numFmtId="0" fontId="8" fillId="0" borderId="0" xfId="0" applyFont="1" applyAlignment="1">
      <alignment vertical="top" wrapText="1" readingOrder="1"/>
    </xf>
    <xf numFmtId="166" fontId="8" fillId="0" borderId="0" xfId="0" applyNumberFormat="1" applyFont="1" applyAlignment="1">
      <alignment horizontal="right" vertical="top" wrapText="1" readingOrder="1"/>
    </xf>
    <xf numFmtId="164" fontId="8" fillId="0" borderId="0" xfId="0" applyNumberFormat="1" applyFont="1" applyAlignment="1">
      <alignment horizontal="right" vertical="top" wrapText="1" readingOrder="1"/>
    </xf>
    <xf numFmtId="0" fontId="11" fillId="0" borderId="0" xfId="0" applyFont="1" applyAlignment="1">
      <alignment horizontal="left" vertical="top" wrapText="1" readingOrder="1"/>
    </xf>
    <xf numFmtId="165" fontId="2" fillId="0" borderId="7" xfId="0" applyNumberFormat="1" applyFont="1" applyBorder="1" applyAlignment="1">
      <alignment vertical="top" wrapText="1"/>
    </xf>
    <xf numFmtId="165" fontId="10" fillId="0" borderId="7" xfId="0" applyNumberFormat="1" applyFont="1" applyBorder="1" applyAlignment="1">
      <alignment horizontal="right" vertical="top" wrapText="1" readingOrder="1"/>
    </xf>
    <xf numFmtId="0" fontId="8" fillId="0" borderId="11" xfId="0" applyFont="1" applyBorder="1" applyAlignment="1">
      <alignment horizontal="right" vertical="top" wrapText="1" readingOrder="1"/>
    </xf>
    <xf numFmtId="0" fontId="8" fillId="0" borderId="11" xfId="0" applyFont="1" applyBorder="1" applyAlignment="1">
      <alignment vertical="top" wrapText="1" readingOrder="1"/>
    </xf>
    <xf numFmtId="164" fontId="7" fillId="0" borderId="9" xfId="0" applyNumberFormat="1" applyFont="1" applyBorder="1" applyAlignment="1">
      <alignment horizontal="right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000080"/>
      <rgbColor rgb="0000FFFF"/>
      <rgbColor rgb="00800000"/>
      <rgbColor rgb="00008000"/>
      <rgbColor rgb="00FF00FF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3"/>
  <sheetViews>
    <sheetView showGridLines="0" tabSelected="1" view="pageBreakPreview" zoomScaleSheetLayoutView="100" workbookViewId="0" topLeftCell="A1">
      <pane ySplit="1" topLeftCell="A2" activePane="bottomLeft" state="frozen"/>
      <selection pane="bottomLeft" activeCell="E4" sqref="E4:K4"/>
    </sheetView>
  </sheetViews>
  <sheetFormatPr defaultColWidth="9.140625" defaultRowHeight="15"/>
  <cols>
    <col min="1" max="2" width="0.5625" style="0" customWidth="1"/>
    <col min="3" max="3" width="1.1484375" style="0" customWidth="1"/>
    <col min="4" max="4" width="0.2890625" style="0" customWidth="1"/>
    <col min="5" max="5" width="6.7109375" style="0" customWidth="1"/>
    <col min="6" max="6" width="2.00390625" style="0" customWidth="1"/>
    <col min="7" max="7" width="0.42578125" style="0" customWidth="1"/>
    <col min="8" max="8" width="2.00390625" style="0" customWidth="1"/>
    <col min="9" max="9" width="1.1484375" style="0" customWidth="1"/>
    <col min="10" max="10" width="9.140625" style="0" hidden="1" customWidth="1"/>
    <col min="11" max="11" width="5.421875" style="0" customWidth="1"/>
    <col min="12" max="12" width="4.8515625" style="0" customWidth="1"/>
    <col min="13" max="13" width="6.7109375" style="0" customWidth="1"/>
    <col min="14" max="14" width="9.140625" style="0" hidden="1" customWidth="1"/>
    <col min="15" max="15" width="8.7109375" style="0" customWidth="1"/>
    <col min="16" max="16" width="9.140625" style="0" hidden="1" customWidth="1"/>
    <col min="17" max="17" width="8.140625" style="0" customWidth="1"/>
    <col min="18" max="18" width="9.140625" style="0" hidden="1" customWidth="1"/>
    <col min="19" max="19" width="16.140625" style="0" customWidth="1"/>
    <col min="20" max="20" width="4.8515625" style="0" customWidth="1"/>
    <col min="21" max="21" width="7.421875" style="0" customWidth="1"/>
    <col min="22" max="22" width="6.7109375" style="0" customWidth="1"/>
    <col min="23" max="23" width="2.8515625" style="0" customWidth="1"/>
    <col min="24" max="24" width="2.00390625" style="0" customWidth="1"/>
    <col min="25" max="25" width="9.28125" style="0" customWidth="1"/>
    <col min="26" max="26" width="9.140625" style="0" hidden="1" customWidth="1"/>
    <col min="27" max="27" width="1.28515625" style="0" customWidth="1"/>
    <col min="28" max="29" width="0.5625" style="0" customWidth="1"/>
  </cols>
  <sheetData>
    <row r="1" ht="15" hidden="1"/>
    <row r="2" spans="2:28" ht="2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5.6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5"/>
    </row>
    <row r="4" spans="2:28" ht="16.35" customHeight="1">
      <c r="B4" s="6"/>
      <c r="C4" s="1"/>
      <c r="D4" s="1"/>
      <c r="E4" s="49" t="s">
        <v>0</v>
      </c>
      <c r="F4" s="50"/>
      <c r="G4" s="50"/>
      <c r="H4" s="50"/>
      <c r="I4" s="50"/>
      <c r="J4" s="50"/>
      <c r="K4" s="50"/>
      <c r="L4" s="51" t="s">
        <v>126</v>
      </c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1"/>
      <c r="AA4" s="7"/>
      <c r="AB4" s="5"/>
    </row>
    <row r="5" spans="2:28" ht="16.35" customHeight="1">
      <c r="B5" s="6"/>
      <c r="C5" s="1"/>
      <c r="D5" s="1"/>
      <c r="E5" s="49" t="s">
        <v>102</v>
      </c>
      <c r="F5" s="50"/>
      <c r="G5" s="50"/>
      <c r="H5" s="50"/>
      <c r="I5" s="50"/>
      <c r="J5" s="50"/>
      <c r="K5" s="50"/>
      <c r="L5" s="51" t="s">
        <v>127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1"/>
      <c r="AA5" s="7"/>
      <c r="AB5" s="5"/>
    </row>
    <row r="6" spans="2:28" ht="16.35" customHeight="1">
      <c r="B6" s="6"/>
      <c r="C6" s="1"/>
      <c r="D6" s="1"/>
      <c r="E6" s="49" t="s">
        <v>103</v>
      </c>
      <c r="F6" s="50"/>
      <c r="G6" s="50"/>
      <c r="H6" s="50"/>
      <c r="I6" s="50"/>
      <c r="J6" s="50"/>
      <c r="K6" s="50"/>
      <c r="L6" s="52" t="s">
        <v>145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1"/>
      <c r="AA6" s="7"/>
      <c r="AB6" s="5"/>
    </row>
    <row r="7" spans="2:28" ht="15" hidden="1"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7"/>
      <c r="AB7" s="5"/>
    </row>
    <row r="8" spans="2:28" ht="2.8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  <c r="AB8" s="5"/>
    </row>
    <row r="9" spans="2:28" ht="2.85" customHeight="1"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ht="15" hidden="1"/>
    <row r="11" ht="14.1" customHeight="1"/>
    <row r="12" ht="2.85" customHeight="1"/>
    <row r="13" ht="15" hidden="1"/>
    <row r="14" spans="2:28" ht="17.1" customHeight="1">
      <c r="B14" s="46" t="s">
        <v>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ht="2.85" customHeight="1"/>
    <row r="16" spans="2:28" ht="11.45" customHeight="1">
      <c r="B16" s="47" t="s">
        <v>2</v>
      </c>
      <c r="C16" s="30"/>
      <c r="D16" s="30"/>
      <c r="E16" s="30"/>
      <c r="F16" s="48" t="s">
        <v>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7" t="s">
        <v>4</v>
      </c>
      <c r="V16" s="30"/>
      <c r="W16" s="47" t="s">
        <v>5</v>
      </c>
      <c r="X16" s="30"/>
      <c r="Y16" s="30"/>
      <c r="Z16" s="30"/>
      <c r="AA16" s="30"/>
      <c r="AB16" s="30"/>
    </row>
    <row r="17" spans="2:28" ht="11.45" customHeight="1">
      <c r="B17" s="34" t="s">
        <v>6</v>
      </c>
      <c r="C17" s="20"/>
      <c r="D17" s="20"/>
      <c r="E17" s="20"/>
      <c r="F17" s="35" t="s">
        <v>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39" t="s">
        <v>8</v>
      </c>
      <c r="V17" s="20"/>
      <c r="W17" s="39" t="s">
        <v>8</v>
      </c>
      <c r="X17" s="20"/>
      <c r="Y17" s="20"/>
      <c r="Z17" s="20"/>
      <c r="AA17" s="20"/>
      <c r="AB17" s="20"/>
    </row>
    <row r="18" spans="2:28" ht="11.25" customHeight="1">
      <c r="B18" s="37" t="s">
        <v>9</v>
      </c>
      <c r="C18" s="20"/>
      <c r="D18" s="20"/>
      <c r="E18" s="20"/>
      <c r="F18" s="38" t="s">
        <v>137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41">
        <f>'Položky všech ceníků'!F11</f>
        <v>0</v>
      </c>
      <c r="V18" s="42"/>
      <c r="W18" s="41">
        <f>U18</f>
        <v>0</v>
      </c>
      <c r="X18" s="20"/>
      <c r="Y18" s="20"/>
      <c r="Z18" s="20"/>
      <c r="AA18" s="20"/>
      <c r="AB18" s="20"/>
    </row>
    <row r="19" spans="2:28" ht="11.45" customHeight="1">
      <c r="B19" s="40" t="s">
        <v>10</v>
      </c>
      <c r="C19" s="20"/>
      <c r="D19" s="20"/>
      <c r="E19" s="20"/>
      <c r="F19" s="38" t="s">
        <v>138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41">
        <f>'Položky všech ceníků'!F35+'Položky všech ceníků'!F67+'Položky všech ceníků'!F93</f>
        <v>0</v>
      </c>
      <c r="V19" s="42"/>
      <c r="W19" s="45">
        <f>U19</f>
        <v>0</v>
      </c>
      <c r="X19" s="20"/>
      <c r="Y19" s="20"/>
      <c r="Z19" s="20"/>
      <c r="AA19" s="20"/>
      <c r="AB19" s="20"/>
    </row>
    <row r="20" spans="2:28" ht="11.45" customHeight="1">
      <c r="B20" s="40" t="s">
        <v>11</v>
      </c>
      <c r="C20" s="20"/>
      <c r="D20" s="20"/>
      <c r="E20" s="20"/>
      <c r="F20" s="38" t="s">
        <v>14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41">
        <f>'Položky všech ceníků'!F168</f>
        <v>0</v>
      </c>
      <c r="V20" s="42"/>
      <c r="W20" s="41">
        <f>U20</f>
        <v>0</v>
      </c>
      <c r="X20" s="20"/>
      <c r="Y20" s="20"/>
      <c r="Z20" s="20"/>
      <c r="AA20" s="20"/>
      <c r="AB20" s="20"/>
    </row>
    <row r="21" spans="2:28" ht="11.45" customHeight="1">
      <c r="B21" s="34" t="s">
        <v>8</v>
      </c>
      <c r="C21" s="20"/>
      <c r="D21" s="20"/>
      <c r="E21" s="20"/>
      <c r="F21" s="35" t="s">
        <v>15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43">
        <f>U20+U19+U18</f>
        <v>0</v>
      </c>
      <c r="V21" s="42"/>
      <c r="W21" s="44">
        <f>U21</f>
        <v>0</v>
      </c>
      <c r="X21" s="20"/>
      <c r="Y21" s="20"/>
      <c r="Z21" s="20"/>
      <c r="AA21" s="20"/>
      <c r="AB21" s="20"/>
    </row>
    <row r="22" spans="2:28" ht="11.45" customHeight="1">
      <c r="B22" s="37" t="s">
        <v>8</v>
      </c>
      <c r="C22" s="20"/>
      <c r="D22" s="20"/>
      <c r="E22" s="20"/>
      <c r="F22" s="38" t="s">
        <v>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37" t="s">
        <v>8</v>
      </c>
      <c r="V22" s="20"/>
      <c r="W22" s="37" t="s">
        <v>8</v>
      </c>
      <c r="X22" s="20"/>
      <c r="Y22" s="20"/>
      <c r="Z22" s="20"/>
      <c r="AA22" s="20"/>
      <c r="AB22" s="20"/>
    </row>
    <row r="23" spans="2:28" ht="11.25" customHeight="1">
      <c r="B23" s="34" t="s">
        <v>16</v>
      </c>
      <c r="C23" s="20"/>
      <c r="D23" s="20"/>
      <c r="E23" s="20"/>
      <c r="F23" s="35" t="s">
        <v>17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39" t="s">
        <v>8</v>
      </c>
      <c r="V23" s="20"/>
      <c r="W23" s="39" t="s">
        <v>8</v>
      </c>
      <c r="X23" s="20"/>
      <c r="Y23" s="20"/>
      <c r="Z23" s="20"/>
      <c r="AA23" s="20"/>
      <c r="AB23" s="20"/>
    </row>
    <row r="24" spans="2:28" ht="11.45" customHeight="1">
      <c r="B24" s="40" t="s">
        <v>12</v>
      </c>
      <c r="C24" s="20"/>
      <c r="D24" s="20"/>
      <c r="E24" s="20"/>
      <c r="F24" s="38" t="s">
        <v>18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41">
        <f>'Položky všech ceníků'!F193</f>
        <v>0</v>
      </c>
      <c r="V24" s="42"/>
      <c r="W24" s="41">
        <f>U24</f>
        <v>0</v>
      </c>
      <c r="X24" s="20"/>
      <c r="Y24" s="20"/>
      <c r="Z24" s="20"/>
      <c r="AA24" s="20"/>
      <c r="AB24" s="20"/>
    </row>
    <row r="25" spans="2:28" ht="11.45" customHeight="1">
      <c r="B25" s="34" t="s">
        <v>8</v>
      </c>
      <c r="C25" s="20"/>
      <c r="D25" s="20"/>
      <c r="E25" s="20"/>
      <c r="F25" s="35" t="s">
        <v>19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36">
        <f>U24</f>
        <v>0</v>
      </c>
      <c r="V25" s="42"/>
      <c r="W25" s="36">
        <f>U25</f>
        <v>0</v>
      </c>
      <c r="X25" s="20"/>
      <c r="Y25" s="20"/>
      <c r="Z25" s="20"/>
      <c r="AA25" s="20"/>
      <c r="AB25" s="20"/>
    </row>
    <row r="26" spans="2:28" ht="11.45" customHeight="1">
      <c r="B26" s="37" t="s">
        <v>8</v>
      </c>
      <c r="C26" s="20"/>
      <c r="D26" s="20"/>
      <c r="E26" s="20"/>
      <c r="F26" s="38" t="s">
        <v>8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37" t="s">
        <v>8</v>
      </c>
      <c r="V26" s="20"/>
      <c r="W26" s="37" t="s">
        <v>8</v>
      </c>
      <c r="X26" s="20"/>
      <c r="Y26" s="20"/>
      <c r="Z26" s="20"/>
      <c r="AA26" s="20"/>
      <c r="AB26" s="20"/>
    </row>
    <row r="27" spans="2:28" ht="11.45" customHeight="1">
      <c r="B27" s="34" t="s">
        <v>20</v>
      </c>
      <c r="C27" s="20"/>
      <c r="D27" s="20"/>
      <c r="E27" s="20"/>
      <c r="F27" s="35" t="s">
        <v>21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39" t="s">
        <v>8</v>
      </c>
      <c r="V27" s="20"/>
      <c r="W27" s="39" t="s">
        <v>8</v>
      </c>
      <c r="X27" s="20"/>
      <c r="Y27" s="20"/>
      <c r="Z27" s="20"/>
      <c r="AA27" s="20"/>
      <c r="AB27" s="20"/>
    </row>
    <row r="28" spans="2:28" ht="11.25" customHeight="1">
      <c r="B28" s="40" t="s">
        <v>13</v>
      </c>
      <c r="C28" s="20"/>
      <c r="D28" s="20"/>
      <c r="E28" s="20"/>
      <c r="F28" s="38" t="s">
        <v>22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41">
        <f>(U25+U21)*0.015</f>
        <v>0</v>
      </c>
      <c r="V28" s="20"/>
      <c r="W28" s="41">
        <f>U28</f>
        <v>0</v>
      </c>
      <c r="X28" s="20"/>
      <c r="Y28" s="20"/>
      <c r="Z28" s="20"/>
      <c r="AA28" s="20"/>
      <c r="AB28" s="20"/>
    </row>
    <row r="29" spans="2:28" ht="11.45" customHeight="1">
      <c r="B29" s="34" t="s">
        <v>8</v>
      </c>
      <c r="C29" s="20"/>
      <c r="D29" s="20"/>
      <c r="E29" s="20"/>
      <c r="F29" s="35" t="s">
        <v>23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36">
        <f>U28</f>
        <v>0</v>
      </c>
      <c r="V29" s="20"/>
      <c r="W29" s="36">
        <f>U29</f>
        <v>0</v>
      </c>
      <c r="X29" s="20"/>
      <c r="Y29" s="20"/>
      <c r="Z29" s="20"/>
      <c r="AA29" s="20"/>
      <c r="AB29" s="20"/>
    </row>
    <row r="30" spans="2:28" ht="11.45" customHeight="1">
      <c r="B30" s="37" t="s">
        <v>8</v>
      </c>
      <c r="C30" s="20"/>
      <c r="D30" s="20"/>
      <c r="E30" s="20"/>
      <c r="F30" s="38" t="s">
        <v>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37" t="s">
        <v>8</v>
      </c>
      <c r="V30" s="20"/>
      <c r="W30" s="37" t="s">
        <v>8</v>
      </c>
      <c r="X30" s="20"/>
      <c r="Y30" s="20"/>
      <c r="Z30" s="20"/>
      <c r="AA30" s="20"/>
      <c r="AB30" s="20"/>
    </row>
    <row r="31" spans="2:28" ht="11.25" customHeight="1">
      <c r="B31" s="29" t="s">
        <v>24</v>
      </c>
      <c r="C31" s="30"/>
      <c r="D31" s="30"/>
      <c r="E31" s="30"/>
      <c r="F31" s="31" t="s">
        <v>25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2">
        <f>U29+U25+U21</f>
        <v>0</v>
      </c>
      <c r="V31" s="30"/>
      <c r="W31" s="32">
        <f>W29+W25+W21</f>
        <v>0</v>
      </c>
      <c r="X31" s="30"/>
      <c r="Y31" s="30"/>
      <c r="Z31" s="30"/>
      <c r="AA31" s="30"/>
      <c r="AB31" s="30"/>
    </row>
    <row r="32" ht="15" hidden="1"/>
    <row r="33" ht="14.1" customHeight="1"/>
    <row r="34" spans="2:19" ht="15">
      <c r="B34" s="33" t="s">
        <v>8</v>
      </c>
      <c r="C34" s="23"/>
      <c r="D34" s="23"/>
      <c r="E34" s="23"/>
      <c r="F34" s="23"/>
      <c r="G34" s="23"/>
      <c r="H34" s="23"/>
      <c r="I34" s="23"/>
      <c r="K34" s="22" t="s">
        <v>26</v>
      </c>
      <c r="L34" s="23"/>
      <c r="M34" s="23"/>
      <c r="O34" s="22" t="s">
        <v>27</v>
      </c>
      <c r="P34" s="23"/>
      <c r="Q34" s="23"/>
      <c r="S34" s="12" t="s">
        <v>28</v>
      </c>
    </row>
    <row r="35" spans="2:19" ht="15">
      <c r="B35" s="22" t="s">
        <v>29</v>
      </c>
      <c r="C35" s="23"/>
      <c r="D35" s="23"/>
      <c r="E35" s="23"/>
      <c r="F35" s="23"/>
      <c r="G35" s="23"/>
      <c r="H35" s="23"/>
      <c r="I35" s="23"/>
      <c r="J35" s="11"/>
      <c r="K35" s="24">
        <f>W31</f>
        <v>0</v>
      </c>
      <c r="L35" s="23"/>
      <c r="M35" s="23"/>
      <c r="N35" s="11"/>
      <c r="O35" s="25">
        <f>S35-K35</f>
        <v>0</v>
      </c>
      <c r="P35" s="23"/>
      <c r="Q35" s="23"/>
      <c r="R35" s="11"/>
      <c r="S35" s="16">
        <f>K35*1.21</f>
        <v>0</v>
      </c>
    </row>
    <row r="36" ht="15" hidden="1"/>
    <row r="37" ht="3" customHeight="1"/>
    <row r="38" spans="2:19" ht="15">
      <c r="B38" s="26" t="s">
        <v>30</v>
      </c>
      <c r="C38" s="20"/>
      <c r="D38" s="20"/>
      <c r="E38" s="20"/>
      <c r="F38" s="20"/>
      <c r="G38" s="20"/>
      <c r="H38" s="20"/>
      <c r="I38" s="20"/>
      <c r="K38" s="27">
        <f>K35</f>
        <v>0</v>
      </c>
      <c r="L38" s="20"/>
      <c r="M38" s="20"/>
      <c r="O38" s="28">
        <f>O35</f>
        <v>0</v>
      </c>
      <c r="P38" s="20"/>
      <c r="Q38" s="20"/>
      <c r="S38" s="17">
        <f>S35</f>
        <v>0</v>
      </c>
    </row>
    <row r="39" ht="2.85" customHeight="1"/>
    <row r="40" spans="2:28" ht="11.25" customHeight="1">
      <c r="B40" s="19" t="s">
        <v>31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ht="5.85" customHeight="1"/>
    <row r="42" ht="2.85" customHeight="1"/>
    <row r="43" spans="2:3" ht="2.25" customHeight="1">
      <c r="B43" s="21" t="s">
        <v>8</v>
      </c>
      <c r="C43" s="20"/>
    </row>
    <row r="44" ht="11.45" customHeight="1"/>
    <row r="45" ht="15" hidden="1"/>
  </sheetData>
  <sheetProtection algorithmName="SHA-512" hashValue="9FB5dczPboLfFLM1BB9JphR+FYco5Ayt9RZnGqh3gbIzrM9q5If3xHfbORB6ulyDVLahzyyXlZpQWjZuaJUtQA==" saltValue="Yb3hT0pMxYXH0PnlriZMVw==" spinCount="100000" sheet="1" objects="1" scenarios="1"/>
  <mergeCells count="82">
    <mergeCell ref="E4:K4"/>
    <mergeCell ref="L4:Y4"/>
    <mergeCell ref="E5:K5"/>
    <mergeCell ref="L5:Y5"/>
    <mergeCell ref="E6:K6"/>
    <mergeCell ref="L6:Y6"/>
    <mergeCell ref="B14:AB14"/>
    <mergeCell ref="B16:E16"/>
    <mergeCell ref="F16:T16"/>
    <mergeCell ref="U16:V16"/>
    <mergeCell ref="W16:AB16"/>
    <mergeCell ref="B17:E17"/>
    <mergeCell ref="F17:T17"/>
    <mergeCell ref="U17:V17"/>
    <mergeCell ref="W17:AB17"/>
    <mergeCell ref="B18:E18"/>
    <mergeCell ref="F18:T18"/>
    <mergeCell ref="U18:V18"/>
    <mergeCell ref="W18:AB18"/>
    <mergeCell ref="B20:E20"/>
    <mergeCell ref="F20:T20"/>
    <mergeCell ref="U20:V20"/>
    <mergeCell ref="W20:AB20"/>
    <mergeCell ref="B19:E19"/>
    <mergeCell ref="F19:T19"/>
    <mergeCell ref="U19:V19"/>
    <mergeCell ref="W19:AB19"/>
    <mergeCell ref="B21:E21"/>
    <mergeCell ref="F21:T21"/>
    <mergeCell ref="U21:V21"/>
    <mergeCell ref="W21:AB21"/>
    <mergeCell ref="B22:E22"/>
    <mergeCell ref="F22:T22"/>
    <mergeCell ref="U22:V22"/>
    <mergeCell ref="W22:AB22"/>
    <mergeCell ref="B23:E23"/>
    <mergeCell ref="F23:T23"/>
    <mergeCell ref="U23:V23"/>
    <mergeCell ref="W23:AB23"/>
    <mergeCell ref="B24:E24"/>
    <mergeCell ref="F24:T24"/>
    <mergeCell ref="U24:V24"/>
    <mergeCell ref="W24:AB24"/>
    <mergeCell ref="B25:E25"/>
    <mergeCell ref="F25:T25"/>
    <mergeCell ref="U25:V25"/>
    <mergeCell ref="W25:AB25"/>
    <mergeCell ref="B26:E26"/>
    <mergeCell ref="F26:T26"/>
    <mergeCell ref="U26:V26"/>
    <mergeCell ref="W26:AB26"/>
    <mergeCell ref="B27:E27"/>
    <mergeCell ref="F27:T27"/>
    <mergeCell ref="U27:V27"/>
    <mergeCell ref="W27:AB27"/>
    <mergeCell ref="B28:E28"/>
    <mergeCell ref="F28:T28"/>
    <mergeCell ref="U28:V28"/>
    <mergeCell ref="W28:AB28"/>
    <mergeCell ref="B29:E29"/>
    <mergeCell ref="F29:T29"/>
    <mergeCell ref="U29:V29"/>
    <mergeCell ref="W29:AB29"/>
    <mergeCell ref="B30:E30"/>
    <mergeCell ref="F30:T30"/>
    <mergeCell ref="U30:V30"/>
    <mergeCell ref="W30:AB30"/>
    <mergeCell ref="B31:E31"/>
    <mergeCell ref="F31:T31"/>
    <mergeCell ref="U31:V31"/>
    <mergeCell ref="W31:AB31"/>
    <mergeCell ref="B34:I34"/>
    <mergeCell ref="K34:M34"/>
    <mergeCell ref="O34:Q34"/>
    <mergeCell ref="B40:AB40"/>
    <mergeCell ref="B43:C43"/>
    <mergeCell ref="B35:I35"/>
    <mergeCell ref="K35:M35"/>
    <mergeCell ref="O35:Q35"/>
    <mergeCell ref="B38:I38"/>
    <mergeCell ref="K38:M38"/>
    <mergeCell ref="O38:Q38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K199"/>
  <sheetViews>
    <sheetView showGridLines="0" view="pageBreakPreview" zoomScale="130" zoomScaleSheetLayoutView="130" workbookViewId="0" topLeftCell="A1">
      <pane ySplit="1" topLeftCell="A2" activePane="bottomLeft" state="frozen"/>
      <selection pane="bottomLeft" activeCell="AE184" sqref="AE184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57421875" style="0" customWidth="1"/>
    <col min="7" max="7" width="2.00390625" style="0" customWidth="1"/>
    <col min="8" max="8" width="9.140625" style="0" hidden="1" customWidth="1"/>
    <col min="9" max="9" width="1.7109375" style="0" customWidth="1"/>
    <col min="10" max="10" width="9.140625" style="0" hidden="1" customWidth="1"/>
    <col min="11" max="11" width="0.71875" style="0" customWidth="1"/>
    <col min="12" max="12" width="9.140625" style="0" hidden="1" customWidth="1"/>
    <col min="13" max="14" width="0.85546875" style="0" customWidth="1"/>
    <col min="15" max="15" width="9.140625" style="0" hidden="1" customWidth="1"/>
    <col min="16" max="16" width="1.28515625" style="0" customWidth="1"/>
    <col min="17" max="17" width="9.140625" style="0" hidden="1" customWidth="1"/>
    <col min="18" max="18" width="0.2890625" style="0" customWidth="1"/>
    <col min="19" max="19" width="5.57421875" style="0" customWidth="1"/>
    <col min="20" max="20" width="3.8515625" style="0" customWidth="1"/>
    <col min="21" max="21" width="0.5625" style="0" customWidth="1"/>
    <col min="22" max="22" width="1.8515625" style="0" customWidth="1"/>
    <col min="23" max="23" width="9.140625" style="0" hidden="1" customWidth="1"/>
    <col min="24" max="24" width="0.9921875" style="0" customWidth="1"/>
    <col min="25" max="25" width="9.140625" style="0" hidden="1" customWidth="1"/>
    <col min="26" max="26" width="5.28125" style="0" customWidth="1"/>
    <col min="27" max="28" width="0.85546875" style="0" customWidth="1"/>
    <col min="29" max="29" width="1.28515625" style="0" customWidth="1"/>
    <col min="30" max="30" width="19.140625" style="0" customWidth="1"/>
    <col min="31" max="31" width="13.28125" style="0" customWidth="1"/>
    <col min="32" max="32" width="2.57421875" style="0" customWidth="1"/>
    <col min="33" max="33" width="6.421875" style="0" customWidth="1"/>
    <col min="34" max="34" width="5.00390625" style="0" customWidth="1"/>
    <col min="35" max="35" width="1.28515625" style="0" customWidth="1"/>
    <col min="36" max="36" width="0.5625" style="0" customWidth="1"/>
    <col min="37" max="37" width="11.140625" style="0" customWidth="1"/>
    <col min="38" max="38" width="0.5625" style="0" customWidth="1"/>
  </cols>
  <sheetData>
    <row r="1" ht="15" hidden="1"/>
    <row r="2" ht="2.85" customHeight="1"/>
    <row r="3" spans="2:37" ht="17.1" customHeight="1">
      <c r="B3" s="46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ht="2.85" customHeight="1"/>
    <row r="5" spans="2:37" ht="15">
      <c r="B5" s="54" t="s">
        <v>33</v>
      </c>
      <c r="C5" s="55"/>
      <c r="D5" s="56" t="s">
        <v>34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 t="s">
        <v>3</v>
      </c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13" t="s">
        <v>35</v>
      </c>
      <c r="AF5" s="54" t="s">
        <v>36</v>
      </c>
      <c r="AG5" s="55"/>
      <c r="AH5" s="56" t="s">
        <v>37</v>
      </c>
      <c r="AI5" s="55"/>
      <c r="AJ5" s="54" t="s">
        <v>38</v>
      </c>
      <c r="AK5" s="55"/>
    </row>
    <row r="6" spans="2:37" ht="15">
      <c r="B6" s="37">
        <v>1</v>
      </c>
      <c r="C6" s="20"/>
      <c r="D6" s="38" t="s">
        <v>39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38" t="s">
        <v>40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18">
        <v>0</v>
      </c>
      <c r="AF6" s="37">
        <v>40</v>
      </c>
      <c r="AG6" s="20"/>
      <c r="AH6" s="38" t="s">
        <v>41</v>
      </c>
      <c r="AI6" s="20"/>
      <c r="AJ6" s="53">
        <f>AE6*AF6</f>
        <v>0</v>
      </c>
      <c r="AK6" s="20"/>
    </row>
    <row r="7" spans="2:37" ht="11.25" customHeight="1">
      <c r="B7" s="70">
        <f>AJ6</f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</row>
    <row r="8" ht="2.85" customHeight="1"/>
    <row r="9" spans="2:37" ht="11.25" customHeight="1">
      <c r="B9" s="35" t="s">
        <v>42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ht="1.5" customHeight="1"/>
    <row r="11" spans="3:27" ht="11.25" customHeight="1">
      <c r="C11" s="37" t="s">
        <v>43</v>
      </c>
      <c r="D11" s="20"/>
      <c r="F11" s="53">
        <f>AJ6</f>
        <v>0</v>
      </c>
      <c r="G11" s="20"/>
      <c r="H11" s="20"/>
      <c r="I11" s="20"/>
      <c r="J11" s="20"/>
      <c r="K11" s="20"/>
      <c r="L11" s="20"/>
      <c r="M11" s="20"/>
      <c r="N11" s="38" t="s">
        <v>44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ht="9.95" customHeight="1"/>
    <row r="13" spans="2:22" ht="11.45" customHeight="1">
      <c r="B13" s="33" t="s">
        <v>8</v>
      </c>
      <c r="C13" s="23"/>
      <c r="D13" s="23"/>
      <c r="E13" s="23"/>
      <c r="F13" s="23"/>
      <c r="G13" s="23"/>
      <c r="H13" s="23"/>
      <c r="I13" s="23"/>
      <c r="K13" s="22" t="s">
        <v>4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2:22" ht="11.25" customHeight="1">
      <c r="B14" s="22" t="s">
        <v>5</v>
      </c>
      <c r="C14" s="23"/>
      <c r="D14" s="23"/>
      <c r="E14" s="23"/>
      <c r="F14" s="23"/>
      <c r="G14" s="23"/>
      <c r="H14" s="23"/>
      <c r="I14" s="23"/>
      <c r="J14" s="11"/>
      <c r="K14" s="58">
        <f>K17</f>
        <v>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ht="15" hidden="1"/>
    <row r="16" ht="3" customHeight="1"/>
    <row r="17" spans="2:22" ht="11.25" customHeight="1">
      <c r="B17" s="26" t="s">
        <v>30</v>
      </c>
      <c r="C17" s="20"/>
      <c r="D17" s="20"/>
      <c r="E17" s="20"/>
      <c r="F17" s="20"/>
      <c r="G17" s="20"/>
      <c r="H17" s="20"/>
      <c r="I17" s="20"/>
      <c r="K17" s="58">
        <f>AJ6</f>
        <v>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ht="5.65" customHeight="1"/>
    <row r="19" ht="2.85" customHeight="1"/>
    <row r="20" ht="15" hidden="1"/>
    <row r="21" ht="2.85" customHeight="1"/>
    <row r="22" ht="15" hidden="1"/>
    <row r="23" spans="2:37" ht="17.1" customHeight="1">
      <c r="B23" s="46" t="s">
        <v>53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ht="2.85" customHeight="1"/>
    <row r="25" spans="2:37" ht="15">
      <c r="B25" s="54" t="s">
        <v>33</v>
      </c>
      <c r="C25" s="55"/>
      <c r="D25" s="56" t="s">
        <v>34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 t="s">
        <v>3</v>
      </c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13" t="s">
        <v>35</v>
      </c>
      <c r="AF25" s="54" t="s">
        <v>36</v>
      </c>
      <c r="AG25" s="55"/>
      <c r="AH25" s="56" t="s">
        <v>37</v>
      </c>
      <c r="AI25" s="55"/>
      <c r="AJ25" s="54" t="s">
        <v>38</v>
      </c>
      <c r="AK25" s="55"/>
    </row>
    <row r="26" spans="2:37" ht="24" customHeight="1">
      <c r="B26" s="37">
        <v>1</v>
      </c>
      <c r="C26" s="20"/>
      <c r="D26" s="38" t="s">
        <v>39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38" t="s">
        <v>104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18">
        <v>0</v>
      </c>
      <c r="AF26" s="37" t="s">
        <v>45</v>
      </c>
      <c r="AG26" s="20"/>
      <c r="AH26" s="38" t="s">
        <v>46</v>
      </c>
      <c r="AI26" s="20"/>
      <c r="AJ26" s="53">
        <f>AE26*AF26</f>
        <v>0</v>
      </c>
      <c r="AK26" s="20"/>
    </row>
    <row r="27" spans="2:37" ht="15" customHeight="1">
      <c r="B27" s="37">
        <v>2</v>
      </c>
      <c r="C27" s="20"/>
      <c r="D27" s="38" t="s">
        <v>47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62" t="s">
        <v>105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18">
        <v>0</v>
      </c>
      <c r="AF27" s="37">
        <v>20</v>
      </c>
      <c r="AG27" s="20"/>
      <c r="AH27" s="38" t="s">
        <v>49</v>
      </c>
      <c r="AI27" s="20"/>
      <c r="AJ27" s="53">
        <f aca="true" t="shared" si="0" ref="AJ27">AE27*AF27</f>
        <v>0</v>
      </c>
      <c r="AK27" s="20"/>
    </row>
    <row r="28" spans="2:37" ht="24.75" customHeight="1">
      <c r="B28" s="37">
        <v>3</v>
      </c>
      <c r="C28" s="20"/>
      <c r="D28" s="38" t="s">
        <v>48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62" t="s">
        <v>136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18">
        <v>0</v>
      </c>
      <c r="AF28" s="37">
        <v>4</v>
      </c>
      <c r="AG28" s="20"/>
      <c r="AH28" s="38" t="s">
        <v>41</v>
      </c>
      <c r="AI28" s="20"/>
      <c r="AJ28" s="53">
        <f aca="true" t="shared" si="1" ref="AJ28">AE28*AF28</f>
        <v>0</v>
      </c>
      <c r="AK28" s="20"/>
    </row>
    <row r="29" spans="2:37" ht="15" customHeight="1">
      <c r="B29" s="37">
        <v>4</v>
      </c>
      <c r="C29" s="20"/>
      <c r="D29" s="38" t="s">
        <v>50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38" t="s">
        <v>54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18">
        <v>0</v>
      </c>
      <c r="AF29" s="37">
        <v>20</v>
      </c>
      <c r="AG29" s="20"/>
      <c r="AH29" s="38" t="s">
        <v>49</v>
      </c>
      <c r="AI29" s="20"/>
      <c r="AJ29" s="53">
        <f aca="true" t="shared" si="2" ref="AJ29">AE29*AF29</f>
        <v>0</v>
      </c>
      <c r="AK29" s="20"/>
    </row>
    <row r="30" spans="2:37" ht="11.25" customHeight="1">
      <c r="B30" s="59">
        <f>SUM(AJ26:AK29)</f>
        <v>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ht="15" hidden="1"/>
    <row r="32" ht="2.85" customHeight="1"/>
    <row r="33" spans="2:37" ht="11.25" customHeight="1">
      <c r="B33" s="35" t="s">
        <v>42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ht="1.5" customHeight="1"/>
    <row r="35" spans="3:27" ht="11.25" customHeight="1">
      <c r="C35" s="37" t="s">
        <v>43</v>
      </c>
      <c r="D35" s="20"/>
      <c r="F35" s="53">
        <f>SUM(AJ26:AK29)</f>
        <v>0</v>
      </c>
      <c r="G35" s="20"/>
      <c r="H35" s="20"/>
      <c r="I35" s="20"/>
      <c r="J35" s="20"/>
      <c r="K35" s="20"/>
      <c r="L35" s="20"/>
      <c r="M35" s="20"/>
      <c r="N35" s="38" t="s">
        <v>44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ht="9.95" customHeight="1"/>
    <row r="37" spans="2:22" ht="11.45" customHeight="1">
      <c r="B37" s="33" t="s">
        <v>8</v>
      </c>
      <c r="C37" s="23"/>
      <c r="D37" s="23"/>
      <c r="E37" s="23"/>
      <c r="F37" s="23"/>
      <c r="G37" s="23"/>
      <c r="H37" s="23"/>
      <c r="I37" s="23"/>
      <c r="K37" s="22" t="s">
        <v>4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2:22" ht="11.25" customHeight="1">
      <c r="B38" s="22" t="s">
        <v>5</v>
      </c>
      <c r="C38" s="23"/>
      <c r="D38" s="23"/>
      <c r="E38" s="23"/>
      <c r="F38" s="23"/>
      <c r="G38" s="23"/>
      <c r="H38" s="23"/>
      <c r="I38" s="23"/>
      <c r="J38" s="11"/>
      <c r="K38" s="58">
        <f>K41</f>
        <v>0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1:22" ht="15" hidden="1"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1:22" ht="3" customHeight="1"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2:22" ht="11.25" customHeight="1">
      <c r="B41" s="26" t="s">
        <v>30</v>
      </c>
      <c r="C41" s="20"/>
      <c r="D41" s="20"/>
      <c r="E41" s="20"/>
      <c r="F41" s="20"/>
      <c r="G41" s="20"/>
      <c r="H41" s="20"/>
      <c r="I41" s="20"/>
      <c r="K41" s="58">
        <f>F35</f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</row>
    <row r="42" ht="5.85" customHeight="1"/>
    <row r="43" ht="2.85" customHeight="1"/>
    <row r="44" spans="2:37" ht="17.1" customHeight="1">
      <c r="B44" s="46" t="s">
        <v>56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ht="2.85" customHeight="1"/>
    <row r="46" spans="2:37" ht="15">
      <c r="B46" s="54" t="s">
        <v>33</v>
      </c>
      <c r="C46" s="55"/>
      <c r="D46" s="56" t="s">
        <v>34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 t="s">
        <v>3</v>
      </c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13" t="s">
        <v>35</v>
      </c>
      <c r="AF46" s="54" t="s">
        <v>36</v>
      </c>
      <c r="AG46" s="55"/>
      <c r="AH46" s="56" t="s">
        <v>37</v>
      </c>
      <c r="AI46" s="55"/>
      <c r="AJ46" s="54" t="s">
        <v>38</v>
      </c>
      <c r="AK46" s="55"/>
    </row>
    <row r="47" spans="2:37" ht="15">
      <c r="B47" s="37">
        <v>1</v>
      </c>
      <c r="C47" s="20"/>
      <c r="D47" s="38" t="s">
        <v>39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38" t="s">
        <v>57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18">
        <v>0</v>
      </c>
      <c r="AF47" s="40">
        <v>2</v>
      </c>
      <c r="AG47" s="20"/>
      <c r="AH47" s="38" t="s">
        <v>46</v>
      </c>
      <c r="AI47" s="20"/>
      <c r="AJ47" s="53">
        <f>AE47*AF47</f>
        <v>0</v>
      </c>
      <c r="AK47" s="20"/>
    </row>
    <row r="48" spans="2:37" ht="15">
      <c r="B48" s="37">
        <v>2</v>
      </c>
      <c r="C48" s="20"/>
      <c r="D48" s="38" t="s">
        <v>47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38" t="s">
        <v>58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18">
        <v>0</v>
      </c>
      <c r="AF48" s="40">
        <v>2</v>
      </c>
      <c r="AG48" s="20"/>
      <c r="AH48" s="38" t="s">
        <v>46</v>
      </c>
      <c r="AI48" s="20"/>
      <c r="AJ48" s="53">
        <f aca="true" t="shared" si="3" ref="AJ48:AJ59">AE48*AF48</f>
        <v>0</v>
      </c>
      <c r="AK48" s="20"/>
    </row>
    <row r="49" spans="2:37" ht="15" customHeight="1">
      <c r="B49" s="37">
        <v>3</v>
      </c>
      <c r="C49" s="20"/>
      <c r="D49" s="38" t="s">
        <v>48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38" t="s">
        <v>59</v>
      </c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18">
        <v>0</v>
      </c>
      <c r="AF49" s="40">
        <v>11</v>
      </c>
      <c r="AG49" s="20"/>
      <c r="AH49" s="38" t="s">
        <v>46</v>
      </c>
      <c r="AI49" s="20"/>
      <c r="AJ49" s="53">
        <f t="shared" si="3"/>
        <v>0</v>
      </c>
      <c r="AK49" s="20"/>
    </row>
    <row r="50" spans="2:37" ht="15" customHeight="1">
      <c r="B50" s="37">
        <v>4</v>
      </c>
      <c r="C50" s="37"/>
      <c r="D50" s="38" t="s">
        <v>50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 t="s">
        <v>60</v>
      </c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18">
        <v>0</v>
      </c>
      <c r="AF50" s="40">
        <v>1</v>
      </c>
      <c r="AG50" s="20"/>
      <c r="AH50" s="38" t="s">
        <v>46</v>
      </c>
      <c r="AI50" s="20"/>
      <c r="AJ50" s="53">
        <f t="shared" si="3"/>
        <v>0</v>
      </c>
      <c r="AK50" s="20"/>
    </row>
    <row r="51" spans="2:37" ht="15" customHeight="1">
      <c r="B51" s="37">
        <v>5</v>
      </c>
      <c r="C51" s="37"/>
      <c r="D51" s="38" t="s">
        <v>51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 t="s">
        <v>63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18">
        <v>0</v>
      </c>
      <c r="AF51" s="40">
        <v>43</v>
      </c>
      <c r="AG51" s="20"/>
      <c r="AH51" s="38" t="s">
        <v>46</v>
      </c>
      <c r="AI51" s="20"/>
      <c r="AJ51" s="53">
        <f t="shared" si="3"/>
        <v>0</v>
      </c>
      <c r="AK51" s="20"/>
    </row>
    <row r="52" spans="2:37" ht="15" customHeight="1">
      <c r="B52" s="37">
        <v>6</v>
      </c>
      <c r="C52" s="37"/>
      <c r="D52" s="38" t="s">
        <v>52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 t="s">
        <v>65</v>
      </c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18">
        <v>0</v>
      </c>
      <c r="AF52" s="40">
        <v>43</v>
      </c>
      <c r="AG52" s="20"/>
      <c r="AH52" s="38" t="s">
        <v>46</v>
      </c>
      <c r="AI52" s="20"/>
      <c r="AJ52" s="53">
        <f t="shared" si="3"/>
        <v>0</v>
      </c>
      <c r="AK52" s="20"/>
    </row>
    <row r="53" spans="2:37" ht="15" customHeight="1">
      <c r="B53" s="37">
        <v>7</v>
      </c>
      <c r="C53" s="37"/>
      <c r="D53" s="38" t="s">
        <v>55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62" t="s">
        <v>107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18">
        <v>0</v>
      </c>
      <c r="AF53" s="40">
        <v>1</v>
      </c>
      <c r="AG53" s="20"/>
      <c r="AH53" s="38" t="s">
        <v>46</v>
      </c>
      <c r="AI53" s="20"/>
      <c r="AJ53" s="53">
        <f aca="true" t="shared" si="4" ref="AJ53">AE53*AF53</f>
        <v>0</v>
      </c>
      <c r="AK53" s="20"/>
    </row>
    <row r="54" spans="2:37" ht="15" customHeight="1">
      <c r="B54" s="37">
        <v>8</v>
      </c>
      <c r="C54" s="37"/>
      <c r="D54" s="38" t="s">
        <v>61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 t="s">
        <v>67</v>
      </c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>
        <v>0</v>
      </c>
      <c r="AF54" s="37">
        <v>7</v>
      </c>
      <c r="AG54" s="20"/>
      <c r="AH54" s="38" t="s">
        <v>46</v>
      </c>
      <c r="AI54" s="20"/>
      <c r="AJ54" s="53">
        <f t="shared" si="3"/>
        <v>0</v>
      </c>
      <c r="AK54" s="20"/>
    </row>
    <row r="55" spans="2:37" ht="15" customHeight="1">
      <c r="B55" s="37">
        <v>9</v>
      </c>
      <c r="C55" s="37"/>
      <c r="D55" s="38" t="s">
        <v>62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 t="s">
        <v>70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18">
        <v>0</v>
      </c>
      <c r="AF55" s="37">
        <v>7</v>
      </c>
      <c r="AG55" s="20"/>
      <c r="AH55" s="38" t="s">
        <v>46</v>
      </c>
      <c r="AI55" s="20"/>
      <c r="AJ55" s="53">
        <f t="shared" si="3"/>
        <v>0</v>
      </c>
      <c r="AK55" s="20"/>
    </row>
    <row r="56" spans="2:37" ht="15" customHeight="1">
      <c r="B56" s="37">
        <v>10</v>
      </c>
      <c r="C56" s="37"/>
      <c r="D56" s="38" t="s">
        <v>64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 t="s">
        <v>73</v>
      </c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18">
        <v>0</v>
      </c>
      <c r="AF56" s="37">
        <v>1</v>
      </c>
      <c r="AG56" s="20"/>
      <c r="AH56" s="38" t="s">
        <v>46</v>
      </c>
      <c r="AI56" s="20"/>
      <c r="AJ56" s="53">
        <f t="shared" si="3"/>
        <v>0</v>
      </c>
      <c r="AK56" s="20"/>
    </row>
    <row r="57" spans="2:37" ht="15" customHeight="1">
      <c r="B57" s="37">
        <v>11</v>
      </c>
      <c r="C57" s="37"/>
      <c r="D57" s="38" t="s">
        <v>66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 t="s">
        <v>76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18">
        <v>0</v>
      </c>
      <c r="AF57" s="37">
        <v>4</v>
      </c>
      <c r="AG57" s="20"/>
      <c r="AH57" s="38" t="s">
        <v>46</v>
      </c>
      <c r="AI57" s="20"/>
      <c r="AJ57" s="53">
        <f t="shared" si="3"/>
        <v>0</v>
      </c>
      <c r="AK57" s="20"/>
    </row>
    <row r="58" spans="2:37" ht="15" customHeight="1">
      <c r="B58" s="37">
        <v>12</v>
      </c>
      <c r="C58" s="37"/>
      <c r="D58" s="38" t="s">
        <v>68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 t="s">
        <v>79</v>
      </c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18">
        <v>0</v>
      </c>
      <c r="AF58" s="37">
        <v>19</v>
      </c>
      <c r="AG58" s="20"/>
      <c r="AH58" s="38" t="s">
        <v>46</v>
      </c>
      <c r="AI58" s="20"/>
      <c r="AJ58" s="53">
        <f t="shared" si="3"/>
        <v>0</v>
      </c>
      <c r="AK58" s="20"/>
    </row>
    <row r="59" spans="2:37" ht="18.75" customHeight="1">
      <c r="B59" s="37">
        <v>13</v>
      </c>
      <c r="C59" s="37"/>
      <c r="D59" s="38" t="s">
        <v>69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 t="s">
        <v>139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18">
        <v>0</v>
      </c>
      <c r="AF59" s="37">
        <v>1</v>
      </c>
      <c r="AG59" s="20"/>
      <c r="AH59" s="38" t="s">
        <v>80</v>
      </c>
      <c r="AI59" s="20"/>
      <c r="AJ59" s="53">
        <f t="shared" si="3"/>
        <v>0</v>
      </c>
      <c r="AK59" s="20"/>
    </row>
    <row r="60" spans="2:37" ht="15" customHeight="1">
      <c r="B60" s="37">
        <v>14</v>
      </c>
      <c r="C60" s="37"/>
      <c r="D60" s="38" t="s">
        <v>71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 t="s">
        <v>109</v>
      </c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18">
        <v>0</v>
      </c>
      <c r="AF60" s="40">
        <v>200</v>
      </c>
      <c r="AG60" s="20"/>
      <c r="AH60" s="38" t="s">
        <v>49</v>
      </c>
      <c r="AI60" s="20"/>
      <c r="AJ60" s="53">
        <f>AE60*AF60</f>
        <v>0</v>
      </c>
      <c r="AK60" s="20"/>
    </row>
    <row r="61" spans="2:37" ht="15" customHeight="1">
      <c r="B61" s="37">
        <v>15</v>
      </c>
      <c r="C61" s="37"/>
      <c r="D61" s="38" t="s">
        <v>72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62" t="s">
        <v>106</v>
      </c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18">
        <v>0</v>
      </c>
      <c r="AF61" s="37">
        <v>10</v>
      </c>
      <c r="AG61" s="20"/>
      <c r="AH61" s="38" t="s">
        <v>49</v>
      </c>
      <c r="AI61" s="20"/>
      <c r="AJ61" s="53">
        <f aca="true" t="shared" si="5" ref="AJ61">AE61*AF61</f>
        <v>0</v>
      </c>
      <c r="AK61" s="20"/>
    </row>
    <row r="62" spans="2:37" ht="15" customHeight="1">
      <c r="B62" s="68">
        <v>16</v>
      </c>
      <c r="C62" s="68"/>
      <c r="D62" s="69" t="s">
        <v>74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38" t="s">
        <v>54</v>
      </c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18">
        <v>0</v>
      </c>
      <c r="AF62" s="40">
        <v>200</v>
      </c>
      <c r="AG62" s="20"/>
      <c r="AH62" s="38" t="s">
        <v>49</v>
      </c>
      <c r="AI62" s="20"/>
      <c r="AJ62" s="53">
        <f aca="true" t="shared" si="6" ref="AJ62">AE62*AF62</f>
        <v>0</v>
      </c>
      <c r="AK62" s="20"/>
    </row>
    <row r="63" spans="2:37" ht="11.45" customHeight="1">
      <c r="B63" s="59">
        <f>SUM(AJ47:AK62)</f>
        <v>0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</row>
    <row r="64" ht="2.85" customHeight="1"/>
    <row r="65" spans="2:37" ht="11.25" customHeight="1">
      <c r="B65" s="35" t="s">
        <v>42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</row>
    <row r="66" ht="1.5" customHeight="1"/>
    <row r="67" spans="3:28" ht="11.25" customHeight="1">
      <c r="C67" s="37" t="s">
        <v>43</v>
      </c>
      <c r="D67" s="20"/>
      <c r="F67" s="53">
        <f>SUM(AJ47:AK62)</f>
        <v>0</v>
      </c>
      <c r="G67" s="20"/>
      <c r="H67" s="20"/>
      <c r="I67" s="20"/>
      <c r="J67" s="20"/>
      <c r="K67" s="20"/>
      <c r="L67" s="20"/>
      <c r="M67" s="20"/>
      <c r="N67" s="20"/>
      <c r="P67" s="38" t="s">
        <v>44</v>
      </c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ht="9.95" customHeight="1"/>
    <row r="69" spans="2:22" ht="11.45" customHeight="1">
      <c r="B69" s="33" t="s">
        <v>8</v>
      </c>
      <c r="C69" s="23"/>
      <c r="D69" s="23"/>
      <c r="E69" s="23"/>
      <c r="F69" s="23"/>
      <c r="G69" s="23"/>
      <c r="H69" s="23"/>
      <c r="I69" s="23"/>
      <c r="K69" s="22" t="s">
        <v>4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2:22" ht="11.25" customHeight="1">
      <c r="B70" s="22" t="s">
        <v>5</v>
      </c>
      <c r="C70" s="23"/>
      <c r="D70" s="23"/>
      <c r="E70" s="23"/>
      <c r="F70" s="23"/>
      <c r="G70" s="23"/>
      <c r="H70" s="23"/>
      <c r="I70" s="23"/>
      <c r="J70" s="11"/>
      <c r="K70" s="67">
        <f>K73</f>
        <v>0</v>
      </c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ht="15" hidden="1"/>
    <row r="72" ht="3" customHeight="1"/>
    <row r="73" spans="2:22" ht="11.25" customHeight="1">
      <c r="B73" s="26" t="s">
        <v>30</v>
      </c>
      <c r="C73" s="20"/>
      <c r="D73" s="20"/>
      <c r="E73" s="20"/>
      <c r="F73" s="20"/>
      <c r="G73" s="20"/>
      <c r="H73" s="20"/>
      <c r="I73" s="20"/>
      <c r="K73" s="58">
        <f>F67</f>
        <v>0</v>
      </c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4" ht="5.65" customHeight="1"/>
    <row r="75" ht="2.85" customHeight="1"/>
    <row r="76" ht="15" hidden="1"/>
    <row r="77" spans="2:37" ht="17.1" customHeight="1">
      <c r="B77" s="46" t="s">
        <v>82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</row>
    <row r="78" ht="2.85" customHeight="1"/>
    <row r="79" spans="2:37" ht="15">
      <c r="B79" s="54" t="s">
        <v>33</v>
      </c>
      <c r="C79" s="55"/>
      <c r="D79" s="56" t="s">
        <v>34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6" t="s">
        <v>3</v>
      </c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13" t="s">
        <v>35</v>
      </c>
      <c r="AF79" s="54" t="s">
        <v>36</v>
      </c>
      <c r="AG79" s="55"/>
      <c r="AH79" s="56" t="s">
        <v>37</v>
      </c>
      <c r="AI79" s="55"/>
      <c r="AJ79" s="54" t="s">
        <v>38</v>
      </c>
      <c r="AK79" s="55"/>
    </row>
    <row r="80" spans="2:37" ht="15" customHeight="1">
      <c r="B80" s="37">
        <v>1</v>
      </c>
      <c r="C80" s="20"/>
      <c r="D80" s="38" t="s">
        <v>39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62" t="s">
        <v>110</v>
      </c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18">
        <v>0</v>
      </c>
      <c r="AF80" s="37">
        <v>4</v>
      </c>
      <c r="AG80" s="20"/>
      <c r="AH80" s="38" t="s">
        <v>46</v>
      </c>
      <c r="AI80" s="20"/>
      <c r="AJ80" s="53">
        <f aca="true" t="shared" si="7" ref="AJ80:AJ88">AE80*AF80</f>
        <v>0</v>
      </c>
      <c r="AK80" s="20"/>
    </row>
    <row r="81" spans="2:37" ht="15" customHeight="1">
      <c r="B81" s="37">
        <v>2</v>
      </c>
      <c r="C81" s="20"/>
      <c r="D81" s="38" t="s">
        <v>47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38" t="s">
        <v>83</v>
      </c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18">
        <v>0</v>
      </c>
      <c r="AF81" s="37">
        <v>1</v>
      </c>
      <c r="AG81" s="20"/>
      <c r="AH81" s="38" t="s">
        <v>46</v>
      </c>
      <c r="AI81" s="20"/>
      <c r="AJ81" s="53">
        <f t="shared" si="7"/>
        <v>0</v>
      </c>
      <c r="AK81" s="20"/>
    </row>
    <row r="82" spans="2:37" ht="15" customHeight="1">
      <c r="B82" s="37">
        <v>3</v>
      </c>
      <c r="C82" s="20"/>
      <c r="D82" s="38" t="s">
        <v>48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62" t="s">
        <v>111</v>
      </c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18">
        <v>0</v>
      </c>
      <c r="AF82" s="37">
        <v>285</v>
      </c>
      <c r="AG82" s="20"/>
      <c r="AH82" s="38" t="s">
        <v>49</v>
      </c>
      <c r="AI82" s="20"/>
      <c r="AJ82" s="53">
        <f t="shared" si="7"/>
        <v>0</v>
      </c>
      <c r="AK82" s="20"/>
    </row>
    <row r="83" spans="2:37" ht="15" customHeight="1">
      <c r="B83" s="37">
        <v>4</v>
      </c>
      <c r="C83" s="20"/>
      <c r="D83" s="38" t="s">
        <v>50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62" t="s">
        <v>141</v>
      </c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18">
        <v>0</v>
      </c>
      <c r="AF83" s="40">
        <v>20</v>
      </c>
      <c r="AG83" s="20"/>
      <c r="AH83" s="38" t="s">
        <v>49</v>
      </c>
      <c r="AI83" s="20"/>
      <c r="AJ83" s="53">
        <f aca="true" t="shared" si="8" ref="AJ83">AE83*AF83</f>
        <v>0</v>
      </c>
      <c r="AK83" s="20"/>
    </row>
    <row r="84" spans="2:37" ht="15" customHeight="1">
      <c r="B84" s="37">
        <v>5</v>
      </c>
      <c r="C84" s="20"/>
      <c r="D84" s="38" t="s">
        <v>51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38" t="s">
        <v>63</v>
      </c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18">
        <v>0</v>
      </c>
      <c r="AF84" s="37">
        <v>5</v>
      </c>
      <c r="AG84" s="20"/>
      <c r="AH84" s="38" t="s">
        <v>46</v>
      </c>
      <c r="AI84" s="20"/>
      <c r="AJ84" s="53">
        <f t="shared" si="7"/>
        <v>0</v>
      </c>
      <c r="AK84" s="20"/>
    </row>
    <row r="85" spans="2:37" ht="15" customHeight="1">
      <c r="B85" s="37">
        <v>6</v>
      </c>
      <c r="C85" s="20"/>
      <c r="D85" s="38" t="s">
        <v>52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38" t="s">
        <v>65</v>
      </c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18">
        <v>0</v>
      </c>
      <c r="AF85" s="37">
        <v>5</v>
      </c>
      <c r="AG85" s="20"/>
      <c r="AH85" s="38" t="s">
        <v>46</v>
      </c>
      <c r="AI85" s="20"/>
      <c r="AJ85" s="53">
        <f t="shared" si="7"/>
        <v>0</v>
      </c>
      <c r="AK85" s="20"/>
    </row>
    <row r="86" spans="2:37" ht="15" customHeight="1">
      <c r="B86" s="37">
        <v>7</v>
      </c>
      <c r="C86" s="20"/>
      <c r="D86" s="38" t="s">
        <v>55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38" t="s">
        <v>81</v>
      </c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18">
        <v>0</v>
      </c>
      <c r="AF86" s="37">
        <v>285</v>
      </c>
      <c r="AG86" s="20"/>
      <c r="AH86" s="38" t="s">
        <v>49</v>
      </c>
      <c r="AI86" s="20"/>
      <c r="AJ86" s="53">
        <f t="shared" si="7"/>
        <v>0</v>
      </c>
      <c r="AK86" s="20"/>
    </row>
    <row r="87" spans="2:37" ht="15" customHeight="1">
      <c r="B87" s="37">
        <v>8</v>
      </c>
      <c r="C87" s="20"/>
      <c r="D87" s="38" t="s">
        <v>61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38" t="s">
        <v>142</v>
      </c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18">
        <v>0</v>
      </c>
      <c r="AF87" s="37">
        <v>15</v>
      </c>
      <c r="AG87" s="20"/>
      <c r="AH87" s="62" t="s">
        <v>49</v>
      </c>
      <c r="AI87" s="20"/>
      <c r="AJ87" s="53">
        <f aca="true" t="shared" si="9" ref="AJ87">AE87*AF87</f>
        <v>0</v>
      </c>
      <c r="AK87" s="20"/>
    </row>
    <row r="88" spans="2:37" ht="15" customHeight="1">
      <c r="B88" s="37">
        <v>9</v>
      </c>
      <c r="C88" s="20"/>
      <c r="D88" s="38" t="s">
        <v>62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62" t="s">
        <v>54</v>
      </c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18">
        <v>0</v>
      </c>
      <c r="AF88" s="37">
        <v>45</v>
      </c>
      <c r="AG88" s="20"/>
      <c r="AH88" s="38" t="s">
        <v>49</v>
      </c>
      <c r="AI88" s="20"/>
      <c r="AJ88" s="53">
        <f t="shared" si="7"/>
        <v>0</v>
      </c>
      <c r="AK88" s="20"/>
    </row>
    <row r="89" spans="2:37" ht="11.25" customHeight="1">
      <c r="B89" s="59">
        <f>SUM(AJ80:AK88)</f>
        <v>0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</row>
    <row r="90" ht="2.85" customHeight="1"/>
    <row r="91" spans="2:37" ht="11.25" customHeight="1">
      <c r="B91" s="35" t="s">
        <v>42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</row>
    <row r="92" ht="1.5" customHeight="1"/>
    <row r="93" spans="3:28" ht="11.25" customHeight="1">
      <c r="C93" s="37" t="s">
        <v>43</v>
      </c>
      <c r="D93" s="20"/>
      <c r="F93" s="64">
        <f>SUM(AJ80:AK88)</f>
        <v>0</v>
      </c>
      <c r="G93" s="20"/>
      <c r="H93" s="20"/>
      <c r="I93" s="20"/>
      <c r="J93" s="20"/>
      <c r="K93" s="20"/>
      <c r="L93" s="20"/>
      <c r="M93" s="20"/>
      <c r="N93" s="20"/>
      <c r="P93" s="38" t="s">
        <v>44</v>
      </c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ht="9.95" customHeight="1"/>
    <row r="95" spans="2:22" ht="11.45" customHeight="1">
      <c r="B95" s="33" t="s">
        <v>8</v>
      </c>
      <c r="C95" s="23"/>
      <c r="D95" s="23"/>
      <c r="E95" s="23"/>
      <c r="F95" s="23"/>
      <c r="G95" s="23"/>
      <c r="H95" s="23"/>
      <c r="I95" s="23"/>
      <c r="K95" s="22" t="s">
        <v>4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2:22" ht="11.25" customHeight="1">
      <c r="B96" s="22" t="s">
        <v>5</v>
      </c>
      <c r="C96" s="23"/>
      <c r="D96" s="23"/>
      <c r="E96" s="23"/>
      <c r="F96" s="23"/>
      <c r="G96" s="23"/>
      <c r="H96" s="23"/>
      <c r="I96" s="23"/>
      <c r="J96" s="11"/>
      <c r="K96" s="57">
        <f>K99</f>
        <v>0</v>
      </c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ht="15" hidden="1"/>
    <row r="98" ht="3" customHeight="1"/>
    <row r="99" spans="2:22" ht="11.25" customHeight="1">
      <c r="B99" s="26" t="s">
        <v>30</v>
      </c>
      <c r="C99" s="20"/>
      <c r="D99" s="20"/>
      <c r="E99" s="20"/>
      <c r="F99" s="20"/>
      <c r="G99" s="20"/>
      <c r="H99" s="20"/>
      <c r="I99" s="20"/>
      <c r="K99" s="58">
        <f>F93</f>
        <v>0</v>
      </c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</row>
    <row r="100" ht="11.45" customHeight="1"/>
    <row r="101" ht="2.85" customHeight="1"/>
    <row r="102" spans="2:37" ht="17.1" customHeight="1">
      <c r="B102" s="46" t="s">
        <v>84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</row>
    <row r="103" ht="2.85" customHeight="1"/>
    <row r="104" ht="2.85" customHeight="1"/>
    <row r="105" ht="2.85" customHeight="1"/>
    <row r="106" ht="15" hidden="1"/>
    <row r="107" spans="2:22" ht="14.45" customHeight="1">
      <c r="B107" s="65" t="s">
        <v>87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2:37" ht="15">
      <c r="B108" s="60" t="s">
        <v>33</v>
      </c>
      <c r="C108" s="55"/>
      <c r="D108" s="61" t="s">
        <v>34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61" t="s">
        <v>3</v>
      </c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14" t="s">
        <v>35</v>
      </c>
      <c r="AF108" s="60" t="s">
        <v>36</v>
      </c>
      <c r="AG108" s="55"/>
      <c r="AH108" s="61" t="s">
        <v>37</v>
      </c>
      <c r="AI108" s="55"/>
      <c r="AJ108" s="60" t="s">
        <v>38</v>
      </c>
      <c r="AK108" s="55"/>
    </row>
    <row r="109" spans="2:37" ht="15" customHeight="1">
      <c r="B109" s="37">
        <v>1</v>
      </c>
      <c r="C109" s="20"/>
      <c r="D109" s="38" t="s">
        <v>39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38" t="s">
        <v>108</v>
      </c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18">
        <v>0</v>
      </c>
      <c r="AF109" s="53">
        <v>1</v>
      </c>
      <c r="AG109" s="20"/>
      <c r="AH109" s="62" t="s">
        <v>46</v>
      </c>
      <c r="AI109" s="20"/>
      <c r="AJ109" s="53">
        <f aca="true" t="shared" si="10" ref="AJ109">AE109*AF109</f>
        <v>0</v>
      </c>
      <c r="AK109" s="20"/>
    </row>
    <row r="110" spans="2:37" ht="15" customHeight="1">
      <c r="B110" s="37">
        <v>2</v>
      </c>
      <c r="C110" s="20"/>
      <c r="D110" s="38" t="s">
        <v>47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62" t="s">
        <v>105</v>
      </c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18">
        <v>0</v>
      </c>
      <c r="AF110" s="37">
        <v>20</v>
      </c>
      <c r="AG110" s="20"/>
      <c r="AH110" s="38" t="s">
        <v>49</v>
      </c>
      <c r="AI110" s="20"/>
      <c r="AJ110" s="53">
        <f aca="true" t="shared" si="11" ref="AJ110">AE110*AF110</f>
        <v>0</v>
      </c>
      <c r="AK110" s="20"/>
    </row>
    <row r="111" spans="2:37" ht="15" customHeight="1">
      <c r="B111" s="37">
        <v>3</v>
      </c>
      <c r="C111" s="20"/>
      <c r="D111" s="38" t="s">
        <v>48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62" t="s">
        <v>140</v>
      </c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18">
        <v>0</v>
      </c>
      <c r="AF111" s="37">
        <v>20</v>
      </c>
      <c r="AG111" s="20"/>
      <c r="AH111" s="38" t="s">
        <v>49</v>
      </c>
      <c r="AI111" s="20"/>
      <c r="AJ111" s="53">
        <f aca="true" t="shared" si="12" ref="AJ111">AE111*AF111</f>
        <v>0</v>
      </c>
      <c r="AK111" s="20"/>
    </row>
    <row r="112" spans="2:37" ht="11.45" customHeight="1">
      <c r="B112" s="59">
        <f>SUM(AJ109:AK111)</f>
        <v>0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</row>
    <row r="113" ht="2.85" customHeight="1"/>
    <row r="114" spans="2:37" ht="11.25" customHeight="1">
      <c r="B114" s="35" t="s">
        <v>86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</row>
    <row r="115" ht="1.5" customHeight="1"/>
    <row r="116" spans="3:28" ht="11.25" customHeight="1">
      <c r="C116" s="37" t="s">
        <v>43</v>
      </c>
      <c r="D116" s="20"/>
      <c r="F116" s="53">
        <f>SUM(AJ109:AK111)</f>
        <v>0</v>
      </c>
      <c r="G116" s="20"/>
      <c r="H116" s="20"/>
      <c r="I116" s="20"/>
      <c r="J116" s="20"/>
      <c r="K116" s="20"/>
      <c r="L116" s="20"/>
      <c r="M116" s="20"/>
      <c r="N116" s="20"/>
      <c r="P116" s="38" t="s">
        <v>44</v>
      </c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</row>
    <row r="117" ht="4.35" customHeight="1"/>
    <row r="118" ht="2.85" customHeight="1"/>
    <row r="119" ht="15" hidden="1"/>
    <row r="120" spans="2:20" ht="14.45" customHeight="1">
      <c r="B120" s="65" t="s">
        <v>56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2:37" ht="15">
      <c r="B121" s="60" t="s">
        <v>33</v>
      </c>
      <c r="C121" s="55"/>
      <c r="D121" s="61" t="s">
        <v>34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61" t="s">
        <v>3</v>
      </c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14" t="s">
        <v>35</v>
      </c>
      <c r="AF121" s="60" t="s">
        <v>36</v>
      </c>
      <c r="AG121" s="55"/>
      <c r="AH121" s="61" t="s">
        <v>37</v>
      </c>
      <c r="AI121" s="55"/>
      <c r="AJ121" s="60" t="s">
        <v>38</v>
      </c>
      <c r="AK121" s="55"/>
    </row>
    <row r="122" spans="2:37" ht="24" customHeight="1">
      <c r="B122" s="37">
        <v>1</v>
      </c>
      <c r="C122" s="20"/>
      <c r="D122" s="38" t="s">
        <v>39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62" t="s">
        <v>112</v>
      </c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18">
        <v>0</v>
      </c>
      <c r="AF122" s="53">
        <v>2</v>
      </c>
      <c r="AG122" s="20"/>
      <c r="AH122" s="38" t="s">
        <v>46</v>
      </c>
      <c r="AI122" s="20"/>
      <c r="AJ122" s="53">
        <f>AE122*AF122</f>
        <v>0</v>
      </c>
      <c r="AK122" s="20"/>
    </row>
    <row r="123" spans="2:37" ht="25.5" customHeight="1">
      <c r="B123" s="37">
        <v>2</v>
      </c>
      <c r="C123" s="20"/>
      <c r="D123" s="38" t="s">
        <v>47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62" t="s">
        <v>113</v>
      </c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18">
        <v>0</v>
      </c>
      <c r="AF123" s="53">
        <v>2</v>
      </c>
      <c r="AG123" s="20"/>
      <c r="AH123" s="38" t="s">
        <v>46</v>
      </c>
      <c r="AI123" s="20"/>
      <c r="AJ123" s="53">
        <f aca="true" t="shared" si="13" ref="AJ123:AJ138">AE123*AF123</f>
        <v>0</v>
      </c>
      <c r="AK123" s="20"/>
    </row>
    <row r="124" spans="2:37" ht="24.75" customHeight="1">
      <c r="B124" s="37">
        <v>3</v>
      </c>
      <c r="C124" s="20"/>
      <c r="D124" s="38" t="s">
        <v>48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62" t="s">
        <v>115</v>
      </c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18">
        <v>0</v>
      </c>
      <c r="AF124" s="53">
        <v>8</v>
      </c>
      <c r="AG124" s="20"/>
      <c r="AH124" s="38" t="s">
        <v>46</v>
      </c>
      <c r="AI124" s="20"/>
      <c r="AJ124" s="53">
        <f t="shared" si="13"/>
        <v>0</v>
      </c>
      <c r="AK124" s="20"/>
    </row>
    <row r="125" spans="2:37" ht="22.5" customHeight="1">
      <c r="B125" s="37">
        <v>4</v>
      </c>
      <c r="C125" s="20"/>
      <c r="D125" s="38" t="s">
        <v>50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62" t="s">
        <v>114</v>
      </c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18">
        <v>0</v>
      </c>
      <c r="AF125" s="53">
        <v>3</v>
      </c>
      <c r="AG125" s="20"/>
      <c r="AH125" s="38" t="s">
        <v>46</v>
      </c>
      <c r="AI125" s="20"/>
      <c r="AJ125" s="53">
        <f t="shared" si="13"/>
        <v>0</v>
      </c>
      <c r="AK125" s="20"/>
    </row>
    <row r="126" spans="2:37" ht="15" customHeight="1">
      <c r="B126" s="37">
        <v>5</v>
      </c>
      <c r="C126" s="20"/>
      <c r="D126" s="38" t="s">
        <v>51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62" t="s">
        <v>116</v>
      </c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18">
        <v>0</v>
      </c>
      <c r="AF126" s="40">
        <v>1</v>
      </c>
      <c r="AG126" s="20"/>
      <c r="AH126" s="38" t="s">
        <v>46</v>
      </c>
      <c r="AI126" s="20"/>
      <c r="AJ126" s="53">
        <f t="shared" si="13"/>
        <v>0</v>
      </c>
      <c r="AK126" s="20"/>
    </row>
    <row r="127" spans="2:37" ht="15" customHeight="1">
      <c r="B127" s="37">
        <v>6</v>
      </c>
      <c r="C127" s="20"/>
      <c r="D127" s="38" t="s">
        <v>52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38" t="s">
        <v>88</v>
      </c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18">
        <v>0</v>
      </c>
      <c r="AF127" s="53">
        <v>43</v>
      </c>
      <c r="AG127" s="20"/>
      <c r="AH127" s="38" t="s">
        <v>46</v>
      </c>
      <c r="AI127" s="20"/>
      <c r="AJ127" s="53">
        <f t="shared" si="13"/>
        <v>0</v>
      </c>
      <c r="AK127" s="20"/>
    </row>
    <row r="128" spans="2:37" ht="15" customHeight="1">
      <c r="B128" s="37">
        <v>7</v>
      </c>
      <c r="C128" s="20"/>
      <c r="D128" s="38" t="s">
        <v>55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62" t="s">
        <v>117</v>
      </c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18">
        <v>0</v>
      </c>
      <c r="AF128" s="37">
        <v>7</v>
      </c>
      <c r="AG128" s="20"/>
      <c r="AH128" s="38" t="s">
        <v>46</v>
      </c>
      <c r="AI128" s="20"/>
      <c r="AJ128" s="53">
        <f t="shared" si="13"/>
        <v>0</v>
      </c>
      <c r="AK128" s="20"/>
    </row>
    <row r="129" spans="2:37" ht="15" customHeight="1">
      <c r="B129" s="37">
        <v>8</v>
      </c>
      <c r="C129" s="20"/>
      <c r="D129" s="38" t="s">
        <v>61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62" t="s">
        <v>118</v>
      </c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18">
        <v>0</v>
      </c>
      <c r="AF129" s="37">
        <v>7</v>
      </c>
      <c r="AG129" s="20"/>
      <c r="AH129" s="38" t="s">
        <v>46</v>
      </c>
      <c r="AI129" s="20"/>
      <c r="AJ129" s="53">
        <f t="shared" si="13"/>
        <v>0</v>
      </c>
      <c r="AK129" s="20"/>
    </row>
    <row r="130" spans="2:37" ht="15" customHeight="1">
      <c r="B130" s="37">
        <v>9</v>
      </c>
      <c r="C130" s="20"/>
      <c r="D130" s="38" t="s">
        <v>62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62" t="s">
        <v>119</v>
      </c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18">
        <v>0</v>
      </c>
      <c r="AF130" s="37">
        <v>1</v>
      </c>
      <c r="AG130" s="20"/>
      <c r="AH130" s="38" t="s">
        <v>46</v>
      </c>
      <c r="AI130" s="20"/>
      <c r="AJ130" s="53">
        <f t="shared" si="13"/>
        <v>0</v>
      </c>
      <c r="AK130" s="20"/>
    </row>
    <row r="131" spans="2:37" ht="15" customHeight="1">
      <c r="B131" s="37">
        <v>10</v>
      </c>
      <c r="C131" s="20"/>
      <c r="D131" s="38" t="s">
        <v>64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62" t="s">
        <v>120</v>
      </c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18">
        <v>0</v>
      </c>
      <c r="AF131" s="37">
        <v>4</v>
      </c>
      <c r="AG131" s="20"/>
      <c r="AH131" s="38" t="s">
        <v>46</v>
      </c>
      <c r="AI131" s="20"/>
      <c r="AJ131" s="53">
        <f t="shared" si="13"/>
        <v>0</v>
      </c>
      <c r="AK131" s="20"/>
    </row>
    <row r="132" spans="2:37" ht="15" customHeight="1">
      <c r="B132" s="37">
        <v>11</v>
      </c>
      <c r="C132" s="20"/>
      <c r="D132" s="38" t="s">
        <v>66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62" t="s">
        <v>121</v>
      </c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18">
        <v>0</v>
      </c>
      <c r="AF132" s="37">
        <v>19</v>
      </c>
      <c r="AG132" s="20"/>
      <c r="AH132" s="38" t="s">
        <v>46</v>
      </c>
      <c r="AI132" s="20"/>
      <c r="AJ132" s="53">
        <f t="shared" si="13"/>
        <v>0</v>
      </c>
      <c r="AK132" s="20"/>
    </row>
    <row r="133" spans="2:37" ht="15" customHeight="1">
      <c r="B133" s="37">
        <v>12</v>
      </c>
      <c r="C133" s="20"/>
      <c r="D133" s="38" t="s">
        <v>68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38" t="s">
        <v>139</v>
      </c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18">
        <v>0</v>
      </c>
      <c r="AF133" s="53">
        <v>1</v>
      </c>
      <c r="AG133" s="20"/>
      <c r="AH133" s="38" t="s">
        <v>80</v>
      </c>
      <c r="AI133" s="20"/>
      <c r="AJ133" s="53">
        <f t="shared" si="13"/>
        <v>0</v>
      </c>
      <c r="AK133" s="20"/>
    </row>
    <row r="134" spans="2:37" ht="15" customHeight="1">
      <c r="B134" s="37">
        <v>13</v>
      </c>
      <c r="C134" s="20"/>
      <c r="D134" s="38" t="s">
        <v>69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38" t="s">
        <v>89</v>
      </c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18">
        <v>0</v>
      </c>
      <c r="AF134" s="53">
        <v>150</v>
      </c>
      <c r="AG134" s="20"/>
      <c r="AH134" s="38" t="s">
        <v>49</v>
      </c>
      <c r="AI134" s="20"/>
      <c r="AJ134" s="53">
        <f t="shared" si="13"/>
        <v>0</v>
      </c>
      <c r="AK134" s="20"/>
    </row>
    <row r="135" spans="2:37" ht="15" customHeight="1">
      <c r="B135" s="37">
        <v>14</v>
      </c>
      <c r="C135" s="20"/>
      <c r="D135" s="38" t="s">
        <v>71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62" t="s">
        <v>122</v>
      </c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18">
        <v>0</v>
      </c>
      <c r="AF135" s="53">
        <v>10</v>
      </c>
      <c r="AG135" s="20"/>
      <c r="AH135" s="38" t="s">
        <v>49</v>
      </c>
      <c r="AI135" s="20"/>
      <c r="AJ135" s="53">
        <f aca="true" t="shared" si="14" ref="AJ135">AE135*AF135</f>
        <v>0</v>
      </c>
      <c r="AK135" s="20"/>
    </row>
    <row r="136" spans="2:37" ht="15" customHeight="1">
      <c r="B136" s="37">
        <v>15</v>
      </c>
      <c r="C136" s="20"/>
      <c r="D136" s="38" t="s">
        <v>72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38" t="s">
        <v>85</v>
      </c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18">
        <v>0</v>
      </c>
      <c r="AF136" s="53">
        <v>120</v>
      </c>
      <c r="AG136" s="20"/>
      <c r="AH136" s="38" t="s">
        <v>49</v>
      </c>
      <c r="AI136" s="20"/>
      <c r="AJ136" s="53">
        <f t="shared" si="13"/>
        <v>0</v>
      </c>
      <c r="AK136" s="20"/>
    </row>
    <row r="137" spans="2:37" ht="15" customHeight="1">
      <c r="B137" s="37">
        <v>16</v>
      </c>
      <c r="C137" s="20"/>
      <c r="D137" s="38" t="s">
        <v>74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38" t="s">
        <v>90</v>
      </c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18">
        <v>0</v>
      </c>
      <c r="AF137" s="53">
        <v>30</v>
      </c>
      <c r="AG137" s="20"/>
      <c r="AH137" s="38" t="s">
        <v>49</v>
      </c>
      <c r="AI137" s="20"/>
      <c r="AJ137" s="53">
        <f t="shared" si="13"/>
        <v>0</v>
      </c>
      <c r="AK137" s="20"/>
    </row>
    <row r="138" spans="2:37" ht="15" customHeight="1">
      <c r="B138" s="37">
        <v>17</v>
      </c>
      <c r="C138" s="20"/>
      <c r="D138" s="38" t="s">
        <v>75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38" t="s">
        <v>91</v>
      </c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18">
        <v>0</v>
      </c>
      <c r="AF138" s="53">
        <v>10</v>
      </c>
      <c r="AG138" s="20"/>
      <c r="AH138" s="38" t="s">
        <v>92</v>
      </c>
      <c r="AI138" s="20"/>
      <c r="AJ138" s="53">
        <f t="shared" si="13"/>
        <v>0</v>
      </c>
      <c r="AK138" s="20"/>
    </row>
    <row r="139" spans="2:37" ht="15" customHeight="1">
      <c r="B139" s="37">
        <v>18</v>
      </c>
      <c r="C139" s="20"/>
      <c r="D139" s="38" t="s">
        <v>77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62" t="s">
        <v>143</v>
      </c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18">
        <v>0</v>
      </c>
      <c r="AF139" s="53">
        <v>20</v>
      </c>
      <c r="AG139" s="20"/>
      <c r="AH139" s="62" t="s">
        <v>49</v>
      </c>
      <c r="AI139" s="20"/>
      <c r="AJ139" s="53">
        <f aca="true" t="shared" si="15" ref="AJ139">AE139*AF139</f>
        <v>0</v>
      </c>
      <c r="AK139" s="20"/>
    </row>
    <row r="140" spans="2:37" ht="15" customHeight="1">
      <c r="B140" s="37">
        <v>19</v>
      </c>
      <c r="C140" s="20"/>
      <c r="D140" s="38" t="s">
        <v>78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62" t="s">
        <v>123</v>
      </c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18">
        <v>0</v>
      </c>
      <c r="AF140" s="53">
        <v>1</v>
      </c>
      <c r="AG140" s="20"/>
      <c r="AH140" s="62" t="s">
        <v>80</v>
      </c>
      <c r="AI140" s="20"/>
      <c r="AJ140" s="53">
        <f aca="true" t="shared" si="16" ref="AJ140">AE140*AF140</f>
        <v>0</v>
      </c>
      <c r="AK140" s="20"/>
    </row>
    <row r="141" spans="2:37" ht="11.25" customHeight="1">
      <c r="B141" s="59">
        <f>SUM(AJ122:AK140)</f>
        <v>0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</row>
    <row r="142" ht="15" hidden="1"/>
    <row r="143" ht="2.85" customHeight="1"/>
    <row r="144" spans="2:37" ht="11.25" customHeight="1">
      <c r="B144" s="35" t="s">
        <v>86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</row>
    <row r="145" ht="1.5" customHeight="1"/>
    <row r="146" spans="3:29" ht="11.25" customHeight="1">
      <c r="C146" s="37" t="s">
        <v>43</v>
      </c>
      <c r="D146" s="20"/>
      <c r="F146" s="64">
        <f>SUM(AJ122:AK140)</f>
        <v>0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R146" s="38" t="s">
        <v>44</v>
      </c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ht="4.35" customHeight="1"/>
    <row r="148" ht="2.85" customHeight="1"/>
    <row r="149" spans="2:21" ht="14.45" customHeight="1">
      <c r="B149" s="65" t="s">
        <v>82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ht="15" hidden="1"/>
    <row r="151" spans="2:37" ht="15">
      <c r="B151" s="60" t="s">
        <v>33</v>
      </c>
      <c r="C151" s="55"/>
      <c r="D151" s="61" t="s">
        <v>34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61" t="s">
        <v>3</v>
      </c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14" t="s">
        <v>35</v>
      </c>
      <c r="AF151" s="60" t="s">
        <v>36</v>
      </c>
      <c r="AG151" s="55"/>
      <c r="AH151" s="61" t="s">
        <v>37</v>
      </c>
      <c r="AI151" s="55"/>
      <c r="AJ151" s="60" t="s">
        <v>38</v>
      </c>
      <c r="AK151" s="55"/>
    </row>
    <row r="152" spans="2:37" ht="15" customHeight="1">
      <c r="B152" s="37">
        <v>1</v>
      </c>
      <c r="C152" s="20"/>
      <c r="D152" s="38" t="s">
        <v>39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62" t="s">
        <v>124</v>
      </c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18">
        <v>0</v>
      </c>
      <c r="AF152" s="53">
        <v>4</v>
      </c>
      <c r="AG152" s="20"/>
      <c r="AH152" s="38" t="s">
        <v>46</v>
      </c>
      <c r="AI152" s="20"/>
      <c r="AJ152" s="53">
        <f aca="true" t="shared" si="17" ref="AJ152:AJ159">AE152*AF152</f>
        <v>0</v>
      </c>
      <c r="AK152" s="20"/>
    </row>
    <row r="153" spans="2:37" ht="15" customHeight="1">
      <c r="B153" s="37">
        <v>2</v>
      </c>
      <c r="C153" s="20"/>
      <c r="D153" s="38" t="s">
        <v>47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62" t="s">
        <v>128</v>
      </c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18">
        <v>0</v>
      </c>
      <c r="AF153" s="64">
        <v>1</v>
      </c>
      <c r="AG153" s="20"/>
      <c r="AH153" s="38" t="s">
        <v>46</v>
      </c>
      <c r="AI153" s="20"/>
      <c r="AJ153" s="53">
        <f t="shared" si="17"/>
        <v>0</v>
      </c>
      <c r="AK153" s="20"/>
    </row>
    <row r="154" spans="2:37" ht="15" customHeight="1">
      <c r="B154" s="37">
        <v>3</v>
      </c>
      <c r="C154" s="20"/>
      <c r="D154" s="38" t="s">
        <v>48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38" t="s">
        <v>93</v>
      </c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18">
        <v>0</v>
      </c>
      <c r="AF154" s="53">
        <v>285</v>
      </c>
      <c r="AG154" s="20"/>
      <c r="AH154" s="38" t="s">
        <v>49</v>
      </c>
      <c r="AI154" s="20"/>
      <c r="AJ154" s="53">
        <f>AE154*AF154</f>
        <v>0</v>
      </c>
      <c r="AK154" s="20"/>
    </row>
    <row r="155" spans="2:37" ht="15" customHeight="1">
      <c r="B155" s="37">
        <v>4</v>
      </c>
      <c r="C155" s="20"/>
      <c r="D155" s="38" t="s">
        <v>50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62" t="s">
        <v>141</v>
      </c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18">
        <v>0</v>
      </c>
      <c r="AF155" s="53">
        <v>20</v>
      </c>
      <c r="AG155" s="20"/>
      <c r="AH155" s="38" t="s">
        <v>49</v>
      </c>
      <c r="AI155" s="20"/>
      <c r="AJ155" s="53">
        <f>AE155*AF155</f>
        <v>0</v>
      </c>
      <c r="AK155" s="20"/>
    </row>
    <row r="156" spans="2:37" ht="15" customHeight="1">
      <c r="B156" s="37">
        <v>5</v>
      </c>
      <c r="C156" s="20"/>
      <c r="D156" s="38" t="s">
        <v>51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38" t="s">
        <v>88</v>
      </c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18">
        <v>0</v>
      </c>
      <c r="AF156" s="53">
        <v>5</v>
      </c>
      <c r="AG156" s="20"/>
      <c r="AH156" s="38" t="s">
        <v>46</v>
      </c>
      <c r="AI156" s="20"/>
      <c r="AJ156" s="53">
        <f t="shared" si="17"/>
        <v>0</v>
      </c>
      <c r="AK156" s="20"/>
    </row>
    <row r="157" spans="2:37" ht="15" customHeight="1">
      <c r="B157" s="37">
        <v>6</v>
      </c>
      <c r="C157" s="20"/>
      <c r="D157" s="38" t="s">
        <v>52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62" t="s">
        <v>125</v>
      </c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18">
        <v>0</v>
      </c>
      <c r="AF157" s="53">
        <v>285</v>
      </c>
      <c r="AG157" s="20"/>
      <c r="AH157" s="38" t="s">
        <v>49</v>
      </c>
      <c r="AI157" s="20"/>
      <c r="AJ157" s="53">
        <f t="shared" si="17"/>
        <v>0</v>
      </c>
      <c r="AK157" s="20"/>
    </row>
    <row r="158" spans="2:37" ht="15" customHeight="1">
      <c r="B158" s="37">
        <v>7</v>
      </c>
      <c r="C158" s="20"/>
      <c r="D158" s="38" t="s">
        <v>55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62" t="s">
        <v>144</v>
      </c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18">
        <v>0</v>
      </c>
      <c r="AF158" s="53">
        <v>15</v>
      </c>
      <c r="AG158" s="20"/>
      <c r="AH158" s="38" t="s">
        <v>49</v>
      </c>
      <c r="AI158" s="20"/>
      <c r="AJ158" s="53">
        <f aca="true" t="shared" si="18" ref="AJ158">AE158*AF158</f>
        <v>0</v>
      </c>
      <c r="AK158" s="20"/>
    </row>
    <row r="159" spans="2:37" ht="15" customHeight="1">
      <c r="B159" s="37">
        <v>8</v>
      </c>
      <c r="C159" s="20"/>
      <c r="D159" s="38" t="s">
        <v>61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38" t="s">
        <v>91</v>
      </c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18">
        <v>0</v>
      </c>
      <c r="AF159" s="53">
        <v>5</v>
      </c>
      <c r="AG159" s="20"/>
      <c r="AH159" s="38" t="s">
        <v>92</v>
      </c>
      <c r="AI159" s="20"/>
      <c r="AJ159" s="53">
        <f t="shared" si="17"/>
        <v>0</v>
      </c>
      <c r="AK159" s="20"/>
    </row>
    <row r="160" spans="2:37" ht="11.25" customHeight="1">
      <c r="B160" s="59">
        <f>SUM(AJ152:AK159)</f>
        <v>0</v>
      </c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</row>
    <row r="161" ht="2.85" customHeight="1"/>
    <row r="162" spans="2:37" ht="11.25" customHeight="1">
      <c r="B162" s="35" t="s">
        <v>86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</row>
    <row r="163" ht="1.5" customHeight="1"/>
    <row r="164" spans="3:28" ht="11.25" customHeight="1">
      <c r="C164" s="37" t="s">
        <v>43</v>
      </c>
      <c r="D164" s="20"/>
      <c r="F164" s="64">
        <f>SUM(AJ152:AK159)</f>
        <v>0</v>
      </c>
      <c r="G164" s="20"/>
      <c r="H164" s="20"/>
      <c r="I164" s="20"/>
      <c r="J164" s="20"/>
      <c r="K164" s="20"/>
      <c r="L164" s="20"/>
      <c r="M164" s="20"/>
      <c r="N164" s="20"/>
      <c r="P164" s="38" t="s">
        <v>44</v>
      </c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</row>
    <row r="165" ht="1.5" customHeight="1"/>
    <row r="166" spans="2:37" ht="11.25" customHeight="1">
      <c r="B166" s="35" t="s">
        <v>94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</row>
    <row r="167" ht="1.5" customHeight="1"/>
    <row r="168" spans="3:29" ht="11.25" customHeight="1">
      <c r="C168" s="37" t="s">
        <v>43</v>
      </c>
      <c r="D168" s="20"/>
      <c r="F168" s="63">
        <f>SUM(F164+F116+F146)</f>
        <v>0</v>
      </c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R168" s="38" t="s">
        <v>44</v>
      </c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ht="9.95" customHeight="1"/>
    <row r="170" spans="2:24" ht="11.45" customHeight="1">
      <c r="B170" s="33" t="s">
        <v>8</v>
      </c>
      <c r="C170" s="23"/>
      <c r="D170" s="23"/>
      <c r="E170" s="23"/>
      <c r="F170" s="23"/>
      <c r="G170" s="23"/>
      <c r="H170" s="23"/>
      <c r="I170" s="23"/>
      <c r="K170" s="22" t="s">
        <v>4</v>
      </c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2:24" ht="11.25" customHeight="1">
      <c r="B171" s="22" t="s">
        <v>5</v>
      </c>
      <c r="C171" s="23"/>
      <c r="D171" s="23"/>
      <c r="E171" s="23"/>
      <c r="F171" s="23"/>
      <c r="G171" s="23"/>
      <c r="H171" s="23"/>
      <c r="I171" s="23"/>
      <c r="J171" s="11"/>
      <c r="K171" s="57">
        <f>K174</f>
        <v>0</v>
      </c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ht="15" hidden="1"/>
    <row r="173" ht="3" customHeight="1"/>
    <row r="174" spans="2:24" ht="11.25" customHeight="1">
      <c r="B174" s="26" t="s">
        <v>30</v>
      </c>
      <c r="C174" s="20"/>
      <c r="D174" s="20"/>
      <c r="E174" s="20"/>
      <c r="F174" s="20"/>
      <c r="G174" s="20"/>
      <c r="H174" s="20"/>
      <c r="I174" s="20"/>
      <c r="K174" s="58">
        <f>F168</f>
        <v>0</v>
      </c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ht="11.45" customHeight="1"/>
    <row r="176" ht="2.85" customHeight="1"/>
    <row r="177" spans="2:37" ht="17.1" customHeight="1">
      <c r="B177" s="46" t="s">
        <v>95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</row>
    <row r="178" ht="2.85" customHeight="1"/>
    <row r="179" spans="2:37" ht="15">
      <c r="B179" s="60" t="s">
        <v>33</v>
      </c>
      <c r="C179" s="55"/>
      <c r="D179" s="61" t="s">
        <v>34</v>
      </c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61" t="s">
        <v>3</v>
      </c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14" t="s">
        <v>35</v>
      </c>
      <c r="AF179" s="60" t="s">
        <v>36</v>
      </c>
      <c r="AG179" s="55"/>
      <c r="AH179" s="61" t="s">
        <v>37</v>
      </c>
      <c r="AI179" s="55"/>
      <c r="AJ179" s="60" t="s">
        <v>38</v>
      </c>
      <c r="AK179" s="55"/>
    </row>
    <row r="180" spans="2:37" ht="26.25" customHeight="1">
      <c r="B180" s="37">
        <v>1</v>
      </c>
      <c r="C180" s="20"/>
      <c r="D180" s="38" t="s">
        <v>39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62" t="s">
        <v>129</v>
      </c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18">
        <v>0</v>
      </c>
      <c r="AF180" s="53">
        <v>20</v>
      </c>
      <c r="AG180" s="20"/>
      <c r="AH180" s="62" t="s">
        <v>130</v>
      </c>
      <c r="AI180" s="20"/>
      <c r="AJ180" s="53">
        <f aca="true" t="shared" si="19" ref="AJ180">AE180*AF180</f>
        <v>0</v>
      </c>
      <c r="AK180" s="20"/>
    </row>
    <row r="181" spans="2:37" ht="26.25" customHeight="1">
      <c r="B181" s="37">
        <v>2</v>
      </c>
      <c r="C181" s="20"/>
      <c r="D181" s="38" t="s">
        <v>47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62" t="s">
        <v>131</v>
      </c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18">
        <v>0</v>
      </c>
      <c r="AF181" s="53">
        <v>100</v>
      </c>
      <c r="AG181" s="20"/>
      <c r="AH181" s="62" t="s">
        <v>130</v>
      </c>
      <c r="AI181" s="20"/>
      <c r="AJ181" s="53">
        <f aca="true" t="shared" si="20" ref="AJ181:AJ183">AE181*AF181</f>
        <v>0</v>
      </c>
      <c r="AK181" s="20"/>
    </row>
    <row r="182" spans="2:37" ht="49.5" customHeight="1">
      <c r="B182" s="37">
        <v>3</v>
      </c>
      <c r="C182" s="20"/>
      <c r="D182" s="38" t="s">
        <v>48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62" t="s">
        <v>132</v>
      </c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18">
        <v>0</v>
      </c>
      <c r="AF182" s="53">
        <v>1</v>
      </c>
      <c r="AG182" s="20"/>
      <c r="AH182" s="62" t="s">
        <v>133</v>
      </c>
      <c r="AI182" s="20"/>
      <c r="AJ182" s="53">
        <f t="shared" si="20"/>
        <v>0</v>
      </c>
      <c r="AK182" s="20"/>
    </row>
    <row r="183" spans="2:37" ht="29.25" customHeight="1">
      <c r="B183" s="37">
        <v>4</v>
      </c>
      <c r="C183" s="20"/>
      <c r="D183" s="38" t="s">
        <v>50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62" t="s">
        <v>134</v>
      </c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18">
        <v>0</v>
      </c>
      <c r="AF183" s="53">
        <v>500</v>
      </c>
      <c r="AG183" s="20"/>
      <c r="AH183" s="62" t="s">
        <v>130</v>
      </c>
      <c r="AI183" s="20"/>
      <c r="AJ183" s="53">
        <f t="shared" si="20"/>
        <v>0</v>
      </c>
      <c r="AK183" s="20"/>
    </row>
    <row r="184" spans="2:37" ht="38.25" customHeight="1">
      <c r="B184" s="37">
        <v>5</v>
      </c>
      <c r="C184" s="20"/>
      <c r="D184" s="38" t="s">
        <v>51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62" t="s">
        <v>135</v>
      </c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18">
        <v>0</v>
      </c>
      <c r="AF184" s="53">
        <v>500</v>
      </c>
      <c r="AG184" s="20"/>
      <c r="AH184" s="62" t="s">
        <v>130</v>
      </c>
      <c r="AI184" s="20"/>
      <c r="AJ184" s="53">
        <f aca="true" t="shared" si="21" ref="AJ184">AE184*AF184</f>
        <v>0</v>
      </c>
      <c r="AK184" s="20"/>
    </row>
    <row r="185" spans="2:37" ht="15" customHeight="1">
      <c r="B185" s="37">
        <v>6</v>
      </c>
      <c r="C185" s="20"/>
      <c r="D185" s="38" t="s">
        <v>52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38" t="s">
        <v>96</v>
      </c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18">
        <v>0</v>
      </c>
      <c r="AF185" s="53">
        <v>1</v>
      </c>
      <c r="AG185" s="20"/>
      <c r="AH185" s="38" t="s">
        <v>80</v>
      </c>
      <c r="AI185" s="20"/>
      <c r="AJ185" s="53">
        <f aca="true" t="shared" si="22" ref="AJ185:AJ187">AE185*AF185</f>
        <v>0</v>
      </c>
      <c r="AK185" s="20"/>
    </row>
    <row r="186" spans="2:37" ht="15" customHeight="1">
      <c r="B186" s="37">
        <v>7</v>
      </c>
      <c r="C186" s="20"/>
      <c r="D186" s="38" t="s">
        <v>55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38" t="s">
        <v>97</v>
      </c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18">
        <v>0</v>
      </c>
      <c r="AF186" s="53">
        <v>1</v>
      </c>
      <c r="AG186" s="20"/>
      <c r="AH186" s="38" t="s">
        <v>98</v>
      </c>
      <c r="AI186" s="20"/>
      <c r="AJ186" s="53">
        <f t="shared" si="22"/>
        <v>0</v>
      </c>
      <c r="AK186" s="20"/>
    </row>
    <row r="187" spans="2:37" ht="15" customHeight="1">
      <c r="B187" s="37">
        <v>8</v>
      </c>
      <c r="C187" s="20"/>
      <c r="D187" s="38" t="s">
        <v>61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38" t="s">
        <v>99</v>
      </c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18">
        <v>0</v>
      </c>
      <c r="AF187" s="53">
        <v>1</v>
      </c>
      <c r="AG187" s="20"/>
      <c r="AH187" s="38" t="s">
        <v>98</v>
      </c>
      <c r="AI187" s="20"/>
      <c r="AJ187" s="53">
        <f t="shared" si="22"/>
        <v>0</v>
      </c>
      <c r="AK187" s="20"/>
    </row>
    <row r="188" spans="2:37" ht="15" customHeight="1">
      <c r="B188" s="37">
        <v>9</v>
      </c>
      <c r="C188" s="20"/>
      <c r="D188" s="38" t="s">
        <v>62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38" t="s">
        <v>100</v>
      </c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18">
        <v>0</v>
      </c>
      <c r="AF188" s="53">
        <v>1</v>
      </c>
      <c r="AG188" s="20"/>
      <c r="AH188" s="38" t="s">
        <v>80</v>
      </c>
      <c r="AI188" s="20"/>
      <c r="AJ188" s="53">
        <f>AE188*AF188</f>
        <v>0</v>
      </c>
      <c r="AK188" s="20"/>
    </row>
    <row r="189" spans="2:37" ht="11.25" customHeight="1">
      <c r="B189" s="59">
        <f>SUM(AJ180:AK188)</f>
        <v>0</v>
      </c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</row>
    <row r="190" ht="2.85" customHeight="1"/>
    <row r="191" spans="2:37" ht="11.25" customHeight="1">
      <c r="B191" s="35" t="s">
        <v>101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</row>
    <row r="192" ht="1.5" customHeight="1"/>
    <row r="193" spans="3:28" ht="11.25" customHeight="1">
      <c r="C193" s="37" t="s">
        <v>43</v>
      </c>
      <c r="D193" s="20"/>
      <c r="F193" s="53">
        <f>SUM(AJ180:AK188)</f>
        <v>0</v>
      </c>
      <c r="G193" s="20"/>
      <c r="H193" s="20"/>
      <c r="I193" s="20"/>
      <c r="J193" s="20"/>
      <c r="K193" s="20"/>
      <c r="L193" s="20"/>
      <c r="M193" s="20"/>
      <c r="N193" s="20"/>
      <c r="P193" s="38" t="s">
        <v>44</v>
      </c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</row>
    <row r="194" ht="9.95" customHeight="1"/>
    <row r="195" spans="2:22" ht="11.45" customHeight="1">
      <c r="B195" s="33" t="s">
        <v>8</v>
      </c>
      <c r="C195" s="23"/>
      <c r="D195" s="23"/>
      <c r="E195" s="23"/>
      <c r="F195" s="23"/>
      <c r="G195" s="23"/>
      <c r="H195" s="23"/>
      <c r="I195" s="23"/>
      <c r="K195" s="22" t="s">
        <v>4</v>
      </c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</row>
    <row r="196" spans="2:22" ht="11.25" customHeight="1">
      <c r="B196" s="22" t="s">
        <v>5</v>
      </c>
      <c r="C196" s="23"/>
      <c r="D196" s="23"/>
      <c r="E196" s="23"/>
      <c r="F196" s="23"/>
      <c r="G196" s="23"/>
      <c r="H196" s="23"/>
      <c r="I196" s="23"/>
      <c r="J196" s="11"/>
      <c r="K196" s="57">
        <f>K199</f>
        <v>0</v>
      </c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</row>
    <row r="197" ht="15" hidden="1"/>
    <row r="198" ht="3" customHeight="1"/>
    <row r="199" spans="2:22" ht="11.25" customHeight="1">
      <c r="B199" s="26" t="s">
        <v>30</v>
      </c>
      <c r="C199" s="20"/>
      <c r="D199" s="20"/>
      <c r="E199" s="20"/>
      <c r="F199" s="20"/>
      <c r="G199" s="20"/>
      <c r="H199" s="20"/>
      <c r="I199" s="20"/>
      <c r="K199" s="58">
        <f>F193</f>
        <v>0</v>
      </c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</row>
    <row r="200" ht="15" hidden="1"/>
  </sheetData>
  <sheetProtection algorithmName="SHA-512" hashValue="Z2vvgJH8hu7GankZPaUHneSSmCcrTw8kmDMUpRyAVCUrrdrbwQVBD1Ke7pCEWDKYGzqrbnJTXRbzK8AX8/f1yQ==" saltValue="HH4vQ1p8mMh0W/JSZDldkg==" spinCount="100000" sheet="1" objects="1" scenarios="1"/>
  <mergeCells count="551">
    <mergeCell ref="S183:AD183"/>
    <mergeCell ref="AF183:AG183"/>
    <mergeCell ref="AH183:AI183"/>
    <mergeCell ref="AJ183:AK183"/>
    <mergeCell ref="B180:C180"/>
    <mergeCell ref="D180:R180"/>
    <mergeCell ref="S180:AD180"/>
    <mergeCell ref="AF180:AG180"/>
    <mergeCell ref="AH180:AI180"/>
    <mergeCell ref="AJ180:AK180"/>
    <mergeCell ref="B181:C181"/>
    <mergeCell ref="D181:R181"/>
    <mergeCell ref="S181:AD181"/>
    <mergeCell ref="AF181:AG181"/>
    <mergeCell ref="AH181:AI181"/>
    <mergeCell ref="S182:AD182"/>
    <mergeCell ref="AF182:AG182"/>
    <mergeCell ref="AH182:AI182"/>
    <mergeCell ref="D111:R111"/>
    <mergeCell ref="S111:AD111"/>
    <mergeCell ref="AF111:AG111"/>
    <mergeCell ref="AH111:AI111"/>
    <mergeCell ref="AJ111:AK111"/>
    <mergeCell ref="AJ182:AK182"/>
    <mergeCell ref="B188:C188"/>
    <mergeCell ref="B186:C186"/>
    <mergeCell ref="B187:C187"/>
    <mergeCell ref="B185:C185"/>
    <mergeCell ref="C146:D146"/>
    <mergeCell ref="F146:P146"/>
    <mergeCell ref="R146:AC146"/>
    <mergeCell ref="AH140:AI140"/>
    <mergeCell ref="B160:AK160"/>
    <mergeCell ref="B162:AK162"/>
    <mergeCell ref="C164:D164"/>
    <mergeCell ref="F164:N164"/>
    <mergeCell ref="P164:AB164"/>
    <mergeCell ref="AJ157:AK157"/>
    <mergeCell ref="B159:C159"/>
    <mergeCell ref="D159:R159"/>
    <mergeCell ref="S159:AD159"/>
    <mergeCell ref="B183:C183"/>
    <mergeCell ref="AH159:AI159"/>
    <mergeCell ref="AH151:AI151"/>
    <mergeCell ref="AJ151:AK151"/>
    <mergeCell ref="B149:U149"/>
    <mergeCell ref="B151:C151"/>
    <mergeCell ref="B184:C184"/>
    <mergeCell ref="B85:C85"/>
    <mergeCell ref="D85:R85"/>
    <mergeCell ref="B110:C110"/>
    <mergeCell ref="D110:R110"/>
    <mergeCell ref="S110:AD110"/>
    <mergeCell ref="AF110:AG110"/>
    <mergeCell ref="AH110:AI110"/>
    <mergeCell ref="AJ110:AK110"/>
    <mergeCell ref="AH109:AI109"/>
    <mergeCell ref="AJ109:AK109"/>
    <mergeCell ref="B109:C109"/>
    <mergeCell ref="D109:R109"/>
    <mergeCell ref="S109:AD109"/>
    <mergeCell ref="AF109:AG109"/>
    <mergeCell ref="B89:AK89"/>
    <mergeCell ref="B91:AK91"/>
    <mergeCell ref="C93:D93"/>
    <mergeCell ref="B111:C111"/>
    <mergeCell ref="B3:AK3"/>
    <mergeCell ref="B7:AK7"/>
    <mergeCell ref="B9:AK9"/>
    <mergeCell ref="C11:D11"/>
    <mergeCell ref="F11:M11"/>
    <mergeCell ref="N11:AA11"/>
    <mergeCell ref="AJ5:AK5"/>
    <mergeCell ref="B6:C6"/>
    <mergeCell ref="D6:R6"/>
    <mergeCell ref="S6:AD6"/>
    <mergeCell ref="AF6:AG6"/>
    <mergeCell ref="AH6:AI6"/>
    <mergeCell ref="AJ6:AK6"/>
    <mergeCell ref="B5:C5"/>
    <mergeCell ref="D5:R5"/>
    <mergeCell ref="S5:AD5"/>
    <mergeCell ref="AF5:AG5"/>
    <mergeCell ref="AH5:AI5"/>
    <mergeCell ref="B13:I13"/>
    <mergeCell ref="K13:V13"/>
    <mergeCell ref="B14:I14"/>
    <mergeCell ref="K14:V14"/>
    <mergeCell ref="B17:I17"/>
    <mergeCell ref="K17:V17"/>
    <mergeCell ref="B23:AK23"/>
    <mergeCell ref="B25:C25"/>
    <mergeCell ref="D25:R25"/>
    <mergeCell ref="S25:AD25"/>
    <mergeCell ref="AF25:AG25"/>
    <mergeCell ref="AH25:AI25"/>
    <mergeCell ref="AJ25:AK25"/>
    <mergeCell ref="D26:R26"/>
    <mergeCell ref="B28:C28"/>
    <mergeCell ref="D28:R28"/>
    <mergeCell ref="B30:AK30"/>
    <mergeCell ref="B33:AK33"/>
    <mergeCell ref="C35:D35"/>
    <mergeCell ref="F35:M35"/>
    <mergeCell ref="N35:AA35"/>
    <mergeCell ref="S29:AD29"/>
    <mergeCell ref="AF29:AG29"/>
    <mergeCell ref="AH29:AI29"/>
    <mergeCell ref="AJ29:AK29"/>
    <mergeCell ref="B26:C26"/>
    <mergeCell ref="S26:AD26"/>
    <mergeCell ref="AF26:AG26"/>
    <mergeCell ref="AH26:AI26"/>
    <mergeCell ref="AJ26:AK26"/>
    <mergeCell ref="B27:C27"/>
    <mergeCell ref="S27:AD27"/>
    <mergeCell ref="AF27:AG27"/>
    <mergeCell ref="AH27:AI27"/>
    <mergeCell ref="AJ27:AK27"/>
    <mergeCell ref="AF28:AG28"/>
    <mergeCell ref="AH28:AI28"/>
    <mergeCell ref="B37:I37"/>
    <mergeCell ref="K37:V37"/>
    <mergeCell ref="B38:I38"/>
    <mergeCell ref="K38:V38"/>
    <mergeCell ref="B41:I41"/>
    <mergeCell ref="K41:V41"/>
    <mergeCell ref="B29:C29"/>
    <mergeCell ref="D29:R29"/>
    <mergeCell ref="D27:R27"/>
    <mergeCell ref="S28:AD28"/>
    <mergeCell ref="B50:C50"/>
    <mergeCell ref="D50:R50"/>
    <mergeCell ref="S50:AD50"/>
    <mergeCell ref="AF50:AG50"/>
    <mergeCell ref="AH50:AI50"/>
    <mergeCell ref="AJ50:AK50"/>
    <mergeCell ref="AJ49:AK49"/>
    <mergeCell ref="B49:C49"/>
    <mergeCell ref="D49:R49"/>
    <mergeCell ref="S49:AD49"/>
    <mergeCell ref="AF49:AG49"/>
    <mergeCell ref="AH49:AI49"/>
    <mergeCell ref="B51:C51"/>
    <mergeCell ref="D51:R51"/>
    <mergeCell ref="AJ55:AK55"/>
    <mergeCell ref="B55:C55"/>
    <mergeCell ref="D55:R55"/>
    <mergeCell ref="S55:AD55"/>
    <mergeCell ref="AF55:AG55"/>
    <mergeCell ref="AH55:AI55"/>
    <mergeCell ref="AJ54:AK54"/>
    <mergeCell ref="B54:C54"/>
    <mergeCell ref="D54:R54"/>
    <mergeCell ref="S54:AD54"/>
    <mergeCell ref="AF54:AG54"/>
    <mergeCell ref="AH54:AI54"/>
    <mergeCell ref="B53:C53"/>
    <mergeCell ref="D53:R53"/>
    <mergeCell ref="S53:AD53"/>
    <mergeCell ref="AF53:AG53"/>
    <mergeCell ref="AH53:AI53"/>
    <mergeCell ref="AJ53:AK53"/>
    <mergeCell ref="AJ51:AK51"/>
    <mergeCell ref="B52:C52"/>
    <mergeCell ref="D52:R52"/>
    <mergeCell ref="S52:AD52"/>
    <mergeCell ref="B56:C56"/>
    <mergeCell ref="D56:R56"/>
    <mergeCell ref="S56:AD56"/>
    <mergeCell ref="AF56:AG56"/>
    <mergeCell ref="AH56:AI56"/>
    <mergeCell ref="AJ57:AK57"/>
    <mergeCell ref="B57:C57"/>
    <mergeCell ref="D57:R57"/>
    <mergeCell ref="S57:AD57"/>
    <mergeCell ref="AF57:AG57"/>
    <mergeCell ref="AH57:AI57"/>
    <mergeCell ref="AJ56:AK56"/>
    <mergeCell ref="B63:AK63"/>
    <mergeCell ref="B65:AK65"/>
    <mergeCell ref="C67:D67"/>
    <mergeCell ref="F67:N67"/>
    <mergeCell ref="P67:AB67"/>
    <mergeCell ref="B62:C62"/>
    <mergeCell ref="B59:C59"/>
    <mergeCell ref="D59:R59"/>
    <mergeCell ref="S59:AD59"/>
    <mergeCell ref="AF59:AG59"/>
    <mergeCell ref="AH59:AI59"/>
    <mergeCell ref="AJ60:AK60"/>
    <mergeCell ref="AJ59:AK59"/>
    <mergeCell ref="D62:R62"/>
    <mergeCell ref="S62:AD62"/>
    <mergeCell ref="AF62:AG62"/>
    <mergeCell ref="AH62:AI62"/>
    <mergeCell ref="AJ62:AK62"/>
    <mergeCell ref="B61:C61"/>
    <mergeCell ref="D61:R61"/>
    <mergeCell ref="S61:AD61"/>
    <mergeCell ref="AF61:AG61"/>
    <mergeCell ref="AH61:AI61"/>
    <mergeCell ref="AJ61:AK61"/>
    <mergeCell ref="B77:AK77"/>
    <mergeCell ref="B79:C79"/>
    <mergeCell ref="D79:R79"/>
    <mergeCell ref="S79:AD79"/>
    <mergeCell ref="AF79:AG79"/>
    <mergeCell ref="AH79:AI79"/>
    <mergeCell ref="AJ79:AK79"/>
    <mergeCell ref="B69:I69"/>
    <mergeCell ref="K69:V69"/>
    <mergeCell ref="B70:I70"/>
    <mergeCell ref="K70:V70"/>
    <mergeCell ref="B73:I73"/>
    <mergeCell ref="K73:V73"/>
    <mergeCell ref="B80:C80"/>
    <mergeCell ref="D80:R80"/>
    <mergeCell ref="S80:AD80"/>
    <mergeCell ref="AF80:AG80"/>
    <mergeCell ref="AH80:AI80"/>
    <mergeCell ref="AJ80:AK80"/>
    <mergeCell ref="AJ81:AK81"/>
    <mergeCell ref="B81:C81"/>
    <mergeCell ref="D81:R81"/>
    <mergeCell ref="S81:AD81"/>
    <mergeCell ref="AF81:AG81"/>
    <mergeCell ref="AH81:AI81"/>
    <mergeCell ref="B84:C84"/>
    <mergeCell ref="D84:R84"/>
    <mergeCell ref="B83:C83"/>
    <mergeCell ref="D83:R83"/>
    <mergeCell ref="B86:C86"/>
    <mergeCell ref="D86:R86"/>
    <mergeCell ref="AJ82:AK82"/>
    <mergeCell ref="S84:AD84"/>
    <mergeCell ref="AF84:AG84"/>
    <mergeCell ref="AH84:AI84"/>
    <mergeCell ref="AJ84:AK84"/>
    <mergeCell ref="B82:C82"/>
    <mergeCell ref="D82:R82"/>
    <mergeCell ref="S82:AD82"/>
    <mergeCell ref="AF82:AG82"/>
    <mergeCell ref="AH82:AI82"/>
    <mergeCell ref="S83:AD83"/>
    <mergeCell ref="AF83:AG83"/>
    <mergeCell ref="AH83:AI83"/>
    <mergeCell ref="AJ83:AK83"/>
    <mergeCell ref="AJ85:AK85"/>
    <mergeCell ref="S85:AD85"/>
    <mergeCell ref="AF85:AG85"/>
    <mergeCell ref="AH85:AI85"/>
    <mergeCell ref="F93:N93"/>
    <mergeCell ref="P93:AB93"/>
    <mergeCell ref="AJ86:AK86"/>
    <mergeCell ref="B88:C88"/>
    <mergeCell ref="D88:R88"/>
    <mergeCell ref="S88:AD88"/>
    <mergeCell ref="AF88:AG88"/>
    <mergeCell ref="AH88:AI88"/>
    <mergeCell ref="AJ88:AK88"/>
    <mergeCell ref="S86:AD86"/>
    <mergeCell ref="AF86:AG86"/>
    <mergeCell ref="AH86:AI86"/>
    <mergeCell ref="S87:AD87"/>
    <mergeCell ref="AF87:AG87"/>
    <mergeCell ref="AH87:AI87"/>
    <mergeCell ref="AJ87:AK87"/>
    <mergeCell ref="B87:C87"/>
    <mergeCell ref="D87:R87"/>
    <mergeCell ref="B102:AK102"/>
    <mergeCell ref="B95:I95"/>
    <mergeCell ref="K95:V95"/>
    <mergeCell ref="B96:I96"/>
    <mergeCell ref="K96:V96"/>
    <mergeCell ref="B99:I99"/>
    <mergeCell ref="K99:V99"/>
    <mergeCell ref="AH108:AI108"/>
    <mergeCell ref="AJ108:AK108"/>
    <mergeCell ref="B107:V107"/>
    <mergeCell ref="B108:C108"/>
    <mergeCell ref="D108:R108"/>
    <mergeCell ref="S108:AD108"/>
    <mergeCell ref="AF108:AG108"/>
    <mergeCell ref="B112:AK112"/>
    <mergeCell ref="B114:AK114"/>
    <mergeCell ref="C116:D116"/>
    <mergeCell ref="F116:N116"/>
    <mergeCell ref="P116:AB116"/>
    <mergeCell ref="B120:T120"/>
    <mergeCell ref="B122:C122"/>
    <mergeCell ref="D122:R122"/>
    <mergeCell ref="S123:AD123"/>
    <mergeCell ref="AF123:AG123"/>
    <mergeCell ref="AH123:AI123"/>
    <mergeCell ref="S122:AD122"/>
    <mergeCell ref="AF122:AG122"/>
    <mergeCell ref="AH122:AI122"/>
    <mergeCell ref="AJ122:AK122"/>
    <mergeCell ref="AJ123:AK123"/>
    <mergeCell ref="AH121:AI121"/>
    <mergeCell ref="AJ121:AK121"/>
    <mergeCell ref="B121:C121"/>
    <mergeCell ref="D121:R121"/>
    <mergeCell ref="S121:AD121"/>
    <mergeCell ref="AF121:AG121"/>
    <mergeCell ref="B123:C123"/>
    <mergeCell ref="D123:R123"/>
    <mergeCell ref="S124:AD124"/>
    <mergeCell ref="AF124:AG124"/>
    <mergeCell ref="AH124:AI124"/>
    <mergeCell ref="AJ124:AK124"/>
    <mergeCell ref="AJ125:AK125"/>
    <mergeCell ref="B125:C125"/>
    <mergeCell ref="D125:R125"/>
    <mergeCell ref="S125:AD125"/>
    <mergeCell ref="AF125:AG125"/>
    <mergeCell ref="AH125:AI125"/>
    <mergeCell ref="B124:C124"/>
    <mergeCell ref="D124:R124"/>
    <mergeCell ref="B126:C126"/>
    <mergeCell ref="D126:R126"/>
    <mergeCell ref="S126:AD126"/>
    <mergeCell ref="AF126:AG126"/>
    <mergeCell ref="AH126:AI126"/>
    <mergeCell ref="AJ126:AK126"/>
    <mergeCell ref="B127:C127"/>
    <mergeCell ref="D127:R127"/>
    <mergeCell ref="S127:AD127"/>
    <mergeCell ref="AF127:AG127"/>
    <mergeCell ref="AH127:AI127"/>
    <mergeCell ref="AJ127:AK127"/>
    <mergeCell ref="AJ128:AK128"/>
    <mergeCell ref="B129:C129"/>
    <mergeCell ref="D129:R129"/>
    <mergeCell ref="S129:AD129"/>
    <mergeCell ref="AF129:AG129"/>
    <mergeCell ref="AH129:AI129"/>
    <mergeCell ref="AJ129:AK129"/>
    <mergeCell ref="B128:C128"/>
    <mergeCell ref="D128:R128"/>
    <mergeCell ref="S128:AD128"/>
    <mergeCell ref="AF128:AG128"/>
    <mergeCell ref="AH128:AI128"/>
    <mergeCell ref="AJ130:AK130"/>
    <mergeCell ref="B130:C130"/>
    <mergeCell ref="D130:R130"/>
    <mergeCell ref="S130:AD130"/>
    <mergeCell ref="AF130:AG130"/>
    <mergeCell ref="AH130:AI130"/>
    <mergeCell ref="AJ131:AK131"/>
    <mergeCell ref="B131:C131"/>
    <mergeCell ref="D131:R131"/>
    <mergeCell ref="S131:AD131"/>
    <mergeCell ref="AF131:AG131"/>
    <mergeCell ref="AH131:AI131"/>
    <mergeCell ref="AJ132:AK132"/>
    <mergeCell ref="B132:C132"/>
    <mergeCell ref="D132:R132"/>
    <mergeCell ref="S132:AD132"/>
    <mergeCell ref="AF132:AG132"/>
    <mergeCell ref="AH132:AI132"/>
    <mergeCell ref="B133:C133"/>
    <mergeCell ref="D133:R133"/>
    <mergeCell ref="S133:AD133"/>
    <mergeCell ref="AF133:AG133"/>
    <mergeCell ref="AH133:AI133"/>
    <mergeCell ref="AJ133:AK133"/>
    <mergeCell ref="B134:C134"/>
    <mergeCell ref="D134:R134"/>
    <mergeCell ref="AJ134:AK134"/>
    <mergeCell ref="S134:AD134"/>
    <mergeCell ref="AF134:AG134"/>
    <mergeCell ref="AH134:AI134"/>
    <mergeCell ref="B135:C135"/>
    <mergeCell ref="D135:R135"/>
    <mergeCell ref="S135:AD135"/>
    <mergeCell ref="AF135:AG135"/>
    <mergeCell ref="AH135:AI135"/>
    <mergeCell ref="AJ135:AK135"/>
    <mergeCell ref="S136:AD136"/>
    <mergeCell ref="AF136:AG136"/>
    <mergeCell ref="AH136:AI136"/>
    <mergeCell ref="AJ136:AK136"/>
    <mergeCell ref="B137:C137"/>
    <mergeCell ref="D137:R137"/>
    <mergeCell ref="AJ137:AK137"/>
    <mergeCell ref="S137:AD137"/>
    <mergeCell ref="AF137:AG137"/>
    <mergeCell ref="AH137:AI137"/>
    <mergeCell ref="B136:C136"/>
    <mergeCell ref="D136:R136"/>
    <mergeCell ref="AJ138:AK138"/>
    <mergeCell ref="B138:C138"/>
    <mergeCell ref="D138:R138"/>
    <mergeCell ref="S138:AD138"/>
    <mergeCell ref="AF138:AG138"/>
    <mergeCell ref="AH138:AI138"/>
    <mergeCell ref="AJ139:AK139"/>
    <mergeCell ref="B141:AK141"/>
    <mergeCell ref="B144:AK144"/>
    <mergeCell ref="B139:C139"/>
    <mergeCell ref="D139:R139"/>
    <mergeCell ref="S139:AD139"/>
    <mergeCell ref="AF139:AG139"/>
    <mergeCell ref="AH139:AI139"/>
    <mergeCell ref="B140:C140"/>
    <mergeCell ref="D140:R140"/>
    <mergeCell ref="S140:AD140"/>
    <mergeCell ref="AF140:AG140"/>
    <mergeCell ref="AJ140:AK140"/>
    <mergeCell ref="D151:R151"/>
    <mergeCell ref="S151:AD151"/>
    <mergeCell ref="AF151:AG151"/>
    <mergeCell ref="AJ152:AK152"/>
    <mergeCell ref="B152:C152"/>
    <mergeCell ref="D152:R152"/>
    <mergeCell ref="S152:AD152"/>
    <mergeCell ref="AF152:AG152"/>
    <mergeCell ref="AH152:AI152"/>
    <mergeCell ref="AJ155:AK155"/>
    <mergeCell ref="S155:AD155"/>
    <mergeCell ref="AF155:AG155"/>
    <mergeCell ref="AH155:AI155"/>
    <mergeCell ref="AJ156:AK156"/>
    <mergeCell ref="S156:AD156"/>
    <mergeCell ref="AF156:AG156"/>
    <mergeCell ref="AH156:AI156"/>
    <mergeCell ref="B155:C155"/>
    <mergeCell ref="D155:R155"/>
    <mergeCell ref="B156:C156"/>
    <mergeCell ref="D156:R156"/>
    <mergeCell ref="AJ153:AK153"/>
    <mergeCell ref="B153:C153"/>
    <mergeCell ref="D153:R153"/>
    <mergeCell ref="S153:AD153"/>
    <mergeCell ref="AF153:AG153"/>
    <mergeCell ref="AH153:AI153"/>
    <mergeCell ref="S154:AD154"/>
    <mergeCell ref="AF154:AG154"/>
    <mergeCell ref="AH154:AI154"/>
    <mergeCell ref="AJ154:AK154"/>
    <mergeCell ref="B154:C154"/>
    <mergeCell ref="D154:R154"/>
    <mergeCell ref="AJ159:AK159"/>
    <mergeCell ref="S157:AD157"/>
    <mergeCell ref="AF157:AG157"/>
    <mergeCell ref="AH157:AI157"/>
    <mergeCell ref="B171:I171"/>
    <mergeCell ref="K171:X171"/>
    <mergeCell ref="B174:I174"/>
    <mergeCell ref="K174:X174"/>
    <mergeCell ref="B177:AK177"/>
    <mergeCell ref="B166:AK166"/>
    <mergeCell ref="C168:D168"/>
    <mergeCell ref="F168:P168"/>
    <mergeCell ref="R168:AC168"/>
    <mergeCell ref="B170:I170"/>
    <mergeCell ref="K170:X170"/>
    <mergeCell ref="AF158:AG158"/>
    <mergeCell ref="AH158:AI158"/>
    <mergeCell ref="AJ158:AK158"/>
    <mergeCell ref="B157:C157"/>
    <mergeCell ref="D157:R157"/>
    <mergeCell ref="B158:C158"/>
    <mergeCell ref="D158:R158"/>
    <mergeCell ref="S158:AD158"/>
    <mergeCell ref="AF159:AG159"/>
    <mergeCell ref="B179:C179"/>
    <mergeCell ref="D179:R179"/>
    <mergeCell ref="S179:AD179"/>
    <mergeCell ref="AF179:AG179"/>
    <mergeCell ref="AH179:AI179"/>
    <mergeCell ref="AJ185:AK185"/>
    <mergeCell ref="D186:R186"/>
    <mergeCell ref="S186:AD186"/>
    <mergeCell ref="AF186:AG186"/>
    <mergeCell ref="AH186:AI186"/>
    <mergeCell ref="AJ186:AK186"/>
    <mergeCell ref="D185:R185"/>
    <mergeCell ref="S185:AD185"/>
    <mergeCell ref="AF185:AG185"/>
    <mergeCell ref="AH185:AI185"/>
    <mergeCell ref="AJ181:AK181"/>
    <mergeCell ref="D184:R184"/>
    <mergeCell ref="S184:AD184"/>
    <mergeCell ref="AF184:AG184"/>
    <mergeCell ref="AH184:AI184"/>
    <mergeCell ref="AJ184:AK184"/>
    <mergeCell ref="B182:C182"/>
    <mergeCell ref="D182:R182"/>
    <mergeCell ref="D183:R183"/>
    <mergeCell ref="AF47:AG47"/>
    <mergeCell ref="AH47:AI47"/>
    <mergeCell ref="B195:I195"/>
    <mergeCell ref="K195:V195"/>
    <mergeCell ref="B196:I196"/>
    <mergeCell ref="K196:V196"/>
    <mergeCell ref="B199:I199"/>
    <mergeCell ref="K199:V199"/>
    <mergeCell ref="B189:AK189"/>
    <mergeCell ref="B191:AK191"/>
    <mergeCell ref="C193:D193"/>
    <mergeCell ref="F193:N193"/>
    <mergeCell ref="P193:AB193"/>
    <mergeCell ref="AJ187:AK187"/>
    <mergeCell ref="D188:R188"/>
    <mergeCell ref="S188:AD188"/>
    <mergeCell ref="AF188:AG188"/>
    <mergeCell ref="AH188:AI188"/>
    <mergeCell ref="AJ188:AK188"/>
    <mergeCell ref="D187:R187"/>
    <mergeCell ref="S187:AD187"/>
    <mergeCell ref="AF187:AG187"/>
    <mergeCell ref="AH187:AI187"/>
    <mergeCell ref="AJ179:AK179"/>
    <mergeCell ref="AJ28:AK28"/>
    <mergeCell ref="B44:AK44"/>
    <mergeCell ref="B46:C46"/>
    <mergeCell ref="D46:R46"/>
    <mergeCell ref="S46:AD46"/>
    <mergeCell ref="AF46:AG46"/>
    <mergeCell ref="AH46:AI46"/>
    <mergeCell ref="AJ46:AK46"/>
    <mergeCell ref="AF52:AG52"/>
    <mergeCell ref="AH52:AI52"/>
    <mergeCell ref="AJ52:AK52"/>
    <mergeCell ref="S51:AD51"/>
    <mergeCell ref="AF51:AG51"/>
    <mergeCell ref="AH51:AI51"/>
    <mergeCell ref="AJ47:AK47"/>
    <mergeCell ref="B48:C48"/>
    <mergeCell ref="D48:R48"/>
    <mergeCell ref="S48:AD48"/>
    <mergeCell ref="AF48:AG48"/>
    <mergeCell ref="AH48:AI48"/>
    <mergeCell ref="AJ48:AK48"/>
    <mergeCell ref="B47:C47"/>
    <mergeCell ref="D47:R47"/>
    <mergeCell ref="S47:AD47"/>
    <mergeCell ref="B60:C60"/>
    <mergeCell ref="D60:R60"/>
    <mergeCell ref="S60:AD60"/>
    <mergeCell ref="AF60:AG60"/>
    <mergeCell ref="AH60:AI60"/>
    <mergeCell ref="AJ58:AK58"/>
    <mergeCell ref="B58:C58"/>
    <mergeCell ref="D58:R58"/>
    <mergeCell ref="S58:AD58"/>
    <mergeCell ref="AF58:AG58"/>
    <mergeCell ref="AH58:AI58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rrichtar</dc:creator>
  <cp:keywords/>
  <dc:description/>
  <cp:lastModifiedBy>Daniela Koričanská</cp:lastModifiedBy>
  <dcterms:created xsi:type="dcterms:W3CDTF">2022-10-11T11:40:26Z</dcterms:created>
  <dcterms:modified xsi:type="dcterms:W3CDTF">2023-02-16T08:52:18Z</dcterms:modified>
  <cp:category/>
  <cp:version/>
  <cp:contentType/>
  <cp:contentStatus/>
</cp:coreProperties>
</file>