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a" sheetId="2" r:id="rId2"/>
    <sheet name="SO 00b" sheetId="3" r:id="rId3"/>
    <sheet name="SO 01" sheetId="4" r:id="rId4"/>
    <sheet name="SO 02" sheetId="5" r:id="rId5"/>
    <sheet name="SO 03" sheetId="6" r:id="rId6"/>
  </sheets>
  <definedNames/>
  <calcPr calcId="124519"/>
</workbook>
</file>

<file path=xl/sharedStrings.xml><?xml version="1.0" encoding="utf-8"?>
<sst xmlns="http://schemas.openxmlformats.org/spreadsheetml/2006/main" count="2484" uniqueCount="592">
  <si>
    <t>Rekapitulace ceny</t>
  </si>
  <si>
    <t>Stavba: 04_2021 - Parkoviště na ul. Luční v Novém Jičíně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</si>
  <si>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</si>
  <si>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</si>
  <si>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</si>
  <si>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</si>
  <si>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</si>
  <si>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</si>
  <si>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</si>
  <si>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</si>
  <si>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</si>
  <si>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</si>
  <si>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</si>
  <si>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</si>
  <si>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04_2021</t>
  </si>
  <si>
    <t>Parkoviště na ul. Luční v Novém Jičíně</t>
  </si>
  <si>
    <t>O</t>
  </si>
  <si>
    <t>Rozpočet:</t>
  </si>
  <si>
    <t>0,00</t>
  </si>
  <si>
    <t>15,00</t>
  </si>
  <si>
    <t>21,00</t>
  </si>
  <si>
    <t>3</t>
  </si>
  <si>
    <t>2</t>
  </si>
  <si>
    <t>SO 00a</t>
  </si>
  <si>
    <t>Ostatní a vedlejší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</si>
  <si>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</si>
  <si>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</si>
  <si>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</si>
  <si>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</si>
  <si>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</si>
  <si>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</si>
  <si>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</si>
  <si>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</si>
  <si>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</si>
  <si>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</si>
  <si>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</si>
  <si>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</si>
  <si>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</si>
  <si>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</si>
  <si>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</si>
  <si>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</si>
  <si>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</si>
  <si>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</si>
  <si>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</si>
  <si>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</si>
  <si>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02620</t>
  </si>
  <si>
    <t/>
  </si>
  <si>
    <t>ZKOUŠENÍ KONSTRUKCÍ A PRACÍ NEZÁVISLOU ZKUŠEBNOU</t>
  </si>
  <si>
    <t>KPL</t>
  </si>
  <si>
    <t>PP</t>
  </si>
  <si>
    <t>1 zatěžovací zkouška</t>
  </si>
  <si>
    <t>VV</t>
  </si>
  <si>
    <t>TS</t>
  </si>
  <si>
    <t>zahrnuje veškeré náklady spojené s objednatelem požadovanými zkouškami</t>
  </si>
  <si>
    <t>02911</t>
  </si>
  <si>
    <t>OSTATNÍ POŽADAVKY - GEODETICKÉ ZAMĚŘENÍ</t>
  </si>
  <si>
    <t>zahrnuje veškeré náklady spojené s objednatelem požadovanými pracemi</t>
  </si>
  <si>
    <t>02944</t>
  </si>
  <si>
    <t>OSTAT POŽADAVKY - DOKUMENTACE SKUTEČ PROVEDENÍ V DIGIT FORMĚ</t>
  </si>
  <si>
    <t>02945</t>
  </si>
  <si>
    <t>OSTAT POŽADAVKY - GEOMETRICKÝ PLÁN</t>
  </si>
  <si>
    <t>položka zahrnuje: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</si>
  <si>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</si>
  <si>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</si>
  <si>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</si>
  <si>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SO 00b</t>
  </si>
  <si>
    <t>Dočasné dopravní značení</t>
  </si>
  <si>
    <t>Ostatní konstrukce a práce</t>
  </si>
  <si>
    <t>914122</t>
  </si>
  <si>
    <t>DOPRAVNÍ ZNAČKY ZÁKLADNÍ VELIKOSTI OCELOVÉ FÓLIE TŘ 1 - MONTÁŽ S PŘEMÍSTĚNÍM</t>
  </si>
  <si>
    <t>KUS</t>
  </si>
  <si>
    <t>A15 2=2,000 [A] 
B20a 2=2,000 [B] 
IP 22 2=2,000 [C] 
Celkem: A+B+C=6,000 [D]</t>
  </si>
  <si>
    <t>položka zahrnuje: 
- dopravu demontované značky z dočasné skládky 
- osazení a montáž značky na místě určeném projektem 
- nutnou opravu poškozených částí 
nezahrnuje dodávku značky</t>
  </si>
  <si>
    <t>914123</t>
  </si>
  <si>
    <t>DOPRAVNÍ ZNAČKY ZÁKLADNÍ VELIKOSTI OCELOVÉ FÓLIE TŘ 1 - DEMONTÁŽ</t>
  </si>
  <si>
    <t>Položka zahrnuje odstranění, demontáž a odklizení materiálu s odvozem na předepsané místo</t>
  </si>
  <si>
    <t>914129</t>
  </si>
  <si>
    <t>DOPRAV ZNAČKY ZÁKLAD VEL OCEL FÓLIE TŘ 1 - NÁJEMNÉ</t>
  </si>
  <si>
    <t>KSDEN</t>
  </si>
  <si>
    <t>Pronájem po dobu 60 dnů 
A15 2*60=120,000 [A] 
B20a 2*60=120,000 [B] 
IP 22 2*60=120,000 [C] 
Celkem: A+B+C=360,000 [D]</t>
  </si>
  <si>
    <t>položka zahrnuje sazbu za pronájem dopravních značek a zařízení, počet jednotek je určen jako součin počtu značek a počtu dní použití</t>
  </si>
  <si>
    <t>914952</t>
  </si>
  <si>
    <t>SLOUPKY A STOJKY DZ Z JÄKL PROF PRO OCEL STOJAN MONT S PŘESUN</t>
  </si>
  <si>
    <t>A15+B20a 2=2,000 [A] 
IP 22 2=2,000 [B] 
Celkem: A+B=4,000 [C]</t>
  </si>
  <si>
    <t>položka zahrnuje: 
- dopravu demontovaného zařízení z dočasné skládky 
- osazení a montáž zařízení na místě určeném projektem 
- nutnou opravu poškozených částí 
nezahrnuje dodávku sloupku, stojky a upevňovacího zařízení</t>
  </si>
  <si>
    <t>914953</t>
  </si>
  <si>
    <t>SLOUPKY A STOJKY DZ Z JÄKL PROFILŮ PRO OCEL STOJAN DEMONTÁŽ</t>
  </si>
  <si>
    <t>914959</t>
  </si>
  <si>
    <t>SLOUP A STOJKY DZ Z JÄKL PRO OCEL STOJAN NÁJEMNÉ</t>
  </si>
  <si>
    <t>Pronájem po dobu 60 dnů 
A15+B20a 2*60=120,000 [A] 
IP 22 2*60=120,000 [B] 
Celkem: A+B=240,000 [C]</t>
  </si>
  <si>
    <t>položka zahrnuje sazbu za pronájem dopravních značek a zařízení. Počet měrných jednotek se určí jako součin počtu sloupků a počtu dní použití</t>
  </si>
  <si>
    <t>7</t>
  </si>
  <si>
    <t>916352</t>
  </si>
  <si>
    <t>SMĚROVACÍ DESKY Z4 OBOUSTR S FÓLIÍ TŘ 1 - MONTÁŽ S PŘESUNEM</t>
  </si>
  <si>
    <t>Z4a 3=3,000 [A]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</si>
  <si>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</si>
  <si>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8</t>
  </si>
  <si>
    <t>916353</t>
  </si>
  <si>
    <t>SMĚROVACÍ DESKY Z4 OBOUSTR S FÓLIÍ TŘ 1 - DEMONTÁŽ</t>
  </si>
  <si>
    <t>Položka zahrnuje odstranění, demontáž a odklizení zařízení s odvozem na předepsané místo</t>
  </si>
  <si>
    <t>916359</t>
  </si>
  <si>
    <t>SMĚROVACÍ DESKY Z4 OBOUSTR S FÓLIÍ TŘ 1 - NÁJEMNÉ</t>
  </si>
  <si>
    <t>Pronájem po dobu 60 dnů 
Z4a 3*60=180,000 [A]</t>
  </si>
  <si>
    <t>položka zahrnuje sazbu za pronájem zařízení. Počet měrných jednotek se určí jako součin počtu zařízení a počtu dní použití.</t>
  </si>
  <si>
    <t>SO 01</t>
  </si>
  <si>
    <t>Parkoviště vč. odvodnění</t>
  </si>
  <si>
    <t>014102</t>
  </si>
  <si>
    <t>POPLATKY ZA SKLÁDKU</t>
  </si>
  <si>
    <t>T</t>
  </si>
  <si>
    <t>beton</t>
  </si>
  <si>
    <t>pol.č. 113185 1,099*2,3=2,528 [A] 
pol.č. 11352 
19,32*0,15*0,25*1,1*2,3=1,833 [E] 
21,12*0,1*0,25*1,1*2,3=1,336 [F] 
pol.č. 113155 0,44*2,3=1,012 [G] 
Celkem: A+E+F+G=6,709 [H]</t>
  </si>
  <si>
    <t>zahrnuje veškeré poplatky provozovateli skládky související s uložením odpadu na skládce.</t>
  </si>
  <si>
    <t>zemina</t>
  </si>
  <si>
    <t>pol.č. 122735 135,586*2,0=271,172 [A] 
pol.č. 113325 20,88*2,0=41,760 [B] 
pol.č. 132735 12,2*2,0=24,400 [C] 
Celkem: A+B+C=337,332 [D]</t>
  </si>
  <si>
    <t>X</t>
  </si>
  <si>
    <t>položka čerpána pouze za souhlasu investora v případě zjištění neúnosné stávající zemní pláně</t>
  </si>
  <si>
    <t>pol.č. 123735.X 62,8*2,0=125,600 [A]</t>
  </si>
  <si>
    <t>Zemní práce</t>
  </si>
  <si>
    <t>11202</t>
  </si>
  <si>
    <t>KÁCENÍ STROMŮ D KMENE DO 0,9M S ODSTRANĚNÍM PAŘEZŮ</t>
  </si>
  <si>
    <t>likvidace kořenů a větví v režii zhotovitele, kmeny předány vlastníkům</t>
  </si>
  <si>
    <t>2=2,000 [A]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</si>
  <si>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</si>
  <si>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113155</t>
  </si>
  <si>
    <t>ODSTRANĚNÍ KRYTU ZPEVNĚNÝCH PLOCH Z BETONU, ODVOZ DO 8KM</t>
  </si>
  <si>
    <t>M3</t>
  </si>
  <si>
    <t>vč. odvozu a uložení na skládku</t>
  </si>
  <si>
    <t>2,9*0,15=0,435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</si>
  <si>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</si>
  <si>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113185</t>
  </si>
  <si>
    <t>ODSTRANĚNÍ KRYTU ZPEVNĚNÝCH PLOCH Z DLAŽDIC, ODVOZ DO 8KM</t>
  </si>
  <si>
    <t>sjezd 
1,1*(309,9+4,1-298,8)*0,06=1,003 [A] 
čtvercová dlažba 
8*0,3*0,04=0,096 [B] 
Celkem: A+B=1,099 [C]</t>
  </si>
  <si>
    <t>113325</t>
  </si>
  <si>
    <t>ODSTRAN PODKL ZPEVNĚNÝCH PLOCH Z KAMENIVA NESTMEL, ODVOZ DO 8KM</t>
  </si>
  <si>
    <t>1,2*(309,9+4,1-298,8+7,3+2,4+5,5+(5,2-0,8))*0,5=20,880 [A]</t>
  </si>
  <si>
    <t>11352</t>
  </si>
  <si>
    <t>ODSTRANĚNÍ CHODNÍKOVÝCH A SILNIČNÍCH OBRUBNÍKŮ BETONOVÝCH</t>
  </si>
  <si>
    <t>M</t>
  </si>
  <si>
    <t>š. 150mm 1,2*(1,0+15,1)=19,320 [A] 
š. 100mm1,2*(6,6+4,2+3,5+1,0+1,2+1,1)=21,120 [B] 
Celkem: A+B=40,440 [C]</t>
  </si>
  <si>
    <t>113725</t>
  </si>
  <si>
    <t>FRÉZOVÁNÍ ZPEVNĚNÝCH PLOCH ASFALTOVÝCH, ODVOZ DO 8KM</t>
  </si>
  <si>
    <t>vč. odvozu, uložení a poplatku za skládku</t>
  </si>
  <si>
    <t>7,6*0,1=0,760 [A]</t>
  </si>
  <si>
    <t>122731</t>
  </si>
  <si>
    <t>ODKOPÁVKY A PROKOPÁVKY OBECNÉ TŘ. I, ODVOZ DO 1KM</t>
  </si>
  <si>
    <t>s ponecháním na meziskládce pro zpětný zásyp</t>
  </si>
  <si>
    <t>30 % objemu 
1,3*0,45*(298,8+12,7+0,6+(0,6+0,2)+16,6+1,6)=193,694 [A] 
A*0,3=58,108 [B]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</si>
  <si>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</si>
  <si>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11</t>
  </si>
  <si>
    <t>122735</t>
  </si>
  <si>
    <t>ODKOPÁVKY A PROKOPÁVKY OBECNÉ TŘ. I, ODVOZ DO 8KM</t>
  </si>
  <si>
    <t>předpoklad 70 % objemu s odvozem na skládku 
1,3*0,45*(298,8+12,7+0,6+(0,6+0,2)+16,6+1,6)=193,694 [A] 
A*0,7=135,586 [B]</t>
  </si>
  <si>
    <t>12</t>
  </si>
  <si>
    <t>123735</t>
  </si>
  <si>
    <t>ODKOP PRO SPOD STAVBU SILNIC A ŽELEZNIC TŘ. I, ODVOZ DO 8KM</t>
  </si>
  <si>
    <t>S1 
0,2*(309,9+4,1)=62,800 [A]</t>
  </si>
  <si>
    <t>13</t>
  </si>
  <si>
    <t>132735</t>
  </si>
  <si>
    <t>HLOUBENÍ RÝH ŠÍŘ DO 2M PAŽ I NEPAŽ TŘ. I, ODVOZ DO 8KM</t>
  </si>
  <si>
    <t>kanalizační přípojka 
1,0*(4,4+0,1+2,4+0,1+1,6+2,6)=11,200 [A] 
kanalizační šachta 
1,0=1,000 [B] 
Celkem: A+B=12,200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</si>
  <si>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</si>
  <si>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14</t>
  </si>
  <si>
    <t>17411</t>
  </si>
  <si>
    <t>ZÁSYP JAM A RÝH ZEMINOU SE ZHUTNĚNÍM</t>
  </si>
  <si>
    <t>zeminou z meziskládky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</si>
  <si>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</si>
  <si>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15</t>
  </si>
  <si>
    <t>17481</t>
  </si>
  <si>
    <t>ZÁSYP JAM A RÝH Z NAKUPOVANÝCH MATERIÁLŮ</t>
  </si>
  <si>
    <t>ŠDb</t>
  </si>
  <si>
    <t>Zásyp rýhy kanalizační přípojky 
1,0*(4,4+0,1+2,4+0,1+1,6+2,6)=11,200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</si>
  <si>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</si>
  <si>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16</t>
  </si>
  <si>
    <t>18110</t>
  </si>
  <si>
    <t>ÚPRAVA PLÁNĚ SE ZHUTNĚNÍM V HORNINĚ TŘ. I</t>
  </si>
  <si>
    <t>M2</t>
  </si>
  <si>
    <t>S1 (min. 45 MPa) 
376,8=376,800 [A] 
S2 (min. 30 MPa) 
15,96=15,960 [B] 
Celkem: A+B=392,760 [C]</t>
  </si>
  <si>
    <t>položka zahrnuje úpravu pláně včetně vyrovnání výškových rozdílů. Míru zhutnění určuje projekt.</t>
  </si>
  <si>
    <t>17</t>
  </si>
  <si>
    <t>18222</t>
  </si>
  <si>
    <t>ROZPROSTŘENÍ ORNICE VE SVAHU V TL DO 0,15M</t>
  </si>
  <si>
    <t>1,2*90,5=108,600 [A]</t>
  </si>
  <si>
    <t>položka zahrnuje: 
nutné přemístění ornice z dočasných skládek vzdálených do 50m 
rozprostření ornice v předepsané tloušťce ve svahu přes 1:5</t>
  </si>
  <si>
    <t>18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</si>
  <si>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</si>
  <si>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</si>
  <si>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</si>
  <si>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19</t>
  </si>
  <si>
    <t>1840E1</t>
  </si>
  <si>
    <t>PŘESAZOVÁNÍ KEŘŮ</t>
  </si>
  <si>
    <t>východní strana parkoviště 
1=1,000 [A]</t>
  </si>
  <si>
    <t>Položka přesazování keřů zahrnuje vykopání na původním místě,  hloubení jamek pro nové osazení (min. rozměry pro keře 30/30/30cm) s event. výměnou půdy, s hnojením anorganickým hnojivem a přídavkem organického hnojiva min. 2kg pro keře, zálivku, kůly, a pod. 
položka zahrnuje veškerý materiál, výrobky a polotovary, včetně mimostaveništní a vnitrostaveništní dopravy (rovněž přesuny), včetně naložení a složení, případně s uložením</t>
  </si>
  <si>
    <t>20</t>
  </si>
  <si>
    <t>184D14</t>
  </si>
  <si>
    <t>VYSAZOVÁNÍ STROMŮ JEHLIČNATÝCH S BALEM VÝŠKY KMENE DO 1,5M</t>
  </si>
  <si>
    <t>Douglaska tisolistá, v. 1,25-1,5 m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</si>
  <si>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
položka zahrnuje veškerý materiál, výrobky a polotovary, včetně mimostaveništní a vnitrostaveništní dopravy (rovněž přesuny), včetně naložení a složení, případně s uložením</t>
  </si>
  <si>
    <t>Základy</t>
  </si>
  <si>
    <t>21</t>
  </si>
  <si>
    <t>21152</t>
  </si>
  <si>
    <t>SANAČNÍ ŽEBRA Z KAMENIVA DRCENÉHO</t>
  </si>
  <si>
    <t>položka zahrnuje dodávku předepsaného kameniva, mimostaveništní a vnitrostaveništní dopravu a jeho uložení není-li v zadávací dokumentaci uvedeno jinak, jedná se o nakupovaný materiál</t>
  </si>
  <si>
    <t>22</t>
  </si>
  <si>
    <t>21197</t>
  </si>
  <si>
    <t>OPLÁŠTĚNÍ ODVODŇOVACÍCH ŽEBER Z GEOTEXTILIE</t>
  </si>
  <si>
    <t>Obalení rýhy trativodu</t>
  </si>
  <si>
    <t>(19,6+6,1)*(0,5*4)*1,2=61,680 [A]</t>
  </si>
  <si>
    <t>položka zahrnuje dodávku předepsané geotextilie, mimostaveništní a vnitrostaveništní dopravu a její uložení včetně potřebných přesahů (nezapočítávají se do výměry)</t>
  </si>
  <si>
    <t>23</t>
  </si>
  <si>
    <t>21261</t>
  </si>
  <si>
    <t>TRATIVODY KOMPLET Z TRUB Z PLAST HMOT DN DO 80MM</t>
  </si>
  <si>
    <t>vč. pískového lože</t>
  </si>
  <si>
    <t>drenážní potruí za palisádou 
1,2*27,5=33,000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</si>
  <si>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</si>
  <si>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24</t>
  </si>
  <si>
    <t>212625</t>
  </si>
  <si>
    <t>TRATIVODY KOMPL Z TRUB Z PLAST HM DN DO 100MM, RÝHA TŘ I</t>
  </si>
  <si>
    <t>vč. zemních prací (výkop 0,5/0,5) a, ŠP lože a obsypu kamenivem fr. 16/32</t>
  </si>
  <si>
    <t>(19,6+6,1)*1,2=30,840 [A]</t>
  </si>
  <si>
    <t>25</t>
  </si>
  <si>
    <t>21461C</t>
  </si>
  <si>
    <t>SEPARAČNÍ GEOTEXTILIE DO 300G/M2</t>
  </si>
  <si>
    <t>300 g/m2</t>
  </si>
  <si>
    <t>S1 
1,2*(309,9+4,1)=376,800 [A] 
S2 
1,2*(12,7+0,6)=15,960 [B] 
Celkem: A+B=392,760 [C]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</si>
  <si>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</si>
  <si>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Komunikace</t>
  </si>
  <si>
    <t>26</t>
  </si>
  <si>
    <t>56310</t>
  </si>
  <si>
    <t>VOZOVKOVÉ VRSTVY Z MECHANICKY ZPEVNĚNÉHO KAMENIVA</t>
  </si>
  <si>
    <t>S1  
1,3*0,15*(309,9+4,1)=61,230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</si>
  <si>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</si>
  <si>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28</t>
  </si>
  <si>
    <t>56330</t>
  </si>
  <si>
    <t>VOZOVKOVÉ VRSTVY ZE ŠTĚRKODRTI</t>
  </si>
  <si>
    <t>S1 
1,5*0,15*(309,9+4,1)=70,650 [A] 
S2 
1,5*(12,7+0,6)*0,15=2,993 [B] 
Celkem: A+B=73,643 [C]</t>
  </si>
  <si>
    <t>27</t>
  </si>
  <si>
    <t>ŠDa</t>
  </si>
  <si>
    <t>S3 
0,1*7,6=0,760 [A]</t>
  </si>
  <si>
    <t>29</t>
  </si>
  <si>
    <t>572111</t>
  </si>
  <si>
    <t>INFILTRAČNÍ POSTŘIK ASFALTOVÝ DO 0,5KG/M2</t>
  </si>
  <si>
    <t>0,5 kg/m2</t>
  </si>
  <si>
    <t>S3 
7,6=7,600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</si>
  <si>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</si>
  <si>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30</t>
  </si>
  <si>
    <t>572213</t>
  </si>
  <si>
    <t>SPOJOVACÍ POSTŘIK Z EMULZE DO 0,5KG/M2</t>
  </si>
  <si>
    <t>31</t>
  </si>
  <si>
    <t>574A33</t>
  </si>
  <si>
    <t>ASFALTOVÝ BETON PRO OBRUSNÉ VRSTVY ACO 11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</si>
  <si>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</si>
  <si>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32</t>
  </si>
  <si>
    <t>574E56</t>
  </si>
  <si>
    <t>ASFALTOVÝ BETON PRO PODKLADNÍ VRSTVY ACP 16+, 16S TL. 60MM</t>
  </si>
  <si>
    <t>33</t>
  </si>
  <si>
    <t>582611</t>
  </si>
  <si>
    <t>KRYTY Z BETON DLAŽDIC SE ZÁMKEM ŠEDÝCH TL 60MM DO LOŽE Z KAM</t>
  </si>
  <si>
    <t>S2 
12,7=12,700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</si>
  <si>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</si>
  <si>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34</t>
  </si>
  <si>
    <t>582612</t>
  </si>
  <si>
    <t>KRYTY Z BETON DLAŽDIC SE ZÁMKEM ŠEDÝCH TL 80MM DO LOŽE Z KAM</t>
  </si>
  <si>
    <t>S1  
309,9=309,900 [A]</t>
  </si>
  <si>
    <t>35</t>
  </si>
  <si>
    <t>58261A</t>
  </si>
  <si>
    <t>KRYTY Z BETON DLAŽDIC SE ZÁMKEM BAREV RELIÉF TL 60MM DO LOŽE Z KAM</t>
  </si>
  <si>
    <t>S2 
0,6=0,600 [A]</t>
  </si>
  <si>
    <t>36</t>
  </si>
  <si>
    <t>58261B</t>
  </si>
  <si>
    <t>KRYTY Z BETON DLAŽDIC SE ZÁMKEM BAREV RELIÉF TL 80MM DO LOŽE Z KAM</t>
  </si>
  <si>
    <t>S1 
4,1=4,100 [A]</t>
  </si>
  <si>
    <t>37</t>
  </si>
  <si>
    <t>587206</t>
  </si>
  <si>
    <t>PŘEDLÁŽDĚNÍ KRYTU Z BETONOVÝCH DLAŽDIC SE ZÁMKEM</t>
  </si>
  <si>
    <t>vč. nového lože ze ŠP</t>
  </si>
  <si>
    <t>1,1*15,2=16,720 [A]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</si>
  <si>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</si>
  <si>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38</t>
  </si>
  <si>
    <t>58920</t>
  </si>
  <si>
    <t>VÝPLŇ SPAR MODIFIKOVANÝM ASFALTEM</t>
  </si>
  <si>
    <t>AZM</t>
  </si>
  <si>
    <t>S3 
1,1*16,1=17,710 [A]</t>
  </si>
  <si>
    <t>položka zahrnuje: 
- dodávku předepsaného materiálu 
- vyčištění a výplň spar tímto materiálem</t>
  </si>
  <si>
    <t>Přidružená stavební výroba</t>
  </si>
  <si>
    <t>39</t>
  </si>
  <si>
    <t>71111.R</t>
  </si>
  <si>
    <t>IZOLACE BĚŽNÝCH KONSTRUKCÍ PROTI ZEMNÍ VLHKOSTI Z PE FÓLIÍ</t>
  </si>
  <si>
    <t>Nopová folie</t>
  </si>
  <si>
    <t>1,0*((9,7+26,5+11,8)+(91,3-48,0)*2+8,8*2)=152,200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</si>
  <si>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</si>
  <si>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Potrubí</t>
  </si>
  <si>
    <t>40</t>
  </si>
  <si>
    <t>87433</t>
  </si>
  <si>
    <t>POTRUBÍ Z TRUB PLASTOVÝCH ODPADNÍCH DN DO 150MM</t>
  </si>
  <si>
    <t>DN 150</t>
  </si>
  <si>
    <t>Kanalizační přípojka 1,1*(7,0+13,0)=22,000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</si>
  <si>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</si>
  <si>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41</t>
  </si>
  <si>
    <t>891.R</t>
  </si>
  <si>
    <t>KALOVÝ KOŠ</t>
  </si>
  <si>
    <t>- Položka zahrnuje kompletní montáž dle technologického předpisu, dodávku armatury, veškerou mimostaveništní a vnitrostaveništní dopravu.</t>
  </si>
  <si>
    <t>42</t>
  </si>
  <si>
    <t>89712</t>
  </si>
  <si>
    <t>VPUSŤ KANALIZAČNÍ ULIČNÍ KOMPLETNÍ Z BETONOVÝCH DÍLCŮ</t>
  </si>
  <si>
    <t>DN 450, vč. litinové mříže 300/500 D 400 a kalového koše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</si>
  <si>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</si>
  <si>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43</t>
  </si>
  <si>
    <t>897724</t>
  </si>
  <si>
    <t>ČISTÍCÍ KUSY ŠTĚRBIN ŽLABŮ Z BETON DÍLCŮ SV. ŠÍŘKY DO 250MM</t>
  </si>
  <si>
    <t>TZD-Q 220/250/1000-MV</t>
  </si>
  <si>
    <t>položka zahrnuje dodávku a osazení předepsaného dílce 
nezahrnuje předepsané podkladní konstrukce</t>
  </si>
  <si>
    <t>44</t>
  </si>
  <si>
    <t>89914</t>
  </si>
  <si>
    <t>ŠACHTOVÉ BETONOVÉ SKRUŽE SAMOSTATNÉ</t>
  </si>
  <si>
    <t>TBV-Q 450/295/5b 1=1,000 [A] 
TBV-Q 450/350/3a PVC 1=1,000 [B] 
Celkem: A+B=2,000 [C]</t>
  </si>
  <si>
    <t>- Položka zahrnuje veškerý materiál, výrobky a polotovary, včetně mimostaveništní a vnitrostaveništní dopravy (rovněž přesuny), včetně naložení a složení,případně s uložením.</t>
  </si>
  <si>
    <t>45</t>
  </si>
  <si>
    <t>89948</t>
  </si>
  <si>
    <t>VÝŘEZ, VÝSEK, ÚTES NA POTRUBÍ DN DO 800MM</t>
  </si>
  <si>
    <t>Navrtávka přípojky DN 150 do stáv. beton. šachty č. 418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</si>
  <si>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</si>
  <si>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46</t>
  </si>
  <si>
    <t>91228</t>
  </si>
  <si>
    <t>SMĚROVÉ SLOUPKY Z PLAST HMOT VČETNĚ ODRAZNÉHO PÁSKU</t>
  </si>
  <si>
    <t>Z11g 2=2,000 [A]</t>
  </si>
  <si>
    <t>položka zahrnuje: 
- dodání a osazení sloupku včetně nutných zemních prací 
- vnitrostaveništní a mimostaveništní doprava 
- odrazky plastové nebo z retroreflexní fólie</t>
  </si>
  <si>
    <t>47</t>
  </si>
  <si>
    <t>914121</t>
  </si>
  <si>
    <t>DOPRAVNÍ ZNAČKY ZÁKLADNÍ VELIKOSTI OCELOVÉ FÓLIE TŘ 1 - DODÁVKA A MONTÁŽ</t>
  </si>
  <si>
    <t>IP11c 1=1,000 [A] 
IP11b 1=1,000 [B] 
IP12 1=1,000 [C] 
Celkem: A+B+C=3,000 [D]</t>
  </si>
  <si>
    <t>položka zahrnuje: 
- dodávku a montáž značek v požadovaném provedení</t>
  </si>
  <si>
    <t>48</t>
  </si>
  <si>
    <t>914911</t>
  </si>
  <si>
    <t>SLOUPKY A STOJKY DOPRAVNÍCH ZNAČEK Z OCEL TRUBEK SE ZABETONOVÁNÍM - DODÁVKA A MONTÁŽ</t>
  </si>
  <si>
    <t>IP11c 1=1,000 [A] 
IP12 1=1,000 [B] 
Celkem: A+B=2,000 [C]</t>
  </si>
  <si>
    <t>položka zahrnuje: 
- sloupky a upevňovací zařízení včetně jejich osazení (betonová patka, zemní práce)</t>
  </si>
  <si>
    <t>49</t>
  </si>
  <si>
    <t>915111</t>
  </si>
  <si>
    <t>VODOROVNÉ DOPRAVNÍ ZNAČENÍ BARVOU HLADKÉ - DODÁVKA A POKLÁDKA</t>
  </si>
  <si>
    <t>V10b 5=5,000 [A] 
V10d (22,5+2,1+58,2)*0,125=10,350 [B] 
V12c 9*0,125=1,125 [C] 
V13a 4,8=4,800 [D] 
Celkem: A+B+C+D=21,275 [E]</t>
  </si>
  <si>
    <t>položka zahrnuje: 
- dodání a pokládku nátěrového materiálu (měří se pouze natíraná plocha) 
- předznačení a reflexní úpravu</t>
  </si>
  <si>
    <t>50</t>
  </si>
  <si>
    <t>91551</t>
  </si>
  <si>
    <t>VODOROVNÉ DOPRAVNÍ ZNAČENÍ - PŘEDEM PŘIPRAVENÉ SYMBOLY</t>
  </si>
  <si>
    <t>piktogram O1</t>
  </si>
  <si>
    <t>položka zahrnuje: 
- dodání a pokládku předepsaného symbolu 
- zahrnuje předznačení a reflexní úpravu</t>
  </si>
  <si>
    <t>51</t>
  </si>
  <si>
    <t>91710</t>
  </si>
  <si>
    <t>OBRUBY Z BETONOVÝCH PALISÁD</t>
  </si>
  <si>
    <t>vč. bet. lože</t>
  </si>
  <si>
    <t>palisáda 200(175)800 
1,1*83*0,2*0,8=14,608 [A] 
palisáda 200(175)1000 
1,1*8*0,2*1,0=1,760 [B] 
Celkem: A+B=16,368 [C]</t>
  </si>
  <si>
    <t>Položka zahrnuje: 
dodání a pokládku betonových palisád o rozměrech předepsaných zadávací dokumentací 
betonové lože i boční betonovou opěrku.</t>
  </si>
  <si>
    <t>52</t>
  </si>
  <si>
    <t>917223</t>
  </si>
  <si>
    <t>SILNIČNÍ A CHODNÍKOVÉ OBRUBY Z BETONOVÝCH OBRUBNÍKŮ ŠÍŘ 100MM</t>
  </si>
  <si>
    <t>14,3=14,300 [A]</t>
  </si>
  <si>
    <t>Položka zahrnuje: 
dodání a pokládku betonových obrubníků o rozměrech předepsaných zadávací dokumentací 
betonové lože i boční betonovou opěrku.</t>
  </si>
  <si>
    <t>53</t>
  </si>
  <si>
    <t>917224</t>
  </si>
  <si>
    <t>SILNIČNÍ A CHODNÍKOVÉ OBRUBY Z BETONOVÝCH OBRUBNÍKŮ ŠÍŘ 150MM</t>
  </si>
  <si>
    <t>28,6=28,600 [A]</t>
  </si>
  <si>
    <t>54</t>
  </si>
  <si>
    <t>919114</t>
  </si>
  <si>
    <t>ŘEZÁNÍ ASFALTOVÉHO KRYTU VOZOVEK TL DO 200MM</t>
  </si>
  <si>
    <t>1,1*(15,1+2*0,5)=17,710 [A]</t>
  </si>
  <si>
    <t>položka zahrnuje řezání vozovkové vrstvy v předepsané tloušťce, včetně spotřeby vody</t>
  </si>
  <si>
    <t>55</t>
  </si>
  <si>
    <t>935111</t>
  </si>
  <si>
    <t>ŠTĚRBINOVÉ ŽLABY Z BETONOVÝCH DÍLCŮ ŠÍŘ DO 400MM VÝŠ DO 500MM BEZ OBRUBY</t>
  </si>
  <si>
    <t>TZD-Q 220/250/1000</t>
  </si>
  <si>
    <t>položka zahrnuje: 
- veškerý materiál, výrobky a polotovary, včetně mimostaveništní a vnitrostaveništní dopravy (rovněž přesuny), včetně naložení a složení,případně s uložením. 
- veškeré práce nutné pro zřízení těchto konstrukcí, včetně zemních prací, lože, ukončení, patek, spárování, úpravy vtoku a výtoku. Měří se v [m] délky osy žlabu bez čistících kusů a odtokových vpustí.</t>
  </si>
  <si>
    <t>56</t>
  </si>
  <si>
    <t>937.R</t>
  </si>
  <si>
    <t>MOBILIÁŘ - PŘESUN LAVIČKY</t>
  </si>
  <si>
    <t>v docházkové vzdálenosti</t>
  </si>
  <si>
    <t>Položka zahrnuje: 
- montáž, osazení a dodávku kompletního zařízení, předepsaného zadávací dokumentací 
- mimostavništní a vnitrostaveništní dopravu 
- nezbytné zemní práce a základové konstrukce 
- předepsanou povrchovou úpravu (nátěry a pod.) 
Pozn.: materiál uvedený v textu představuje rozhodující podíl ve výrobku</t>
  </si>
  <si>
    <t>57</t>
  </si>
  <si>
    <t>9661.R</t>
  </si>
  <si>
    <t>BOURÁNÍ KONSTRUKCÍ KOVOVÝCH</t>
  </si>
  <si>
    <t>vč. patek, likvidace v režii zhotovitele</t>
  </si>
  <si>
    <t>odstranění sušáků 3 ks 
odstranění klepáče 1 ks 
lodstranění sloupku na kuželky 1 ks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</si>
  <si>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</si>
  <si>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SO 02</t>
  </si>
  <si>
    <t>Přeložka vodovodu</t>
  </si>
  <si>
    <t>pol.č. 132735 19,8*2,0=39,600 [A]</t>
  </si>
  <si>
    <t>22,0*0,6*1,5=19,800 [A]</t>
  </si>
  <si>
    <t>85227</t>
  </si>
  <si>
    <t>POTRUBÍ Z TRUB LITINOVÝCH TLAKOVÝCH PŘÍRUBOVÝCH DN DO 100MM</t>
  </si>
  <si>
    <t>přeložka vodovodu DN 100 
tvárná litina, vč. jištěné spojky přírubové 1 ks, hrdlové spojka jištěná 1 ks, hrdlové kolena (30° 2ks, 11,15° 1ks)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</si>
  <si>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tlakové zkoušky ani proplach a dezinfekci</t>
  </si>
  <si>
    <t>SO 03</t>
  </si>
  <si>
    <t>Veřejné osvětlení</t>
  </si>
  <si>
    <t>R.17</t>
  </si>
  <si>
    <t>Podružný materiál</t>
  </si>
  <si>
    <t>C21M</t>
  </si>
  <si>
    <t>Elektromontáže</t>
  </si>
  <si>
    <t>210010004</t>
  </si>
  <si>
    <t>trubka oheb.el.inst. typ 23 R=29mm (PO)</t>
  </si>
  <si>
    <t>210010135</t>
  </si>
  <si>
    <t>trubka ochr.z PE vnitřní do R=80mm (VU)</t>
  </si>
  <si>
    <t>210100001</t>
  </si>
  <si>
    <t>ukonč.vod.v rozv.vč.zap.a konc.do 2.5mm2</t>
  </si>
  <si>
    <t>KS</t>
  </si>
  <si>
    <t>210100003</t>
  </si>
  <si>
    <t>ukonč.vod.v rozv.vč.zap.a konc.do 16mm2</t>
  </si>
  <si>
    <t>210100251</t>
  </si>
  <si>
    <t>ukonč.kab.do 3x2,5 mm2</t>
  </si>
  <si>
    <t>ukonč.kab.smršt.zákl.do 4x10 mm2</t>
  </si>
  <si>
    <t>210102001</t>
  </si>
  <si>
    <t>spojka zemní kabelová do 4x25 mm2/1kV</t>
  </si>
  <si>
    <t>210202011</t>
  </si>
  <si>
    <t>LED svítidlo s kloubem na stožár/výložník (26-115W)</t>
  </si>
  <si>
    <t>210204011</t>
  </si>
  <si>
    <t>stožár ocelový do délky 12m</t>
  </si>
  <si>
    <t>210204201</t>
  </si>
  <si>
    <t>elektrovýzbroj stožáru pro 1 okruh</t>
  </si>
  <si>
    <t>210220022</t>
  </si>
  <si>
    <t>uzem. v zemi FeZn R=8-10 mm vč.svorek;propoj.aj.</t>
  </si>
  <si>
    <t>210220302</t>
  </si>
  <si>
    <t>svorky hromosv.nad 2 šrouby(ST;SJ;SK;SZ;SR01;02)</t>
  </si>
  <si>
    <t>210220361</t>
  </si>
  <si>
    <t>tyčový zemnič vč.zaražení do země a připoj. do 2m</t>
  </si>
  <si>
    <t>210220401</t>
  </si>
  <si>
    <t>označení svodu štítky smalt.;umělá hmota</t>
  </si>
  <si>
    <t>210220458</t>
  </si>
  <si>
    <t>nátěr zemního vodiče</t>
  </si>
  <si>
    <t>210290701</t>
  </si>
  <si>
    <t>sestavení svítidla VO</t>
  </si>
  <si>
    <t>210800524</t>
  </si>
  <si>
    <t>CY 1.5 mm2 černý (VU)</t>
  </si>
  <si>
    <t>210810005</t>
  </si>
  <si>
    <t>CYKY 3Jx1.5 mm2 750V (VU)</t>
  </si>
  <si>
    <t>210901045</t>
  </si>
  <si>
    <t>CYKY 4Jx10 mm2 750V (VU)</t>
  </si>
  <si>
    <t>210950101</t>
  </si>
  <si>
    <t>označovací štítek na kabel</t>
  </si>
  <si>
    <t>210950202</t>
  </si>
  <si>
    <t>přípl. za zatahování kab. při váze kab. do 2kg</t>
  </si>
  <si>
    <t>214280810</t>
  </si>
  <si>
    <t>písmomalířské práce číslice a písmena do 100mm</t>
  </si>
  <si>
    <t>214280861</t>
  </si>
  <si>
    <t>Nakreslení blesku na stožar. dvířka</t>
  </si>
  <si>
    <t>214281001</t>
  </si>
  <si>
    <t>natočení (směrování) svítidel</t>
  </si>
  <si>
    <t>C46M</t>
  </si>
  <si>
    <t>460010024</t>
  </si>
  <si>
    <t>vytyč.trati kab.vedení v zastavěném prostoru</t>
  </si>
  <si>
    <t>KM</t>
  </si>
  <si>
    <t>460030028</t>
  </si>
  <si>
    <t>Ochrana výkopu proti spadnutí kolemjdoucích - zábrana</t>
  </si>
  <si>
    <t>460050003</t>
  </si>
  <si>
    <t>jáma pro J stožár jedn.6-8m v rovině zem.tř.3</t>
  </si>
  <si>
    <t>460050602</t>
  </si>
  <si>
    <t>ruční výkop jámy (sond) zem.tř.3-4</t>
  </si>
  <si>
    <t>460070004</t>
  </si>
  <si>
    <t>Startovací jáma pro protlak v rovině zem.tř.3</t>
  </si>
  <si>
    <t>460070014</t>
  </si>
  <si>
    <t>Výstupní jáma pro protlak v zem.tř.3</t>
  </si>
  <si>
    <t>460080002</t>
  </si>
  <si>
    <t>betonový základ do bednění</t>
  </si>
  <si>
    <t>460100023</t>
  </si>
  <si>
    <t>pouzdrový zákl.pro stožár VO v trase 300x1500mm</t>
  </si>
  <si>
    <t>460120002</t>
  </si>
  <si>
    <t>zához jámy (sond) zem.tř. 3-4</t>
  </si>
  <si>
    <t>zához jámy zem.tř. 3-4</t>
  </si>
  <si>
    <t>460200163</t>
  </si>
  <si>
    <t>kabel.rýha 35cm/šíř. 80cm/hl. zem.tř.3</t>
  </si>
  <si>
    <t>460200303</t>
  </si>
  <si>
    <t>kabel.rýha 50cm/šíř. 120cm/hl. zem.tř.3</t>
  </si>
  <si>
    <t>460300006</t>
  </si>
  <si>
    <t>hutnění zeminy vrstvy 20cm</t>
  </si>
  <si>
    <t>460300210</t>
  </si>
  <si>
    <t>protlač.otvoru strojně - pevné stěny prům. do 110mm</t>
  </si>
  <si>
    <t>460420501</t>
  </si>
  <si>
    <t>křižovatka s SDL vedením</t>
  </si>
  <si>
    <t>460490012</t>
  </si>
  <si>
    <t>fólie výstražná z PVC šířky 33cm</t>
  </si>
  <si>
    <t>460490013</t>
  </si>
  <si>
    <t>popis fólie - VO -</t>
  </si>
  <si>
    <t>460500002</t>
  </si>
  <si>
    <t>betonová spádová deska stožáru</t>
  </si>
  <si>
    <t>460510031</t>
  </si>
  <si>
    <t>Zatěsnění konců kab. chrániček</t>
  </si>
  <si>
    <t>460510121</t>
  </si>
  <si>
    <t>kab.prostup v protl.otv.z polyprop.rour R=110mm</t>
  </si>
  <si>
    <t>460560163</t>
  </si>
  <si>
    <t>ruč.zához.kab.rýhy 35cm šíř.80cm hl.zem.tř.3</t>
  </si>
  <si>
    <t>460560303</t>
  </si>
  <si>
    <t>ruč.zához.kab.rýhy 50cm šíř.120cm hl.zem.tř.3</t>
  </si>
  <si>
    <t>460620013</t>
  </si>
  <si>
    <t>provizorní úprava terénu zem.tř.3</t>
  </si>
  <si>
    <t>Materiály</t>
  </si>
  <si>
    <t>000001</t>
  </si>
  <si>
    <t>Drobný elektroinstalační a spojovací materíál</t>
  </si>
  <si>
    <t>00203</t>
  </si>
  <si>
    <t>trubka ohebná instal. PVC 23 R=29mm</t>
  </si>
  <si>
    <t>01424</t>
  </si>
  <si>
    <t>zemní tyč ZT 2000x28mm</t>
  </si>
  <si>
    <t>01426</t>
  </si>
  <si>
    <t>svorka SP 1 k připojení kovových částí</t>
  </si>
  <si>
    <t>01488</t>
  </si>
  <si>
    <t>označovací štítek zemniče</t>
  </si>
  <si>
    <t>02803</t>
  </si>
  <si>
    <t>CY 1.5mm2 černý</t>
  </si>
  <si>
    <t>03000330</t>
  </si>
  <si>
    <t>kabel CYKY-J 4x10</t>
  </si>
  <si>
    <t>050198</t>
  </si>
  <si>
    <t>STOZAR sv.v. 7,2m ZAROVY ZINEK třístupňový 133/108/89</t>
  </si>
  <si>
    <t>06170</t>
  </si>
  <si>
    <t>svorka k zemnící tyči SJ 02</t>
  </si>
  <si>
    <t>10.050.820</t>
  </si>
  <si>
    <t>Spojka zemní kabelová pro průřez 4x10-35</t>
  </si>
  <si>
    <t>10.076.046</t>
  </si>
  <si>
    <t>Kryt KS 8 dotykový IP20 pro SR 46</t>
  </si>
  <si>
    <t>10.076.697</t>
  </si>
  <si>
    <t>Cu stožárová svorkovnicová výzbroj s jednou sadou pojistek E14</t>
  </si>
  <si>
    <t>10001000</t>
  </si>
  <si>
    <t>Betonová směs</t>
  </si>
  <si>
    <t>1116331723000</t>
  </si>
  <si>
    <t>suspenze - gumoasfalt</t>
  </si>
  <si>
    <t>KG</t>
  </si>
  <si>
    <t>16011150</t>
  </si>
  <si>
    <t>drát FeZn 10 mm (16m)</t>
  </si>
  <si>
    <t>21011515</t>
  </si>
  <si>
    <t>trubka PE 63</t>
  </si>
  <si>
    <t>21011530</t>
  </si>
  <si>
    <t>trubka tuhá 110 pro protlak</t>
  </si>
  <si>
    <t>21012275</t>
  </si>
  <si>
    <t>trubka 06110/2-CA Kopohalf 110 dělená modrá</t>
  </si>
  <si>
    <t>2-3274</t>
  </si>
  <si>
    <t>Štítek kabelový (plastový)</t>
  </si>
  <si>
    <t>33914</t>
  </si>
  <si>
    <t>CYKY 3Jx1.5mm2</t>
  </si>
  <si>
    <t>34-155</t>
  </si>
  <si>
    <t>Výložník jednoramenný, dl. 2000mm, průměr 60mm, žár.zinek</t>
  </si>
  <si>
    <t>34-2554</t>
  </si>
  <si>
    <t>Venkovní svítidlo LED 24,5W (3170 lm),IP 66, 2700K s kloubem pro náklon svítidla</t>
  </si>
  <si>
    <t>35222</t>
  </si>
  <si>
    <t>pojistková vložka E14/6A</t>
  </si>
  <si>
    <t>35242</t>
  </si>
  <si>
    <t>pojistkový dotyk 6A</t>
  </si>
  <si>
    <t>84008920</t>
  </si>
  <si>
    <t>M8x25T šroub (mosaz)</t>
  </si>
  <si>
    <t>90004</t>
  </si>
  <si>
    <t>dlaždice betonová 50x50x5cm</t>
  </si>
  <si>
    <t>90006</t>
  </si>
  <si>
    <t>fólie z polyetylenu šíře 330mm</t>
  </si>
  <si>
    <t>90010</t>
  </si>
  <si>
    <t>PVC roura světlosti 30cm - 150cm</t>
  </si>
  <si>
    <t>90106</t>
  </si>
  <si>
    <t>email konzumní venkovní (červený)</t>
  </si>
  <si>
    <t>90119</t>
  </si>
  <si>
    <t>ředidlo S 6006</t>
  </si>
  <si>
    <t>L</t>
  </si>
  <si>
    <t>99401050</t>
  </si>
  <si>
    <t>pěna montáž.polyuretan. 750ml</t>
  </si>
  <si>
    <t>99401051</t>
  </si>
  <si>
    <t>Konservační vazelina</t>
  </si>
  <si>
    <t>R.01</t>
  </si>
  <si>
    <t>Prořez</t>
  </si>
  <si>
    <t>Práce v HZ</t>
  </si>
  <si>
    <t>R.02</t>
  </si>
  <si>
    <t>Archeologický dohled</t>
  </si>
  <si>
    <t>hod.</t>
  </si>
  <si>
    <t>R.03</t>
  </si>
  <si>
    <t>Autorský dozor projektanta</t>
  </si>
  <si>
    <t>R.04</t>
  </si>
  <si>
    <t>Geodetické zaměřeGeodetické zaměření skutečného stavuní</t>
  </si>
  <si>
    <t>R.05</t>
  </si>
  <si>
    <t>Náklady na mechanismy</t>
  </si>
  <si>
    <t>R.06</t>
  </si>
  <si>
    <t>Nepředvídané zemní práce</t>
  </si>
  <si>
    <t>R.07</t>
  </si>
  <si>
    <t>Přejímka zemních prací jednotlivými správci sítí</t>
  </si>
  <si>
    <t>R.08</t>
  </si>
  <si>
    <t>Revize elektro</t>
  </si>
  <si>
    <t>R.09</t>
  </si>
  <si>
    <t>Seřízení a zkouška funkčnosti</t>
  </si>
  <si>
    <t>R.10</t>
  </si>
  <si>
    <t>Spolupráce s investorem</t>
  </si>
  <si>
    <t>R.11</t>
  </si>
  <si>
    <t>Spolupráce s TS Nový Jičín</t>
  </si>
  <si>
    <t>R.12</t>
  </si>
  <si>
    <t>Vyměření osvětlovacích bodů</t>
  </si>
  <si>
    <t>R.13</t>
  </si>
  <si>
    <t>Vyměření trasy</t>
  </si>
  <si>
    <t>R.14</t>
  </si>
  <si>
    <t>Vytyčení stávajících sítí</t>
  </si>
  <si>
    <t>R.15</t>
  </si>
  <si>
    <t>Zajištění zábran výkopů</t>
  </si>
  <si>
    <t>R.16</t>
  </si>
  <si>
    <t>Zhotovení dokumentace skutečného stavu</t>
  </si>
</sst>
</file>

<file path=xl/styles.xml><?xml version="1.0" encoding="utf-8"?>
<styleSheet xmlns="http://schemas.openxmlformats.org/spreadsheetml/2006/main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>
      <selection activeCell="E20" sqref="E20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/>
      <c r="C1" s="8"/>
      <c r="D1" s="8"/>
      <c r="E1" s="8"/>
    </row>
    <row r="2" spans="1:5" ht="12.75" customHeight="1">
      <c r="A2" s="7"/>
      <c r="B2" s="6" t="s">
        <v>0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1</v>
      </c>
      <c r="C4" s="7"/>
      <c r="D4" s="7"/>
      <c r="E4" s="8"/>
    </row>
    <row r="5" spans="1:5" ht="12.75" customHeight="1">
      <c r="A5" s="8"/>
      <c r="B5" s="7" t="s">
        <v>2</v>
      </c>
      <c r="C5" s="7"/>
      <c r="D5" s="7"/>
      <c r="E5" s="8"/>
    </row>
    <row r="6" spans="1:5" ht="12.75" customHeight="1">
      <c r="A6" s="8"/>
      <c r="B6" s="10" t="s">
        <v>3</v>
      </c>
      <c r="C6" s="13">
        <f>0+C10+C11+C12+C13+C14</f>
        <v>0</v>
      </c>
      <c r="D6" s="8"/>
      <c r="E6" s="8"/>
    </row>
    <row r="7" spans="1:5" ht="12.75" customHeight="1">
      <c r="A7" s="8"/>
      <c r="B7" s="10" t="s">
        <v>4</v>
      </c>
      <c r="C7" s="13">
        <f>0+E10+E11+E12+E13+E14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5</v>
      </c>
      <c r="B9" s="11" t="s">
        <v>6</v>
      </c>
      <c r="C9" s="11" t="s">
        <v>7</v>
      </c>
      <c r="D9" s="11" t="s">
        <v>8</v>
      </c>
      <c r="E9" s="11" t="s">
        <v>9</v>
      </c>
    </row>
    <row r="10" spans="1:5" ht="12.75" customHeight="1">
      <c r="A10" s="22" t="s">
        <v>23</v>
      </c>
      <c r="B10" s="22" t="s">
        <v>24</v>
      </c>
      <c r="C10" s="23">
        <f>'SO 00a'!I3</f>
        <v>0</v>
      </c>
      <c r="D10" s="23">
        <f>'SO 00a'!O2</f>
        <v>0</v>
      </c>
      <c r="E10" s="23">
        <f aca="true" t="shared" si="0" ref="E10:E14">C10+D10</f>
        <v>0</v>
      </c>
    </row>
    <row r="11" spans="1:5" ht="12.75" customHeight="1">
      <c r="A11" s="22" t="s">
        <v>65</v>
      </c>
      <c r="B11" s="22" t="s">
        <v>66</v>
      </c>
      <c r="C11" s="23">
        <f>'SO 00b'!I3</f>
        <v>0</v>
      </c>
      <c r="D11" s="23">
        <f>'SO 00b'!O2</f>
        <v>0</v>
      </c>
      <c r="E11" s="23">
        <f t="shared" si="0"/>
        <v>0</v>
      </c>
    </row>
    <row r="12" spans="1:5" ht="12.75" customHeight="1">
      <c r="A12" s="22" t="s">
        <v>104</v>
      </c>
      <c r="B12" s="22" t="s">
        <v>105</v>
      </c>
      <c r="C12" s="23">
        <f>'SO 01'!I3</f>
        <v>0</v>
      </c>
      <c r="D12" s="23">
        <f>'SO 01'!O2</f>
        <v>0</v>
      </c>
      <c r="E12" s="23">
        <f t="shared" si="0"/>
        <v>0</v>
      </c>
    </row>
    <row r="13" spans="1:5" ht="12.75" customHeight="1">
      <c r="A13" s="22" t="s">
        <v>382</v>
      </c>
      <c r="B13" s="22" t="s">
        <v>383</v>
      </c>
      <c r="C13" s="23">
        <f>'SO 02'!I3</f>
        <v>0</v>
      </c>
      <c r="D13" s="23">
        <f>'SO 02'!O2</f>
        <v>0</v>
      </c>
      <c r="E13" s="23">
        <f t="shared" si="0"/>
        <v>0</v>
      </c>
    </row>
    <row r="14" spans="1:5" ht="12.75" customHeight="1">
      <c r="A14" s="22" t="s">
        <v>390</v>
      </c>
      <c r="B14" s="22" t="s">
        <v>391</v>
      </c>
      <c r="C14" s="23">
        <f>'SO 03'!I3</f>
        <v>0</v>
      </c>
      <c r="D14" s="23">
        <f>'SO 03'!O2</f>
        <v>0</v>
      </c>
      <c r="E14" s="23">
        <f t="shared" si="0"/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23</v>
      </c>
      <c r="I3" s="37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23</v>
      </c>
      <c r="D4" s="2"/>
      <c r="E4" s="20" t="s">
        <v>24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26</v>
      </c>
      <c r="D8" s="21"/>
      <c r="E8" s="26" t="s">
        <v>43</v>
      </c>
      <c r="F8" s="21"/>
      <c r="G8" s="21"/>
      <c r="H8" s="21"/>
      <c r="I8" s="27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12.75">
      <c r="A9" s="24" t="s">
        <v>44</v>
      </c>
      <c r="B9" s="28" t="s">
        <v>28</v>
      </c>
      <c r="C9" s="28" t="s">
        <v>45</v>
      </c>
      <c r="D9" s="24" t="s">
        <v>46</v>
      </c>
      <c r="E9" s="29" t="s">
        <v>47</v>
      </c>
      <c r="F9" s="30" t="s">
        <v>48</v>
      </c>
      <c r="G9" s="31">
        <v>1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12.75">
      <c r="A10" s="33" t="s">
        <v>49</v>
      </c>
      <c r="E10" s="34" t="s">
        <v>50</v>
      </c>
    </row>
    <row r="11" spans="1:5" ht="12.75">
      <c r="A11" s="35" t="s">
        <v>51</v>
      </c>
      <c r="E11" s="36" t="s">
        <v>46</v>
      </c>
    </row>
    <row r="12" spans="1:5" ht="12.75">
      <c r="A12" t="s">
        <v>52</v>
      </c>
      <c r="E12" s="34" t="s">
        <v>53</v>
      </c>
    </row>
    <row r="13" spans="1:16" ht="12.75">
      <c r="A13" s="24" t="s">
        <v>44</v>
      </c>
      <c r="B13" s="28" t="s">
        <v>22</v>
      </c>
      <c r="C13" s="28" t="s">
        <v>54</v>
      </c>
      <c r="D13" s="24" t="s">
        <v>46</v>
      </c>
      <c r="E13" s="29" t="s">
        <v>55</v>
      </c>
      <c r="F13" s="30" t="s">
        <v>48</v>
      </c>
      <c r="G13" s="31">
        <v>1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22</v>
      </c>
    </row>
    <row r="14" spans="1:5" ht="12.75">
      <c r="A14" s="33" t="s">
        <v>49</v>
      </c>
      <c r="E14" s="34" t="s">
        <v>46</v>
      </c>
    </row>
    <row r="15" spans="1:5" ht="12.75">
      <c r="A15" s="35" t="s">
        <v>51</v>
      </c>
      <c r="E15" s="36" t="s">
        <v>46</v>
      </c>
    </row>
    <row r="16" spans="1:5" ht="12.75">
      <c r="A16" t="s">
        <v>52</v>
      </c>
      <c r="E16" s="34" t="s">
        <v>56</v>
      </c>
    </row>
    <row r="17" spans="1:16" ht="12.75">
      <c r="A17" s="24" t="s">
        <v>44</v>
      </c>
      <c r="B17" s="28" t="s">
        <v>21</v>
      </c>
      <c r="C17" s="28" t="s">
        <v>57</v>
      </c>
      <c r="D17" s="24" t="s">
        <v>46</v>
      </c>
      <c r="E17" s="29" t="s">
        <v>58</v>
      </c>
      <c r="F17" s="30" t="s">
        <v>48</v>
      </c>
      <c r="G17" s="31">
        <v>1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22</v>
      </c>
    </row>
    <row r="18" spans="1:5" ht="12.75">
      <c r="A18" s="33" t="s">
        <v>49</v>
      </c>
      <c r="E18" s="34" t="s">
        <v>46</v>
      </c>
    </row>
    <row r="19" spans="1:5" ht="12.75">
      <c r="A19" s="35" t="s">
        <v>51</v>
      </c>
      <c r="E19" s="36" t="s">
        <v>46</v>
      </c>
    </row>
    <row r="20" spans="1:5" ht="12.75">
      <c r="A20" t="s">
        <v>52</v>
      </c>
      <c r="E20" s="34" t="s">
        <v>56</v>
      </c>
    </row>
    <row r="21" spans="1:16" ht="12.75">
      <c r="A21" s="24" t="s">
        <v>44</v>
      </c>
      <c r="B21" s="28" t="s">
        <v>32</v>
      </c>
      <c r="C21" s="28" t="s">
        <v>59</v>
      </c>
      <c r="D21" s="24" t="s">
        <v>46</v>
      </c>
      <c r="E21" s="29" t="s">
        <v>60</v>
      </c>
      <c r="F21" s="30" t="s">
        <v>48</v>
      </c>
      <c r="G21" s="31">
        <v>1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22</v>
      </c>
    </row>
    <row r="22" spans="1:5" ht="12.75">
      <c r="A22" s="33" t="s">
        <v>49</v>
      </c>
      <c r="E22" s="34" t="s">
        <v>46</v>
      </c>
    </row>
    <row r="23" spans="1:5" ht="12.75">
      <c r="A23" s="35" t="s">
        <v>51</v>
      </c>
      <c r="E23" s="36" t="s">
        <v>46</v>
      </c>
    </row>
    <row r="24" spans="1:5" ht="76.5">
      <c r="A24" t="s">
        <v>52</v>
      </c>
      <c r="E24" s="34" t="s">
        <v>61</v>
      </c>
    </row>
    <row r="25" spans="1:16" ht="12.75">
      <c r="A25" s="24" t="s">
        <v>44</v>
      </c>
      <c r="B25" s="28" t="s">
        <v>34</v>
      </c>
      <c r="C25" s="28" t="s">
        <v>62</v>
      </c>
      <c r="D25" s="24" t="s">
        <v>46</v>
      </c>
      <c r="E25" s="29" t="s">
        <v>63</v>
      </c>
      <c r="F25" s="30" t="s">
        <v>48</v>
      </c>
      <c r="G25" s="31">
        <v>1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22</v>
      </c>
    </row>
    <row r="26" spans="1:5" ht="12.75">
      <c r="A26" s="33" t="s">
        <v>49</v>
      </c>
      <c r="E26" s="34" t="s">
        <v>46</v>
      </c>
    </row>
    <row r="27" spans="1:5" ht="12.75">
      <c r="A27" s="35" t="s">
        <v>51</v>
      </c>
      <c r="E27" s="36" t="s">
        <v>46</v>
      </c>
    </row>
    <row r="28" spans="1:5" ht="25.5">
      <c r="A28" t="s">
        <v>52</v>
      </c>
      <c r="E28" s="34" t="s">
        <v>64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65</v>
      </c>
      <c r="I3" s="37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65</v>
      </c>
      <c r="D4" s="2"/>
      <c r="E4" s="20" t="s">
        <v>66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39</v>
      </c>
      <c r="D8" s="21"/>
      <c r="E8" s="26" t="s">
        <v>67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25.5">
      <c r="A9" s="24" t="s">
        <v>44</v>
      </c>
      <c r="B9" s="28" t="s">
        <v>28</v>
      </c>
      <c r="C9" s="28" t="s">
        <v>68</v>
      </c>
      <c r="D9" s="24" t="s">
        <v>46</v>
      </c>
      <c r="E9" s="29" t="s">
        <v>69</v>
      </c>
      <c r="F9" s="30" t="s">
        <v>70</v>
      </c>
      <c r="G9" s="31">
        <v>6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12.75">
      <c r="A10" s="33" t="s">
        <v>49</v>
      </c>
      <c r="E10" s="34" t="s">
        <v>46</v>
      </c>
    </row>
    <row r="11" spans="1:5" ht="51">
      <c r="A11" s="35" t="s">
        <v>51</v>
      </c>
      <c r="E11" s="36" t="s">
        <v>71</v>
      </c>
    </row>
    <row r="12" spans="1:5" ht="63.75">
      <c r="A12" t="s">
        <v>52</v>
      </c>
      <c r="E12" s="34" t="s">
        <v>72</v>
      </c>
    </row>
    <row r="13" spans="1:16" ht="25.5">
      <c r="A13" s="24" t="s">
        <v>44</v>
      </c>
      <c r="B13" s="28" t="s">
        <v>22</v>
      </c>
      <c r="C13" s="28" t="s">
        <v>73</v>
      </c>
      <c r="D13" s="24" t="s">
        <v>46</v>
      </c>
      <c r="E13" s="29" t="s">
        <v>74</v>
      </c>
      <c r="F13" s="30" t="s">
        <v>70</v>
      </c>
      <c r="G13" s="31">
        <v>6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22</v>
      </c>
    </row>
    <row r="14" spans="1:5" ht="12.75">
      <c r="A14" s="33" t="s">
        <v>49</v>
      </c>
      <c r="E14" s="34" t="s">
        <v>46</v>
      </c>
    </row>
    <row r="15" spans="1:5" ht="51">
      <c r="A15" s="35" t="s">
        <v>51</v>
      </c>
      <c r="E15" s="36" t="s">
        <v>71</v>
      </c>
    </row>
    <row r="16" spans="1:5" ht="25.5">
      <c r="A16" t="s">
        <v>52</v>
      </c>
      <c r="E16" s="34" t="s">
        <v>75</v>
      </c>
    </row>
    <row r="17" spans="1:16" ht="12.75">
      <c r="A17" s="24" t="s">
        <v>44</v>
      </c>
      <c r="B17" s="28" t="s">
        <v>21</v>
      </c>
      <c r="C17" s="28" t="s">
        <v>76</v>
      </c>
      <c r="D17" s="24" t="s">
        <v>46</v>
      </c>
      <c r="E17" s="29" t="s">
        <v>77</v>
      </c>
      <c r="F17" s="30" t="s">
        <v>78</v>
      </c>
      <c r="G17" s="31">
        <v>360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22</v>
      </c>
    </row>
    <row r="18" spans="1:5" ht="12.75">
      <c r="A18" s="33" t="s">
        <v>49</v>
      </c>
      <c r="E18" s="34" t="s">
        <v>46</v>
      </c>
    </row>
    <row r="19" spans="1:5" ht="63.75">
      <c r="A19" s="35" t="s">
        <v>51</v>
      </c>
      <c r="E19" s="36" t="s">
        <v>79</v>
      </c>
    </row>
    <row r="20" spans="1:5" ht="25.5">
      <c r="A20" t="s">
        <v>52</v>
      </c>
      <c r="E20" s="34" t="s">
        <v>80</v>
      </c>
    </row>
    <row r="21" spans="1:16" ht="12.75">
      <c r="A21" s="24" t="s">
        <v>44</v>
      </c>
      <c r="B21" s="28" t="s">
        <v>32</v>
      </c>
      <c r="C21" s="28" t="s">
        <v>81</v>
      </c>
      <c r="D21" s="24" t="s">
        <v>46</v>
      </c>
      <c r="E21" s="29" t="s">
        <v>82</v>
      </c>
      <c r="F21" s="30" t="s">
        <v>70</v>
      </c>
      <c r="G21" s="31">
        <v>4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22</v>
      </c>
    </row>
    <row r="22" spans="1:5" ht="12.75">
      <c r="A22" s="33" t="s">
        <v>49</v>
      </c>
      <c r="E22" s="34" t="s">
        <v>46</v>
      </c>
    </row>
    <row r="23" spans="1:5" ht="38.25">
      <c r="A23" s="35" t="s">
        <v>51</v>
      </c>
      <c r="E23" s="36" t="s">
        <v>83</v>
      </c>
    </row>
    <row r="24" spans="1:5" ht="63.75">
      <c r="A24" t="s">
        <v>52</v>
      </c>
      <c r="E24" s="34" t="s">
        <v>84</v>
      </c>
    </row>
    <row r="25" spans="1:16" ht="12.75">
      <c r="A25" s="24" t="s">
        <v>44</v>
      </c>
      <c r="B25" s="28" t="s">
        <v>34</v>
      </c>
      <c r="C25" s="28" t="s">
        <v>85</v>
      </c>
      <c r="D25" s="24" t="s">
        <v>46</v>
      </c>
      <c r="E25" s="29" t="s">
        <v>86</v>
      </c>
      <c r="F25" s="30" t="s">
        <v>70</v>
      </c>
      <c r="G25" s="31">
        <v>4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22</v>
      </c>
    </row>
    <row r="26" spans="1:5" ht="12.75">
      <c r="A26" s="33" t="s">
        <v>49</v>
      </c>
      <c r="E26" s="34" t="s">
        <v>46</v>
      </c>
    </row>
    <row r="27" spans="1:5" ht="38.25">
      <c r="A27" s="35" t="s">
        <v>51</v>
      </c>
      <c r="E27" s="36" t="s">
        <v>83</v>
      </c>
    </row>
    <row r="28" spans="1:5" ht="25.5">
      <c r="A28" t="s">
        <v>52</v>
      </c>
      <c r="E28" s="34" t="s">
        <v>75</v>
      </c>
    </row>
    <row r="29" spans="1:16" ht="12.75">
      <c r="A29" s="24" t="s">
        <v>44</v>
      </c>
      <c r="B29" s="28" t="s">
        <v>36</v>
      </c>
      <c r="C29" s="28" t="s">
        <v>87</v>
      </c>
      <c r="D29" s="24" t="s">
        <v>46</v>
      </c>
      <c r="E29" s="29" t="s">
        <v>88</v>
      </c>
      <c r="F29" s="30" t="s">
        <v>78</v>
      </c>
      <c r="G29" s="31">
        <v>240</v>
      </c>
      <c r="H29" s="32">
        <v>0</v>
      </c>
      <c r="I29" s="32">
        <f>ROUND(ROUND(H29,2)*ROUND(G29,3),2)</f>
        <v>0</v>
      </c>
      <c r="O29">
        <f>(I29*21)/100</f>
        <v>0</v>
      </c>
      <c r="P29" t="s">
        <v>22</v>
      </c>
    </row>
    <row r="30" spans="1:5" ht="12.75">
      <c r="A30" s="33" t="s">
        <v>49</v>
      </c>
      <c r="E30" s="34" t="s">
        <v>46</v>
      </c>
    </row>
    <row r="31" spans="1:5" ht="51">
      <c r="A31" s="35" t="s">
        <v>51</v>
      </c>
      <c r="E31" s="36" t="s">
        <v>89</v>
      </c>
    </row>
    <row r="32" spans="1:5" ht="25.5">
      <c r="A32" t="s">
        <v>52</v>
      </c>
      <c r="E32" s="34" t="s">
        <v>90</v>
      </c>
    </row>
    <row r="33" spans="1:16" ht="12.75">
      <c r="A33" s="24" t="s">
        <v>44</v>
      </c>
      <c r="B33" s="28" t="s">
        <v>91</v>
      </c>
      <c r="C33" s="28" t="s">
        <v>92</v>
      </c>
      <c r="D33" s="24" t="s">
        <v>46</v>
      </c>
      <c r="E33" s="29" t="s">
        <v>93</v>
      </c>
      <c r="F33" s="30" t="s">
        <v>70</v>
      </c>
      <c r="G33" s="31">
        <v>3</v>
      </c>
      <c r="H33" s="32">
        <v>0</v>
      </c>
      <c r="I33" s="32">
        <f>ROUND(ROUND(H33,2)*ROUND(G33,3),2)</f>
        <v>0</v>
      </c>
      <c r="O33">
        <f>(I33*21)/100</f>
        <v>0</v>
      </c>
      <c r="P33" t="s">
        <v>22</v>
      </c>
    </row>
    <row r="34" spans="1:5" ht="12.75">
      <c r="A34" s="33" t="s">
        <v>49</v>
      </c>
      <c r="E34" s="34" t="s">
        <v>46</v>
      </c>
    </row>
    <row r="35" spans="1:5" ht="12.75">
      <c r="A35" s="35" t="s">
        <v>51</v>
      </c>
      <c r="E35" s="36" t="s">
        <v>94</v>
      </c>
    </row>
    <row r="36" spans="1:5" ht="63.75">
      <c r="A36" t="s">
        <v>52</v>
      </c>
      <c r="E36" s="34" t="s">
        <v>95</v>
      </c>
    </row>
    <row r="37" spans="1:16" ht="12.75">
      <c r="A37" s="24" t="s">
        <v>44</v>
      </c>
      <c r="B37" s="28" t="s">
        <v>96</v>
      </c>
      <c r="C37" s="28" t="s">
        <v>97</v>
      </c>
      <c r="D37" s="24" t="s">
        <v>46</v>
      </c>
      <c r="E37" s="29" t="s">
        <v>98</v>
      </c>
      <c r="F37" s="30" t="s">
        <v>70</v>
      </c>
      <c r="G37" s="31">
        <v>3</v>
      </c>
      <c r="H37" s="32">
        <v>0</v>
      </c>
      <c r="I37" s="32">
        <f>ROUND(ROUND(H37,2)*ROUND(G37,3),2)</f>
        <v>0</v>
      </c>
      <c r="O37">
        <f>(I37*21)/100</f>
        <v>0</v>
      </c>
      <c r="P37" t="s">
        <v>22</v>
      </c>
    </row>
    <row r="38" spans="1:5" ht="12.75">
      <c r="A38" s="33" t="s">
        <v>49</v>
      </c>
      <c r="E38" s="34" t="s">
        <v>46</v>
      </c>
    </row>
    <row r="39" spans="1:5" ht="12.75">
      <c r="A39" s="35" t="s">
        <v>51</v>
      </c>
      <c r="E39" s="36" t="s">
        <v>94</v>
      </c>
    </row>
    <row r="40" spans="1:5" ht="25.5">
      <c r="A40" t="s">
        <v>52</v>
      </c>
      <c r="E40" s="34" t="s">
        <v>99</v>
      </c>
    </row>
    <row r="41" spans="1:16" ht="12.75">
      <c r="A41" s="24" t="s">
        <v>44</v>
      </c>
      <c r="B41" s="28" t="s">
        <v>39</v>
      </c>
      <c r="C41" s="28" t="s">
        <v>100</v>
      </c>
      <c r="D41" s="24" t="s">
        <v>46</v>
      </c>
      <c r="E41" s="29" t="s">
        <v>101</v>
      </c>
      <c r="F41" s="30" t="s">
        <v>78</v>
      </c>
      <c r="G41" s="31">
        <v>180</v>
      </c>
      <c r="H41" s="32">
        <v>0</v>
      </c>
      <c r="I41" s="32">
        <f>ROUND(ROUND(H41,2)*ROUND(G41,3),2)</f>
        <v>0</v>
      </c>
      <c r="O41">
        <f>(I41*21)/100</f>
        <v>0</v>
      </c>
      <c r="P41" t="s">
        <v>22</v>
      </c>
    </row>
    <row r="42" spans="1:5" ht="12.75">
      <c r="A42" s="33" t="s">
        <v>49</v>
      </c>
      <c r="E42" s="34" t="s">
        <v>46</v>
      </c>
    </row>
    <row r="43" spans="1:5" ht="25.5">
      <c r="A43" s="35" t="s">
        <v>51</v>
      </c>
      <c r="E43" s="36" t="s">
        <v>102</v>
      </c>
    </row>
    <row r="44" spans="1:5" ht="25.5">
      <c r="A44" t="s">
        <v>52</v>
      </c>
      <c r="E44" s="34" t="s">
        <v>103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0+O8+O21+O90+O111+O164+O169+O194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104</v>
      </c>
      <c r="I3" s="37">
        <f>0+I8+I21+I90+I111+I164+I169+I194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104</v>
      </c>
      <c r="D4" s="2"/>
      <c r="E4" s="20" t="s">
        <v>105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26</v>
      </c>
      <c r="D8" s="21"/>
      <c r="E8" s="26" t="s">
        <v>43</v>
      </c>
      <c r="F8" s="21"/>
      <c r="G8" s="21"/>
      <c r="H8" s="21"/>
      <c r="I8" s="27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24" t="s">
        <v>44</v>
      </c>
      <c r="B9" s="28" t="s">
        <v>28</v>
      </c>
      <c r="C9" s="28" t="s">
        <v>106</v>
      </c>
      <c r="D9" s="24" t="s">
        <v>28</v>
      </c>
      <c r="E9" s="29" t="s">
        <v>107</v>
      </c>
      <c r="F9" s="30" t="s">
        <v>108</v>
      </c>
      <c r="G9" s="31">
        <v>6.709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12.75">
      <c r="A10" s="33" t="s">
        <v>49</v>
      </c>
      <c r="E10" s="34" t="s">
        <v>109</v>
      </c>
    </row>
    <row r="11" spans="1:5" ht="76.5">
      <c r="A11" s="35" t="s">
        <v>51</v>
      </c>
      <c r="E11" s="36" t="s">
        <v>110</v>
      </c>
    </row>
    <row r="12" spans="1:5" ht="25.5">
      <c r="A12" t="s">
        <v>52</v>
      </c>
      <c r="E12" s="34" t="s">
        <v>111</v>
      </c>
    </row>
    <row r="13" spans="1:16" ht="12.75">
      <c r="A13" s="24" t="s">
        <v>44</v>
      </c>
      <c r="B13" s="28" t="s">
        <v>22</v>
      </c>
      <c r="C13" s="28" t="s">
        <v>106</v>
      </c>
      <c r="D13" s="24" t="s">
        <v>22</v>
      </c>
      <c r="E13" s="29" t="s">
        <v>107</v>
      </c>
      <c r="F13" s="30" t="s">
        <v>108</v>
      </c>
      <c r="G13" s="31">
        <v>337.332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22</v>
      </c>
    </row>
    <row r="14" spans="1:5" ht="12.75">
      <c r="A14" s="33" t="s">
        <v>49</v>
      </c>
      <c r="E14" s="34" t="s">
        <v>112</v>
      </c>
    </row>
    <row r="15" spans="1:5" ht="51">
      <c r="A15" s="35" t="s">
        <v>51</v>
      </c>
      <c r="E15" s="36" t="s">
        <v>113</v>
      </c>
    </row>
    <row r="16" spans="1:5" ht="25.5">
      <c r="A16" t="s">
        <v>52</v>
      </c>
      <c r="E16" s="34" t="s">
        <v>111</v>
      </c>
    </row>
    <row r="17" spans="1:16" ht="12.75">
      <c r="A17" s="24" t="s">
        <v>44</v>
      </c>
      <c r="B17" s="28" t="s">
        <v>21</v>
      </c>
      <c r="C17" s="28" t="s">
        <v>106</v>
      </c>
      <c r="D17" s="24" t="s">
        <v>114</v>
      </c>
      <c r="E17" s="29" t="s">
        <v>107</v>
      </c>
      <c r="F17" s="30" t="s">
        <v>108</v>
      </c>
      <c r="G17" s="31">
        <v>125.6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22</v>
      </c>
    </row>
    <row r="18" spans="1:5" ht="25.5">
      <c r="A18" s="33" t="s">
        <v>49</v>
      </c>
      <c r="E18" s="34" t="s">
        <v>115</v>
      </c>
    </row>
    <row r="19" spans="1:5" ht="12.75">
      <c r="A19" s="35" t="s">
        <v>51</v>
      </c>
      <c r="E19" s="36" t="s">
        <v>116</v>
      </c>
    </row>
    <row r="20" spans="1:5" ht="25.5">
      <c r="A20" t="s">
        <v>52</v>
      </c>
      <c r="E20" s="34" t="s">
        <v>111</v>
      </c>
    </row>
    <row r="21" spans="1:18" ht="12.75" customHeight="1">
      <c r="A21" s="12" t="s">
        <v>42</v>
      </c>
      <c r="B21" s="12"/>
      <c r="C21" s="38" t="s">
        <v>28</v>
      </c>
      <c r="D21" s="12"/>
      <c r="E21" s="26" t="s">
        <v>117</v>
      </c>
      <c r="F21" s="12"/>
      <c r="G21" s="12"/>
      <c r="H21" s="12"/>
      <c r="I21" s="39">
        <f>0+Q21</f>
        <v>0</v>
      </c>
      <c r="O21">
        <f>0+R21</f>
        <v>0</v>
      </c>
      <c r="Q21">
        <f>0+I22+I26+I30+I34+I38+I42+I46+I50+I54+I58+I62+I66+I70+I74+I78+I82+I86</f>
        <v>0</v>
      </c>
      <c r="R21">
        <f>0+O22+O26+O30+O34+O38+O42+O46+O50+O54+O58+O62+O66+O70+O74+O78+O82+O86</f>
        <v>0</v>
      </c>
    </row>
    <row r="22" spans="1:16" ht="12.75">
      <c r="A22" s="24" t="s">
        <v>44</v>
      </c>
      <c r="B22" s="28" t="s">
        <v>32</v>
      </c>
      <c r="C22" s="28" t="s">
        <v>118</v>
      </c>
      <c r="D22" s="24" t="s">
        <v>46</v>
      </c>
      <c r="E22" s="29" t="s">
        <v>119</v>
      </c>
      <c r="F22" s="30" t="s">
        <v>70</v>
      </c>
      <c r="G22" s="31">
        <v>2</v>
      </c>
      <c r="H22" s="32">
        <v>0</v>
      </c>
      <c r="I22" s="32">
        <f>ROUND(ROUND(H22,2)*ROUND(G22,3),2)</f>
        <v>0</v>
      </c>
      <c r="O22">
        <f>(I22*21)/100</f>
        <v>0</v>
      </c>
      <c r="P22" t="s">
        <v>22</v>
      </c>
    </row>
    <row r="23" spans="1:5" ht="12.75">
      <c r="A23" s="33" t="s">
        <v>49</v>
      </c>
      <c r="E23" s="34" t="s">
        <v>120</v>
      </c>
    </row>
    <row r="24" spans="1:5" ht="12.75">
      <c r="A24" s="35" t="s">
        <v>51</v>
      </c>
      <c r="E24" s="36" t="s">
        <v>121</v>
      </c>
    </row>
    <row r="25" spans="1:5" ht="165.75">
      <c r="A25" t="s">
        <v>52</v>
      </c>
      <c r="E25" s="34" t="s">
        <v>122</v>
      </c>
    </row>
    <row r="26" spans="1:16" ht="12.75">
      <c r="A26" s="24" t="s">
        <v>44</v>
      </c>
      <c r="B26" s="28" t="s">
        <v>34</v>
      </c>
      <c r="C26" s="28" t="s">
        <v>123</v>
      </c>
      <c r="D26" s="24" t="s">
        <v>46</v>
      </c>
      <c r="E26" s="29" t="s">
        <v>124</v>
      </c>
      <c r="F26" s="30" t="s">
        <v>125</v>
      </c>
      <c r="G26" s="31">
        <v>0.435</v>
      </c>
      <c r="H26" s="32">
        <v>0</v>
      </c>
      <c r="I26" s="32">
        <f>ROUND(ROUND(H26,2)*ROUND(G26,3),2)</f>
        <v>0</v>
      </c>
      <c r="O26">
        <f>(I26*21)/100</f>
        <v>0</v>
      </c>
      <c r="P26" t="s">
        <v>22</v>
      </c>
    </row>
    <row r="27" spans="1:5" ht="12.75">
      <c r="A27" s="33" t="s">
        <v>49</v>
      </c>
      <c r="E27" s="34" t="s">
        <v>126</v>
      </c>
    </row>
    <row r="28" spans="1:5" ht="12.75">
      <c r="A28" s="35" t="s">
        <v>51</v>
      </c>
      <c r="E28" s="36" t="s">
        <v>127</v>
      </c>
    </row>
    <row r="29" spans="1:5" ht="63.75">
      <c r="A29" t="s">
        <v>52</v>
      </c>
      <c r="E29" s="34" t="s">
        <v>128</v>
      </c>
    </row>
    <row r="30" spans="1:16" ht="12.75">
      <c r="A30" s="24" t="s">
        <v>44</v>
      </c>
      <c r="B30" s="28" t="s">
        <v>36</v>
      </c>
      <c r="C30" s="28" t="s">
        <v>129</v>
      </c>
      <c r="D30" s="24" t="s">
        <v>46</v>
      </c>
      <c r="E30" s="29" t="s">
        <v>130</v>
      </c>
      <c r="F30" s="30" t="s">
        <v>125</v>
      </c>
      <c r="G30" s="31">
        <v>1.099</v>
      </c>
      <c r="H30" s="32">
        <v>0</v>
      </c>
      <c r="I30" s="32">
        <f>ROUND(ROUND(H30,2)*ROUND(G30,3),2)</f>
        <v>0</v>
      </c>
      <c r="O30">
        <f>(I30*21)/100</f>
        <v>0</v>
      </c>
      <c r="P30" t="s">
        <v>22</v>
      </c>
    </row>
    <row r="31" spans="1:5" ht="12.75">
      <c r="A31" s="33" t="s">
        <v>49</v>
      </c>
      <c r="E31" s="34" t="s">
        <v>126</v>
      </c>
    </row>
    <row r="32" spans="1:5" ht="63.75">
      <c r="A32" s="35" t="s">
        <v>51</v>
      </c>
      <c r="E32" s="36" t="s">
        <v>131</v>
      </c>
    </row>
    <row r="33" spans="1:5" ht="63.75">
      <c r="A33" t="s">
        <v>52</v>
      </c>
      <c r="E33" s="34" t="s">
        <v>128</v>
      </c>
    </row>
    <row r="34" spans="1:16" ht="25.5">
      <c r="A34" s="24" t="s">
        <v>44</v>
      </c>
      <c r="B34" s="28" t="s">
        <v>91</v>
      </c>
      <c r="C34" s="28" t="s">
        <v>132</v>
      </c>
      <c r="D34" s="24" t="s">
        <v>46</v>
      </c>
      <c r="E34" s="29" t="s">
        <v>133</v>
      </c>
      <c r="F34" s="30" t="s">
        <v>125</v>
      </c>
      <c r="G34" s="31">
        <v>20.88</v>
      </c>
      <c r="H34" s="32">
        <v>0</v>
      </c>
      <c r="I34" s="32">
        <f>ROUND(ROUND(H34,2)*ROUND(G34,3),2)</f>
        <v>0</v>
      </c>
      <c r="O34">
        <f>(I34*21)/100</f>
        <v>0</v>
      </c>
      <c r="P34" t="s">
        <v>22</v>
      </c>
    </row>
    <row r="35" spans="1:5" ht="12.75">
      <c r="A35" s="33" t="s">
        <v>49</v>
      </c>
      <c r="E35" s="34" t="s">
        <v>126</v>
      </c>
    </row>
    <row r="36" spans="1:5" ht="12.75">
      <c r="A36" s="35" t="s">
        <v>51</v>
      </c>
      <c r="E36" s="36" t="s">
        <v>134</v>
      </c>
    </row>
    <row r="37" spans="1:5" ht="63.75">
      <c r="A37" t="s">
        <v>52</v>
      </c>
      <c r="E37" s="34" t="s">
        <v>128</v>
      </c>
    </row>
    <row r="38" spans="1:16" ht="12.75">
      <c r="A38" s="24" t="s">
        <v>44</v>
      </c>
      <c r="B38" s="28" t="s">
        <v>96</v>
      </c>
      <c r="C38" s="28" t="s">
        <v>135</v>
      </c>
      <c r="D38" s="24" t="s">
        <v>46</v>
      </c>
      <c r="E38" s="29" t="s">
        <v>136</v>
      </c>
      <c r="F38" s="30" t="s">
        <v>137</v>
      </c>
      <c r="G38" s="31">
        <v>40.44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22</v>
      </c>
    </row>
    <row r="39" spans="1:5" ht="12.75">
      <c r="A39" s="33" t="s">
        <v>49</v>
      </c>
      <c r="E39" s="34" t="s">
        <v>126</v>
      </c>
    </row>
    <row r="40" spans="1:5" ht="38.25">
      <c r="A40" s="35" t="s">
        <v>51</v>
      </c>
      <c r="E40" s="36" t="s">
        <v>138</v>
      </c>
    </row>
    <row r="41" spans="1:5" ht="63.75">
      <c r="A41" t="s">
        <v>52</v>
      </c>
      <c r="E41" s="34" t="s">
        <v>128</v>
      </c>
    </row>
    <row r="42" spans="1:16" ht="12.75">
      <c r="A42" s="24" t="s">
        <v>44</v>
      </c>
      <c r="B42" s="28" t="s">
        <v>39</v>
      </c>
      <c r="C42" s="28" t="s">
        <v>139</v>
      </c>
      <c r="D42" s="24" t="s">
        <v>46</v>
      </c>
      <c r="E42" s="29" t="s">
        <v>140</v>
      </c>
      <c r="F42" s="30" t="s">
        <v>125</v>
      </c>
      <c r="G42" s="31">
        <v>0.76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22</v>
      </c>
    </row>
    <row r="43" spans="1:5" ht="12.75">
      <c r="A43" s="33" t="s">
        <v>49</v>
      </c>
      <c r="E43" s="34" t="s">
        <v>141</v>
      </c>
    </row>
    <row r="44" spans="1:5" ht="12.75">
      <c r="A44" s="35" t="s">
        <v>51</v>
      </c>
      <c r="E44" s="36" t="s">
        <v>142</v>
      </c>
    </row>
    <row r="45" spans="1:5" ht="63.75">
      <c r="A45" t="s">
        <v>52</v>
      </c>
      <c r="E45" s="34" t="s">
        <v>128</v>
      </c>
    </row>
    <row r="46" spans="1:16" ht="12.75">
      <c r="A46" s="24" t="s">
        <v>44</v>
      </c>
      <c r="B46" s="28" t="s">
        <v>41</v>
      </c>
      <c r="C46" s="28" t="s">
        <v>143</v>
      </c>
      <c r="D46" s="24" t="s">
        <v>46</v>
      </c>
      <c r="E46" s="29" t="s">
        <v>144</v>
      </c>
      <c r="F46" s="30" t="s">
        <v>125</v>
      </c>
      <c r="G46" s="31">
        <v>58.108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22</v>
      </c>
    </row>
    <row r="47" spans="1:5" ht="12.75">
      <c r="A47" s="33" t="s">
        <v>49</v>
      </c>
      <c r="E47" s="34" t="s">
        <v>145</v>
      </c>
    </row>
    <row r="48" spans="1:5" ht="38.25">
      <c r="A48" s="35" t="s">
        <v>51</v>
      </c>
      <c r="E48" s="36" t="s">
        <v>146</v>
      </c>
    </row>
    <row r="49" spans="1:5" ht="331.5">
      <c r="A49" t="s">
        <v>52</v>
      </c>
      <c r="E49" s="34" t="s">
        <v>147</v>
      </c>
    </row>
    <row r="50" spans="1:16" ht="12.75">
      <c r="A50" s="24" t="s">
        <v>44</v>
      </c>
      <c r="B50" s="28" t="s">
        <v>148</v>
      </c>
      <c r="C50" s="28" t="s">
        <v>149</v>
      </c>
      <c r="D50" s="24" t="s">
        <v>46</v>
      </c>
      <c r="E50" s="29" t="s">
        <v>150</v>
      </c>
      <c r="F50" s="30" t="s">
        <v>125</v>
      </c>
      <c r="G50" s="31">
        <v>135.586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22</v>
      </c>
    </row>
    <row r="51" spans="1:5" ht="12.75">
      <c r="A51" s="33" t="s">
        <v>49</v>
      </c>
      <c r="E51" s="34" t="s">
        <v>126</v>
      </c>
    </row>
    <row r="52" spans="1:5" ht="38.25">
      <c r="A52" s="35" t="s">
        <v>51</v>
      </c>
      <c r="E52" s="36" t="s">
        <v>151</v>
      </c>
    </row>
    <row r="53" spans="1:5" ht="331.5">
      <c r="A53" t="s">
        <v>52</v>
      </c>
      <c r="E53" s="34" t="s">
        <v>147</v>
      </c>
    </row>
    <row r="54" spans="1:16" ht="12.75">
      <c r="A54" s="24" t="s">
        <v>44</v>
      </c>
      <c r="B54" s="28" t="s">
        <v>152</v>
      </c>
      <c r="C54" s="28" t="s">
        <v>153</v>
      </c>
      <c r="D54" s="24" t="s">
        <v>114</v>
      </c>
      <c r="E54" s="29" t="s">
        <v>154</v>
      </c>
      <c r="F54" s="30" t="s">
        <v>125</v>
      </c>
      <c r="G54" s="31">
        <v>62.8</v>
      </c>
      <c r="H54" s="32">
        <v>0</v>
      </c>
      <c r="I54" s="32">
        <f>ROUND(ROUND(H54,2)*ROUND(G54,3),2)</f>
        <v>0</v>
      </c>
      <c r="O54">
        <f>(I54*21)/100</f>
        <v>0</v>
      </c>
      <c r="P54" t="s">
        <v>22</v>
      </c>
    </row>
    <row r="55" spans="1:5" ht="25.5">
      <c r="A55" s="33" t="s">
        <v>49</v>
      </c>
      <c r="E55" s="34" t="s">
        <v>115</v>
      </c>
    </row>
    <row r="56" spans="1:5" ht="25.5">
      <c r="A56" s="35" t="s">
        <v>51</v>
      </c>
      <c r="E56" s="36" t="s">
        <v>155</v>
      </c>
    </row>
    <row r="57" spans="1:5" ht="331.5">
      <c r="A57" t="s">
        <v>52</v>
      </c>
      <c r="E57" s="34" t="s">
        <v>147</v>
      </c>
    </row>
    <row r="58" spans="1:16" ht="12.75">
      <c r="A58" s="24" t="s">
        <v>44</v>
      </c>
      <c r="B58" s="28" t="s">
        <v>156</v>
      </c>
      <c r="C58" s="28" t="s">
        <v>157</v>
      </c>
      <c r="D58" s="24" t="s">
        <v>46</v>
      </c>
      <c r="E58" s="29" t="s">
        <v>158</v>
      </c>
      <c r="F58" s="30" t="s">
        <v>125</v>
      </c>
      <c r="G58" s="31">
        <v>12.2</v>
      </c>
      <c r="H58" s="32">
        <v>0</v>
      </c>
      <c r="I58" s="32">
        <f>ROUND(ROUND(H58,2)*ROUND(G58,3),2)</f>
        <v>0</v>
      </c>
      <c r="O58">
        <f>(I58*21)/100</f>
        <v>0</v>
      </c>
      <c r="P58" t="s">
        <v>22</v>
      </c>
    </row>
    <row r="59" spans="1:5" ht="12.75">
      <c r="A59" s="33" t="s">
        <v>49</v>
      </c>
      <c r="E59" s="34" t="s">
        <v>126</v>
      </c>
    </row>
    <row r="60" spans="1:5" ht="63.75">
      <c r="A60" s="35" t="s">
        <v>51</v>
      </c>
      <c r="E60" s="36" t="s">
        <v>159</v>
      </c>
    </row>
    <row r="61" spans="1:5" ht="293.25">
      <c r="A61" t="s">
        <v>52</v>
      </c>
      <c r="E61" s="34" t="s">
        <v>160</v>
      </c>
    </row>
    <row r="62" spans="1:16" ht="12.75">
      <c r="A62" s="24" t="s">
        <v>44</v>
      </c>
      <c r="B62" s="28" t="s">
        <v>161</v>
      </c>
      <c r="C62" s="28" t="s">
        <v>162</v>
      </c>
      <c r="D62" s="24" t="s">
        <v>46</v>
      </c>
      <c r="E62" s="29" t="s">
        <v>163</v>
      </c>
      <c r="F62" s="30" t="s">
        <v>125</v>
      </c>
      <c r="G62" s="31">
        <v>58.108</v>
      </c>
      <c r="H62" s="32">
        <v>0</v>
      </c>
      <c r="I62" s="32">
        <f>ROUND(ROUND(H62,2)*ROUND(G62,3),2)</f>
        <v>0</v>
      </c>
      <c r="O62">
        <f>(I62*21)/100</f>
        <v>0</v>
      </c>
      <c r="P62" t="s">
        <v>22</v>
      </c>
    </row>
    <row r="63" spans="1:5" ht="12.75">
      <c r="A63" s="33" t="s">
        <v>49</v>
      </c>
      <c r="E63" s="34" t="s">
        <v>164</v>
      </c>
    </row>
    <row r="64" spans="1:5" ht="12.75">
      <c r="A64" s="35" t="s">
        <v>51</v>
      </c>
      <c r="E64" s="36" t="s">
        <v>46</v>
      </c>
    </row>
    <row r="65" spans="1:5" ht="229.5">
      <c r="A65" t="s">
        <v>52</v>
      </c>
      <c r="E65" s="34" t="s">
        <v>165</v>
      </c>
    </row>
    <row r="66" spans="1:16" ht="12.75">
      <c r="A66" s="24" t="s">
        <v>44</v>
      </c>
      <c r="B66" s="28" t="s">
        <v>166</v>
      </c>
      <c r="C66" s="28" t="s">
        <v>167</v>
      </c>
      <c r="D66" s="24" t="s">
        <v>46</v>
      </c>
      <c r="E66" s="29" t="s">
        <v>168</v>
      </c>
      <c r="F66" s="30" t="s">
        <v>125</v>
      </c>
      <c r="G66" s="31">
        <v>11.2</v>
      </c>
      <c r="H66" s="32">
        <v>0</v>
      </c>
      <c r="I66" s="32">
        <f>ROUND(ROUND(H66,2)*ROUND(G66,3),2)</f>
        <v>0</v>
      </c>
      <c r="O66">
        <f>(I66*21)/100</f>
        <v>0</v>
      </c>
      <c r="P66" t="s">
        <v>22</v>
      </c>
    </row>
    <row r="67" spans="1:5" ht="12.75">
      <c r="A67" s="33" t="s">
        <v>49</v>
      </c>
      <c r="E67" s="34" t="s">
        <v>169</v>
      </c>
    </row>
    <row r="68" spans="1:5" ht="25.5">
      <c r="A68" s="35" t="s">
        <v>51</v>
      </c>
      <c r="E68" s="36" t="s">
        <v>170</v>
      </c>
    </row>
    <row r="69" spans="1:5" ht="229.5">
      <c r="A69" t="s">
        <v>52</v>
      </c>
      <c r="E69" s="34" t="s">
        <v>171</v>
      </c>
    </row>
    <row r="70" spans="1:16" ht="12.75">
      <c r="A70" s="24" t="s">
        <v>44</v>
      </c>
      <c r="B70" s="28" t="s">
        <v>172</v>
      </c>
      <c r="C70" s="28" t="s">
        <v>173</v>
      </c>
      <c r="D70" s="24" t="s">
        <v>46</v>
      </c>
      <c r="E70" s="29" t="s">
        <v>174</v>
      </c>
      <c r="F70" s="30" t="s">
        <v>175</v>
      </c>
      <c r="G70" s="31">
        <v>392.76</v>
      </c>
      <c r="H70" s="32">
        <v>0</v>
      </c>
      <c r="I70" s="32">
        <f>ROUND(ROUND(H70,2)*ROUND(G70,3),2)</f>
        <v>0</v>
      </c>
      <c r="O70">
        <f>(I70*21)/100</f>
        <v>0</v>
      </c>
      <c r="P70" t="s">
        <v>22</v>
      </c>
    </row>
    <row r="71" spans="1:5" ht="12.75">
      <c r="A71" s="33" t="s">
        <v>49</v>
      </c>
      <c r="E71" s="34" t="s">
        <v>46</v>
      </c>
    </row>
    <row r="72" spans="1:5" ht="63.75">
      <c r="A72" s="35" t="s">
        <v>51</v>
      </c>
      <c r="E72" s="36" t="s">
        <v>176</v>
      </c>
    </row>
    <row r="73" spans="1:5" ht="25.5">
      <c r="A73" t="s">
        <v>52</v>
      </c>
      <c r="E73" s="34" t="s">
        <v>177</v>
      </c>
    </row>
    <row r="74" spans="1:16" ht="12.75">
      <c r="A74" s="24" t="s">
        <v>44</v>
      </c>
      <c r="B74" s="28" t="s">
        <v>178</v>
      </c>
      <c r="C74" s="28" t="s">
        <v>179</v>
      </c>
      <c r="D74" s="24" t="s">
        <v>46</v>
      </c>
      <c r="E74" s="29" t="s">
        <v>180</v>
      </c>
      <c r="F74" s="30" t="s">
        <v>175</v>
      </c>
      <c r="G74" s="31">
        <v>108.6</v>
      </c>
      <c r="H74" s="32">
        <v>0</v>
      </c>
      <c r="I74" s="32">
        <f>ROUND(ROUND(H74,2)*ROUND(G74,3),2)</f>
        <v>0</v>
      </c>
      <c r="O74">
        <f>(I74*21)/100</f>
        <v>0</v>
      </c>
      <c r="P74" t="s">
        <v>22</v>
      </c>
    </row>
    <row r="75" spans="1:5" ht="12.75">
      <c r="A75" s="33" t="s">
        <v>49</v>
      </c>
      <c r="E75" s="34" t="s">
        <v>46</v>
      </c>
    </row>
    <row r="76" spans="1:5" ht="12.75">
      <c r="A76" s="35" t="s">
        <v>51</v>
      </c>
      <c r="E76" s="36" t="s">
        <v>181</v>
      </c>
    </row>
    <row r="77" spans="1:5" ht="38.25">
      <c r="A77" t="s">
        <v>52</v>
      </c>
      <c r="E77" s="34" t="s">
        <v>182</v>
      </c>
    </row>
    <row r="78" spans="1:16" ht="12.75">
      <c r="A78" s="24" t="s">
        <v>44</v>
      </c>
      <c r="B78" s="28" t="s">
        <v>183</v>
      </c>
      <c r="C78" s="28" t="s">
        <v>184</v>
      </c>
      <c r="D78" s="24" t="s">
        <v>46</v>
      </c>
      <c r="E78" s="29" t="s">
        <v>185</v>
      </c>
      <c r="F78" s="30" t="s">
        <v>175</v>
      </c>
      <c r="G78" s="31">
        <v>108.6</v>
      </c>
      <c r="H78" s="32">
        <v>0</v>
      </c>
      <c r="I78" s="32">
        <f>ROUND(ROUND(H78,2)*ROUND(G78,3),2)</f>
        <v>0</v>
      </c>
      <c r="O78">
        <f>(I78*21)/100</f>
        <v>0</v>
      </c>
      <c r="P78" t="s">
        <v>22</v>
      </c>
    </row>
    <row r="79" spans="1:5" ht="12.75">
      <c r="A79" s="33" t="s">
        <v>49</v>
      </c>
      <c r="E79" s="34" t="s">
        <v>46</v>
      </c>
    </row>
    <row r="80" spans="1:5" ht="12.75">
      <c r="A80" s="35" t="s">
        <v>51</v>
      </c>
      <c r="E80" s="36" t="s">
        <v>181</v>
      </c>
    </row>
    <row r="81" spans="1:5" ht="25.5">
      <c r="A81" t="s">
        <v>52</v>
      </c>
      <c r="E81" s="34" t="s">
        <v>186</v>
      </c>
    </row>
    <row r="82" spans="1:16" ht="12.75">
      <c r="A82" s="24" t="s">
        <v>44</v>
      </c>
      <c r="B82" s="28" t="s">
        <v>187</v>
      </c>
      <c r="C82" s="28" t="s">
        <v>188</v>
      </c>
      <c r="D82" s="24" t="s">
        <v>46</v>
      </c>
      <c r="E82" s="29" t="s">
        <v>189</v>
      </c>
      <c r="F82" s="30" t="s">
        <v>70</v>
      </c>
      <c r="G82" s="31">
        <v>1</v>
      </c>
      <c r="H82" s="32">
        <v>0</v>
      </c>
      <c r="I82" s="32">
        <f>ROUND(ROUND(H82,2)*ROUND(G82,3),2)</f>
        <v>0</v>
      </c>
      <c r="O82">
        <f>(I82*21)/100</f>
        <v>0</v>
      </c>
      <c r="P82" t="s">
        <v>22</v>
      </c>
    </row>
    <row r="83" spans="1:5" ht="12.75">
      <c r="A83" s="33" t="s">
        <v>49</v>
      </c>
      <c r="E83" s="34" t="s">
        <v>46</v>
      </c>
    </row>
    <row r="84" spans="1:5" ht="25.5">
      <c r="A84" s="35" t="s">
        <v>51</v>
      </c>
      <c r="E84" s="36" t="s">
        <v>190</v>
      </c>
    </row>
    <row r="85" spans="1:5" ht="89.25">
      <c r="A85" t="s">
        <v>52</v>
      </c>
      <c r="E85" s="34" t="s">
        <v>191</v>
      </c>
    </row>
    <row r="86" spans="1:16" ht="12.75">
      <c r="A86" s="24" t="s">
        <v>44</v>
      </c>
      <c r="B86" s="28" t="s">
        <v>192</v>
      </c>
      <c r="C86" s="28" t="s">
        <v>193</v>
      </c>
      <c r="D86" s="24" t="s">
        <v>46</v>
      </c>
      <c r="E86" s="29" t="s">
        <v>194</v>
      </c>
      <c r="F86" s="30" t="s">
        <v>70</v>
      </c>
      <c r="G86" s="31">
        <v>2</v>
      </c>
      <c r="H86" s="32">
        <v>0</v>
      </c>
      <c r="I86" s="32">
        <f>ROUND(ROUND(H86,2)*ROUND(G86,3),2)</f>
        <v>0</v>
      </c>
      <c r="O86">
        <f>(I86*21)/100</f>
        <v>0</v>
      </c>
      <c r="P86" t="s">
        <v>22</v>
      </c>
    </row>
    <row r="87" spans="1:5" ht="12.75">
      <c r="A87" s="33" t="s">
        <v>49</v>
      </c>
      <c r="E87" s="34" t="s">
        <v>195</v>
      </c>
    </row>
    <row r="88" spans="1:5" ht="12.75">
      <c r="A88" s="35" t="s">
        <v>51</v>
      </c>
      <c r="E88" s="36" t="s">
        <v>46</v>
      </c>
    </row>
    <row r="89" spans="1:5" ht="102">
      <c r="A89" t="s">
        <v>52</v>
      </c>
      <c r="E89" s="34" t="s">
        <v>196</v>
      </c>
    </row>
    <row r="90" spans="1:18" ht="12.75" customHeight="1">
      <c r="A90" s="12" t="s">
        <v>42</v>
      </c>
      <c r="B90" s="12"/>
      <c r="C90" s="38" t="s">
        <v>22</v>
      </c>
      <c r="D90" s="12"/>
      <c r="E90" s="26" t="s">
        <v>197</v>
      </c>
      <c r="F90" s="12"/>
      <c r="G90" s="12"/>
      <c r="H90" s="12"/>
      <c r="I90" s="39">
        <f>0+Q90</f>
        <v>0</v>
      </c>
      <c r="O90">
        <f>0+R90</f>
        <v>0</v>
      </c>
      <c r="Q90">
        <f>0+I91+I95+I99+I103+I107</f>
        <v>0</v>
      </c>
      <c r="R90">
        <f>0+O91+O95+O99+O103+O107</f>
        <v>0</v>
      </c>
    </row>
    <row r="91" spans="1:16" ht="12.75">
      <c r="A91" s="24" t="s">
        <v>44</v>
      </c>
      <c r="B91" s="28" t="s">
        <v>198</v>
      </c>
      <c r="C91" s="28" t="s">
        <v>199</v>
      </c>
      <c r="D91" s="24" t="s">
        <v>114</v>
      </c>
      <c r="E91" s="29" t="s">
        <v>200</v>
      </c>
      <c r="F91" s="30" t="s">
        <v>125</v>
      </c>
      <c r="G91" s="31">
        <v>62.8</v>
      </c>
      <c r="H91" s="32">
        <v>0</v>
      </c>
      <c r="I91" s="32">
        <f>ROUND(ROUND(H91,2)*ROUND(G91,3),2)</f>
        <v>0</v>
      </c>
      <c r="O91">
        <f>(I91*21)/100</f>
        <v>0</v>
      </c>
      <c r="P91" t="s">
        <v>22</v>
      </c>
    </row>
    <row r="92" spans="1:5" ht="25.5">
      <c r="A92" s="33" t="s">
        <v>49</v>
      </c>
      <c r="E92" s="34" t="s">
        <v>115</v>
      </c>
    </row>
    <row r="93" spans="1:5" ht="25.5">
      <c r="A93" s="35" t="s">
        <v>51</v>
      </c>
      <c r="E93" s="36" t="s">
        <v>155</v>
      </c>
    </row>
    <row r="94" spans="1:5" ht="38.25">
      <c r="A94" t="s">
        <v>52</v>
      </c>
      <c r="E94" s="34" t="s">
        <v>201</v>
      </c>
    </row>
    <row r="95" spans="1:16" ht="12.75">
      <c r="A95" s="24" t="s">
        <v>44</v>
      </c>
      <c r="B95" s="28" t="s">
        <v>202</v>
      </c>
      <c r="C95" s="28" t="s">
        <v>203</v>
      </c>
      <c r="D95" s="24" t="s">
        <v>46</v>
      </c>
      <c r="E95" s="29" t="s">
        <v>204</v>
      </c>
      <c r="F95" s="30" t="s">
        <v>175</v>
      </c>
      <c r="G95" s="31">
        <v>61.68</v>
      </c>
      <c r="H95" s="32">
        <v>0</v>
      </c>
      <c r="I95" s="32">
        <f>ROUND(ROUND(H95,2)*ROUND(G95,3),2)</f>
        <v>0</v>
      </c>
      <c r="O95">
        <f>(I95*21)/100</f>
        <v>0</v>
      </c>
      <c r="P95" t="s">
        <v>22</v>
      </c>
    </row>
    <row r="96" spans="1:5" ht="12.75">
      <c r="A96" s="33" t="s">
        <v>49</v>
      </c>
      <c r="E96" s="34" t="s">
        <v>205</v>
      </c>
    </row>
    <row r="97" spans="1:5" ht="12.75">
      <c r="A97" s="35" t="s">
        <v>51</v>
      </c>
      <c r="E97" s="36" t="s">
        <v>206</v>
      </c>
    </row>
    <row r="98" spans="1:5" ht="38.25">
      <c r="A98" t="s">
        <v>52</v>
      </c>
      <c r="E98" s="34" t="s">
        <v>207</v>
      </c>
    </row>
    <row r="99" spans="1:16" ht="12.75">
      <c r="A99" s="24" t="s">
        <v>44</v>
      </c>
      <c r="B99" s="28" t="s">
        <v>208</v>
      </c>
      <c r="C99" s="28" t="s">
        <v>209</v>
      </c>
      <c r="D99" s="24" t="s">
        <v>46</v>
      </c>
      <c r="E99" s="29" t="s">
        <v>210</v>
      </c>
      <c r="F99" s="30" t="s">
        <v>137</v>
      </c>
      <c r="G99" s="31">
        <v>33</v>
      </c>
      <c r="H99" s="32">
        <v>0</v>
      </c>
      <c r="I99" s="32">
        <f>ROUND(ROUND(H99,2)*ROUND(G99,3),2)</f>
        <v>0</v>
      </c>
      <c r="O99">
        <f>(I99*21)/100</f>
        <v>0</v>
      </c>
      <c r="P99" t="s">
        <v>22</v>
      </c>
    </row>
    <row r="100" spans="1:5" ht="12.75">
      <c r="A100" s="33" t="s">
        <v>49</v>
      </c>
      <c r="E100" s="34" t="s">
        <v>211</v>
      </c>
    </row>
    <row r="101" spans="1:5" ht="25.5">
      <c r="A101" s="35" t="s">
        <v>51</v>
      </c>
      <c r="E101" s="36" t="s">
        <v>212</v>
      </c>
    </row>
    <row r="102" spans="1:5" ht="165.75">
      <c r="A102" t="s">
        <v>52</v>
      </c>
      <c r="E102" s="34" t="s">
        <v>213</v>
      </c>
    </row>
    <row r="103" spans="1:16" ht="12.75">
      <c r="A103" s="24" t="s">
        <v>44</v>
      </c>
      <c r="B103" s="28" t="s">
        <v>214</v>
      </c>
      <c r="C103" s="28" t="s">
        <v>215</v>
      </c>
      <c r="D103" s="24" t="s">
        <v>46</v>
      </c>
      <c r="E103" s="29" t="s">
        <v>216</v>
      </c>
      <c r="F103" s="30" t="s">
        <v>137</v>
      </c>
      <c r="G103" s="31">
        <v>30.84</v>
      </c>
      <c r="H103" s="32">
        <v>0</v>
      </c>
      <c r="I103" s="32">
        <f>ROUND(ROUND(H103,2)*ROUND(G103,3),2)</f>
        <v>0</v>
      </c>
      <c r="O103">
        <f>(I103*21)/100</f>
        <v>0</v>
      </c>
      <c r="P103" t="s">
        <v>22</v>
      </c>
    </row>
    <row r="104" spans="1:5" ht="12.75">
      <c r="A104" s="33" t="s">
        <v>49</v>
      </c>
      <c r="E104" s="34" t="s">
        <v>217</v>
      </c>
    </row>
    <row r="105" spans="1:5" ht="12.75">
      <c r="A105" s="35" t="s">
        <v>51</v>
      </c>
      <c r="E105" s="36" t="s">
        <v>218</v>
      </c>
    </row>
    <row r="106" spans="1:5" ht="165.75">
      <c r="A106" t="s">
        <v>52</v>
      </c>
      <c r="E106" s="34" t="s">
        <v>213</v>
      </c>
    </row>
    <row r="107" spans="1:16" ht="12.75">
      <c r="A107" s="24" t="s">
        <v>44</v>
      </c>
      <c r="B107" s="28" t="s">
        <v>219</v>
      </c>
      <c r="C107" s="28" t="s">
        <v>220</v>
      </c>
      <c r="D107" s="24" t="s">
        <v>46</v>
      </c>
      <c r="E107" s="29" t="s">
        <v>221</v>
      </c>
      <c r="F107" s="30" t="s">
        <v>175</v>
      </c>
      <c r="G107" s="31">
        <v>392.76</v>
      </c>
      <c r="H107" s="32">
        <v>0</v>
      </c>
      <c r="I107" s="32">
        <f>ROUND(ROUND(H107,2)*ROUND(G107,3),2)</f>
        <v>0</v>
      </c>
      <c r="O107">
        <f>(I107*21)/100</f>
        <v>0</v>
      </c>
      <c r="P107" t="s">
        <v>22</v>
      </c>
    </row>
    <row r="108" spans="1:5" ht="12.75">
      <c r="A108" s="33" t="s">
        <v>49</v>
      </c>
      <c r="E108" s="34" t="s">
        <v>222</v>
      </c>
    </row>
    <row r="109" spans="1:5" ht="63.75">
      <c r="A109" s="35" t="s">
        <v>51</v>
      </c>
      <c r="E109" s="36" t="s">
        <v>223</v>
      </c>
    </row>
    <row r="110" spans="1:5" ht="102">
      <c r="A110" t="s">
        <v>52</v>
      </c>
      <c r="E110" s="34" t="s">
        <v>224</v>
      </c>
    </row>
    <row r="111" spans="1:18" ht="12.75" customHeight="1">
      <c r="A111" s="12" t="s">
        <v>42</v>
      </c>
      <c r="B111" s="12"/>
      <c r="C111" s="38" t="s">
        <v>34</v>
      </c>
      <c r="D111" s="12"/>
      <c r="E111" s="26" t="s">
        <v>225</v>
      </c>
      <c r="F111" s="12"/>
      <c r="G111" s="12"/>
      <c r="H111" s="12"/>
      <c r="I111" s="39">
        <f>0+Q111</f>
        <v>0</v>
      </c>
      <c r="O111">
        <f>0+R111</f>
        <v>0</v>
      </c>
      <c r="Q111">
        <f>0+I112+I116+I120+I124+I128+I132+I136+I140+I144+I148+I152+I156+I160</f>
        <v>0</v>
      </c>
      <c r="R111">
        <f>0+O112+O116+O120+O124+O128+O132+O136+O140+O144+O148+O152+O156+O160</f>
        <v>0</v>
      </c>
    </row>
    <row r="112" spans="1:16" ht="12.75">
      <c r="A112" s="24" t="s">
        <v>44</v>
      </c>
      <c r="B112" s="28" t="s">
        <v>226</v>
      </c>
      <c r="C112" s="28" t="s">
        <v>227</v>
      </c>
      <c r="D112" s="24" t="s">
        <v>46</v>
      </c>
      <c r="E112" s="29" t="s">
        <v>228</v>
      </c>
      <c r="F112" s="30" t="s">
        <v>125</v>
      </c>
      <c r="G112" s="31">
        <v>61.23</v>
      </c>
      <c r="H112" s="32">
        <v>0</v>
      </c>
      <c r="I112" s="32">
        <f>ROUND(ROUND(H112,2)*ROUND(G112,3),2)</f>
        <v>0</v>
      </c>
      <c r="O112">
        <f>(I112*21)/100</f>
        <v>0</v>
      </c>
      <c r="P112" t="s">
        <v>22</v>
      </c>
    </row>
    <row r="113" spans="1:5" ht="12.75">
      <c r="A113" s="33" t="s">
        <v>49</v>
      </c>
      <c r="E113" s="34" t="s">
        <v>46</v>
      </c>
    </row>
    <row r="114" spans="1:5" ht="25.5">
      <c r="A114" s="35" t="s">
        <v>51</v>
      </c>
      <c r="E114" s="36" t="s">
        <v>229</v>
      </c>
    </row>
    <row r="115" spans="1:5" ht="51">
      <c r="A115" t="s">
        <v>52</v>
      </c>
      <c r="E115" s="34" t="s">
        <v>230</v>
      </c>
    </row>
    <row r="116" spans="1:16" ht="12.75">
      <c r="A116" s="24" t="s">
        <v>44</v>
      </c>
      <c r="B116" s="28" t="s">
        <v>231</v>
      </c>
      <c r="C116" s="28" t="s">
        <v>232</v>
      </c>
      <c r="D116" s="24" t="s">
        <v>28</v>
      </c>
      <c r="E116" s="29" t="s">
        <v>233</v>
      </c>
      <c r="F116" s="30" t="s">
        <v>125</v>
      </c>
      <c r="G116" s="31">
        <v>73.643</v>
      </c>
      <c r="H116" s="32">
        <v>0</v>
      </c>
      <c r="I116" s="32">
        <f>ROUND(ROUND(H116,2)*ROUND(G116,3),2)</f>
        <v>0</v>
      </c>
      <c r="O116">
        <f>(I116*21)/100</f>
        <v>0</v>
      </c>
      <c r="P116" t="s">
        <v>22</v>
      </c>
    </row>
    <row r="117" spans="1:5" ht="12.75">
      <c r="A117" s="33" t="s">
        <v>49</v>
      </c>
      <c r="E117" s="34" t="s">
        <v>169</v>
      </c>
    </row>
    <row r="118" spans="1:5" ht="63.75">
      <c r="A118" s="35" t="s">
        <v>51</v>
      </c>
      <c r="E118" s="36" t="s">
        <v>234</v>
      </c>
    </row>
    <row r="119" spans="1:5" ht="51">
      <c r="A119" t="s">
        <v>52</v>
      </c>
      <c r="E119" s="34" t="s">
        <v>230</v>
      </c>
    </row>
    <row r="120" spans="1:16" ht="12.75">
      <c r="A120" s="24" t="s">
        <v>44</v>
      </c>
      <c r="B120" s="28" t="s">
        <v>235</v>
      </c>
      <c r="C120" s="28" t="s">
        <v>232</v>
      </c>
      <c r="D120" s="24" t="s">
        <v>22</v>
      </c>
      <c r="E120" s="29" t="s">
        <v>233</v>
      </c>
      <c r="F120" s="30" t="s">
        <v>125</v>
      </c>
      <c r="G120" s="31">
        <v>0.76</v>
      </c>
      <c r="H120" s="32">
        <v>0</v>
      </c>
      <c r="I120" s="32">
        <f>ROUND(ROUND(H120,2)*ROUND(G120,3),2)</f>
        <v>0</v>
      </c>
      <c r="O120">
        <f>(I120*21)/100</f>
        <v>0</v>
      </c>
      <c r="P120" t="s">
        <v>22</v>
      </c>
    </row>
    <row r="121" spans="1:5" ht="12.75">
      <c r="A121" s="33" t="s">
        <v>49</v>
      </c>
      <c r="E121" s="34" t="s">
        <v>236</v>
      </c>
    </row>
    <row r="122" spans="1:5" ht="25.5">
      <c r="A122" s="35" t="s">
        <v>51</v>
      </c>
      <c r="E122" s="36" t="s">
        <v>237</v>
      </c>
    </row>
    <row r="123" spans="1:5" ht="51">
      <c r="A123" t="s">
        <v>52</v>
      </c>
      <c r="E123" s="34" t="s">
        <v>230</v>
      </c>
    </row>
    <row r="124" spans="1:16" ht="12.75">
      <c r="A124" s="24" t="s">
        <v>44</v>
      </c>
      <c r="B124" s="28" t="s">
        <v>238</v>
      </c>
      <c r="C124" s="28" t="s">
        <v>239</v>
      </c>
      <c r="D124" s="24" t="s">
        <v>46</v>
      </c>
      <c r="E124" s="29" t="s">
        <v>240</v>
      </c>
      <c r="F124" s="30" t="s">
        <v>175</v>
      </c>
      <c r="G124" s="31">
        <v>7.6</v>
      </c>
      <c r="H124" s="32">
        <v>0</v>
      </c>
      <c r="I124" s="32">
        <f>ROUND(ROUND(H124,2)*ROUND(G124,3),2)</f>
        <v>0</v>
      </c>
      <c r="O124">
        <f>(I124*21)/100</f>
        <v>0</v>
      </c>
      <c r="P124" t="s">
        <v>22</v>
      </c>
    </row>
    <row r="125" spans="1:5" ht="12.75">
      <c r="A125" s="33" t="s">
        <v>49</v>
      </c>
      <c r="E125" s="34" t="s">
        <v>241</v>
      </c>
    </row>
    <row r="126" spans="1:5" ht="25.5">
      <c r="A126" s="35" t="s">
        <v>51</v>
      </c>
      <c r="E126" s="36" t="s">
        <v>242</v>
      </c>
    </row>
    <row r="127" spans="1:5" ht="51">
      <c r="A127" t="s">
        <v>52</v>
      </c>
      <c r="E127" s="34" t="s">
        <v>243</v>
      </c>
    </row>
    <row r="128" spans="1:16" ht="12.75">
      <c r="A128" s="24" t="s">
        <v>44</v>
      </c>
      <c r="B128" s="28" t="s">
        <v>244</v>
      </c>
      <c r="C128" s="28" t="s">
        <v>245</v>
      </c>
      <c r="D128" s="24" t="s">
        <v>46</v>
      </c>
      <c r="E128" s="29" t="s">
        <v>246</v>
      </c>
      <c r="F128" s="30" t="s">
        <v>175</v>
      </c>
      <c r="G128" s="31">
        <v>7.6</v>
      </c>
      <c r="H128" s="32">
        <v>0</v>
      </c>
      <c r="I128" s="32">
        <f>ROUND(ROUND(H128,2)*ROUND(G128,3),2)</f>
        <v>0</v>
      </c>
      <c r="O128">
        <f>(I128*21)/100</f>
        <v>0</v>
      </c>
      <c r="P128" t="s">
        <v>22</v>
      </c>
    </row>
    <row r="129" spans="1:5" ht="12.75">
      <c r="A129" s="33" t="s">
        <v>49</v>
      </c>
      <c r="E129" s="34" t="s">
        <v>241</v>
      </c>
    </row>
    <row r="130" spans="1:5" ht="25.5">
      <c r="A130" s="35" t="s">
        <v>51</v>
      </c>
      <c r="E130" s="36" t="s">
        <v>242</v>
      </c>
    </row>
    <row r="131" spans="1:5" ht="51">
      <c r="A131" t="s">
        <v>52</v>
      </c>
      <c r="E131" s="34" t="s">
        <v>243</v>
      </c>
    </row>
    <row r="132" spans="1:16" ht="12.75">
      <c r="A132" s="24" t="s">
        <v>44</v>
      </c>
      <c r="B132" s="28" t="s">
        <v>247</v>
      </c>
      <c r="C132" s="28" t="s">
        <v>248</v>
      </c>
      <c r="D132" s="24" t="s">
        <v>46</v>
      </c>
      <c r="E132" s="29" t="s">
        <v>249</v>
      </c>
      <c r="F132" s="30" t="s">
        <v>175</v>
      </c>
      <c r="G132" s="31">
        <v>7.6</v>
      </c>
      <c r="H132" s="32">
        <v>0</v>
      </c>
      <c r="I132" s="32">
        <f>ROUND(ROUND(H132,2)*ROUND(G132,3),2)</f>
        <v>0</v>
      </c>
      <c r="O132">
        <f>(I132*21)/100</f>
        <v>0</v>
      </c>
      <c r="P132" t="s">
        <v>22</v>
      </c>
    </row>
    <row r="133" spans="1:5" ht="12.75">
      <c r="A133" s="33" t="s">
        <v>49</v>
      </c>
      <c r="E133" s="34" t="s">
        <v>46</v>
      </c>
    </row>
    <row r="134" spans="1:5" ht="25.5">
      <c r="A134" s="35" t="s">
        <v>51</v>
      </c>
      <c r="E134" s="36" t="s">
        <v>242</v>
      </c>
    </row>
    <row r="135" spans="1:5" ht="140.25">
      <c r="A135" t="s">
        <v>52</v>
      </c>
      <c r="E135" s="34" t="s">
        <v>250</v>
      </c>
    </row>
    <row r="136" spans="1:16" ht="12.75">
      <c r="A136" s="24" t="s">
        <v>44</v>
      </c>
      <c r="B136" s="28" t="s">
        <v>251</v>
      </c>
      <c r="C136" s="28" t="s">
        <v>252</v>
      </c>
      <c r="D136" s="24" t="s">
        <v>46</v>
      </c>
      <c r="E136" s="29" t="s">
        <v>253</v>
      </c>
      <c r="F136" s="30" t="s">
        <v>175</v>
      </c>
      <c r="G136" s="31">
        <v>7.6</v>
      </c>
      <c r="H136" s="32">
        <v>0</v>
      </c>
      <c r="I136" s="32">
        <f>ROUND(ROUND(H136,2)*ROUND(G136,3),2)</f>
        <v>0</v>
      </c>
      <c r="O136">
        <f>(I136*21)/100</f>
        <v>0</v>
      </c>
      <c r="P136" t="s">
        <v>22</v>
      </c>
    </row>
    <row r="137" spans="1:5" ht="12.75">
      <c r="A137" s="33" t="s">
        <v>49</v>
      </c>
      <c r="E137" s="34" t="s">
        <v>46</v>
      </c>
    </row>
    <row r="138" spans="1:5" ht="25.5">
      <c r="A138" s="35" t="s">
        <v>51</v>
      </c>
      <c r="E138" s="36" t="s">
        <v>242</v>
      </c>
    </row>
    <row r="139" spans="1:5" ht="140.25">
      <c r="A139" t="s">
        <v>52</v>
      </c>
      <c r="E139" s="34" t="s">
        <v>250</v>
      </c>
    </row>
    <row r="140" spans="1:16" ht="12.75">
      <c r="A140" s="24" t="s">
        <v>44</v>
      </c>
      <c r="B140" s="28" t="s">
        <v>254</v>
      </c>
      <c r="C140" s="28" t="s">
        <v>255</v>
      </c>
      <c r="D140" s="24" t="s">
        <v>46</v>
      </c>
      <c r="E140" s="29" t="s">
        <v>256</v>
      </c>
      <c r="F140" s="30" t="s">
        <v>175</v>
      </c>
      <c r="G140" s="31">
        <v>12.7</v>
      </c>
      <c r="H140" s="32">
        <v>0</v>
      </c>
      <c r="I140" s="32">
        <f>ROUND(ROUND(H140,2)*ROUND(G140,3),2)</f>
        <v>0</v>
      </c>
      <c r="O140">
        <f>(I140*21)/100</f>
        <v>0</v>
      </c>
      <c r="P140" t="s">
        <v>22</v>
      </c>
    </row>
    <row r="141" spans="1:5" ht="12.75">
      <c r="A141" s="33" t="s">
        <v>49</v>
      </c>
      <c r="E141" s="34" t="s">
        <v>211</v>
      </c>
    </row>
    <row r="142" spans="1:5" ht="25.5">
      <c r="A142" s="35" t="s">
        <v>51</v>
      </c>
      <c r="E142" s="36" t="s">
        <v>257</v>
      </c>
    </row>
    <row r="143" spans="1:5" ht="165.75">
      <c r="A143" t="s">
        <v>52</v>
      </c>
      <c r="E143" s="34" t="s">
        <v>258</v>
      </c>
    </row>
    <row r="144" spans="1:16" ht="12.75">
      <c r="A144" s="24" t="s">
        <v>44</v>
      </c>
      <c r="B144" s="28" t="s">
        <v>259</v>
      </c>
      <c r="C144" s="28" t="s">
        <v>260</v>
      </c>
      <c r="D144" s="24" t="s">
        <v>46</v>
      </c>
      <c r="E144" s="29" t="s">
        <v>261</v>
      </c>
      <c r="F144" s="30" t="s">
        <v>175</v>
      </c>
      <c r="G144" s="31">
        <v>309.9</v>
      </c>
      <c r="H144" s="32">
        <v>0</v>
      </c>
      <c r="I144" s="32">
        <f>ROUND(ROUND(H144,2)*ROUND(G144,3),2)</f>
        <v>0</v>
      </c>
      <c r="O144">
        <f>(I144*21)/100</f>
        <v>0</v>
      </c>
      <c r="P144" t="s">
        <v>22</v>
      </c>
    </row>
    <row r="145" spans="1:5" ht="12.75">
      <c r="A145" s="33" t="s">
        <v>49</v>
      </c>
      <c r="E145" s="34" t="s">
        <v>211</v>
      </c>
    </row>
    <row r="146" spans="1:5" ht="25.5">
      <c r="A146" s="35" t="s">
        <v>51</v>
      </c>
      <c r="E146" s="36" t="s">
        <v>262</v>
      </c>
    </row>
    <row r="147" spans="1:5" ht="165.75">
      <c r="A147" t="s">
        <v>52</v>
      </c>
      <c r="E147" s="34" t="s">
        <v>258</v>
      </c>
    </row>
    <row r="148" spans="1:16" ht="25.5">
      <c r="A148" s="24" t="s">
        <v>44</v>
      </c>
      <c r="B148" s="28" t="s">
        <v>263</v>
      </c>
      <c r="C148" s="28" t="s">
        <v>264</v>
      </c>
      <c r="D148" s="24" t="s">
        <v>46</v>
      </c>
      <c r="E148" s="29" t="s">
        <v>265</v>
      </c>
      <c r="F148" s="30" t="s">
        <v>175</v>
      </c>
      <c r="G148" s="31">
        <v>0.6</v>
      </c>
      <c r="H148" s="32">
        <v>0</v>
      </c>
      <c r="I148" s="32">
        <f>ROUND(ROUND(H148,2)*ROUND(G148,3),2)</f>
        <v>0</v>
      </c>
      <c r="O148">
        <f>(I148*21)/100</f>
        <v>0</v>
      </c>
      <c r="P148" t="s">
        <v>22</v>
      </c>
    </row>
    <row r="149" spans="1:5" ht="12.75">
      <c r="A149" s="33" t="s">
        <v>49</v>
      </c>
      <c r="E149" s="34" t="s">
        <v>211</v>
      </c>
    </row>
    <row r="150" spans="1:5" ht="25.5">
      <c r="A150" s="35" t="s">
        <v>51</v>
      </c>
      <c r="E150" s="36" t="s">
        <v>266</v>
      </c>
    </row>
    <row r="151" spans="1:5" ht="165.75">
      <c r="A151" t="s">
        <v>52</v>
      </c>
      <c r="E151" s="34" t="s">
        <v>258</v>
      </c>
    </row>
    <row r="152" spans="1:16" ht="25.5">
      <c r="A152" s="24" t="s">
        <v>44</v>
      </c>
      <c r="B152" s="28" t="s">
        <v>267</v>
      </c>
      <c r="C152" s="28" t="s">
        <v>268</v>
      </c>
      <c r="D152" s="24" t="s">
        <v>46</v>
      </c>
      <c r="E152" s="29" t="s">
        <v>269</v>
      </c>
      <c r="F152" s="30" t="s">
        <v>175</v>
      </c>
      <c r="G152" s="31">
        <v>4.1</v>
      </c>
      <c r="H152" s="32">
        <v>0</v>
      </c>
      <c r="I152" s="32">
        <f>ROUND(ROUND(H152,2)*ROUND(G152,3),2)</f>
        <v>0</v>
      </c>
      <c r="O152">
        <f>(I152*21)/100</f>
        <v>0</v>
      </c>
      <c r="P152" t="s">
        <v>22</v>
      </c>
    </row>
    <row r="153" spans="1:5" ht="12.75">
      <c r="A153" s="33" t="s">
        <v>49</v>
      </c>
      <c r="E153" s="34" t="s">
        <v>211</v>
      </c>
    </row>
    <row r="154" spans="1:5" ht="25.5">
      <c r="A154" s="35" t="s">
        <v>51</v>
      </c>
      <c r="E154" s="36" t="s">
        <v>270</v>
      </c>
    </row>
    <row r="155" spans="1:5" ht="165.75">
      <c r="A155" t="s">
        <v>52</v>
      </c>
      <c r="E155" s="34" t="s">
        <v>258</v>
      </c>
    </row>
    <row r="156" spans="1:16" ht="12.75">
      <c r="A156" s="24" t="s">
        <v>44</v>
      </c>
      <c r="B156" s="28" t="s">
        <v>271</v>
      </c>
      <c r="C156" s="28" t="s">
        <v>272</v>
      </c>
      <c r="D156" s="24" t="s">
        <v>46</v>
      </c>
      <c r="E156" s="29" t="s">
        <v>273</v>
      </c>
      <c r="F156" s="30" t="s">
        <v>175</v>
      </c>
      <c r="G156" s="31">
        <v>16.72</v>
      </c>
      <c r="H156" s="32">
        <v>0</v>
      </c>
      <c r="I156" s="32">
        <f>ROUND(ROUND(H156,2)*ROUND(G156,3),2)</f>
        <v>0</v>
      </c>
      <c r="O156">
        <f>(I156*21)/100</f>
        <v>0</v>
      </c>
      <c r="P156" t="s">
        <v>22</v>
      </c>
    </row>
    <row r="157" spans="1:5" ht="12.75">
      <c r="A157" s="33" t="s">
        <v>49</v>
      </c>
      <c r="E157" s="34" t="s">
        <v>274</v>
      </c>
    </row>
    <row r="158" spans="1:5" ht="12.75">
      <c r="A158" s="35" t="s">
        <v>51</v>
      </c>
      <c r="E158" s="36" t="s">
        <v>275</v>
      </c>
    </row>
    <row r="159" spans="1:5" ht="102">
      <c r="A159" t="s">
        <v>52</v>
      </c>
      <c r="E159" s="34" t="s">
        <v>276</v>
      </c>
    </row>
    <row r="160" spans="1:16" ht="12.75">
      <c r="A160" s="24" t="s">
        <v>44</v>
      </c>
      <c r="B160" s="28" t="s">
        <v>277</v>
      </c>
      <c r="C160" s="28" t="s">
        <v>278</v>
      </c>
      <c r="D160" s="24" t="s">
        <v>46</v>
      </c>
      <c r="E160" s="29" t="s">
        <v>279</v>
      </c>
      <c r="F160" s="30" t="s">
        <v>137</v>
      </c>
      <c r="G160" s="31">
        <v>17.71</v>
      </c>
      <c r="H160" s="32">
        <v>0</v>
      </c>
      <c r="I160" s="32">
        <f>ROUND(ROUND(H160,2)*ROUND(G160,3),2)</f>
        <v>0</v>
      </c>
      <c r="O160">
        <f>(I160*21)/100</f>
        <v>0</v>
      </c>
      <c r="P160" t="s">
        <v>22</v>
      </c>
    </row>
    <row r="161" spans="1:5" ht="12.75">
      <c r="A161" s="33" t="s">
        <v>49</v>
      </c>
      <c r="E161" s="34" t="s">
        <v>280</v>
      </c>
    </row>
    <row r="162" spans="1:5" ht="25.5">
      <c r="A162" s="35" t="s">
        <v>51</v>
      </c>
      <c r="E162" s="36" t="s">
        <v>281</v>
      </c>
    </row>
    <row r="163" spans="1:5" ht="38.25">
      <c r="A163" t="s">
        <v>52</v>
      </c>
      <c r="E163" s="34" t="s">
        <v>282</v>
      </c>
    </row>
    <row r="164" spans="1:18" ht="12.75" customHeight="1">
      <c r="A164" s="12" t="s">
        <v>42</v>
      </c>
      <c r="B164" s="12"/>
      <c r="C164" s="38" t="s">
        <v>91</v>
      </c>
      <c r="D164" s="12"/>
      <c r="E164" s="26" t="s">
        <v>283</v>
      </c>
      <c r="F164" s="12"/>
      <c r="G164" s="12"/>
      <c r="H164" s="12"/>
      <c r="I164" s="39">
        <f>0+Q164</f>
        <v>0</v>
      </c>
      <c r="O164">
        <f>0+R164</f>
        <v>0</v>
      </c>
      <c r="Q164">
        <f>0+I165</f>
        <v>0</v>
      </c>
      <c r="R164">
        <f>0+O165</f>
        <v>0</v>
      </c>
    </row>
    <row r="165" spans="1:16" ht="12.75">
      <c r="A165" s="24" t="s">
        <v>44</v>
      </c>
      <c r="B165" s="28" t="s">
        <v>284</v>
      </c>
      <c r="C165" s="28" t="s">
        <v>285</v>
      </c>
      <c r="D165" s="24" t="s">
        <v>46</v>
      </c>
      <c r="E165" s="29" t="s">
        <v>286</v>
      </c>
      <c r="F165" s="30" t="s">
        <v>175</v>
      </c>
      <c r="G165" s="31">
        <v>152.2</v>
      </c>
      <c r="H165" s="32">
        <v>0</v>
      </c>
      <c r="I165" s="32">
        <f>ROUND(ROUND(H165,2)*ROUND(G165,3),2)</f>
        <v>0</v>
      </c>
      <c r="O165">
        <f>(I165*21)/100</f>
        <v>0</v>
      </c>
      <c r="P165" t="s">
        <v>22</v>
      </c>
    </row>
    <row r="166" spans="1:5" ht="12.75">
      <c r="A166" s="33" t="s">
        <v>49</v>
      </c>
      <c r="E166" s="34" t="s">
        <v>287</v>
      </c>
    </row>
    <row r="167" spans="1:5" ht="12.75">
      <c r="A167" s="35" t="s">
        <v>51</v>
      </c>
      <c r="E167" s="36" t="s">
        <v>288</v>
      </c>
    </row>
    <row r="168" spans="1:5" ht="191.25">
      <c r="A168" t="s">
        <v>52</v>
      </c>
      <c r="E168" s="34" t="s">
        <v>289</v>
      </c>
    </row>
    <row r="169" spans="1:18" ht="12.75" customHeight="1">
      <c r="A169" s="12" t="s">
        <v>42</v>
      </c>
      <c r="B169" s="12"/>
      <c r="C169" s="38" t="s">
        <v>96</v>
      </c>
      <c r="D169" s="12"/>
      <c r="E169" s="26" t="s">
        <v>290</v>
      </c>
      <c r="F169" s="12"/>
      <c r="G169" s="12"/>
      <c r="H169" s="12"/>
      <c r="I169" s="39">
        <f>0+Q169</f>
        <v>0</v>
      </c>
      <c r="O169">
        <f>0+R169</f>
        <v>0</v>
      </c>
      <c r="Q169">
        <f>0+I170+I174+I178+I182+I186+I190</f>
        <v>0</v>
      </c>
      <c r="R169">
        <f>0+O170+O174+O178+O182+O186+O190</f>
        <v>0</v>
      </c>
    </row>
    <row r="170" spans="1:16" ht="12.75">
      <c r="A170" s="24" t="s">
        <v>44</v>
      </c>
      <c r="B170" s="28" t="s">
        <v>291</v>
      </c>
      <c r="C170" s="28" t="s">
        <v>292</v>
      </c>
      <c r="D170" s="24" t="s">
        <v>46</v>
      </c>
      <c r="E170" s="29" t="s">
        <v>293</v>
      </c>
      <c r="F170" s="30" t="s">
        <v>137</v>
      </c>
      <c r="G170" s="31">
        <v>22</v>
      </c>
      <c r="H170" s="32">
        <v>0</v>
      </c>
      <c r="I170" s="32">
        <f>ROUND(ROUND(H170,2)*ROUND(G170,3),2)</f>
        <v>0</v>
      </c>
      <c r="O170">
        <f>(I170*21)/100</f>
        <v>0</v>
      </c>
      <c r="P170" t="s">
        <v>22</v>
      </c>
    </row>
    <row r="171" spans="1:5" ht="12.75">
      <c r="A171" s="33" t="s">
        <v>49</v>
      </c>
      <c r="E171" s="34" t="s">
        <v>294</v>
      </c>
    </row>
    <row r="172" spans="1:5" ht="12.75">
      <c r="A172" s="35" t="s">
        <v>51</v>
      </c>
      <c r="E172" s="36" t="s">
        <v>295</v>
      </c>
    </row>
    <row r="173" spans="1:5" ht="255">
      <c r="A173" t="s">
        <v>52</v>
      </c>
      <c r="E173" s="34" t="s">
        <v>296</v>
      </c>
    </row>
    <row r="174" spans="1:16" ht="12.75">
      <c r="A174" s="24" t="s">
        <v>44</v>
      </c>
      <c r="B174" s="28" t="s">
        <v>297</v>
      </c>
      <c r="C174" s="28" t="s">
        <v>298</v>
      </c>
      <c r="D174" s="24" t="s">
        <v>46</v>
      </c>
      <c r="E174" s="29" t="s">
        <v>299</v>
      </c>
      <c r="F174" s="30" t="s">
        <v>70</v>
      </c>
      <c r="G174" s="31">
        <v>1</v>
      </c>
      <c r="H174" s="32">
        <v>0</v>
      </c>
      <c r="I174" s="32">
        <f>ROUND(ROUND(H174,2)*ROUND(G174,3),2)</f>
        <v>0</v>
      </c>
      <c r="O174">
        <f>(I174*21)/100</f>
        <v>0</v>
      </c>
      <c r="P174" t="s">
        <v>22</v>
      </c>
    </row>
    <row r="175" spans="1:5" ht="12.75">
      <c r="A175" s="33" t="s">
        <v>49</v>
      </c>
      <c r="E175" s="34" t="s">
        <v>46</v>
      </c>
    </row>
    <row r="176" spans="1:5" ht="12.75">
      <c r="A176" s="35" t="s">
        <v>51</v>
      </c>
      <c r="E176" s="36" t="s">
        <v>46</v>
      </c>
    </row>
    <row r="177" spans="1:5" ht="25.5">
      <c r="A177" t="s">
        <v>52</v>
      </c>
      <c r="E177" s="34" t="s">
        <v>300</v>
      </c>
    </row>
    <row r="178" spans="1:16" ht="12.75">
      <c r="A178" s="24" t="s">
        <v>44</v>
      </c>
      <c r="B178" s="28" t="s">
        <v>301</v>
      </c>
      <c r="C178" s="28" t="s">
        <v>302</v>
      </c>
      <c r="D178" s="24" t="s">
        <v>46</v>
      </c>
      <c r="E178" s="29" t="s">
        <v>303</v>
      </c>
      <c r="F178" s="30" t="s">
        <v>70</v>
      </c>
      <c r="G178" s="31">
        <v>1</v>
      </c>
      <c r="H178" s="32">
        <v>0</v>
      </c>
      <c r="I178" s="32">
        <f>ROUND(ROUND(H178,2)*ROUND(G178,3),2)</f>
        <v>0</v>
      </c>
      <c r="O178">
        <f>(I178*21)/100</f>
        <v>0</v>
      </c>
      <c r="P178" t="s">
        <v>22</v>
      </c>
    </row>
    <row r="179" spans="1:5" ht="12.75">
      <c r="A179" s="33" t="s">
        <v>49</v>
      </c>
      <c r="E179" s="34" t="s">
        <v>304</v>
      </c>
    </row>
    <row r="180" spans="1:5" ht="12.75">
      <c r="A180" s="35" t="s">
        <v>51</v>
      </c>
      <c r="E180" s="36" t="s">
        <v>46</v>
      </c>
    </row>
    <row r="181" spans="1:5" ht="76.5">
      <c r="A181" t="s">
        <v>52</v>
      </c>
      <c r="E181" s="34" t="s">
        <v>305</v>
      </c>
    </row>
    <row r="182" spans="1:16" ht="12.75">
      <c r="A182" s="24" t="s">
        <v>44</v>
      </c>
      <c r="B182" s="28" t="s">
        <v>306</v>
      </c>
      <c r="C182" s="28" t="s">
        <v>307</v>
      </c>
      <c r="D182" s="24" t="s">
        <v>46</v>
      </c>
      <c r="E182" s="29" t="s">
        <v>308</v>
      </c>
      <c r="F182" s="30" t="s">
        <v>70</v>
      </c>
      <c r="G182" s="31">
        <v>1</v>
      </c>
      <c r="H182" s="32">
        <v>0</v>
      </c>
      <c r="I182" s="32">
        <f>ROUND(ROUND(H182,2)*ROUND(G182,3),2)</f>
        <v>0</v>
      </c>
      <c r="O182">
        <f>(I182*21)/100</f>
        <v>0</v>
      </c>
      <c r="P182" t="s">
        <v>22</v>
      </c>
    </row>
    <row r="183" spans="1:5" ht="12.75">
      <c r="A183" s="33" t="s">
        <v>49</v>
      </c>
      <c r="E183" s="34" t="s">
        <v>309</v>
      </c>
    </row>
    <row r="184" spans="1:5" ht="12.75">
      <c r="A184" s="35" t="s">
        <v>51</v>
      </c>
      <c r="E184" s="36" t="s">
        <v>46</v>
      </c>
    </row>
    <row r="185" spans="1:5" ht="25.5">
      <c r="A185" t="s">
        <v>52</v>
      </c>
      <c r="E185" s="34" t="s">
        <v>310</v>
      </c>
    </row>
    <row r="186" spans="1:16" ht="12.75">
      <c r="A186" s="24" t="s">
        <v>44</v>
      </c>
      <c r="B186" s="28" t="s">
        <v>311</v>
      </c>
      <c r="C186" s="28" t="s">
        <v>312</v>
      </c>
      <c r="D186" s="24" t="s">
        <v>46</v>
      </c>
      <c r="E186" s="29" t="s">
        <v>313</v>
      </c>
      <c r="F186" s="30" t="s">
        <v>70</v>
      </c>
      <c r="G186" s="31">
        <v>2</v>
      </c>
      <c r="H186" s="32">
        <v>0</v>
      </c>
      <c r="I186" s="32">
        <f>ROUND(ROUND(H186,2)*ROUND(G186,3),2)</f>
        <v>0</v>
      </c>
      <c r="O186">
        <f>(I186*21)/100</f>
        <v>0</v>
      </c>
      <c r="P186" t="s">
        <v>22</v>
      </c>
    </row>
    <row r="187" spans="1:5" ht="12.75">
      <c r="A187" s="33" t="s">
        <v>49</v>
      </c>
      <c r="E187" s="34" t="s">
        <v>46</v>
      </c>
    </row>
    <row r="188" spans="1:5" ht="38.25">
      <c r="A188" s="35" t="s">
        <v>51</v>
      </c>
      <c r="E188" s="36" t="s">
        <v>314</v>
      </c>
    </row>
    <row r="189" spans="1:5" ht="38.25">
      <c r="A189" t="s">
        <v>52</v>
      </c>
      <c r="E189" s="34" t="s">
        <v>315</v>
      </c>
    </row>
    <row r="190" spans="1:16" ht="12.75">
      <c r="A190" s="24" t="s">
        <v>44</v>
      </c>
      <c r="B190" s="28" t="s">
        <v>316</v>
      </c>
      <c r="C190" s="28" t="s">
        <v>317</v>
      </c>
      <c r="D190" s="24" t="s">
        <v>46</v>
      </c>
      <c r="E190" s="29" t="s">
        <v>318</v>
      </c>
      <c r="F190" s="30" t="s">
        <v>70</v>
      </c>
      <c r="G190" s="31">
        <v>1</v>
      </c>
      <c r="H190" s="32">
        <v>0</v>
      </c>
      <c r="I190" s="32">
        <f>ROUND(ROUND(H190,2)*ROUND(G190,3),2)</f>
        <v>0</v>
      </c>
      <c r="O190">
        <f>(I190*21)/100</f>
        <v>0</v>
      </c>
      <c r="P190" t="s">
        <v>22</v>
      </c>
    </row>
    <row r="191" spans="1:5" ht="12.75">
      <c r="A191" s="33" t="s">
        <v>49</v>
      </c>
      <c r="E191" s="34" t="s">
        <v>319</v>
      </c>
    </row>
    <row r="192" spans="1:5" ht="12.75">
      <c r="A192" s="35" t="s">
        <v>51</v>
      </c>
      <c r="E192" s="36" t="s">
        <v>46</v>
      </c>
    </row>
    <row r="193" spans="1:5" ht="51">
      <c r="A193" t="s">
        <v>52</v>
      </c>
      <c r="E193" s="34" t="s">
        <v>320</v>
      </c>
    </row>
    <row r="194" spans="1:18" ht="12.75" customHeight="1">
      <c r="A194" s="12" t="s">
        <v>42</v>
      </c>
      <c r="B194" s="12"/>
      <c r="C194" s="38" t="s">
        <v>39</v>
      </c>
      <c r="D194" s="12"/>
      <c r="E194" s="26" t="s">
        <v>67</v>
      </c>
      <c r="F194" s="12"/>
      <c r="G194" s="12"/>
      <c r="H194" s="12"/>
      <c r="I194" s="39">
        <f>0+Q194</f>
        <v>0</v>
      </c>
      <c r="O194">
        <f>0+R194</f>
        <v>0</v>
      </c>
      <c r="Q194">
        <f>0+I195+I199+I203+I207+I211+I215+I219+I223+I227+I231+I235+I239</f>
        <v>0</v>
      </c>
      <c r="R194">
        <f>0+O195+O199+O203+O207+O211+O215+O219+O223+O227+O231+O235+O239</f>
        <v>0</v>
      </c>
    </row>
    <row r="195" spans="1:16" ht="12.75">
      <c r="A195" s="24" t="s">
        <v>44</v>
      </c>
      <c r="B195" s="28" t="s">
        <v>321</v>
      </c>
      <c r="C195" s="28" t="s">
        <v>322</v>
      </c>
      <c r="D195" s="24" t="s">
        <v>46</v>
      </c>
      <c r="E195" s="29" t="s">
        <v>323</v>
      </c>
      <c r="F195" s="30" t="s">
        <v>70</v>
      </c>
      <c r="G195" s="31">
        <v>2</v>
      </c>
      <c r="H195" s="32">
        <v>0</v>
      </c>
      <c r="I195" s="32">
        <f>ROUND(ROUND(H195,2)*ROUND(G195,3),2)</f>
        <v>0</v>
      </c>
      <c r="O195">
        <f>(I195*21)/100</f>
        <v>0</v>
      </c>
      <c r="P195" t="s">
        <v>22</v>
      </c>
    </row>
    <row r="196" spans="1:5" ht="12.75">
      <c r="A196" s="33" t="s">
        <v>49</v>
      </c>
      <c r="E196" s="34" t="s">
        <v>46</v>
      </c>
    </row>
    <row r="197" spans="1:5" ht="12.75">
      <c r="A197" s="35" t="s">
        <v>51</v>
      </c>
      <c r="E197" s="36" t="s">
        <v>324</v>
      </c>
    </row>
    <row r="198" spans="1:5" ht="51">
      <c r="A198" t="s">
        <v>52</v>
      </c>
      <c r="E198" s="34" t="s">
        <v>325</v>
      </c>
    </row>
    <row r="199" spans="1:16" ht="25.5">
      <c r="A199" s="24" t="s">
        <v>44</v>
      </c>
      <c r="B199" s="28" t="s">
        <v>326</v>
      </c>
      <c r="C199" s="28" t="s">
        <v>327</v>
      </c>
      <c r="D199" s="24" t="s">
        <v>46</v>
      </c>
      <c r="E199" s="29" t="s">
        <v>328</v>
      </c>
      <c r="F199" s="30" t="s">
        <v>70</v>
      </c>
      <c r="G199" s="31">
        <v>3</v>
      </c>
      <c r="H199" s="32">
        <v>0</v>
      </c>
      <c r="I199" s="32">
        <f>ROUND(ROUND(H199,2)*ROUND(G199,3),2)</f>
        <v>0</v>
      </c>
      <c r="O199">
        <f>(I199*21)/100</f>
        <v>0</v>
      </c>
      <c r="P199" t="s">
        <v>22</v>
      </c>
    </row>
    <row r="200" spans="1:5" ht="12.75">
      <c r="A200" s="33" t="s">
        <v>49</v>
      </c>
      <c r="E200" s="34" t="s">
        <v>46</v>
      </c>
    </row>
    <row r="201" spans="1:5" ht="51">
      <c r="A201" s="35" t="s">
        <v>51</v>
      </c>
      <c r="E201" s="36" t="s">
        <v>329</v>
      </c>
    </row>
    <row r="202" spans="1:5" ht="25.5">
      <c r="A202" t="s">
        <v>52</v>
      </c>
      <c r="E202" s="34" t="s">
        <v>330</v>
      </c>
    </row>
    <row r="203" spans="1:16" ht="25.5">
      <c r="A203" s="24" t="s">
        <v>44</v>
      </c>
      <c r="B203" s="28" t="s">
        <v>331</v>
      </c>
      <c r="C203" s="28" t="s">
        <v>332</v>
      </c>
      <c r="D203" s="24" t="s">
        <v>46</v>
      </c>
      <c r="E203" s="29" t="s">
        <v>333</v>
      </c>
      <c r="F203" s="30" t="s">
        <v>70</v>
      </c>
      <c r="G203" s="31">
        <v>2</v>
      </c>
      <c r="H203" s="32">
        <v>0</v>
      </c>
      <c r="I203" s="32">
        <f>ROUND(ROUND(H203,2)*ROUND(G203,3),2)</f>
        <v>0</v>
      </c>
      <c r="O203">
        <f>(I203*21)/100</f>
        <v>0</v>
      </c>
      <c r="P203" t="s">
        <v>22</v>
      </c>
    </row>
    <row r="204" spans="1:5" ht="12.75">
      <c r="A204" s="33" t="s">
        <v>49</v>
      </c>
      <c r="E204" s="34" t="s">
        <v>46</v>
      </c>
    </row>
    <row r="205" spans="1:5" ht="38.25">
      <c r="A205" s="35" t="s">
        <v>51</v>
      </c>
      <c r="E205" s="36" t="s">
        <v>334</v>
      </c>
    </row>
    <row r="206" spans="1:5" ht="38.25">
      <c r="A206" t="s">
        <v>52</v>
      </c>
      <c r="E206" s="34" t="s">
        <v>335</v>
      </c>
    </row>
    <row r="207" spans="1:16" ht="25.5">
      <c r="A207" s="24" t="s">
        <v>44</v>
      </c>
      <c r="B207" s="28" t="s">
        <v>336</v>
      </c>
      <c r="C207" s="28" t="s">
        <v>337</v>
      </c>
      <c r="D207" s="24" t="s">
        <v>46</v>
      </c>
      <c r="E207" s="29" t="s">
        <v>338</v>
      </c>
      <c r="F207" s="30" t="s">
        <v>175</v>
      </c>
      <c r="G207" s="31">
        <v>21.275</v>
      </c>
      <c r="H207" s="32">
        <v>0</v>
      </c>
      <c r="I207" s="32">
        <f>ROUND(ROUND(H207,2)*ROUND(G207,3),2)</f>
        <v>0</v>
      </c>
      <c r="O207">
        <f>(I207*21)/100</f>
        <v>0</v>
      </c>
      <c r="P207" t="s">
        <v>22</v>
      </c>
    </row>
    <row r="208" spans="1:5" ht="12.75">
      <c r="A208" s="33" t="s">
        <v>49</v>
      </c>
      <c r="E208" s="34" t="s">
        <v>46</v>
      </c>
    </row>
    <row r="209" spans="1:5" ht="63.75">
      <c r="A209" s="35" t="s">
        <v>51</v>
      </c>
      <c r="E209" s="36" t="s">
        <v>339</v>
      </c>
    </row>
    <row r="210" spans="1:5" ht="38.25">
      <c r="A210" t="s">
        <v>52</v>
      </c>
      <c r="E210" s="34" t="s">
        <v>340</v>
      </c>
    </row>
    <row r="211" spans="1:16" ht="12.75">
      <c r="A211" s="24" t="s">
        <v>44</v>
      </c>
      <c r="B211" s="28" t="s">
        <v>341</v>
      </c>
      <c r="C211" s="28" t="s">
        <v>342</v>
      </c>
      <c r="D211" s="24" t="s">
        <v>46</v>
      </c>
      <c r="E211" s="29" t="s">
        <v>343</v>
      </c>
      <c r="F211" s="30" t="s">
        <v>70</v>
      </c>
      <c r="G211" s="31">
        <v>1</v>
      </c>
      <c r="H211" s="32">
        <v>0</v>
      </c>
      <c r="I211" s="32">
        <f>ROUND(ROUND(H211,2)*ROUND(G211,3),2)</f>
        <v>0</v>
      </c>
      <c r="O211">
        <f>(I211*21)/100</f>
        <v>0</v>
      </c>
      <c r="P211" t="s">
        <v>22</v>
      </c>
    </row>
    <row r="212" spans="1:5" ht="12.75">
      <c r="A212" s="33" t="s">
        <v>49</v>
      </c>
      <c r="E212" s="34" t="s">
        <v>344</v>
      </c>
    </row>
    <row r="213" spans="1:5" ht="12.75">
      <c r="A213" s="35" t="s">
        <v>51</v>
      </c>
      <c r="E213" s="36" t="s">
        <v>46</v>
      </c>
    </row>
    <row r="214" spans="1:5" ht="38.25">
      <c r="A214" t="s">
        <v>52</v>
      </c>
      <c r="E214" s="34" t="s">
        <v>345</v>
      </c>
    </row>
    <row r="215" spans="1:16" ht="12.75">
      <c r="A215" s="24" t="s">
        <v>44</v>
      </c>
      <c r="B215" s="28" t="s">
        <v>346</v>
      </c>
      <c r="C215" s="28" t="s">
        <v>347</v>
      </c>
      <c r="D215" s="24" t="s">
        <v>46</v>
      </c>
      <c r="E215" s="29" t="s">
        <v>348</v>
      </c>
      <c r="F215" s="30" t="s">
        <v>125</v>
      </c>
      <c r="G215" s="31">
        <v>16.368</v>
      </c>
      <c r="H215" s="32">
        <v>0</v>
      </c>
      <c r="I215" s="32">
        <f>ROUND(ROUND(H215,2)*ROUND(G215,3),2)</f>
        <v>0</v>
      </c>
      <c r="O215">
        <f>(I215*21)/100</f>
        <v>0</v>
      </c>
      <c r="P215" t="s">
        <v>22</v>
      </c>
    </row>
    <row r="216" spans="1:5" ht="12.75">
      <c r="A216" s="33" t="s">
        <v>49</v>
      </c>
      <c r="E216" s="34" t="s">
        <v>349</v>
      </c>
    </row>
    <row r="217" spans="1:5" ht="63.75">
      <c r="A217" s="35" t="s">
        <v>51</v>
      </c>
      <c r="E217" s="36" t="s">
        <v>350</v>
      </c>
    </row>
    <row r="218" spans="1:5" ht="51">
      <c r="A218" t="s">
        <v>52</v>
      </c>
      <c r="E218" s="34" t="s">
        <v>351</v>
      </c>
    </row>
    <row r="219" spans="1:16" ht="12.75">
      <c r="A219" s="24" t="s">
        <v>44</v>
      </c>
      <c r="B219" s="28" t="s">
        <v>352</v>
      </c>
      <c r="C219" s="28" t="s">
        <v>353</v>
      </c>
      <c r="D219" s="24" t="s">
        <v>46</v>
      </c>
      <c r="E219" s="29" t="s">
        <v>354</v>
      </c>
      <c r="F219" s="30" t="s">
        <v>137</v>
      </c>
      <c r="G219" s="31">
        <v>14.3</v>
      </c>
      <c r="H219" s="32">
        <v>0</v>
      </c>
      <c r="I219" s="32">
        <f>ROUND(ROUND(H219,2)*ROUND(G219,3),2)</f>
        <v>0</v>
      </c>
      <c r="O219">
        <f>(I219*21)/100</f>
        <v>0</v>
      </c>
      <c r="P219" t="s">
        <v>22</v>
      </c>
    </row>
    <row r="220" spans="1:5" ht="12.75">
      <c r="A220" s="33" t="s">
        <v>49</v>
      </c>
      <c r="E220" s="34" t="s">
        <v>46</v>
      </c>
    </row>
    <row r="221" spans="1:5" ht="12.75">
      <c r="A221" s="35" t="s">
        <v>51</v>
      </c>
      <c r="E221" s="36" t="s">
        <v>355</v>
      </c>
    </row>
    <row r="222" spans="1:5" ht="51">
      <c r="A222" t="s">
        <v>52</v>
      </c>
      <c r="E222" s="34" t="s">
        <v>356</v>
      </c>
    </row>
    <row r="223" spans="1:16" ht="12.75">
      <c r="A223" s="24" t="s">
        <v>44</v>
      </c>
      <c r="B223" s="28" t="s">
        <v>357</v>
      </c>
      <c r="C223" s="28" t="s">
        <v>358</v>
      </c>
      <c r="D223" s="24" t="s">
        <v>46</v>
      </c>
      <c r="E223" s="29" t="s">
        <v>359</v>
      </c>
      <c r="F223" s="30" t="s">
        <v>137</v>
      </c>
      <c r="G223" s="31">
        <v>28.6</v>
      </c>
      <c r="H223" s="32">
        <v>0</v>
      </c>
      <c r="I223" s="32">
        <f>ROUND(ROUND(H223,2)*ROUND(G223,3),2)</f>
        <v>0</v>
      </c>
      <c r="O223">
        <f>(I223*21)/100</f>
        <v>0</v>
      </c>
      <c r="P223" t="s">
        <v>22</v>
      </c>
    </row>
    <row r="224" spans="1:5" ht="12.75">
      <c r="A224" s="33" t="s">
        <v>49</v>
      </c>
      <c r="E224" s="34" t="s">
        <v>349</v>
      </c>
    </row>
    <row r="225" spans="1:5" ht="12.75">
      <c r="A225" s="35" t="s">
        <v>51</v>
      </c>
      <c r="E225" s="36" t="s">
        <v>360</v>
      </c>
    </row>
    <row r="226" spans="1:5" ht="51">
      <c r="A226" t="s">
        <v>52</v>
      </c>
      <c r="E226" s="34" t="s">
        <v>356</v>
      </c>
    </row>
    <row r="227" spans="1:16" ht="12.75">
      <c r="A227" s="24" t="s">
        <v>44</v>
      </c>
      <c r="B227" s="28" t="s">
        <v>361</v>
      </c>
      <c r="C227" s="28" t="s">
        <v>362</v>
      </c>
      <c r="D227" s="24" t="s">
        <v>46</v>
      </c>
      <c r="E227" s="29" t="s">
        <v>363</v>
      </c>
      <c r="F227" s="30" t="s">
        <v>137</v>
      </c>
      <c r="G227" s="31">
        <v>17.71</v>
      </c>
      <c r="H227" s="32">
        <v>0</v>
      </c>
      <c r="I227" s="32">
        <f>ROUND(ROUND(H227,2)*ROUND(G227,3),2)</f>
        <v>0</v>
      </c>
      <c r="O227">
        <f>(I227*21)/100</f>
        <v>0</v>
      </c>
      <c r="P227" t="s">
        <v>22</v>
      </c>
    </row>
    <row r="228" spans="1:5" ht="12.75">
      <c r="A228" s="33" t="s">
        <v>49</v>
      </c>
      <c r="E228" s="34" t="s">
        <v>46</v>
      </c>
    </row>
    <row r="229" spans="1:5" ht="12.75">
      <c r="A229" s="35" t="s">
        <v>51</v>
      </c>
      <c r="E229" s="36" t="s">
        <v>364</v>
      </c>
    </row>
    <row r="230" spans="1:5" ht="25.5">
      <c r="A230" t="s">
        <v>52</v>
      </c>
      <c r="E230" s="34" t="s">
        <v>365</v>
      </c>
    </row>
    <row r="231" spans="1:16" ht="25.5">
      <c r="A231" s="24" t="s">
        <v>44</v>
      </c>
      <c r="B231" s="28" t="s">
        <v>366</v>
      </c>
      <c r="C231" s="28" t="s">
        <v>367</v>
      </c>
      <c r="D231" s="24" t="s">
        <v>46</v>
      </c>
      <c r="E231" s="29" t="s">
        <v>368</v>
      </c>
      <c r="F231" s="30" t="s">
        <v>137</v>
      </c>
      <c r="G231" s="31">
        <v>11</v>
      </c>
      <c r="H231" s="32">
        <v>0</v>
      </c>
      <c r="I231" s="32">
        <f>ROUND(ROUND(H231,2)*ROUND(G231,3),2)</f>
        <v>0</v>
      </c>
      <c r="O231">
        <f>(I231*21)/100</f>
        <v>0</v>
      </c>
      <c r="P231" t="s">
        <v>22</v>
      </c>
    </row>
    <row r="232" spans="1:5" ht="12.75">
      <c r="A232" s="33" t="s">
        <v>49</v>
      </c>
      <c r="E232" s="34" t="s">
        <v>369</v>
      </c>
    </row>
    <row r="233" spans="1:5" ht="12.75">
      <c r="A233" s="35" t="s">
        <v>51</v>
      </c>
      <c r="E233" s="36" t="s">
        <v>46</v>
      </c>
    </row>
    <row r="234" spans="1:5" ht="89.25">
      <c r="A234" t="s">
        <v>52</v>
      </c>
      <c r="E234" s="34" t="s">
        <v>370</v>
      </c>
    </row>
    <row r="235" spans="1:16" ht="12.75">
      <c r="A235" s="24" t="s">
        <v>44</v>
      </c>
      <c r="B235" s="28" t="s">
        <v>371</v>
      </c>
      <c r="C235" s="28" t="s">
        <v>372</v>
      </c>
      <c r="D235" s="24" t="s">
        <v>46</v>
      </c>
      <c r="E235" s="29" t="s">
        <v>373</v>
      </c>
      <c r="F235" s="30" t="s">
        <v>70</v>
      </c>
      <c r="G235" s="31">
        <v>2</v>
      </c>
      <c r="H235" s="32">
        <v>0</v>
      </c>
      <c r="I235" s="32">
        <f>ROUND(ROUND(H235,2)*ROUND(G235,3),2)</f>
        <v>0</v>
      </c>
      <c r="O235">
        <f>(I235*21)/100</f>
        <v>0</v>
      </c>
      <c r="P235" t="s">
        <v>22</v>
      </c>
    </row>
    <row r="236" spans="1:5" ht="12.75">
      <c r="A236" s="33" t="s">
        <v>49</v>
      </c>
      <c r="E236" s="34" t="s">
        <v>374</v>
      </c>
    </row>
    <row r="237" spans="1:5" ht="12.75">
      <c r="A237" s="35" t="s">
        <v>51</v>
      </c>
      <c r="E237" s="36" t="s">
        <v>46</v>
      </c>
    </row>
    <row r="238" spans="1:5" ht="89.25">
      <c r="A238" t="s">
        <v>52</v>
      </c>
      <c r="E238" s="34" t="s">
        <v>375</v>
      </c>
    </row>
    <row r="239" spans="1:16" ht="12.75">
      <c r="A239" s="24" t="s">
        <v>44</v>
      </c>
      <c r="B239" s="28" t="s">
        <v>376</v>
      </c>
      <c r="C239" s="28" t="s">
        <v>377</v>
      </c>
      <c r="D239" s="24" t="s">
        <v>46</v>
      </c>
      <c r="E239" s="29" t="s">
        <v>378</v>
      </c>
      <c r="F239" s="30" t="s">
        <v>48</v>
      </c>
      <c r="G239" s="31">
        <v>1</v>
      </c>
      <c r="H239" s="32">
        <v>0</v>
      </c>
      <c r="I239" s="32">
        <f>ROUND(ROUND(H239,2)*ROUND(G239,3),2)</f>
        <v>0</v>
      </c>
      <c r="O239">
        <f>(I239*21)/100</f>
        <v>0</v>
      </c>
      <c r="P239" t="s">
        <v>22</v>
      </c>
    </row>
    <row r="240" spans="1:5" ht="12.75">
      <c r="A240" s="33" t="s">
        <v>49</v>
      </c>
      <c r="E240" s="34" t="s">
        <v>379</v>
      </c>
    </row>
    <row r="241" spans="1:5" ht="38.25">
      <c r="A241" s="35" t="s">
        <v>51</v>
      </c>
      <c r="E241" s="36" t="s">
        <v>380</v>
      </c>
    </row>
    <row r="242" spans="1:5" ht="114.75">
      <c r="A242" t="s">
        <v>52</v>
      </c>
      <c r="E242" s="34" t="s">
        <v>381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0+O8+O13+O22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382</v>
      </c>
      <c r="I3" s="37">
        <f>0+I8+I13+I22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382</v>
      </c>
      <c r="D4" s="2"/>
      <c r="E4" s="20" t="s">
        <v>383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26</v>
      </c>
      <c r="D8" s="21"/>
      <c r="E8" s="26" t="s">
        <v>43</v>
      </c>
      <c r="F8" s="21"/>
      <c r="G8" s="21"/>
      <c r="H8" s="21"/>
      <c r="I8" s="27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24" t="s">
        <v>44</v>
      </c>
      <c r="B9" s="28" t="s">
        <v>22</v>
      </c>
      <c r="C9" s="28" t="s">
        <v>106</v>
      </c>
      <c r="D9" s="24" t="s">
        <v>22</v>
      </c>
      <c r="E9" s="29" t="s">
        <v>107</v>
      </c>
      <c r="F9" s="30" t="s">
        <v>108</v>
      </c>
      <c r="G9" s="31">
        <v>39.6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12.75">
      <c r="A10" s="33" t="s">
        <v>49</v>
      </c>
      <c r="E10" s="34" t="s">
        <v>112</v>
      </c>
    </row>
    <row r="11" spans="1:5" ht="12.75">
      <c r="A11" s="35" t="s">
        <v>51</v>
      </c>
      <c r="E11" s="36" t="s">
        <v>384</v>
      </c>
    </row>
    <row r="12" spans="1:5" ht="25.5">
      <c r="A12" t="s">
        <v>52</v>
      </c>
      <c r="E12" s="34" t="s">
        <v>111</v>
      </c>
    </row>
    <row r="13" spans="1:18" ht="12.75" customHeight="1">
      <c r="A13" s="12" t="s">
        <v>42</v>
      </c>
      <c r="B13" s="12"/>
      <c r="C13" s="38" t="s">
        <v>28</v>
      </c>
      <c r="D13" s="12"/>
      <c r="E13" s="26" t="s">
        <v>117</v>
      </c>
      <c r="F13" s="12"/>
      <c r="G13" s="12"/>
      <c r="H13" s="12"/>
      <c r="I13" s="39">
        <f>0+Q13</f>
        <v>0</v>
      </c>
      <c r="O13">
        <f>0+R13</f>
        <v>0</v>
      </c>
      <c r="Q13">
        <f>0+I14+I18</f>
        <v>0</v>
      </c>
      <c r="R13">
        <f>0+O14+O18</f>
        <v>0</v>
      </c>
    </row>
    <row r="14" spans="1:16" ht="12.75">
      <c r="A14" s="24" t="s">
        <v>44</v>
      </c>
      <c r="B14" s="28" t="s">
        <v>28</v>
      </c>
      <c r="C14" s="28" t="s">
        <v>157</v>
      </c>
      <c r="D14" s="24" t="s">
        <v>46</v>
      </c>
      <c r="E14" s="29" t="s">
        <v>158</v>
      </c>
      <c r="F14" s="30" t="s">
        <v>125</v>
      </c>
      <c r="G14" s="31">
        <v>19.8</v>
      </c>
      <c r="H14" s="32">
        <v>0</v>
      </c>
      <c r="I14" s="32">
        <f>ROUND(ROUND(H14,2)*ROUND(G14,3),2)</f>
        <v>0</v>
      </c>
      <c r="O14">
        <f>(I14*21)/100</f>
        <v>0</v>
      </c>
      <c r="P14" t="s">
        <v>22</v>
      </c>
    </row>
    <row r="15" spans="1:5" ht="12.75">
      <c r="A15" s="33" t="s">
        <v>49</v>
      </c>
      <c r="E15" s="34" t="s">
        <v>126</v>
      </c>
    </row>
    <row r="16" spans="1:5" ht="12.75">
      <c r="A16" s="35" t="s">
        <v>51</v>
      </c>
      <c r="E16" s="36" t="s">
        <v>385</v>
      </c>
    </row>
    <row r="17" spans="1:5" ht="293.25">
      <c r="A17" t="s">
        <v>52</v>
      </c>
      <c r="E17" s="34" t="s">
        <v>160</v>
      </c>
    </row>
    <row r="18" spans="1:16" ht="12.75">
      <c r="A18" s="24" t="s">
        <v>44</v>
      </c>
      <c r="B18" s="28" t="s">
        <v>22</v>
      </c>
      <c r="C18" s="28" t="s">
        <v>167</v>
      </c>
      <c r="D18" s="24" t="s">
        <v>46</v>
      </c>
      <c r="E18" s="29" t="s">
        <v>168</v>
      </c>
      <c r="F18" s="30" t="s">
        <v>125</v>
      </c>
      <c r="G18" s="31">
        <v>19.8</v>
      </c>
      <c r="H18" s="32">
        <v>0</v>
      </c>
      <c r="I18" s="32">
        <f>ROUND(ROUND(H18,2)*ROUND(G18,3),2)</f>
        <v>0</v>
      </c>
      <c r="O18">
        <f>(I18*21)/100</f>
        <v>0</v>
      </c>
      <c r="P18" t="s">
        <v>22</v>
      </c>
    </row>
    <row r="19" spans="1:5" ht="12.75">
      <c r="A19" s="33" t="s">
        <v>49</v>
      </c>
      <c r="E19" s="34" t="s">
        <v>46</v>
      </c>
    </row>
    <row r="20" spans="1:5" ht="12.75">
      <c r="A20" s="35" t="s">
        <v>51</v>
      </c>
      <c r="E20" s="36" t="s">
        <v>385</v>
      </c>
    </row>
    <row r="21" spans="1:5" ht="229.5">
      <c r="A21" t="s">
        <v>52</v>
      </c>
      <c r="E21" s="34" t="s">
        <v>171</v>
      </c>
    </row>
    <row r="22" spans="1:18" ht="12.75" customHeight="1">
      <c r="A22" s="12" t="s">
        <v>42</v>
      </c>
      <c r="B22" s="12"/>
      <c r="C22" s="38" t="s">
        <v>96</v>
      </c>
      <c r="D22" s="12"/>
      <c r="E22" s="26" t="s">
        <v>290</v>
      </c>
      <c r="F22" s="12"/>
      <c r="G22" s="12"/>
      <c r="H22" s="12"/>
      <c r="I22" s="39">
        <f>0+Q22</f>
        <v>0</v>
      </c>
      <c r="O22">
        <f>0+R22</f>
        <v>0</v>
      </c>
      <c r="Q22">
        <f>0+I23</f>
        <v>0</v>
      </c>
      <c r="R22">
        <f>0+O23</f>
        <v>0</v>
      </c>
    </row>
    <row r="23" spans="1:16" ht="12.75">
      <c r="A23" s="24" t="s">
        <v>44</v>
      </c>
      <c r="B23" s="28" t="s">
        <v>21</v>
      </c>
      <c r="C23" s="28" t="s">
        <v>386</v>
      </c>
      <c r="D23" s="24" t="s">
        <v>46</v>
      </c>
      <c r="E23" s="29" t="s">
        <v>387</v>
      </c>
      <c r="F23" s="30" t="s">
        <v>137</v>
      </c>
      <c r="G23" s="31">
        <v>22</v>
      </c>
      <c r="H23" s="32">
        <v>0</v>
      </c>
      <c r="I23" s="32">
        <f>ROUND(ROUND(H23,2)*ROUND(G23,3),2)</f>
        <v>0</v>
      </c>
      <c r="O23">
        <f>(I23*21)/100</f>
        <v>0</v>
      </c>
      <c r="P23" t="s">
        <v>22</v>
      </c>
    </row>
    <row r="24" spans="1:5" ht="38.25">
      <c r="A24" s="33" t="s">
        <v>49</v>
      </c>
      <c r="E24" s="34" t="s">
        <v>388</v>
      </c>
    </row>
    <row r="25" spans="1:5" ht="12.75">
      <c r="A25" s="35" t="s">
        <v>51</v>
      </c>
      <c r="E25" s="36" t="s">
        <v>46</v>
      </c>
    </row>
    <row r="26" spans="1:5" ht="255">
      <c r="A26" t="s">
        <v>52</v>
      </c>
      <c r="E26" s="34" t="s">
        <v>389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0+O8+O13+O110+O203+O336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390</v>
      </c>
      <c r="I3" s="37">
        <f>0+I8+I13+I110+I203+I336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390</v>
      </c>
      <c r="D4" s="2"/>
      <c r="E4" s="20" t="s">
        <v>391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26</v>
      </c>
      <c r="D8" s="21"/>
      <c r="E8" s="26" t="s">
        <v>43</v>
      </c>
      <c r="F8" s="21"/>
      <c r="G8" s="21"/>
      <c r="H8" s="21"/>
      <c r="I8" s="27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24" t="s">
        <v>44</v>
      </c>
      <c r="B9" s="28" t="s">
        <v>259</v>
      </c>
      <c r="C9" s="28" t="s">
        <v>392</v>
      </c>
      <c r="D9" s="24" t="s">
        <v>46</v>
      </c>
      <c r="E9" s="29" t="s">
        <v>393</v>
      </c>
      <c r="F9" s="30" t="s">
        <v>48</v>
      </c>
      <c r="G9" s="31">
        <v>1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12.75">
      <c r="A10" s="33" t="s">
        <v>49</v>
      </c>
      <c r="E10" s="34" t="s">
        <v>46</v>
      </c>
    </row>
    <row r="11" spans="1:5" ht="12.75">
      <c r="A11" s="35" t="s">
        <v>51</v>
      </c>
      <c r="E11" s="36" t="s">
        <v>46</v>
      </c>
    </row>
    <row r="12" spans="1:5" ht="12.75">
      <c r="A12" t="s">
        <v>52</v>
      </c>
      <c r="E12" s="34" t="s">
        <v>46</v>
      </c>
    </row>
    <row r="13" spans="1:18" ht="12.75" customHeight="1">
      <c r="A13" s="12" t="s">
        <v>42</v>
      </c>
      <c r="B13" s="12"/>
      <c r="C13" s="38" t="s">
        <v>394</v>
      </c>
      <c r="D13" s="12"/>
      <c r="E13" s="26" t="s">
        <v>395</v>
      </c>
      <c r="F13" s="12"/>
      <c r="G13" s="12"/>
      <c r="H13" s="12"/>
      <c r="I13" s="39">
        <f>0+Q13</f>
        <v>0</v>
      </c>
      <c r="O13">
        <f>0+R13</f>
        <v>0</v>
      </c>
      <c r="Q13">
        <f>0+I14+I18+I22+I26+I30+I34+I38+I42+I46+I50+I54+I58+I62+I66+I70+I74+I78+I82+I86+I90+I94+I98+I102+I106</f>
        <v>0</v>
      </c>
      <c r="R13">
        <f>0+O14+O18+O22+O26+O30+O34+O38+O42+O46+O50+O54+O58+O62+O66+O70+O74+O78+O82+O86+O90+O94+O98+O102+O106</f>
        <v>0</v>
      </c>
    </row>
    <row r="14" spans="1:16" ht="12.75">
      <c r="A14" s="24" t="s">
        <v>44</v>
      </c>
      <c r="B14" s="28" t="s">
        <v>28</v>
      </c>
      <c r="C14" s="28" t="s">
        <v>396</v>
      </c>
      <c r="D14" s="24" t="s">
        <v>46</v>
      </c>
      <c r="E14" s="29" t="s">
        <v>397</v>
      </c>
      <c r="F14" s="30" t="s">
        <v>137</v>
      </c>
      <c r="G14" s="31">
        <v>3</v>
      </c>
      <c r="H14" s="32">
        <v>0</v>
      </c>
      <c r="I14" s="32">
        <f>ROUND(ROUND(H14,2)*ROUND(G14,3),2)</f>
        <v>0</v>
      </c>
      <c r="O14">
        <f>(I14*21)/100</f>
        <v>0</v>
      </c>
      <c r="P14" t="s">
        <v>22</v>
      </c>
    </row>
    <row r="15" spans="1:5" ht="12.75">
      <c r="A15" s="33" t="s">
        <v>49</v>
      </c>
      <c r="E15" s="34" t="s">
        <v>46</v>
      </c>
    </row>
    <row r="16" spans="1:5" ht="12.75">
      <c r="A16" s="35" t="s">
        <v>51</v>
      </c>
      <c r="E16" s="36" t="s">
        <v>46</v>
      </c>
    </row>
    <row r="17" spans="1:5" ht="12.75">
      <c r="A17" t="s">
        <v>52</v>
      </c>
      <c r="E17" s="34" t="s">
        <v>46</v>
      </c>
    </row>
    <row r="18" spans="1:16" ht="12.75">
      <c r="A18" s="24" t="s">
        <v>44</v>
      </c>
      <c r="B18" s="28" t="s">
        <v>22</v>
      </c>
      <c r="C18" s="28" t="s">
        <v>398</v>
      </c>
      <c r="D18" s="24" t="s">
        <v>46</v>
      </c>
      <c r="E18" s="29" t="s">
        <v>399</v>
      </c>
      <c r="F18" s="30" t="s">
        <v>137</v>
      </c>
      <c r="G18" s="31">
        <v>48</v>
      </c>
      <c r="H18" s="32">
        <v>0</v>
      </c>
      <c r="I18" s="32">
        <f>ROUND(ROUND(H18,2)*ROUND(G18,3),2)</f>
        <v>0</v>
      </c>
      <c r="O18">
        <f>(I18*21)/100</f>
        <v>0</v>
      </c>
      <c r="P18" t="s">
        <v>22</v>
      </c>
    </row>
    <row r="19" spans="1:5" ht="12.75">
      <c r="A19" s="33" t="s">
        <v>49</v>
      </c>
      <c r="E19" s="34" t="s">
        <v>46</v>
      </c>
    </row>
    <row r="20" spans="1:5" ht="12.75">
      <c r="A20" s="35" t="s">
        <v>51</v>
      </c>
      <c r="E20" s="36" t="s">
        <v>46</v>
      </c>
    </row>
    <row r="21" spans="1:5" ht="12.75">
      <c r="A21" t="s">
        <v>52</v>
      </c>
      <c r="E21" s="34" t="s">
        <v>46</v>
      </c>
    </row>
    <row r="22" spans="1:16" ht="12.75">
      <c r="A22" s="24" t="s">
        <v>44</v>
      </c>
      <c r="B22" s="28" t="s">
        <v>21</v>
      </c>
      <c r="C22" s="28" t="s">
        <v>400</v>
      </c>
      <c r="D22" s="24" t="s">
        <v>46</v>
      </c>
      <c r="E22" s="29" t="s">
        <v>401</v>
      </c>
      <c r="F22" s="30" t="s">
        <v>402</v>
      </c>
      <c r="G22" s="31">
        <v>6</v>
      </c>
      <c r="H22" s="32">
        <v>0</v>
      </c>
      <c r="I22" s="32">
        <f>ROUND(ROUND(H22,2)*ROUND(G22,3),2)</f>
        <v>0</v>
      </c>
      <c r="O22">
        <f>(I22*21)/100</f>
        <v>0</v>
      </c>
      <c r="P22" t="s">
        <v>22</v>
      </c>
    </row>
    <row r="23" spans="1:5" ht="12.75">
      <c r="A23" s="33" t="s">
        <v>49</v>
      </c>
      <c r="E23" s="34" t="s">
        <v>46</v>
      </c>
    </row>
    <row r="24" spans="1:5" ht="12.75">
      <c r="A24" s="35" t="s">
        <v>51</v>
      </c>
      <c r="E24" s="36" t="s">
        <v>46</v>
      </c>
    </row>
    <row r="25" spans="1:5" ht="12.75">
      <c r="A25" t="s">
        <v>52</v>
      </c>
      <c r="E25" s="34" t="s">
        <v>46</v>
      </c>
    </row>
    <row r="26" spans="1:16" ht="12.75">
      <c r="A26" s="24" t="s">
        <v>44</v>
      </c>
      <c r="B26" s="28" t="s">
        <v>32</v>
      </c>
      <c r="C26" s="28" t="s">
        <v>403</v>
      </c>
      <c r="D26" s="24" t="s">
        <v>46</v>
      </c>
      <c r="E26" s="29" t="s">
        <v>404</v>
      </c>
      <c r="F26" s="30" t="s">
        <v>402</v>
      </c>
      <c r="G26" s="31">
        <v>8</v>
      </c>
      <c r="H26" s="32">
        <v>0</v>
      </c>
      <c r="I26" s="32">
        <f>ROUND(ROUND(H26,2)*ROUND(G26,3),2)</f>
        <v>0</v>
      </c>
      <c r="O26">
        <f>(I26*21)/100</f>
        <v>0</v>
      </c>
      <c r="P26" t="s">
        <v>22</v>
      </c>
    </row>
    <row r="27" spans="1:5" ht="12.75">
      <c r="A27" s="33" t="s">
        <v>49</v>
      </c>
      <c r="E27" s="34" t="s">
        <v>46</v>
      </c>
    </row>
    <row r="28" spans="1:5" ht="12.75">
      <c r="A28" s="35" t="s">
        <v>51</v>
      </c>
      <c r="E28" s="36" t="s">
        <v>46</v>
      </c>
    </row>
    <row r="29" spans="1:5" ht="12.75">
      <c r="A29" t="s">
        <v>52</v>
      </c>
      <c r="E29" s="34" t="s">
        <v>46</v>
      </c>
    </row>
    <row r="30" spans="1:16" ht="12.75">
      <c r="A30" s="24" t="s">
        <v>44</v>
      </c>
      <c r="B30" s="28" t="s">
        <v>34</v>
      </c>
      <c r="C30" s="28" t="s">
        <v>405</v>
      </c>
      <c r="D30" s="24" t="s">
        <v>46</v>
      </c>
      <c r="E30" s="29" t="s">
        <v>406</v>
      </c>
      <c r="F30" s="30" t="s">
        <v>402</v>
      </c>
      <c r="G30" s="31">
        <v>2</v>
      </c>
      <c r="H30" s="32">
        <v>0</v>
      </c>
      <c r="I30" s="32">
        <f>ROUND(ROUND(H30,2)*ROUND(G30,3),2)</f>
        <v>0</v>
      </c>
      <c r="O30">
        <f>(I30*21)/100</f>
        <v>0</v>
      </c>
      <c r="P30" t="s">
        <v>22</v>
      </c>
    </row>
    <row r="31" spans="1:5" ht="12.75">
      <c r="A31" s="33" t="s">
        <v>49</v>
      </c>
      <c r="E31" s="34" t="s">
        <v>46</v>
      </c>
    </row>
    <row r="32" spans="1:5" ht="12.75">
      <c r="A32" s="35" t="s">
        <v>51</v>
      </c>
      <c r="E32" s="36" t="s">
        <v>46</v>
      </c>
    </row>
    <row r="33" spans="1:5" ht="12.75">
      <c r="A33" t="s">
        <v>52</v>
      </c>
      <c r="E33" s="34" t="s">
        <v>46</v>
      </c>
    </row>
    <row r="34" spans="1:16" ht="12.75">
      <c r="A34" s="24" t="s">
        <v>44</v>
      </c>
      <c r="B34" s="28" t="s">
        <v>36</v>
      </c>
      <c r="C34" s="28" t="s">
        <v>405</v>
      </c>
      <c r="D34" s="24" t="s">
        <v>28</v>
      </c>
      <c r="E34" s="29" t="s">
        <v>407</v>
      </c>
      <c r="F34" s="30" t="s">
        <v>402</v>
      </c>
      <c r="G34" s="31">
        <v>2</v>
      </c>
      <c r="H34" s="32">
        <v>0</v>
      </c>
      <c r="I34" s="32">
        <f>ROUND(ROUND(H34,2)*ROUND(G34,3),2)</f>
        <v>0</v>
      </c>
      <c r="O34">
        <f>(I34*21)/100</f>
        <v>0</v>
      </c>
      <c r="P34" t="s">
        <v>22</v>
      </c>
    </row>
    <row r="35" spans="1:5" ht="12.75">
      <c r="A35" s="33" t="s">
        <v>49</v>
      </c>
      <c r="E35" s="34" t="s">
        <v>46</v>
      </c>
    </row>
    <row r="36" spans="1:5" ht="12.75">
      <c r="A36" s="35" t="s">
        <v>51</v>
      </c>
      <c r="E36" s="36" t="s">
        <v>46</v>
      </c>
    </row>
    <row r="37" spans="1:5" ht="12.75">
      <c r="A37" t="s">
        <v>52</v>
      </c>
      <c r="E37" s="34" t="s">
        <v>46</v>
      </c>
    </row>
    <row r="38" spans="1:16" ht="12.75">
      <c r="A38" s="24" t="s">
        <v>44</v>
      </c>
      <c r="B38" s="28" t="s">
        <v>91</v>
      </c>
      <c r="C38" s="28" t="s">
        <v>408</v>
      </c>
      <c r="D38" s="24" t="s">
        <v>46</v>
      </c>
      <c r="E38" s="29" t="s">
        <v>409</v>
      </c>
      <c r="F38" s="30" t="s">
        <v>402</v>
      </c>
      <c r="G38" s="31">
        <v>2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22</v>
      </c>
    </row>
    <row r="39" spans="1:5" ht="12.75">
      <c r="A39" s="33" t="s">
        <v>49</v>
      </c>
      <c r="E39" s="34" t="s">
        <v>46</v>
      </c>
    </row>
    <row r="40" spans="1:5" ht="12.75">
      <c r="A40" s="35" t="s">
        <v>51</v>
      </c>
      <c r="E40" s="36" t="s">
        <v>46</v>
      </c>
    </row>
    <row r="41" spans="1:5" ht="12.75">
      <c r="A41" t="s">
        <v>52</v>
      </c>
      <c r="E41" s="34" t="s">
        <v>46</v>
      </c>
    </row>
    <row r="42" spans="1:16" ht="12.75">
      <c r="A42" s="24" t="s">
        <v>44</v>
      </c>
      <c r="B42" s="28" t="s">
        <v>96</v>
      </c>
      <c r="C42" s="28" t="s">
        <v>410</v>
      </c>
      <c r="D42" s="24" t="s">
        <v>46</v>
      </c>
      <c r="E42" s="29" t="s">
        <v>411</v>
      </c>
      <c r="F42" s="30" t="s">
        <v>402</v>
      </c>
      <c r="G42" s="31">
        <v>1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22</v>
      </c>
    </row>
    <row r="43" spans="1:5" ht="12.75">
      <c r="A43" s="33" t="s">
        <v>49</v>
      </c>
      <c r="E43" s="34" t="s">
        <v>46</v>
      </c>
    </row>
    <row r="44" spans="1:5" ht="12.75">
      <c r="A44" s="35" t="s">
        <v>51</v>
      </c>
      <c r="E44" s="36" t="s">
        <v>46</v>
      </c>
    </row>
    <row r="45" spans="1:5" ht="12.75">
      <c r="A45" t="s">
        <v>52</v>
      </c>
      <c r="E45" s="34" t="s">
        <v>46</v>
      </c>
    </row>
    <row r="46" spans="1:16" ht="12.75">
      <c r="A46" s="24" t="s">
        <v>44</v>
      </c>
      <c r="B46" s="28" t="s">
        <v>39</v>
      </c>
      <c r="C46" s="28" t="s">
        <v>412</v>
      </c>
      <c r="D46" s="24" t="s">
        <v>46</v>
      </c>
      <c r="E46" s="29" t="s">
        <v>413</v>
      </c>
      <c r="F46" s="30" t="s">
        <v>402</v>
      </c>
      <c r="G46" s="31">
        <v>1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22</v>
      </c>
    </row>
    <row r="47" spans="1:5" ht="12.75">
      <c r="A47" s="33" t="s">
        <v>49</v>
      </c>
      <c r="E47" s="34" t="s">
        <v>46</v>
      </c>
    </row>
    <row r="48" spans="1:5" ht="12.75">
      <c r="A48" s="35" t="s">
        <v>51</v>
      </c>
      <c r="E48" s="36" t="s">
        <v>46</v>
      </c>
    </row>
    <row r="49" spans="1:5" ht="12.75">
      <c r="A49" t="s">
        <v>52</v>
      </c>
      <c r="E49" s="34" t="s">
        <v>46</v>
      </c>
    </row>
    <row r="50" spans="1:16" ht="12.75">
      <c r="A50" s="24" t="s">
        <v>44</v>
      </c>
      <c r="B50" s="28" t="s">
        <v>41</v>
      </c>
      <c r="C50" s="28" t="s">
        <v>414</v>
      </c>
      <c r="D50" s="24" t="s">
        <v>46</v>
      </c>
      <c r="E50" s="29" t="s">
        <v>415</v>
      </c>
      <c r="F50" s="30" t="s">
        <v>402</v>
      </c>
      <c r="G50" s="31">
        <v>3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22</v>
      </c>
    </row>
    <row r="51" spans="1:5" ht="12.75">
      <c r="A51" s="33" t="s">
        <v>49</v>
      </c>
      <c r="E51" s="34" t="s">
        <v>46</v>
      </c>
    </row>
    <row r="52" spans="1:5" ht="12.75">
      <c r="A52" s="35" t="s">
        <v>51</v>
      </c>
      <c r="E52" s="36" t="s">
        <v>46</v>
      </c>
    </row>
    <row r="53" spans="1:5" ht="12.75">
      <c r="A53" t="s">
        <v>52</v>
      </c>
      <c r="E53" s="34" t="s">
        <v>46</v>
      </c>
    </row>
    <row r="54" spans="1:16" ht="12.75">
      <c r="A54" s="24" t="s">
        <v>44</v>
      </c>
      <c r="B54" s="28" t="s">
        <v>148</v>
      </c>
      <c r="C54" s="28" t="s">
        <v>416</v>
      </c>
      <c r="D54" s="24" t="s">
        <v>46</v>
      </c>
      <c r="E54" s="29" t="s">
        <v>417</v>
      </c>
      <c r="F54" s="30" t="s">
        <v>137</v>
      </c>
      <c r="G54" s="31">
        <v>16</v>
      </c>
      <c r="H54" s="32">
        <v>0</v>
      </c>
      <c r="I54" s="32">
        <f>ROUND(ROUND(H54,2)*ROUND(G54,3),2)</f>
        <v>0</v>
      </c>
      <c r="O54">
        <f>(I54*21)/100</f>
        <v>0</v>
      </c>
      <c r="P54" t="s">
        <v>22</v>
      </c>
    </row>
    <row r="55" spans="1:5" ht="12.75">
      <c r="A55" s="33" t="s">
        <v>49</v>
      </c>
      <c r="E55" s="34" t="s">
        <v>46</v>
      </c>
    </row>
    <row r="56" spans="1:5" ht="12.75">
      <c r="A56" s="35" t="s">
        <v>51</v>
      </c>
      <c r="E56" s="36" t="s">
        <v>46</v>
      </c>
    </row>
    <row r="57" spans="1:5" ht="12.75">
      <c r="A57" t="s">
        <v>52</v>
      </c>
      <c r="E57" s="34" t="s">
        <v>46</v>
      </c>
    </row>
    <row r="58" spans="1:16" ht="12.75">
      <c r="A58" s="24" t="s">
        <v>44</v>
      </c>
      <c r="B58" s="28" t="s">
        <v>152</v>
      </c>
      <c r="C58" s="28" t="s">
        <v>418</v>
      </c>
      <c r="D58" s="24" t="s">
        <v>46</v>
      </c>
      <c r="E58" s="29" t="s">
        <v>419</v>
      </c>
      <c r="F58" s="30" t="s">
        <v>402</v>
      </c>
      <c r="G58" s="31">
        <v>1</v>
      </c>
      <c r="H58" s="32">
        <v>0</v>
      </c>
      <c r="I58" s="32">
        <f>ROUND(ROUND(H58,2)*ROUND(G58,3),2)</f>
        <v>0</v>
      </c>
      <c r="O58">
        <f>(I58*21)/100</f>
        <v>0</v>
      </c>
      <c r="P58" t="s">
        <v>22</v>
      </c>
    </row>
    <row r="59" spans="1:5" ht="12.75">
      <c r="A59" s="33" t="s">
        <v>49</v>
      </c>
      <c r="E59" s="34" t="s">
        <v>46</v>
      </c>
    </row>
    <row r="60" spans="1:5" ht="12.75">
      <c r="A60" s="35" t="s">
        <v>51</v>
      </c>
      <c r="E60" s="36" t="s">
        <v>46</v>
      </c>
    </row>
    <row r="61" spans="1:5" ht="12.75">
      <c r="A61" t="s">
        <v>52</v>
      </c>
      <c r="E61" s="34" t="s">
        <v>46</v>
      </c>
    </row>
    <row r="62" spans="1:16" ht="12.75">
      <c r="A62" s="24" t="s">
        <v>44</v>
      </c>
      <c r="B62" s="28" t="s">
        <v>156</v>
      </c>
      <c r="C62" s="28" t="s">
        <v>420</v>
      </c>
      <c r="D62" s="24" t="s">
        <v>46</v>
      </c>
      <c r="E62" s="29" t="s">
        <v>421</v>
      </c>
      <c r="F62" s="30" t="s">
        <v>402</v>
      </c>
      <c r="G62" s="31">
        <v>2</v>
      </c>
      <c r="H62" s="32">
        <v>0</v>
      </c>
      <c r="I62" s="32">
        <f>ROUND(ROUND(H62,2)*ROUND(G62,3),2)</f>
        <v>0</v>
      </c>
      <c r="O62">
        <f>(I62*21)/100</f>
        <v>0</v>
      </c>
      <c r="P62" t="s">
        <v>22</v>
      </c>
    </row>
    <row r="63" spans="1:5" ht="12.75">
      <c r="A63" s="33" t="s">
        <v>49</v>
      </c>
      <c r="E63" s="34" t="s">
        <v>46</v>
      </c>
    </row>
    <row r="64" spans="1:5" ht="12.75">
      <c r="A64" s="35" t="s">
        <v>51</v>
      </c>
      <c r="E64" s="36" t="s">
        <v>46</v>
      </c>
    </row>
    <row r="65" spans="1:5" ht="12.75">
      <c r="A65" t="s">
        <v>52</v>
      </c>
      <c r="E65" s="34" t="s">
        <v>46</v>
      </c>
    </row>
    <row r="66" spans="1:16" ht="12.75">
      <c r="A66" s="24" t="s">
        <v>44</v>
      </c>
      <c r="B66" s="28" t="s">
        <v>161</v>
      </c>
      <c r="C66" s="28" t="s">
        <v>422</v>
      </c>
      <c r="D66" s="24" t="s">
        <v>46</v>
      </c>
      <c r="E66" s="29" t="s">
        <v>423</v>
      </c>
      <c r="F66" s="30" t="s">
        <v>402</v>
      </c>
      <c r="G66" s="31">
        <v>1</v>
      </c>
      <c r="H66" s="32">
        <v>0</v>
      </c>
      <c r="I66" s="32">
        <f>ROUND(ROUND(H66,2)*ROUND(G66,3),2)</f>
        <v>0</v>
      </c>
      <c r="O66">
        <f>(I66*21)/100</f>
        <v>0</v>
      </c>
      <c r="P66" t="s">
        <v>22</v>
      </c>
    </row>
    <row r="67" spans="1:5" ht="12.75">
      <c r="A67" s="33" t="s">
        <v>49</v>
      </c>
      <c r="E67" s="34" t="s">
        <v>46</v>
      </c>
    </row>
    <row r="68" spans="1:5" ht="12.75">
      <c r="A68" s="35" t="s">
        <v>51</v>
      </c>
      <c r="E68" s="36" t="s">
        <v>46</v>
      </c>
    </row>
    <row r="69" spans="1:5" ht="12.75">
      <c r="A69" t="s">
        <v>52</v>
      </c>
      <c r="E69" s="34" t="s">
        <v>46</v>
      </c>
    </row>
    <row r="70" spans="1:16" ht="12.75">
      <c r="A70" s="24" t="s">
        <v>44</v>
      </c>
      <c r="B70" s="28" t="s">
        <v>166</v>
      </c>
      <c r="C70" s="28" t="s">
        <v>424</v>
      </c>
      <c r="D70" s="24" t="s">
        <v>46</v>
      </c>
      <c r="E70" s="29" t="s">
        <v>425</v>
      </c>
      <c r="F70" s="30" t="s">
        <v>137</v>
      </c>
      <c r="G70" s="31">
        <v>1</v>
      </c>
      <c r="H70" s="32">
        <v>0</v>
      </c>
      <c r="I70" s="32">
        <f>ROUND(ROUND(H70,2)*ROUND(G70,3),2)</f>
        <v>0</v>
      </c>
      <c r="O70">
        <f>(I70*21)/100</f>
        <v>0</v>
      </c>
      <c r="P70" t="s">
        <v>22</v>
      </c>
    </row>
    <row r="71" spans="1:5" ht="12.75">
      <c r="A71" s="33" t="s">
        <v>49</v>
      </c>
      <c r="E71" s="34" t="s">
        <v>46</v>
      </c>
    </row>
    <row r="72" spans="1:5" ht="12.75">
      <c r="A72" s="35" t="s">
        <v>51</v>
      </c>
      <c r="E72" s="36" t="s">
        <v>46</v>
      </c>
    </row>
    <row r="73" spans="1:5" ht="12.75">
      <c r="A73" t="s">
        <v>52</v>
      </c>
      <c r="E73" s="34" t="s">
        <v>46</v>
      </c>
    </row>
    <row r="74" spans="1:16" ht="12.75">
      <c r="A74" s="24" t="s">
        <v>44</v>
      </c>
      <c r="B74" s="28" t="s">
        <v>172</v>
      </c>
      <c r="C74" s="28" t="s">
        <v>426</v>
      </c>
      <c r="D74" s="24" t="s">
        <v>46</v>
      </c>
      <c r="E74" s="29" t="s">
        <v>427</v>
      </c>
      <c r="F74" s="30" t="s">
        <v>402</v>
      </c>
      <c r="G74" s="31">
        <v>1</v>
      </c>
      <c r="H74" s="32">
        <v>0</v>
      </c>
      <c r="I74" s="32">
        <f>ROUND(ROUND(H74,2)*ROUND(G74,3),2)</f>
        <v>0</v>
      </c>
      <c r="O74">
        <f>(I74*21)/100</f>
        <v>0</v>
      </c>
      <c r="P74" t="s">
        <v>22</v>
      </c>
    </row>
    <row r="75" spans="1:5" ht="12.75">
      <c r="A75" s="33" t="s">
        <v>49</v>
      </c>
      <c r="E75" s="34" t="s">
        <v>46</v>
      </c>
    </row>
    <row r="76" spans="1:5" ht="12.75">
      <c r="A76" s="35" t="s">
        <v>51</v>
      </c>
      <c r="E76" s="36" t="s">
        <v>46</v>
      </c>
    </row>
    <row r="77" spans="1:5" ht="12.75">
      <c r="A77" t="s">
        <v>52</v>
      </c>
      <c r="E77" s="34" t="s">
        <v>46</v>
      </c>
    </row>
    <row r="78" spans="1:16" ht="12.75">
      <c r="A78" s="24" t="s">
        <v>44</v>
      </c>
      <c r="B78" s="28" t="s">
        <v>178</v>
      </c>
      <c r="C78" s="28" t="s">
        <v>428</v>
      </c>
      <c r="D78" s="24" t="s">
        <v>46</v>
      </c>
      <c r="E78" s="29" t="s">
        <v>429</v>
      </c>
      <c r="F78" s="30" t="s">
        <v>137</v>
      </c>
      <c r="G78" s="31">
        <v>0.5</v>
      </c>
      <c r="H78" s="32">
        <v>0</v>
      </c>
      <c r="I78" s="32">
        <f>ROUND(ROUND(H78,2)*ROUND(G78,3),2)</f>
        <v>0</v>
      </c>
      <c r="O78">
        <f>(I78*21)/100</f>
        <v>0</v>
      </c>
      <c r="P78" t="s">
        <v>22</v>
      </c>
    </row>
    <row r="79" spans="1:5" ht="12.75">
      <c r="A79" s="33" t="s">
        <v>49</v>
      </c>
      <c r="E79" s="34" t="s">
        <v>46</v>
      </c>
    </row>
    <row r="80" spans="1:5" ht="12.75">
      <c r="A80" s="35" t="s">
        <v>51</v>
      </c>
      <c r="E80" s="36" t="s">
        <v>46</v>
      </c>
    </row>
    <row r="81" spans="1:5" ht="12.75">
      <c r="A81" t="s">
        <v>52</v>
      </c>
      <c r="E81" s="34" t="s">
        <v>46</v>
      </c>
    </row>
    <row r="82" spans="1:16" ht="12.75">
      <c r="A82" s="24" t="s">
        <v>44</v>
      </c>
      <c r="B82" s="28" t="s">
        <v>183</v>
      </c>
      <c r="C82" s="28" t="s">
        <v>430</v>
      </c>
      <c r="D82" s="24" t="s">
        <v>46</v>
      </c>
      <c r="E82" s="29" t="s">
        <v>431</v>
      </c>
      <c r="F82" s="30" t="s">
        <v>137</v>
      </c>
      <c r="G82" s="31">
        <v>8</v>
      </c>
      <c r="H82" s="32">
        <v>0</v>
      </c>
      <c r="I82" s="32">
        <f>ROUND(ROUND(H82,2)*ROUND(G82,3),2)</f>
        <v>0</v>
      </c>
      <c r="O82">
        <f>(I82*21)/100</f>
        <v>0</v>
      </c>
      <c r="P82" t="s">
        <v>22</v>
      </c>
    </row>
    <row r="83" spans="1:5" ht="12.75">
      <c r="A83" s="33" t="s">
        <v>49</v>
      </c>
      <c r="E83" s="34" t="s">
        <v>46</v>
      </c>
    </row>
    <row r="84" spans="1:5" ht="12.75">
      <c r="A84" s="35" t="s">
        <v>51</v>
      </c>
      <c r="E84" s="36" t="s">
        <v>46</v>
      </c>
    </row>
    <row r="85" spans="1:5" ht="12.75">
      <c r="A85" t="s">
        <v>52</v>
      </c>
      <c r="E85" s="34" t="s">
        <v>46</v>
      </c>
    </row>
    <row r="86" spans="1:16" ht="12.75">
      <c r="A86" s="24" t="s">
        <v>44</v>
      </c>
      <c r="B86" s="28" t="s">
        <v>187</v>
      </c>
      <c r="C86" s="28" t="s">
        <v>432</v>
      </c>
      <c r="D86" s="24" t="s">
        <v>46</v>
      </c>
      <c r="E86" s="29" t="s">
        <v>433</v>
      </c>
      <c r="F86" s="30" t="s">
        <v>137</v>
      </c>
      <c r="G86" s="31">
        <v>50</v>
      </c>
      <c r="H86" s="32">
        <v>0</v>
      </c>
      <c r="I86" s="32">
        <f>ROUND(ROUND(H86,2)*ROUND(G86,3),2)</f>
        <v>0</v>
      </c>
      <c r="O86">
        <f>(I86*21)/100</f>
        <v>0</v>
      </c>
      <c r="P86" t="s">
        <v>22</v>
      </c>
    </row>
    <row r="87" spans="1:5" ht="12.75">
      <c r="A87" s="33" t="s">
        <v>49</v>
      </c>
      <c r="E87" s="34" t="s">
        <v>46</v>
      </c>
    </row>
    <row r="88" spans="1:5" ht="12.75">
      <c r="A88" s="35" t="s">
        <v>51</v>
      </c>
      <c r="E88" s="36" t="s">
        <v>46</v>
      </c>
    </row>
    <row r="89" spans="1:5" ht="12.75">
      <c r="A89" t="s">
        <v>52</v>
      </c>
      <c r="E89" s="34" t="s">
        <v>46</v>
      </c>
    </row>
    <row r="90" spans="1:16" ht="12.75">
      <c r="A90" s="24" t="s">
        <v>44</v>
      </c>
      <c r="B90" s="28" t="s">
        <v>192</v>
      </c>
      <c r="C90" s="28" t="s">
        <v>434</v>
      </c>
      <c r="D90" s="24" t="s">
        <v>46</v>
      </c>
      <c r="E90" s="29" t="s">
        <v>435</v>
      </c>
      <c r="F90" s="30" t="s">
        <v>402</v>
      </c>
      <c r="G90" s="31">
        <v>2</v>
      </c>
      <c r="H90" s="32">
        <v>0</v>
      </c>
      <c r="I90" s="32">
        <f>ROUND(ROUND(H90,2)*ROUND(G90,3),2)</f>
        <v>0</v>
      </c>
      <c r="O90">
        <f>(I90*21)/100</f>
        <v>0</v>
      </c>
      <c r="P90" t="s">
        <v>22</v>
      </c>
    </row>
    <row r="91" spans="1:5" ht="12.75">
      <c r="A91" s="33" t="s">
        <v>49</v>
      </c>
      <c r="E91" s="34" t="s">
        <v>46</v>
      </c>
    </row>
    <row r="92" spans="1:5" ht="12.75">
      <c r="A92" s="35" t="s">
        <v>51</v>
      </c>
      <c r="E92" s="36" t="s">
        <v>46</v>
      </c>
    </row>
    <row r="93" spans="1:5" ht="12.75">
      <c r="A93" t="s">
        <v>52</v>
      </c>
      <c r="E93" s="34" t="s">
        <v>46</v>
      </c>
    </row>
    <row r="94" spans="1:16" ht="12.75">
      <c r="A94" s="24" t="s">
        <v>44</v>
      </c>
      <c r="B94" s="28" t="s">
        <v>198</v>
      </c>
      <c r="C94" s="28" t="s">
        <v>436</v>
      </c>
      <c r="D94" s="24" t="s">
        <v>46</v>
      </c>
      <c r="E94" s="29" t="s">
        <v>437</v>
      </c>
      <c r="F94" s="30" t="s">
        <v>137</v>
      </c>
      <c r="G94" s="31">
        <v>50</v>
      </c>
      <c r="H94" s="32">
        <v>0</v>
      </c>
      <c r="I94" s="32">
        <f>ROUND(ROUND(H94,2)*ROUND(G94,3),2)</f>
        <v>0</v>
      </c>
      <c r="O94">
        <f>(I94*21)/100</f>
        <v>0</v>
      </c>
      <c r="P94" t="s">
        <v>22</v>
      </c>
    </row>
    <row r="95" spans="1:5" ht="12.75">
      <c r="A95" s="33" t="s">
        <v>49</v>
      </c>
      <c r="E95" s="34" t="s">
        <v>46</v>
      </c>
    </row>
    <row r="96" spans="1:5" ht="12.75">
      <c r="A96" s="35" t="s">
        <v>51</v>
      </c>
      <c r="E96" s="36" t="s">
        <v>46</v>
      </c>
    </row>
    <row r="97" spans="1:5" ht="12.75">
      <c r="A97" t="s">
        <v>52</v>
      </c>
      <c r="E97" s="34" t="s">
        <v>46</v>
      </c>
    </row>
    <row r="98" spans="1:16" ht="12.75">
      <c r="A98" s="24" t="s">
        <v>44</v>
      </c>
      <c r="B98" s="28" t="s">
        <v>202</v>
      </c>
      <c r="C98" s="28" t="s">
        <v>438</v>
      </c>
      <c r="D98" s="24" t="s">
        <v>46</v>
      </c>
      <c r="E98" s="29" t="s">
        <v>439</v>
      </c>
      <c r="F98" s="30" t="s">
        <v>402</v>
      </c>
      <c r="G98" s="31">
        <v>1</v>
      </c>
      <c r="H98" s="32">
        <v>0</v>
      </c>
      <c r="I98" s="32">
        <f>ROUND(ROUND(H98,2)*ROUND(G98,3),2)</f>
        <v>0</v>
      </c>
      <c r="O98">
        <f>(I98*21)/100</f>
        <v>0</v>
      </c>
      <c r="P98" t="s">
        <v>22</v>
      </c>
    </row>
    <row r="99" spans="1:5" ht="12.75">
      <c r="A99" s="33" t="s">
        <v>49</v>
      </c>
      <c r="E99" s="34" t="s">
        <v>46</v>
      </c>
    </row>
    <row r="100" spans="1:5" ht="12.75">
      <c r="A100" s="35" t="s">
        <v>51</v>
      </c>
      <c r="E100" s="36" t="s">
        <v>46</v>
      </c>
    </row>
    <row r="101" spans="1:5" ht="12.75">
      <c r="A101" t="s">
        <v>52</v>
      </c>
      <c r="E101" s="34" t="s">
        <v>46</v>
      </c>
    </row>
    <row r="102" spans="1:16" ht="12.75">
      <c r="A102" s="24" t="s">
        <v>44</v>
      </c>
      <c r="B102" s="28" t="s">
        <v>208</v>
      </c>
      <c r="C102" s="28" t="s">
        <v>440</v>
      </c>
      <c r="D102" s="24" t="s">
        <v>46</v>
      </c>
      <c r="E102" s="29" t="s">
        <v>441</v>
      </c>
      <c r="F102" s="30" t="s">
        <v>402</v>
      </c>
      <c r="G102" s="31">
        <v>1</v>
      </c>
      <c r="H102" s="32">
        <v>0</v>
      </c>
      <c r="I102" s="32">
        <f>ROUND(ROUND(H102,2)*ROUND(G102,3),2)</f>
        <v>0</v>
      </c>
      <c r="O102">
        <f>(I102*21)/100</f>
        <v>0</v>
      </c>
      <c r="P102" t="s">
        <v>22</v>
      </c>
    </row>
    <row r="103" spans="1:5" ht="12.75">
      <c r="A103" s="33" t="s">
        <v>49</v>
      </c>
      <c r="E103" s="34" t="s">
        <v>46</v>
      </c>
    </row>
    <row r="104" spans="1:5" ht="12.75">
      <c r="A104" s="35" t="s">
        <v>51</v>
      </c>
      <c r="E104" s="36" t="s">
        <v>46</v>
      </c>
    </row>
    <row r="105" spans="1:5" ht="12.75">
      <c r="A105" t="s">
        <v>52</v>
      </c>
      <c r="E105" s="34" t="s">
        <v>46</v>
      </c>
    </row>
    <row r="106" spans="1:16" ht="12.75">
      <c r="A106" s="24" t="s">
        <v>44</v>
      </c>
      <c r="B106" s="28" t="s">
        <v>214</v>
      </c>
      <c r="C106" s="28" t="s">
        <v>442</v>
      </c>
      <c r="D106" s="24" t="s">
        <v>46</v>
      </c>
      <c r="E106" s="29" t="s">
        <v>443</v>
      </c>
      <c r="F106" s="30" t="s">
        <v>402</v>
      </c>
      <c r="G106" s="31">
        <v>1</v>
      </c>
      <c r="H106" s="32">
        <v>0</v>
      </c>
      <c r="I106" s="32">
        <f>ROUND(ROUND(H106,2)*ROUND(G106,3),2)</f>
        <v>0</v>
      </c>
      <c r="O106">
        <f>(I106*21)/100</f>
        <v>0</v>
      </c>
      <c r="P106" t="s">
        <v>22</v>
      </c>
    </row>
    <row r="107" spans="1:5" ht="12.75">
      <c r="A107" s="33" t="s">
        <v>49</v>
      </c>
      <c r="E107" s="34" t="s">
        <v>46</v>
      </c>
    </row>
    <row r="108" spans="1:5" ht="12.75">
      <c r="A108" s="35" t="s">
        <v>51</v>
      </c>
      <c r="E108" s="36" t="s">
        <v>46</v>
      </c>
    </row>
    <row r="109" spans="1:5" ht="12.75">
      <c r="A109" t="s">
        <v>52</v>
      </c>
      <c r="E109" s="34" t="s">
        <v>46</v>
      </c>
    </row>
    <row r="110" spans="1:18" ht="12.75" customHeight="1">
      <c r="A110" s="12" t="s">
        <v>42</v>
      </c>
      <c r="B110" s="12"/>
      <c r="C110" s="38" t="s">
        <v>444</v>
      </c>
      <c r="D110" s="12"/>
      <c r="E110" s="26" t="s">
        <v>117</v>
      </c>
      <c r="F110" s="12"/>
      <c r="G110" s="12"/>
      <c r="H110" s="12"/>
      <c r="I110" s="39">
        <f>0+Q110</f>
        <v>0</v>
      </c>
      <c r="O110">
        <f>0+R110</f>
        <v>0</v>
      </c>
      <c r="Q110">
        <f>0+I111+I115+I119+I123+I127+I131+I135+I139+I143+I147+I151+I155+I159+I163+I167+I171+I175+I179+I183+I187+I191+I195+I199</f>
        <v>0</v>
      </c>
      <c r="R110">
        <f>0+O111+O115+O119+O123+O127+O131+O135+O139+O143+O147+O151+O155+O159+O163+O167+O171+O175+O179+O183+O187+O191+O195+O199</f>
        <v>0</v>
      </c>
    </row>
    <row r="111" spans="1:16" ht="12.75">
      <c r="A111" s="24" t="s">
        <v>44</v>
      </c>
      <c r="B111" s="28" t="s">
        <v>28</v>
      </c>
      <c r="C111" s="28" t="s">
        <v>445</v>
      </c>
      <c r="D111" s="24" t="s">
        <v>46</v>
      </c>
      <c r="E111" s="29" t="s">
        <v>446</v>
      </c>
      <c r="F111" s="30" t="s">
        <v>447</v>
      </c>
      <c r="G111" s="31">
        <v>0.02</v>
      </c>
      <c r="H111" s="32">
        <v>0</v>
      </c>
      <c r="I111" s="32">
        <f>ROUND(ROUND(H111,2)*ROUND(G111,3),2)</f>
        <v>0</v>
      </c>
      <c r="O111">
        <f>(I111*21)/100</f>
        <v>0</v>
      </c>
      <c r="P111" t="s">
        <v>22</v>
      </c>
    </row>
    <row r="112" spans="1:5" ht="12.75">
      <c r="A112" s="33" t="s">
        <v>49</v>
      </c>
      <c r="E112" s="34" t="s">
        <v>46</v>
      </c>
    </row>
    <row r="113" spans="1:5" ht="12.75">
      <c r="A113" s="35" t="s">
        <v>51</v>
      </c>
      <c r="E113" s="36" t="s">
        <v>46</v>
      </c>
    </row>
    <row r="114" spans="1:5" ht="12.75">
      <c r="A114" t="s">
        <v>52</v>
      </c>
      <c r="E114" s="34" t="s">
        <v>46</v>
      </c>
    </row>
    <row r="115" spans="1:16" ht="12.75">
      <c r="A115" s="24" t="s">
        <v>44</v>
      </c>
      <c r="B115" s="28" t="s">
        <v>22</v>
      </c>
      <c r="C115" s="28" t="s">
        <v>448</v>
      </c>
      <c r="D115" s="24" t="s">
        <v>46</v>
      </c>
      <c r="E115" s="29" t="s">
        <v>449</v>
      </c>
      <c r="F115" s="30" t="s">
        <v>137</v>
      </c>
      <c r="G115" s="31">
        <v>26</v>
      </c>
      <c r="H115" s="32">
        <v>0</v>
      </c>
      <c r="I115" s="32">
        <f>ROUND(ROUND(H115,2)*ROUND(G115,3),2)</f>
        <v>0</v>
      </c>
      <c r="O115">
        <f>(I115*21)/100</f>
        <v>0</v>
      </c>
      <c r="P115" t="s">
        <v>22</v>
      </c>
    </row>
    <row r="116" spans="1:5" ht="12.75">
      <c r="A116" s="33" t="s">
        <v>49</v>
      </c>
      <c r="E116" s="34" t="s">
        <v>46</v>
      </c>
    </row>
    <row r="117" spans="1:5" ht="12.75">
      <c r="A117" s="35" t="s">
        <v>51</v>
      </c>
      <c r="E117" s="36" t="s">
        <v>46</v>
      </c>
    </row>
    <row r="118" spans="1:5" ht="12.75">
      <c r="A118" t="s">
        <v>52</v>
      </c>
      <c r="E118" s="34" t="s">
        <v>46</v>
      </c>
    </row>
    <row r="119" spans="1:16" ht="12.75">
      <c r="A119" s="24" t="s">
        <v>44</v>
      </c>
      <c r="B119" s="28" t="s">
        <v>21</v>
      </c>
      <c r="C119" s="28" t="s">
        <v>450</v>
      </c>
      <c r="D119" s="24" t="s">
        <v>46</v>
      </c>
      <c r="E119" s="29" t="s">
        <v>451</v>
      </c>
      <c r="F119" s="30" t="s">
        <v>402</v>
      </c>
      <c r="G119" s="31">
        <v>1</v>
      </c>
      <c r="H119" s="32">
        <v>0</v>
      </c>
      <c r="I119" s="32">
        <f>ROUND(ROUND(H119,2)*ROUND(G119,3),2)</f>
        <v>0</v>
      </c>
      <c r="O119">
        <f>(I119*21)/100</f>
        <v>0</v>
      </c>
      <c r="P119" t="s">
        <v>22</v>
      </c>
    </row>
    <row r="120" spans="1:5" ht="12.75">
      <c r="A120" s="33" t="s">
        <v>49</v>
      </c>
      <c r="E120" s="34" t="s">
        <v>46</v>
      </c>
    </row>
    <row r="121" spans="1:5" ht="12.75">
      <c r="A121" s="35" t="s">
        <v>51</v>
      </c>
      <c r="E121" s="36" t="s">
        <v>46</v>
      </c>
    </row>
    <row r="122" spans="1:5" ht="12.75">
      <c r="A122" t="s">
        <v>52</v>
      </c>
      <c r="E122" s="34" t="s">
        <v>46</v>
      </c>
    </row>
    <row r="123" spans="1:16" ht="12.75">
      <c r="A123" s="24" t="s">
        <v>44</v>
      </c>
      <c r="B123" s="28" t="s">
        <v>32</v>
      </c>
      <c r="C123" s="28" t="s">
        <v>452</v>
      </c>
      <c r="D123" s="24" t="s">
        <v>46</v>
      </c>
      <c r="E123" s="29" t="s">
        <v>453</v>
      </c>
      <c r="F123" s="30" t="s">
        <v>125</v>
      </c>
      <c r="G123" s="31">
        <v>1</v>
      </c>
      <c r="H123" s="32">
        <v>0</v>
      </c>
      <c r="I123" s="32">
        <f>ROUND(ROUND(H123,2)*ROUND(G123,3),2)</f>
        <v>0</v>
      </c>
      <c r="O123">
        <f>(I123*21)/100</f>
        <v>0</v>
      </c>
      <c r="P123" t="s">
        <v>22</v>
      </c>
    </row>
    <row r="124" spans="1:5" ht="12.75">
      <c r="A124" s="33" t="s">
        <v>49</v>
      </c>
      <c r="E124" s="34" t="s">
        <v>46</v>
      </c>
    </row>
    <row r="125" spans="1:5" ht="12.75">
      <c r="A125" s="35" t="s">
        <v>51</v>
      </c>
      <c r="E125" s="36" t="s">
        <v>46</v>
      </c>
    </row>
    <row r="126" spans="1:5" ht="12.75">
      <c r="A126" t="s">
        <v>52</v>
      </c>
      <c r="E126" s="34" t="s">
        <v>46</v>
      </c>
    </row>
    <row r="127" spans="1:16" ht="12.75">
      <c r="A127" s="24" t="s">
        <v>44</v>
      </c>
      <c r="B127" s="28" t="s">
        <v>34</v>
      </c>
      <c r="C127" s="28" t="s">
        <v>454</v>
      </c>
      <c r="D127" s="24" t="s">
        <v>46</v>
      </c>
      <c r="E127" s="29" t="s">
        <v>455</v>
      </c>
      <c r="F127" s="30" t="s">
        <v>402</v>
      </c>
      <c r="G127" s="31">
        <v>1</v>
      </c>
      <c r="H127" s="32">
        <v>0</v>
      </c>
      <c r="I127" s="32">
        <f>ROUND(ROUND(H127,2)*ROUND(G127,3),2)</f>
        <v>0</v>
      </c>
      <c r="O127">
        <f>(I127*21)/100</f>
        <v>0</v>
      </c>
      <c r="P127" t="s">
        <v>22</v>
      </c>
    </row>
    <row r="128" spans="1:5" ht="12.75">
      <c r="A128" s="33" t="s">
        <v>49</v>
      </c>
      <c r="E128" s="34" t="s">
        <v>46</v>
      </c>
    </row>
    <row r="129" spans="1:5" ht="12.75">
      <c r="A129" s="35" t="s">
        <v>51</v>
      </c>
      <c r="E129" s="36" t="s">
        <v>46</v>
      </c>
    </row>
    <row r="130" spans="1:5" ht="12.75">
      <c r="A130" t="s">
        <v>52</v>
      </c>
      <c r="E130" s="34" t="s">
        <v>46</v>
      </c>
    </row>
    <row r="131" spans="1:16" ht="12.75">
      <c r="A131" s="24" t="s">
        <v>44</v>
      </c>
      <c r="B131" s="28" t="s">
        <v>36</v>
      </c>
      <c r="C131" s="28" t="s">
        <v>456</v>
      </c>
      <c r="D131" s="24" t="s">
        <v>46</v>
      </c>
      <c r="E131" s="29" t="s">
        <v>457</v>
      </c>
      <c r="F131" s="30" t="s">
        <v>402</v>
      </c>
      <c r="G131" s="31">
        <v>1</v>
      </c>
      <c r="H131" s="32">
        <v>0</v>
      </c>
      <c r="I131" s="32">
        <f>ROUND(ROUND(H131,2)*ROUND(G131,3),2)</f>
        <v>0</v>
      </c>
      <c r="O131">
        <f>(I131*21)/100</f>
        <v>0</v>
      </c>
      <c r="P131" t="s">
        <v>22</v>
      </c>
    </row>
    <row r="132" spans="1:5" ht="12.75">
      <c r="A132" s="33" t="s">
        <v>49</v>
      </c>
      <c r="E132" s="34" t="s">
        <v>46</v>
      </c>
    </row>
    <row r="133" spans="1:5" ht="12.75">
      <c r="A133" s="35" t="s">
        <v>51</v>
      </c>
      <c r="E133" s="36" t="s">
        <v>46</v>
      </c>
    </row>
    <row r="134" spans="1:5" ht="12.75">
      <c r="A134" t="s">
        <v>52</v>
      </c>
      <c r="E134" s="34" t="s">
        <v>46</v>
      </c>
    </row>
    <row r="135" spans="1:16" ht="12.75">
      <c r="A135" s="24" t="s">
        <v>44</v>
      </c>
      <c r="B135" s="28" t="s">
        <v>91</v>
      </c>
      <c r="C135" s="28" t="s">
        <v>458</v>
      </c>
      <c r="D135" s="24" t="s">
        <v>46</v>
      </c>
      <c r="E135" s="29" t="s">
        <v>459</v>
      </c>
      <c r="F135" s="30" t="s">
        <v>125</v>
      </c>
      <c r="G135" s="31">
        <v>0.3</v>
      </c>
      <c r="H135" s="32">
        <v>0</v>
      </c>
      <c r="I135" s="32">
        <f>ROUND(ROUND(H135,2)*ROUND(G135,3),2)</f>
        <v>0</v>
      </c>
      <c r="O135">
        <f>(I135*21)/100</f>
        <v>0</v>
      </c>
      <c r="P135" t="s">
        <v>22</v>
      </c>
    </row>
    <row r="136" spans="1:5" ht="12.75">
      <c r="A136" s="33" t="s">
        <v>49</v>
      </c>
      <c r="E136" s="34" t="s">
        <v>46</v>
      </c>
    </row>
    <row r="137" spans="1:5" ht="12.75">
      <c r="A137" s="35" t="s">
        <v>51</v>
      </c>
      <c r="E137" s="36" t="s">
        <v>46</v>
      </c>
    </row>
    <row r="138" spans="1:5" ht="12.75">
      <c r="A138" t="s">
        <v>52</v>
      </c>
      <c r="E138" s="34" t="s">
        <v>46</v>
      </c>
    </row>
    <row r="139" spans="1:16" ht="12.75">
      <c r="A139" s="24" t="s">
        <v>44</v>
      </c>
      <c r="B139" s="28" t="s">
        <v>96</v>
      </c>
      <c r="C139" s="28" t="s">
        <v>460</v>
      </c>
      <c r="D139" s="24" t="s">
        <v>46</v>
      </c>
      <c r="E139" s="29" t="s">
        <v>461</v>
      </c>
      <c r="F139" s="30" t="s">
        <v>402</v>
      </c>
      <c r="G139" s="31">
        <v>1</v>
      </c>
      <c r="H139" s="32">
        <v>0</v>
      </c>
      <c r="I139" s="32">
        <f>ROUND(ROUND(H139,2)*ROUND(G139,3),2)</f>
        <v>0</v>
      </c>
      <c r="O139">
        <f>(I139*21)/100</f>
        <v>0</v>
      </c>
      <c r="P139" t="s">
        <v>22</v>
      </c>
    </row>
    <row r="140" spans="1:5" ht="12.75">
      <c r="A140" s="33" t="s">
        <v>49</v>
      </c>
      <c r="E140" s="34" t="s">
        <v>46</v>
      </c>
    </row>
    <row r="141" spans="1:5" ht="12.75">
      <c r="A141" s="35" t="s">
        <v>51</v>
      </c>
      <c r="E141" s="36" t="s">
        <v>46</v>
      </c>
    </row>
    <row r="142" spans="1:5" ht="12.75">
      <c r="A142" t="s">
        <v>52</v>
      </c>
      <c r="E142" s="34" t="s">
        <v>46</v>
      </c>
    </row>
    <row r="143" spans="1:16" ht="12.75">
      <c r="A143" s="24" t="s">
        <v>44</v>
      </c>
      <c r="B143" s="28" t="s">
        <v>39</v>
      </c>
      <c r="C143" s="28" t="s">
        <v>462</v>
      </c>
      <c r="D143" s="24" t="s">
        <v>46</v>
      </c>
      <c r="E143" s="29" t="s">
        <v>463</v>
      </c>
      <c r="F143" s="30" t="s">
        <v>125</v>
      </c>
      <c r="G143" s="31">
        <v>1</v>
      </c>
      <c r="H143" s="32">
        <v>0</v>
      </c>
      <c r="I143" s="32">
        <f>ROUND(ROUND(H143,2)*ROUND(G143,3),2)</f>
        <v>0</v>
      </c>
      <c r="O143">
        <f>(I143*21)/100</f>
        <v>0</v>
      </c>
      <c r="P143" t="s">
        <v>22</v>
      </c>
    </row>
    <row r="144" spans="1:5" ht="12.75">
      <c r="A144" s="33" t="s">
        <v>49</v>
      </c>
      <c r="E144" s="34" t="s">
        <v>46</v>
      </c>
    </row>
    <row r="145" spans="1:5" ht="12.75">
      <c r="A145" s="35" t="s">
        <v>51</v>
      </c>
      <c r="E145" s="36" t="s">
        <v>46</v>
      </c>
    </row>
    <row r="146" spans="1:5" ht="12.75">
      <c r="A146" t="s">
        <v>52</v>
      </c>
      <c r="E146" s="34" t="s">
        <v>46</v>
      </c>
    </row>
    <row r="147" spans="1:16" ht="12.75">
      <c r="A147" s="24" t="s">
        <v>44</v>
      </c>
      <c r="B147" s="28" t="s">
        <v>41</v>
      </c>
      <c r="C147" s="28" t="s">
        <v>462</v>
      </c>
      <c r="D147" s="24" t="s">
        <v>28</v>
      </c>
      <c r="E147" s="29" t="s">
        <v>464</v>
      </c>
      <c r="F147" s="30" t="s">
        <v>125</v>
      </c>
      <c r="G147" s="31">
        <v>0.4</v>
      </c>
      <c r="H147" s="32">
        <v>0</v>
      </c>
      <c r="I147" s="32">
        <f>ROUND(ROUND(H147,2)*ROUND(G147,3),2)</f>
        <v>0</v>
      </c>
      <c r="O147">
        <f>(I147*21)/100</f>
        <v>0</v>
      </c>
      <c r="P147" t="s">
        <v>22</v>
      </c>
    </row>
    <row r="148" spans="1:5" ht="12.75">
      <c r="A148" s="33" t="s">
        <v>49</v>
      </c>
      <c r="E148" s="34" t="s">
        <v>46</v>
      </c>
    </row>
    <row r="149" spans="1:5" ht="12.75">
      <c r="A149" s="35" t="s">
        <v>51</v>
      </c>
      <c r="E149" s="36" t="s">
        <v>46</v>
      </c>
    </row>
    <row r="150" spans="1:5" ht="12.75">
      <c r="A150" t="s">
        <v>52</v>
      </c>
      <c r="E150" s="34" t="s">
        <v>46</v>
      </c>
    </row>
    <row r="151" spans="1:16" ht="12.75">
      <c r="A151" s="24" t="s">
        <v>44</v>
      </c>
      <c r="B151" s="28" t="s">
        <v>148</v>
      </c>
      <c r="C151" s="28" t="s">
        <v>465</v>
      </c>
      <c r="D151" s="24" t="s">
        <v>46</v>
      </c>
      <c r="E151" s="29" t="s">
        <v>466</v>
      </c>
      <c r="F151" s="30" t="s">
        <v>137</v>
      </c>
      <c r="G151" s="31">
        <v>9</v>
      </c>
      <c r="H151" s="32">
        <v>0</v>
      </c>
      <c r="I151" s="32">
        <f>ROUND(ROUND(H151,2)*ROUND(G151,3),2)</f>
        <v>0</v>
      </c>
      <c r="O151">
        <f>(I151*21)/100</f>
        <v>0</v>
      </c>
      <c r="P151" t="s">
        <v>22</v>
      </c>
    </row>
    <row r="152" spans="1:5" ht="12.75">
      <c r="A152" s="33" t="s">
        <v>49</v>
      </c>
      <c r="E152" s="34" t="s">
        <v>46</v>
      </c>
    </row>
    <row r="153" spans="1:5" ht="12.75">
      <c r="A153" s="35" t="s">
        <v>51</v>
      </c>
      <c r="E153" s="36" t="s">
        <v>46</v>
      </c>
    </row>
    <row r="154" spans="1:5" ht="12.75">
      <c r="A154" t="s">
        <v>52</v>
      </c>
      <c r="E154" s="34" t="s">
        <v>46</v>
      </c>
    </row>
    <row r="155" spans="1:16" ht="12.75">
      <c r="A155" s="24" t="s">
        <v>44</v>
      </c>
      <c r="B155" s="28" t="s">
        <v>152</v>
      </c>
      <c r="C155" s="28" t="s">
        <v>467</v>
      </c>
      <c r="D155" s="24" t="s">
        <v>46</v>
      </c>
      <c r="E155" s="29" t="s">
        <v>468</v>
      </c>
      <c r="F155" s="30" t="s">
        <v>137</v>
      </c>
      <c r="G155" s="31">
        <v>4</v>
      </c>
      <c r="H155" s="32">
        <v>0</v>
      </c>
      <c r="I155" s="32">
        <f>ROUND(ROUND(H155,2)*ROUND(G155,3),2)</f>
        <v>0</v>
      </c>
      <c r="O155">
        <f>(I155*21)/100</f>
        <v>0</v>
      </c>
      <c r="P155" t="s">
        <v>22</v>
      </c>
    </row>
    <row r="156" spans="1:5" ht="12.75">
      <c r="A156" s="33" t="s">
        <v>49</v>
      </c>
      <c r="E156" s="34" t="s">
        <v>46</v>
      </c>
    </row>
    <row r="157" spans="1:5" ht="12.75">
      <c r="A157" s="35" t="s">
        <v>51</v>
      </c>
      <c r="E157" s="36" t="s">
        <v>46</v>
      </c>
    </row>
    <row r="158" spans="1:5" ht="12.75">
      <c r="A158" t="s">
        <v>52</v>
      </c>
      <c r="E158" s="34" t="s">
        <v>46</v>
      </c>
    </row>
    <row r="159" spans="1:16" ht="12.75">
      <c r="A159" s="24" t="s">
        <v>44</v>
      </c>
      <c r="B159" s="28" t="s">
        <v>156</v>
      </c>
      <c r="C159" s="28" t="s">
        <v>469</v>
      </c>
      <c r="D159" s="24" t="s">
        <v>46</v>
      </c>
      <c r="E159" s="29" t="s">
        <v>470</v>
      </c>
      <c r="F159" s="30" t="s">
        <v>125</v>
      </c>
      <c r="G159" s="31">
        <v>8</v>
      </c>
      <c r="H159" s="32">
        <v>0</v>
      </c>
      <c r="I159" s="32">
        <f>ROUND(ROUND(H159,2)*ROUND(G159,3),2)</f>
        <v>0</v>
      </c>
      <c r="O159">
        <f>(I159*21)/100</f>
        <v>0</v>
      </c>
      <c r="P159" t="s">
        <v>22</v>
      </c>
    </row>
    <row r="160" spans="1:5" ht="12.75">
      <c r="A160" s="33" t="s">
        <v>49</v>
      </c>
      <c r="E160" s="34" t="s">
        <v>46</v>
      </c>
    </row>
    <row r="161" spans="1:5" ht="12.75">
      <c r="A161" s="35" t="s">
        <v>51</v>
      </c>
      <c r="E161" s="36" t="s">
        <v>46</v>
      </c>
    </row>
    <row r="162" spans="1:5" ht="12.75">
      <c r="A162" t="s">
        <v>52</v>
      </c>
      <c r="E162" s="34" t="s">
        <v>46</v>
      </c>
    </row>
    <row r="163" spans="1:16" ht="12.75">
      <c r="A163" s="24" t="s">
        <v>44</v>
      </c>
      <c r="B163" s="28" t="s">
        <v>161</v>
      </c>
      <c r="C163" s="28" t="s">
        <v>471</v>
      </c>
      <c r="D163" s="24" t="s">
        <v>46</v>
      </c>
      <c r="E163" s="29" t="s">
        <v>472</v>
      </c>
      <c r="F163" s="30" t="s">
        <v>137</v>
      </c>
      <c r="G163" s="31">
        <v>18</v>
      </c>
      <c r="H163" s="32">
        <v>0</v>
      </c>
      <c r="I163" s="32">
        <f>ROUND(ROUND(H163,2)*ROUND(G163,3),2)</f>
        <v>0</v>
      </c>
      <c r="O163">
        <f>(I163*21)/100</f>
        <v>0</v>
      </c>
      <c r="P163" t="s">
        <v>22</v>
      </c>
    </row>
    <row r="164" spans="1:5" ht="12.75">
      <c r="A164" s="33" t="s">
        <v>49</v>
      </c>
      <c r="E164" s="34" t="s">
        <v>46</v>
      </c>
    </row>
    <row r="165" spans="1:5" ht="12.75">
      <c r="A165" s="35" t="s">
        <v>51</v>
      </c>
      <c r="E165" s="36" t="s">
        <v>46</v>
      </c>
    </row>
    <row r="166" spans="1:5" ht="12.75">
      <c r="A166" t="s">
        <v>52</v>
      </c>
      <c r="E166" s="34" t="s">
        <v>46</v>
      </c>
    </row>
    <row r="167" spans="1:16" ht="12.75">
      <c r="A167" s="24" t="s">
        <v>44</v>
      </c>
      <c r="B167" s="28" t="s">
        <v>166</v>
      </c>
      <c r="C167" s="28" t="s">
        <v>473</v>
      </c>
      <c r="D167" s="24" t="s">
        <v>46</v>
      </c>
      <c r="E167" s="29" t="s">
        <v>474</v>
      </c>
      <c r="F167" s="30" t="s">
        <v>402</v>
      </c>
      <c r="G167" s="31">
        <v>1</v>
      </c>
      <c r="H167" s="32">
        <v>0</v>
      </c>
      <c r="I167" s="32">
        <f>ROUND(ROUND(H167,2)*ROUND(G167,3),2)</f>
        <v>0</v>
      </c>
      <c r="O167">
        <f>(I167*21)/100</f>
        <v>0</v>
      </c>
      <c r="P167" t="s">
        <v>22</v>
      </c>
    </row>
    <row r="168" spans="1:5" ht="12.75">
      <c r="A168" s="33" t="s">
        <v>49</v>
      </c>
      <c r="E168" s="34" t="s">
        <v>46</v>
      </c>
    </row>
    <row r="169" spans="1:5" ht="12.75">
      <c r="A169" s="35" t="s">
        <v>51</v>
      </c>
      <c r="E169" s="36" t="s">
        <v>46</v>
      </c>
    </row>
    <row r="170" spans="1:5" ht="12.75">
      <c r="A170" t="s">
        <v>52</v>
      </c>
      <c r="E170" s="34" t="s">
        <v>46</v>
      </c>
    </row>
    <row r="171" spans="1:16" ht="12.75">
      <c r="A171" s="24" t="s">
        <v>44</v>
      </c>
      <c r="B171" s="28" t="s">
        <v>172</v>
      </c>
      <c r="C171" s="28" t="s">
        <v>475</v>
      </c>
      <c r="D171" s="24" t="s">
        <v>46</v>
      </c>
      <c r="E171" s="29" t="s">
        <v>476</v>
      </c>
      <c r="F171" s="30" t="s">
        <v>137</v>
      </c>
      <c r="G171" s="31">
        <v>13</v>
      </c>
      <c r="H171" s="32">
        <v>0</v>
      </c>
      <c r="I171" s="32">
        <f>ROUND(ROUND(H171,2)*ROUND(G171,3),2)</f>
        <v>0</v>
      </c>
      <c r="O171">
        <f>(I171*21)/100</f>
        <v>0</v>
      </c>
      <c r="P171" t="s">
        <v>22</v>
      </c>
    </row>
    <row r="172" spans="1:5" ht="12.75">
      <c r="A172" s="33" t="s">
        <v>49</v>
      </c>
      <c r="E172" s="34" t="s">
        <v>46</v>
      </c>
    </row>
    <row r="173" spans="1:5" ht="12.75">
      <c r="A173" s="35" t="s">
        <v>51</v>
      </c>
      <c r="E173" s="36" t="s">
        <v>46</v>
      </c>
    </row>
    <row r="174" spans="1:5" ht="12.75">
      <c r="A174" t="s">
        <v>52</v>
      </c>
      <c r="E174" s="34" t="s">
        <v>46</v>
      </c>
    </row>
    <row r="175" spans="1:16" ht="12.75">
      <c r="A175" s="24" t="s">
        <v>44</v>
      </c>
      <c r="B175" s="28" t="s">
        <v>178</v>
      </c>
      <c r="C175" s="28" t="s">
        <v>477</v>
      </c>
      <c r="D175" s="24" t="s">
        <v>46</v>
      </c>
      <c r="E175" s="29" t="s">
        <v>478</v>
      </c>
      <c r="F175" s="30" t="s">
        <v>402</v>
      </c>
      <c r="G175" s="31">
        <v>13</v>
      </c>
      <c r="H175" s="32">
        <v>0</v>
      </c>
      <c r="I175" s="32">
        <f>ROUND(ROUND(H175,2)*ROUND(G175,3),2)</f>
        <v>0</v>
      </c>
      <c r="O175">
        <f>(I175*21)/100</f>
        <v>0</v>
      </c>
      <c r="P175" t="s">
        <v>22</v>
      </c>
    </row>
    <row r="176" spans="1:5" ht="12.75">
      <c r="A176" s="33" t="s">
        <v>49</v>
      </c>
      <c r="E176" s="34" t="s">
        <v>46</v>
      </c>
    </row>
    <row r="177" spans="1:5" ht="12.75">
      <c r="A177" s="35" t="s">
        <v>51</v>
      </c>
      <c r="E177" s="36" t="s">
        <v>46</v>
      </c>
    </row>
    <row r="178" spans="1:5" ht="12.75">
      <c r="A178" t="s">
        <v>52</v>
      </c>
      <c r="E178" s="34" t="s">
        <v>46</v>
      </c>
    </row>
    <row r="179" spans="1:16" ht="12.75">
      <c r="A179" s="24" t="s">
        <v>44</v>
      </c>
      <c r="B179" s="28" t="s">
        <v>183</v>
      </c>
      <c r="C179" s="28" t="s">
        <v>479</v>
      </c>
      <c r="D179" s="24" t="s">
        <v>46</v>
      </c>
      <c r="E179" s="29" t="s">
        <v>480</v>
      </c>
      <c r="F179" s="30" t="s">
        <v>402</v>
      </c>
      <c r="G179" s="31">
        <v>1</v>
      </c>
      <c r="H179" s="32">
        <v>0</v>
      </c>
      <c r="I179" s="32">
        <f>ROUND(ROUND(H179,2)*ROUND(G179,3),2)</f>
        <v>0</v>
      </c>
      <c r="O179">
        <f>(I179*21)/100</f>
        <v>0</v>
      </c>
      <c r="P179" t="s">
        <v>22</v>
      </c>
    </row>
    <row r="180" spans="1:5" ht="12.75">
      <c r="A180" s="33" t="s">
        <v>49</v>
      </c>
      <c r="E180" s="34" t="s">
        <v>46</v>
      </c>
    </row>
    <row r="181" spans="1:5" ht="12.75">
      <c r="A181" s="35" t="s">
        <v>51</v>
      </c>
      <c r="E181" s="36" t="s">
        <v>46</v>
      </c>
    </row>
    <row r="182" spans="1:5" ht="12.75">
      <c r="A182" t="s">
        <v>52</v>
      </c>
      <c r="E182" s="34" t="s">
        <v>46</v>
      </c>
    </row>
    <row r="183" spans="1:16" ht="12.75">
      <c r="A183" s="24" t="s">
        <v>44</v>
      </c>
      <c r="B183" s="28" t="s">
        <v>187</v>
      </c>
      <c r="C183" s="28" t="s">
        <v>481</v>
      </c>
      <c r="D183" s="24" t="s">
        <v>46</v>
      </c>
      <c r="E183" s="29" t="s">
        <v>482</v>
      </c>
      <c r="F183" s="30" t="s">
        <v>402</v>
      </c>
      <c r="G183" s="31">
        <v>4</v>
      </c>
      <c r="H183" s="32">
        <v>0</v>
      </c>
      <c r="I183" s="32">
        <f>ROUND(ROUND(H183,2)*ROUND(G183,3),2)</f>
        <v>0</v>
      </c>
      <c r="O183">
        <f>(I183*21)/100</f>
        <v>0</v>
      </c>
      <c r="P183" t="s">
        <v>22</v>
      </c>
    </row>
    <row r="184" spans="1:5" ht="12.75">
      <c r="A184" s="33" t="s">
        <v>49</v>
      </c>
      <c r="E184" s="34" t="s">
        <v>46</v>
      </c>
    </row>
    <row r="185" spans="1:5" ht="12.75">
      <c r="A185" s="35" t="s">
        <v>51</v>
      </c>
      <c r="E185" s="36" t="s">
        <v>46</v>
      </c>
    </row>
    <row r="186" spans="1:5" ht="12.75">
      <c r="A186" t="s">
        <v>52</v>
      </c>
      <c r="E186" s="34" t="s">
        <v>46</v>
      </c>
    </row>
    <row r="187" spans="1:16" ht="12.75">
      <c r="A187" s="24" t="s">
        <v>44</v>
      </c>
      <c r="B187" s="28" t="s">
        <v>192</v>
      </c>
      <c r="C187" s="28" t="s">
        <v>483</v>
      </c>
      <c r="D187" s="24" t="s">
        <v>46</v>
      </c>
      <c r="E187" s="29" t="s">
        <v>484</v>
      </c>
      <c r="F187" s="30" t="s">
        <v>137</v>
      </c>
      <c r="G187" s="31">
        <v>18</v>
      </c>
      <c r="H187" s="32">
        <v>0</v>
      </c>
      <c r="I187" s="32">
        <f>ROUND(ROUND(H187,2)*ROUND(G187,3),2)</f>
        <v>0</v>
      </c>
      <c r="O187">
        <f>(I187*21)/100</f>
        <v>0</v>
      </c>
      <c r="P187" t="s">
        <v>22</v>
      </c>
    </row>
    <row r="188" spans="1:5" ht="12.75">
      <c r="A188" s="33" t="s">
        <v>49</v>
      </c>
      <c r="E188" s="34" t="s">
        <v>46</v>
      </c>
    </row>
    <row r="189" spans="1:5" ht="12.75">
      <c r="A189" s="35" t="s">
        <v>51</v>
      </c>
      <c r="E189" s="36" t="s">
        <v>46</v>
      </c>
    </row>
    <row r="190" spans="1:5" ht="12.75">
      <c r="A190" t="s">
        <v>52</v>
      </c>
      <c r="E190" s="34" t="s">
        <v>46</v>
      </c>
    </row>
    <row r="191" spans="1:16" ht="12.75">
      <c r="A191" s="24" t="s">
        <v>44</v>
      </c>
      <c r="B191" s="28" t="s">
        <v>198</v>
      </c>
      <c r="C191" s="28" t="s">
        <v>485</v>
      </c>
      <c r="D191" s="24" t="s">
        <v>46</v>
      </c>
      <c r="E191" s="29" t="s">
        <v>486</v>
      </c>
      <c r="F191" s="30" t="s">
        <v>137</v>
      </c>
      <c r="G191" s="31">
        <v>9</v>
      </c>
      <c r="H191" s="32">
        <v>0</v>
      </c>
      <c r="I191" s="32">
        <f>ROUND(ROUND(H191,2)*ROUND(G191,3),2)</f>
        <v>0</v>
      </c>
      <c r="O191">
        <f>(I191*21)/100</f>
        <v>0</v>
      </c>
      <c r="P191" t="s">
        <v>22</v>
      </c>
    </row>
    <row r="192" spans="1:5" ht="12.75">
      <c r="A192" s="33" t="s">
        <v>49</v>
      </c>
      <c r="E192" s="34" t="s">
        <v>46</v>
      </c>
    </row>
    <row r="193" spans="1:5" ht="12.75">
      <c r="A193" s="35" t="s">
        <v>51</v>
      </c>
      <c r="E193" s="36" t="s">
        <v>46</v>
      </c>
    </row>
    <row r="194" spans="1:5" ht="12.75">
      <c r="A194" t="s">
        <v>52</v>
      </c>
      <c r="E194" s="34" t="s">
        <v>46</v>
      </c>
    </row>
    <row r="195" spans="1:16" ht="12.75">
      <c r="A195" s="24" t="s">
        <v>44</v>
      </c>
      <c r="B195" s="28" t="s">
        <v>202</v>
      </c>
      <c r="C195" s="28" t="s">
        <v>487</v>
      </c>
      <c r="D195" s="24" t="s">
        <v>46</v>
      </c>
      <c r="E195" s="29" t="s">
        <v>488</v>
      </c>
      <c r="F195" s="30" t="s">
        <v>137</v>
      </c>
      <c r="G195" s="31">
        <v>4</v>
      </c>
      <c r="H195" s="32">
        <v>0</v>
      </c>
      <c r="I195" s="32">
        <f>ROUND(ROUND(H195,2)*ROUND(G195,3),2)</f>
        <v>0</v>
      </c>
      <c r="O195">
        <f>(I195*21)/100</f>
        <v>0</v>
      </c>
      <c r="P195" t="s">
        <v>22</v>
      </c>
    </row>
    <row r="196" spans="1:5" ht="12.75">
      <c r="A196" s="33" t="s">
        <v>49</v>
      </c>
      <c r="E196" s="34" t="s">
        <v>46</v>
      </c>
    </row>
    <row r="197" spans="1:5" ht="12.75">
      <c r="A197" s="35" t="s">
        <v>51</v>
      </c>
      <c r="E197" s="36" t="s">
        <v>46</v>
      </c>
    </row>
    <row r="198" spans="1:5" ht="12.75">
      <c r="A198" t="s">
        <v>52</v>
      </c>
      <c r="E198" s="34" t="s">
        <v>46</v>
      </c>
    </row>
    <row r="199" spans="1:16" ht="12.75">
      <c r="A199" s="24" t="s">
        <v>44</v>
      </c>
      <c r="B199" s="28" t="s">
        <v>208</v>
      </c>
      <c r="C199" s="28" t="s">
        <v>489</v>
      </c>
      <c r="D199" s="24" t="s">
        <v>46</v>
      </c>
      <c r="E199" s="29" t="s">
        <v>490</v>
      </c>
      <c r="F199" s="30" t="s">
        <v>175</v>
      </c>
      <c r="G199" s="31">
        <v>13</v>
      </c>
      <c r="H199" s="32">
        <v>0</v>
      </c>
      <c r="I199" s="32">
        <f>ROUND(ROUND(H199,2)*ROUND(G199,3),2)</f>
        <v>0</v>
      </c>
      <c r="O199">
        <f>(I199*21)/100</f>
        <v>0</v>
      </c>
      <c r="P199" t="s">
        <v>22</v>
      </c>
    </row>
    <row r="200" spans="1:5" ht="12.75">
      <c r="A200" s="33" t="s">
        <v>49</v>
      </c>
      <c r="E200" s="34" t="s">
        <v>46</v>
      </c>
    </row>
    <row r="201" spans="1:5" ht="12.75">
      <c r="A201" s="35" t="s">
        <v>51</v>
      </c>
      <c r="E201" s="36" t="s">
        <v>46</v>
      </c>
    </row>
    <row r="202" spans="1:5" ht="12.75">
      <c r="A202" t="s">
        <v>52</v>
      </c>
      <c r="E202" s="34" t="s">
        <v>46</v>
      </c>
    </row>
    <row r="203" spans="1:18" ht="12.75" customHeight="1">
      <c r="A203" s="12" t="s">
        <v>42</v>
      </c>
      <c r="B203" s="12"/>
      <c r="C203" s="38" t="s">
        <v>491</v>
      </c>
      <c r="D203" s="12"/>
      <c r="E203" s="26" t="s">
        <v>46</v>
      </c>
      <c r="F203" s="12"/>
      <c r="G203" s="12"/>
      <c r="H203" s="12"/>
      <c r="I203" s="39">
        <f>0+Q203</f>
        <v>0</v>
      </c>
      <c r="O203">
        <f>0+R203</f>
        <v>0</v>
      </c>
      <c r="Q203">
        <f>0+I204+I208+I212+I216+I220+I224+I228+I232+I236+I240+I244+I248+I252+I256+I260+I264+I268+I272+I276+I280+I284+I288+I292+I296+I300+I304+I308+I312+I316+I320+I324+I328+I332</f>
        <v>0</v>
      </c>
      <c r="R203">
        <f>0+O204+O208+O212+O216+O220+O224+O228+O232+O236+O240+O244+O248+O252+O256+O260+O264+O268+O272+O276+O280+O284+O288+O292+O296+O300+O304+O308+O312+O316+O320+O324+O328+O332</f>
        <v>0</v>
      </c>
    </row>
    <row r="204" spans="1:16" ht="12.75">
      <c r="A204" s="24" t="s">
        <v>44</v>
      </c>
      <c r="B204" s="28" t="s">
        <v>28</v>
      </c>
      <c r="C204" s="28" t="s">
        <v>492</v>
      </c>
      <c r="D204" s="24" t="s">
        <v>46</v>
      </c>
      <c r="E204" s="29" t="s">
        <v>493</v>
      </c>
      <c r="F204" s="30" t="s">
        <v>48</v>
      </c>
      <c r="G204" s="31">
        <v>1</v>
      </c>
      <c r="H204" s="32">
        <v>0</v>
      </c>
      <c r="I204" s="32">
        <f>ROUND(ROUND(H204,2)*ROUND(G204,3),2)</f>
        <v>0</v>
      </c>
      <c r="O204">
        <f>(I204*21)/100</f>
        <v>0</v>
      </c>
      <c r="P204" t="s">
        <v>22</v>
      </c>
    </row>
    <row r="205" spans="1:5" ht="12.75">
      <c r="A205" s="33" t="s">
        <v>49</v>
      </c>
      <c r="E205" s="34" t="s">
        <v>46</v>
      </c>
    </row>
    <row r="206" spans="1:5" ht="12.75">
      <c r="A206" s="35" t="s">
        <v>51</v>
      </c>
      <c r="E206" s="36" t="s">
        <v>46</v>
      </c>
    </row>
    <row r="207" spans="1:5" ht="12.75">
      <c r="A207" t="s">
        <v>52</v>
      </c>
      <c r="E207" s="34" t="s">
        <v>46</v>
      </c>
    </row>
    <row r="208" spans="1:16" ht="12.75">
      <c r="A208" s="24" t="s">
        <v>44</v>
      </c>
      <c r="B208" s="28" t="s">
        <v>22</v>
      </c>
      <c r="C208" s="28" t="s">
        <v>494</v>
      </c>
      <c r="D208" s="24" t="s">
        <v>46</v>
      </c>
      <c r="E208" s="29" t="s">
        <v>495</v>
      </c>
      <c r="F208" s="30" t="s">
        <v>137</v>
      </c>
      <c r="G208" s="31">
        <v>3</v>
      </c>
      <c r="H208" s="32">
        <v>0</v>
      </c>
      <c r="I208" s="32">
        <f>ROUND(ROUND(H208,2)*ROUND(G208,3),2)</f>
        <v>0</v>
      </c>
      <c r="O208">
        <f>(I208*21)/100</f>
        <v>0</v>
      </c>
      <c r="P208" t="s">
        <v>22</v>
      </c>
    </row>
    <row r="209" spans="1:5" ht="12.75">
      <c r="A209" s="33" t="s">
        <v>49</v>
      </c>
      <c r="E209" s="34" t="s">
        <v>46</v>
      </c>
    </row>
    <row r="210" spans="1:5" ht="12.75">
      <c r="A210" s="35" t="s">
        <v>51</v>
      </c>
      <c r="E210" s="36" t="s">
        <v>46</v>
      </c>
    </row>
    <row r="211" spans="1:5" ht="12.75">
      <c r="A211" t="s">
        <v>52</v>
      </c>
      <c r="E211" s="34" t="s">
        <v>46</v>
      </c>
    </row>
    <row r="212" spans="1:16" ht="12.75">
      <c r="A212" s="24" t="s">
        <v>44</v>
      </c>
      <c r="B212" s="28" t="s">
        <v>21</v>
      </c>
      <c r="C212" s="28" t="s">
        <v>496</v>
      </c>
      <c r="D212" s="24" t="s">
        <v>46</v>
      </c>
      <c r="E212" s="29" t="s">
        <v>497</v>
      </c>
      <c r="F212" s="30" t="s">
        <v>402</v>
      </c>
      <c r="G212" s="31">
        <v>2</v>
      </c>
      <c r="H212" s="32">
        <v>0</v>
      </c>
      <c r="I212" s="32">
        <f>ROUND(ROUND(H212,2)*ROUND(G212,3),2)</f>
        <v>0</v>
      </c>
      <c r="O212">
        <f>(I212*21)/100</f>
        <v>0</v>
      </c>
      <c r="P212" t="s">
        <v>22</v>
      </c>
    </row>
    <row r="213" spans="1:5" ht="12.75">
      <c r="A213" s="33" t="s">
        <v>49</v>
      </c>
      <c r="E213" s="34" t="s">
        <v>46</v>
      </c>
    </row>
    <row r="214" spans="1:5" ht="12.75">
      <c r="A214" s="35" t="s">
        <v>51</v>
      </c>
      <c r="E214" s="36" t="s">
        <v>46</v>
      </c>
    </row>
    <row r="215" spans="1:5" ht="12.75">
      <c r="A215" t="s">
        <v>52</v>
      </c>
      <c r="E215" s="34" t="s">
        <v>46</v>
      </c>
    </row>
    <row r="216" spans="1:16" ht="12.75">
      <c r="A216" s="24" t="s">
        <v>44</v>
      </c>
      <c r="B216" s="28" t="s">
        <v>32</v>
      </c>
      <c r="C216" s="28" t="s">
        <v>498</v>
      </c>
      <c r="D216" s="24" t="s">
        <v>46</v>
      </c>
      <c r="E216" s="29" t="s">
        <v>499</v>
      </c>
      <c r="F216" s="30" t="s">
        <v>402</v>
      </c>
      <c r="G216" s="31">
        <v>1</v>
      </c>
      <c r="H216" s="32">
        <v>0</v>
      </c>
      <c r="I216" s="32">
        <f>ROUND(ROUND(H216,2)*ROUND(G216,3),2)</f>
        <v>0</v>
      </c>
      <c r="O216">
        <f>(I216*21)/100</f>
        <v>0</v>
      </c>
      <c r="P216" t="s">
        <v>22</v>
      </c>
    </row>
    <row r="217" spans="1:5" ht="12.75">
      <c r="A217" s="33" t="s">
        <v>49</v>
      </c>
      <c r="E217" s="34" t="s">
        <v>46</v>
      </c>
    </row>
    <row r="218" spans="1:5" ht="12.75">
      <c r="A218" s="35" t="s">
        <v>51</v>
      </c>
      <c r="E218" s="36" t="s">
        <v>46</v>
      </c>
    </row>
    <row r="219" spans="1:5" ht="12.75">
      <c r="A219" t="s">
        <v>52</v>
      </c>
      <c r="E219" s="34" t="s">
        <v>46</v>
      </c>
    </row>
    <row r="220" spans="1:16" ht="12.75">
      <c r="A220" s="24" t="s">
        <v>44</v>
      </c>
      <c r="B220" s="28" t="s">
        <v>34</v>
      </c>
      <c r="C220" s="28" t="s">
        <v>500</v>
      </c>
      <c r="D220" s="24" t="s">
        <v>46</v>
      </c>
      <c r="E220" s="29" t="s">
        <v>501</v>
      </c>
      <c r="F220" s="30" t="s">
        <v>402</v>
      </c>
      <c r="G220" s="31">
        <v>1</v>
      </c>
      <c r="H220" s="32">
        <v>0</v>
      </c>
      <c r="I220" s="32">
        <f>ROUND(ROUND(H220,2)*ROUND(G220,3),2)</f>
        <v>0</v>
      </c>
      <c r="O220">
        <f>(I220*21)/100</f>
        <v>0</v>
      </c>
      <c r="P220" t="s">
        <v>22</v>
      </c>
    </row>
    <row r="221" spans="1:5" ht="12.75">
      <c r="A221" s="33" t="s">
        <v>49</v>
      </c>
      <c r="E221" s="34" t="s">
        <v>46</v>
      </c>
    </row>
    <row r="222" spans="1:5" ht="12.75">
      <c r="A222" s="35" t="s">
        <v>51</v>
      </c>
      <c r="E222" s="36" t="s">
        <v>46</v>
      </c>
    </row>
    <row r="223" spans="1:5" ht="12.75">
      <c r="A223" t="s">
        <v>52</v>
      </c>
      <c r="E223" s="34" t="s">
        <v>46</v>
      </c>
    </row>
    <row r="224" spans="1:16" ht="12.75">
      <c r="A224" s="24" t="s">
        <v>44</v>
      </c>
      <c r="B224" s="28" t="s">
        <v>36</v>
      </c>
      <c r="C224" s="28" t="s">
        <v>502</v>
      </c>
      <c r="D224" s="24" t="s">
        <v>46</v>
      </c>
      <c r="E224" s="29" t="s">
        <v>503</v>
      </c>
      <c r="F224" s="30" t="s">
        <v>137</v>
      </c>
      <c r="G224" s="31">
        <v>0.5</v>
      </c>
      <c r="H224" s="32">
        <v>0</v>
      </c>
      <c r="I224" s="32">
        <f>ROUND(ROUND(H224,2)*ROUND(G224,3),2)</f>
        <v>0</v>
      </c>
      <c r="O224">
        <f>(I224*21)/100</f>
        <v>0</v>
      </c>
      <c r="P224" t="s">
        <v>22</v>
      </c>
    </row>
    <row r="225" spans="1:5" ht="12.75">
      <c r="A225" s="33" t="s">
        <v>49</v>
      </c>
      <c r="E225" s="34" t="s">
        <v>46</v>
      </c>
    </row>
    <row r="226" spans="1:5" ht="12.75">
      <c r="A226" s="35" t="s">
        <v>51</v>
      </c>
      <c r="E226" s="36" t="s">
        <v>46</v>
      </c>
    </row>
    <row r="227" spans="1:5" ht="12.75">
      <c r="A227" t="s">
        <v>52</v>
      </c>
      <c r="E227" s="34" t="s">
        <v>46</v>
      </c>
    </row>
    <row r="228" spans="1:16" ht="12.75">
      <c r="A228" s="24" t="s">
        <v>44</v>
      </c>
      <c r="B228" s="28" t="s">
        <v>91</v>
      </c>
      <c r="C228" s="28" t="s">
        <v>504</v>
      </c>
      <c r="D228" s="24" t="s">
        <v>46</v>
      </c>
      <c r="E228" s="29" t="s">
        <v>505</v>
      </c>
      <c r="F228" s="30" t="s">
        <v>137</v>
      </c>
      <c r="G228" s="31">
        <v>50</v>
      </c>
      <c r="H228" s="32">
        <v>0</v>
      </c>
      <c r="I228" s="32">
        <f>ROUND(ROUND(H228,2)*ROUND(G228,3),2)</f>
        <v>0</v>
      </c>
      <c r="O228">
        <f>(I228*21)/100</f>
        <v>0</v>
      </c>
      <c r="P228" t="s">
        <v>22</v>
      </c>
    </row>
    <row r="229" spans="1:5" ht="12.75">
      <c r="A229" s="33" t="s">
        <v>49</v>
      </c>
      <c r="E229" s="34" t="s">
        <v>46</v>
      </c>
    </row>
    <row r="230" spans="1:5" ht="12.75">
      <c r="A230" s="35" t="s">
        <v>51</v>
      </c>
      <c r="E230" s="36" t="s">
        <v>46</v>
      </c>
    </row>
    <row r="231" spans="1:5" ht="12.75">
      <c r="A231" t="s">
        <v>52</v>
      </c>
      <c r="E231" s="34" t="s">
        <v>46</v>
      </c>
    </row>
    <row r="232" spans="1:16" ht="12.75">
      <c r="A232" s="24" t="s">
        <v>44</v>
      </c>
      <c r="B232" s="28" t="s">
        <v>96</v>
      </c>
      <c r="C232" s="28" t="s">
        <v>506</v>
      </c>
      <c r="D232" s="24" t="s">
        <v>46</v>
      </c>
      <c r="E232" s="29" t="s">
        <v>507</v>
      </c>
      <c r="F232" s="30" t="s">
        <v>402</v>
      </c>
      <c r="G232" s="31">
        <v>1</v>
      </c>
      <c r="H232" s="32">
        <v>0</v>
      </c>
      <c r="I232" s="32">
        <f>ROUND(ROUND(H232,2)*ROUND(G232,3),2)</f>
        <v>0</v>
      </c>
      <c r="O232">
        <f>(I232*21)/100</f>
        <v>0</v>
      </c>
      <c r="P232" t="s">
        <v>22</v>
      </c>
    </row>
    <row r="233" spans="1:5" ht="12.75">
      <c r="A233" s="33" t="s">
        <v>49</v>
      </c>
      <c r="E233" s="34" t="s">
        <v>46</v>
      </c>
    </row>
    <row r="234" spans="1:5" ht="12.75">
      <c r="A234" s="35" t="s">
        <v>51</v>
      </c>
      <c r="E234" s="36" t="s">
        <v>46</v>
      </c>
    </row>
    <row r="235" spans="1:5" ht="12.75">
      <c r="A235" t="s">
        <v>52</v>
      </c>
      <c r="E235" s="34" t="s">
        <v>46</v>
      </c>
    </row>
    <row r="236" spans="1:16" ht="12.75">
      <c r="A236" s="24" t="s">
        <v>44</v>
      </c>
      <c r="B236" s="28" t="s">
        <v>39</v>
      </c>
      <c r="C236" s="28" t="s">
        <v>508</v>
      </c>
      <c r="D236" s="24" t="s">
        <v>46</v>
      </c>
      <c r="E236" s="29" t="s">
        <v>509</v>
      </c>
      <c r="F236" s="30" t="s">
        <v>402</v>
      </c>
      <c r="G236" s="31">
        <v>2</v>
      </c>
      <c r="H236" s="32">
        <v>0</v>
      </c>
      <c r="I236" s="32">
        <f>ROUND(ROUND(H236,2)*ROUND(G236,3),2)</f>
        <v>0</v>
      </c>
      <c r="O236">
        <f>(I236*21)/100</f>
        <v>0</v>
      </c>
      <c r="P236" t="s">
        <v>22</v>
      </c>
    </row>
    <row r="237" spans="1:5" ht="12.75">
      <c r="A237" s="33" t="s">
        <v>49</v>
      </c>
      <c r="E237" s="34" t="s">
        <v>46</v>
      </c>
    </row>
    <row r="238" spans="1:5" ht="12.75">
      <c r="A238" s="35" t="s">
        <v>51</v>
      </c>
      <c r="E238" s="36" t="s">
        <v>46</v>
      </c>
    </row>
    <row r="239" spans="1:5" ht="12.75">
      <c r="A239" t="s">
        <v>52</v>
      </c>
      <c r="E239" s="34" t="s">
        <v>46</v>
      </c>
    </row>
    <row r="240" spans="1:16" ht="12.75">
      <c r="A240" s="24" t="s">
        <v>44</v>
      </c>
      <c r="B240" s="28" t="s">
        <v>41</v>
      </c>
      <c r="C240" s="28" t="s">
        <v>510</v>
      </c>
      <c r="D240" s="24" t="s">
        <v>46</v>
      </c>
      <c r="E240" s="29" t="s">
        <v>511</v>
      </c>
      <c r="F240" s="30" t="s">
        <v>402</v>
      </c>
      <c r="G240" s="31">
        <v>2</v>
      </c>
      <c r="H240" s="32">
        <v>0</v>
      </c>
      <c r="I240" s="32">
        <f>ROUND(ROUND(H240,2)*ROUND(G240,3),2)</f>
        <v>0</v>
      </c>
      <c r="O240">
        <f>(I240*21)/100</f>
        <v>0</v>
      </c>
      <c r="P240" t="s">
        <v>22</v>
      </c>
    </row>
    <row r="241" spans="1:5" ht="12.75">
      <c r="A241" s="33" t="s">
        <v>49</v>
      </c>
      <c r="E241" s="34" t="s">
        <v>46</v>
      </c>
    </row>
    <row r="242" spans="1:5" ht="12.75">
      <c r="A242" s="35" t="s">
        <v>51</v>
      </c>
      <c r="E242" s="36" t="s">
        <v>46</v>
      </c>
    </row>
    <row r="243" spans="1:5" ht="12.75">
      <c r="A243" t="s">
        <v>52</v>
      </c>
      <c r="E243" s="34" t="s">
        <v>46</v>
      </c>
    </row>
    <row r="244" spans="1:16" ht="12.75">
      <c r="A244" s="24" t="s">
        <v>44</v>
      </c>
      <c r="B244" s="28" t="s">
        <v>148</v>
      </c>
      <c r="C244" s="28" t="s">
        <v>512</v>
      </c>
      <c r="D244" s="24" t="s">
        <v>46</v>
      </c>
      <c r="E244" s="29" t="s">
        <v>513</v>
      </c>
      <c r="F244" s="30" t="s">
        <v>402</v>
      </c>
      <c r="G244" s="31">
        <v>1</v>
      </c>
      <c r="H244" s="32">
        <v>0</v>
      </c>
      <c r="I244" s="32">
        <f>ROUND(ROUND(H244,2)*ROUND(G244,3),2)</f>
        <v>0</v>
      </c>
      <c r="O244">
        <f>(I244*21)/100</f>
        <v>0</v>
      </c>
      <c r="P244" t="s">
        <v>22</v>
      </c>
    </row>
    <row r="245" spans="1:5" ht="12.75">
      <c r="A245" s="33" t="s">
        <v>49</v>
      </c>
      <c r="E245" s="34" t="s">
        <v>46</v>
      </c>
    </row>
    <row r="246" spans="1:5" ht="12.75">
      <c r="A246" s="35" t="s">
        <v>51</v>
      </c>
      <c r="E246" s="36" t="s">
        <v>46</v>
      </c>
    </row>
    <row r="247" spans="1:5" ht="12.75">
      <c r="A247" t="s">
        <v>52</v>
      </c>
      <c r="E247" s="34" t="s">
        <v>46</v>
      </c>
    </row>
    <row r="248" spans="1:16" ht="12.75">
      <c r="A248" s="24" t="s">
        <v>44</v>
      </c>
      <c r="B248" s="28" t="s">
        <v>152</v>
      </c>
      <c r="C248" s="28" t="s">
        <v>514</v>
      </c>
      <c r="D248" s="24" t="s">
        <v>46</v>
      </c>
      <c r="E248" s="29" t="s">
        <v>515</v>
      </c>
      <c r="F248" s="30" t="s">
        <v>402</v>
      </c>
      <c r="G248" s="31">
        <v>1</v>
      </c>
      <c r="H248" s="32">
        <v>0</v>
      </c>
      <c r="I248" s="32">
        <f>ROUND(ROUND(H248,2)*ROUND(G248,3),2)</f>
        <v>0</v>
      </c>
      <c r="O248">
        <f>(I248*21)/100</f>
        <v>0</v>
      </c>
      <c r="P248" t="s">
        <v>22</v>
      </c>
    </row>
    <row r="249" spans="1:5" ht="12.75">
      <c r="A249" s="33" t="s">
        <v>49</v>
      </c>
      <c r="E249" s="34" t="s">
        <v>46</v>
      </c>
    </row>
    <row r="250" spans="1:5" ht="12.75">
      <c r="A250" s="35" t="s">
        <v>51</v>
      </c>
      <c r="E250" s="36" t="s">
        <v>46</v>
      </c>
    </row>
    <row r="251" spans="1:5" ht="12.75">
      <c r="A251" t="s">
        <v>52</v>
      </c>
      <c r="E251" s="34" t="s">
        <v>46</v>
      </c>
    </row>
    <row r="252" spans="1:16" ht="12.75">
      <c r="A252" s="24" t="s">
        <v>44</v>
      </c>
      <c r="B252" s="28" t="s">
        <v>156</v>
      </c>
      <c r="C252" s="28" t="s">
        <v>516</v>
      </c>
      <c r="D252" s="24" t="s">
        <v>46</v>
      </c>
      <c r="E252" s="29" t="s">
        <v>517</v>
      </c>
      <c r="F252" s="30" t="s">
        <v>125</v>
      </c>
      <c r="G252" s="31">
        <v>0.3</v>
      </c>
      <c r="H252" s="32">
        <v>0</v>
      </c>
      <c r="I252" s="32">
        <f>ROUND(ROUND(H252,2)*ROUND(G252,3),2)</f>
        <v>0</v>
      </c>
      <c r="O252">
        <f>(I252*21)/100</f>
        <v>0</v>
      </c>
      <c r="P252" t="s">
        <v>22</v>
      </c>
    </row>
    <row r="253" spans="1:5" ht="12.75">
      <c r="A253" s="33" t="s">
        <v>49</v>
      </c>
      <c r="E253" s="34" t="s">
        <v>46</v>
      </c>
    </row>
    <row r="254" spans="1:5" ht="12.75">
      <c r="A254" s="35" t="s">
        <v>51</v>
      </c>
      <c r="E254" s="36" t="s">
        <v>46</v>
      </c>
    </row>
    <row r="255" spans="1:5" ht="12.75">
      <c r="A255" t="s">
        <v>52</v>
      </c>
      <c r="E255" s="34" t="s">
        <v>46</v>
      </c>
    </row>
    <row r="256" spans="1:16" ht="12.75">
      <c r="A256" s="24" t="s">
        <v>44</v>
      </c>
      <c r="B256" s="28" t="s">
        <v>161</v>
      </c>
      <c r="C256" s="28" t="s">
        <v>518</v>
      </c>
      <c r="D256" s="24" t="s">
        <v>46</v>
      </c>
      <c r="E256" s="29" t="s">
        <v>519</v>
      </c>
      <c r="F256" s="30" t="s">
        <v>520</v>
      </c>
      <c r="G256" s="31">
        <v>0.1</v>
      </c>
      <c r="H256" s="32">
        <v>0</v>
      </c>
      <c r="I256" s="32">
        <f>ROUND(ROUND(H256,2)*ROUND(G256,3),2)</f>
        <v>0</v>
      </c>
      <c r="O256">
        <f>(I256*21)/100</f>
        <v>0</v>
      </c>
      <c r="P256" t="s">
        <v>22</v>
      </c>
    </row>
    <row r="257" spans="1:5" ht="12.75">
      <c r="A257" s="33" t="s">
        <v>49</v>
      </c>
      <c r="E257" s="34" t="s">
        <v>46</v>
      </c>
    </row>
    <row r="258" spans="1:5" ht="12.75">
      <c r="A258" s="35" t="s">
        <v>51</v>
      </c>
      <c r="E258" s="36" t="s">
        <v>46</v>
      </c>
    </row>
    <row r="259" spans="1:5" ht="12.75">
      <c r="A259" t="s">
        <v>52</v>
      </c>
      <c r="E259" s="34" t="s">
        <v>46</v>
      </c>
    </row>
    <row r="260" spans="1:16" ht="12.75">
      <c r="A260" s="24" t="s">
        <v>44</v>
      </c>
      <c r="B260" s="28" t="s">
        <v>166</v>
      </c>
      <c r="C260" s="28" t="s">
        <v>521</v>
      </c>
      <c r="D260" s="24" t="s">
        <v>46</v>
      </c>
      <c r="E260" s="29" t="s">
        <v>522</v>
      </c>
      <c r="F260" s="30" t="s">
        <v>520</v>
      </c>
      <c r="G260" s="31">
        <v>10</v>
      </c>
      <c r="H260" s="32">
        <v>0</v>
      </c>
      <c r="I260" s="32">
        <f>ROUND(ROUND(H260,2)*ROUND(G260,3),2)</f>
        <v>0</v>
      </c>
      <c r="O260">
        <f>(I260*21)/100</f>
        <v>0</v>
      </c>
      <c r="P260" t="s">
        <v>22</v>
      </c>
    </row>
    <row r="261" spans="1:5" ht="12.75">
      <c r="A261" s="33" t="s">
        <v>49</v>
      </c>
      <c r="E261" s="34" t="s">
        <v>46</v>
      </c>
    </row>
    <row r="262" spans="1:5" ht="12.75">
      <c r="A262" s="35" t="s">
        <v>51</v>
      </c>
      <c r="E262" s="36" t="s">
        <v>46</v>
      </c>
    </row>
    <row r="263" spans="1:5" ht="12.75">
      <c r="A263" t="s">
        <v>52</v>
      </c>
      <c r="E263" s="34" t="s">
        <v>46</v>
      </c>
    </row>
    <row r="264" spans="1:16" ht="12.75">
      <c r="A264" s="24" t="s">
        <v>44</v>
      </c>
      <c r="B264" s="28" t="s">
        <v>172</v>
      </c>
      <c r="C264" s="28" t="s">
        <v>523</v>
      </c>
      <c r="D264" s="24" t="s">
        <v>46</v>
      </c>
      <c r="E264" s="29" t="s">
        <v>524</v>
      </c>
      <c r="F264" s="30" t="s">
        <v>137</v>
      </c>
      <c r="G264" s="31">
        <v>48</v>
      </c>
      <c r="H264" s="32">
        <v>0</v>
      </c>
      <c r="I264" s="32">
        <f>ROUND(ROUND(H264,2)*ROUND(G264,3),2)</f>
        <v>0</v>
      </c>
      <c r="O264">
        <f>(I264*21)/100</f>
        <v>0</v>
      </c>
      <c r="P264" t="s">
        <v>22</v>
      </c>
    </row>
    <row r="265" spans="1:5" ht="12.75">
      <c r="A265" s="33" t="s">
        <v>49</v>
      </c>
      <c r="E265" s="34" t="s">
        <v>46</v>
      </c>
    </row>
    <row r="266" spans="1:5" ht="12.75">
      <c r="A266" s="35" t="s">
        <v>51</v>
      </c>
      <c r="E266" s="36" t="s">
        <v>46</v>
      </c>
    </row>
    <row r="267" spans="1:5" ht="12.75">
      <c r="A267" t="s">
        <v>52</v>
      </c>
      <c r="E267" s="34" t="s">
        <v>46</v>
      </c>
    </row>
    <row r="268" spans="1:16" ht="12.75">
      <c r="A268" s="24" t="s">
        <v>44</v>
      </c>
      <c r="B268" s="28" t="s">
        <v>178</v>
      </c>
      <c r="C268" s="28" t="s">
        <v>525</v>
      </c>
      <c r="D268" s="24" t="s">
        <v>46</v>
      </c>
      <c r="E268" s="29" t="s">
        <v>526</v>
      </c>
      <c r="F268" s="30" t="s">
        <v>137</v>
      </c>
      <c r="G268" s="31">
        <v>18</v>
      </c>
      <c r="H268" s="32">
        <v>0</v>
      </c>
      <c r="I268" s="32">
        <f>ROUND(ROUND(H268,2)*ROUND(G268,3),2)</f>
        <v>0</v>
      </c>
      <c r="O268">
        <f>(I268*21)/100</f>
        <v>0</v>
      </c>
      <c r="P268" t="s">
        <v>22</v>
      </c>
    </row>
    <row r="269" spans="1:5" ht="12.75">
      <c r="A269" s="33" t="s">
        <v>49</v>
      </c>
      <c r="E269" s="34" t="s">
        <v>46</v>
      </c>
    </row>
    <row r="270" spans="1:5" ht="12.75">
      <c r="A270" s="35" t="s">
        <v>51</v>
      </c>
      <c r="E270" s="36" t="s">
        <v>46</v>
      </c>
    </row>
    <row r="271" spans="1:5" ht="12.75">
      <c r="A271" t="s">
        <v>52</v>
      </c>
      <c r="E271" s="34" t="s">
        <v>46</v>
      </c>
    </row>
    <row r="272" spans="1:16" ht="12.75">
      <c r="A272" s="24" t="s">
        <v>44</v>
      </c>
      <c r="B272" s="28" t="s">
        <v>183</v>
      </c>
      <c r="C272" s="28" t="s">
        <v>527</v>
      </c>
      <c r="D272" s="24" t="s">
        <v>46</v>
      </c>
      <c r="E272" s="29" t="s">
        <v>528</v>
      </c>
      <c r="F272" s="30" t="s">
        <v>137</v>
      </c>
      <c r="G272" s="31">
        <v>1</v>
      </c>
      <c r="H272" s="32">
        <v>0</v>
      </c>
      <c r="I272" s="32">
        <f>ROUND(ROUND(H272,2)*ROUND(G272,3),2)</f>
        <v>0</v>
      </c>
      <c r="O272">
        <f>(I272*21)/100</f>
        <v>0</v>
      </c>
      <c r="P272" t="s">
        <v>22</v>
      </c>
    </row>
    <row r="273" spans="1:5" ht="12.75">
      <c r="A273" s="33" t="s">
        <v>49</v>
      </c>
      <c r="E273" s="34" t="s">
        <v>46</v>
      </c>
    </row>
    <row r="274" spans="1:5" ht="12.75">
      <c r="A274" s="35" t="s">
        <v>51</v>
      </c>
      <c r="E274" s="36" t="s">
        <v>46</v>
      </c>
    </row>
    <row r="275" spans="1:5" ht="12.75">
      <c r="A275" t="s">
        <v>52</v>
      </c>
      <c r="E275" s="34" t="s">
        <v>46</v>
      </c>
    </row>
    <row r="276" spans="1:16" ht="12.75">
      <c r="A276" s="24" t="s">
        <v>44</v>
      </c>
      <c r="B276" s="28" t="s">
        <v>187</v>
      </c>
      <c r="C276" s="28" t="s">
        <v>529</v>
      </c>
      <c r="D276" s="24" t="s">
        <v>46</v>
      </c>
      <c r="E276" s="29" t="s">
        <v>530</v>
      </c>
      <c r="F276" s="30" t="s">
        <v>402</v>
      </c>
      <c r="G276" s="31">
        <v>2</v>
      </c>
      <c r="H276" s="32">
        <v>0</v>
      </c>
      <c r="I276" s="32">
        <f>ROUND(ROUND(H276,2)*ROUND(G276,3),2)</f>
        <v>0</v>
      </c>
      <c r="O276">
        <f>(I276*21)/100</f>
        <v>0</v>
      </c>
      <c r="P276" t="s">
        <v>22</v>
      </c>
    </row>
    <row r="277" spans="1:5" ht="12.75">
      <c r="A277" s="33" t="s">
        <v>49</v>
      </c>
      <c r="E277" s="34" t="s">
        <v>46</v>
      </c>
    </row>
    <row r="278" spans="1:5" ht="12.75">
      <c r="A278" s="35" t="s">
        <v>51</v>
      </c>
      <c r="E278" s="36" t="s">
        <v>46</v>
      </c>
    </row>
    <row r="279" spans="1:5" ht="12.75">
      <c r="A279" t="s">
        <v>52</v>
      </c>
      <c r="E279" s="34" t="s">
        <v>46</v>
      </c>
    </row>
    <row r="280" spans="1:16" ht="12.75">
      <c r="A280" s="24" t="s">
        <v>44</v>
      </c>
      <c r="B280" s="28" t="s">
        <v>192</v>
      </c>
      <c r="C280" s="28" t="s">
        <v>531</v>
      </c>
      <c r="D280" s="24" t="s">
        <v>46</v>
      </c>
      <c r="E280" s="29" t="s">
        <v>532</v>
      </c>
      <c r="F280" s="30" t="s">
        <v>137</v>
      </c>
      <c r="G280" s="31">
        <v>8</v>
      </c>
      <c r="H280" s="32">
        <v>0</v>
      </c>
      <c r="I280" s="32">
        <f>ROUND(ROUND(H280,2)*ROUND(G280,3),2)</f>
        <v>0</v>
      </c>
      <c r="O280">
        <f>(I280*21)/100</f>
        <v>0</v>
      </c>
      <c r="P280" t="s">
        <v>22</v>
      </c>
    </row>
    <row r="281" spans="1:5" ht="12.75">
      <c r="A281" s="33" t="s">
        <v>49</v>
      </c>
      <c r="E281" s="34" t="s">
        <v>46</v>
      </c>
    </row>
    <row r="282" spans="1:5" ht="12.75">
      <c r="A282" s="35" t="s">
        <v>51</v>
      </c>
      <c r="E282" s="36" t="s">
        <v>46</v>
      </c>
    </row>
    <row r="283" spans="1:5" ht="12.75">
      <c r="A283" t="s">
        <v>52</v>
      </c>
      <c r="E283" s="34" t="s">
        <v>46</v>
      </c>
    </row>
    <row r="284" spans="1:16" ht="12.75">
      <c r="A284" s="24" t="s">
        <v>44</v>
      </c>
      <c r="B284" s="28" t="s">
        <v>198</v>
      </c>
      <c r="C284" s="28" t="s">
        <v>533</v>
      </c>
      <c r="D284" s="24" t="s">
        <v>46</v>
      </c>
      <c r="E284" s="29" t="s">
        <v>534</v>
      </c>
      <c r="F284" s="30" t="s">
        <v>402</v>
      </c>
      <c r="G284" s="31">
        <v>1</v>
      </c>
      <c r="H284" s="32">
        <v>0</v>
      </c>
      <c r="I284" s="32">
        <f>ROUND(ROUND(H284,2)*ROUND(G284,3),2)</f>
        <v>0</v>
      </c>
      <c r="O284">
        <f>(I284*21)/100</f>
        <v>0</v>
      </c>
      <c r="P284" t="s">
        <v>22</v>
      </c>
    </row>
    <row r="285" spans="1:5" ht="12.75">
      <c r="A285" s="33" t="s">
        <v>49</v>
      </c>
      <c r="E285" s="34" t="s">
        <v>46</v>
      </c>
    </row>
    <row r="286" spans="1:5" ht="12.75">
      <c r="A286" s="35" t="s">
        <v>51</v>
      </c>
      <c r="E286" s="36" t="s">
        <v>46</v>
      </c>
    </row>
    <row r="287" spans="1:5" ht="12.75">
      <c r="A287" t="s">
        <v>52</v>
      </c>
      <c r="E287" s="34" t="s">
        <v>46</v>
      </c>
    </row>
    <row r="288" spans="1:16" ht="12.75">
      <c r="A288" s="24" t="s">
        <v>44</v>
      </c>
      <c r="B288" s="28" t="s">
        <v>202</v>
      </c>
      <c r="C288" s="28" t="s">
        <v>535</v>
      </c>
      <c r="D288" s="24" t="s">
        <v>46</v>
      </c>
      <c r="E288" s="29" t="s">
        <v>536</v>
      </c>
      <c r="F288" s="30" t="s">
        <v>402</v>
      </c>
      <c r="G288" s="31">
        <v>1</v>
      </c>
      <c r="H288" s="32">
        <v>0</v>
      </c>
      <c r="I288" s="32">
        <f>ROUND(ROUND(H288,2)*ROUND(G288,3),2)</f>
        <v>0</v>
      </c>
      <c r="O288">
        <f>(I288*21)/100</f>
        <v>0</v>
      </c>
      <c r="P288" t="s">
        <v>22</v>
      </c>
    </row>
    <row r="289" spans="1:5" ht="12.75">
      <c r="A289" s="33" t="s">
        <v>49</v>
      </c>
      <c r="E289" s="34" t="s">
        <v>46</v>
      </c>
    </row>
    <row r="290" spans="1:5" ht="12.75">
      <c r="A290" s="35" t="s">
        <v>51</v>
      </c>
      <c r="E290" s="36" t="s">
        <v>46</v>
      </c>
    </row>
    <row r="291" spans="1:5" ht="12.75">
      <c r="A291" t="s">
        <v>52</v>
      </c>
      <c r="E291" s="34" t="s">
        <v>46</v>
      </c>
    </row>
    <row r="292" spans="1:16" ht="12.75">
      <c r="A292" s="24" t="s">
        <v>44</v>
      </c>
      <c r="B292" s="28" t="s">
        <v>208</v>
      </c>
      <c r="C292" s="28" t="s">
        <v>537</v>
      </c>
      <c r="D292" s="24" t="s">
        <v>46</v>
      </c>
      <c r="E292" s="29" t="s">
        <v>538</v>
      </c>
      <c r="F292" s="30" t="s">
        <v>402</v>
      </c>
      <c r="G292" s="31">
        <v>1</v>
      </c>
      <c r="H292" s="32">
        <v>0</v>
      </c>
      <c r="I292" s="32">
        <f>ROUND(ROUND(H292,2)*ROUND(G292,3),2)</f>
        <v>0</v>
      </c>
      <c r="O292">
        <f>(I292*21)/100</f>
        <v>0</v>
      </c>
      <c r="P292" t="s">
        <v>22</v>
      </c>
    </row>
    <row r="293" spans="1:5" ht="12.75">
      <c r="A293" s="33" t="s">
        <v>49</v>
      </c>
      <c r="E293" s="34" t="s">
        <v>46</v>
      </c>
    </row>
    <row r="294" spans="1:5" ht="12.75">
      <c r="A294" s="35" t="s">
        <v>51</v>
      </c>
      <c r="E294" s="36" t="s">
        <v>46</v>
      </c>
    </row>
    <row r="295" spans="1:5" ht="12.75">
      <c r="A295" t="s">
        <v>52</v>
      </c>
      <c r="E295" s="34" t="s">
        <v>46</v>
      </c>
    </row>
    <row r="296" spans="1:16" ht="12.75">
      <c r="A296" s="24" t="s">
        <v>44</v>
      </c>
      <c r="B296" s="28" t="s">
        <v>214</v>
      </c>
      <c r="C296" s="28" t="s">
        <v>539</v>
      </c>
      <c r="D296" s="24" t="s">
        <v>46</v>
      </c>
      <c r="E296" s="29" t="s">
        <v>540</v>
      </c>
      <c r="F296" s="30" t="s">
        <v>402</v>
      </c>
      <c r="G296" s="31">
        <v>1</v>
      </c>
      <c r="H296" s="32">
        <v>0</v>
      </c>
      <c r="I296" s="32">
        <f>ROUND(ROUND(H296,2)*ROUND(G296,3),2)</f>
        <v>0</v>
      </c>
      <c r="O296">
        <f>(I296*21)/100</f>
        <v>0</v>
      </c>
      <c r="P296" t="s">
        <v>22</v>
      </c>
    </row>
    <row r="297" spans="1:5" ht="12.75">
      <c r="A297" s="33" t="s">
        <v>49</v>
      </c>
      <c r="E297" s="34" t="s">
        <v>46</v>
      </c>
    </row>
    <row r="298" spans="1:5" ht="12.75">
      <c r="A298" s="35" t="s">
        <v>51</v>
      </c>
      <c r="E298" s="36" t="s">
        <v>46</v>
      </c>
    </row>
    <row r="299" spans="1:5" ht="12.75">
      <c r="A299" t="s">
        <v>52</v>
      </c>
      <c r="E299" s="34" t="s">
        <v>46</v>
      </c>
    </row>
    <row r="300" spans="1:16" ht="12.75">
      <c r="A300" s="24" t="s">
        <v>44</v>
      </c>
      <c r="B300" s="28" t="s">
        <v>219</v>
      </c>
      <c r="C300" s="28" t="s">
        <v>541</v>
      </c>
      <c r="D300" s="24" t="s">
        <v>46</v>
      </c>
      <c r="E300" s="29" t="s">
        <v>542</v>
      </c>
      <c r="F300" s="30" t="s">
        <v>402</v>
      </c>
      <c r="G300" s="31">
        <v>1</v>
      </c>
      <c r="H300" s="32">
        <v>0</v>
      </c>
      <c r="I300" s="32">
        <f>ROUND(ROUND(H300,2)*ROUND(G300,3),2)</f>
        <v>0</v>
      </c>
      <c r="O300">
        <f>(I300*21)/100</f>
        <v>0</v>
      </c>
      <c r="P300" t="s">
        <v>22</v>
      </c>
    </row>
    <row r="301" spans="1:5" ht="12.75">
      <c r="A301" s="33" t="s">
        <v>49</v>
      </c>
      <c r="E301" s="34" t="s">
        <v>46</v>
      </c>
    </row>
    <row r="302" spans="1:5" ht="12.75">
      <c r="A302" s="35" t="s">
        <v>51</v>
      </c>
      <c r="E302" s="36" t="s">
        <v>46</v>
      </c>
    </row>
    <row r="303" spans="1:5" ht="12.75">
      <c r="A303" t="s">
        <v>52</v>
      </c>
      <c r="E303" s="34" t="s">
        <v>46</v>
      </c>
    </row>
    <row r="304" spans="1:16" ht="12.75">
      <c r="A304" s="24" t="s">
        <v>44</v>
      </c>
      <c r="B304" s="28" t="s">
        <v>226</v>
      </c>
      <c r="C304" s="28" t="s">
        <v>543</v>
      </c>
      <c r="D304" s="24" t="s">
        <v>46</v>
      </c>
      <c r="E304" s="29" t="s">
        <v>544</v>
      </c>
      <c r="F304" s="30" t="s">
        <v>402</v>
      </c>
      <c r="G304" s="31">
        <v>1</v>
      </c>
      <c r="H304" s="32">
        <v>0</v>
      </c>
      <c r="I304" s="32">
        <f>ROUND(ROUND(H304,2)*ROUND(G304,3),2)</f>
        <v>0</v>
      </c>
      <c r="O304">
        <f>(I304*21)/100</f>
        <v>0</v>
      </c>
      <c r="P304" t="s">
        <v>22</v>
      </c>
    </row>
    <row r="305" spans="1:5" ht="12.75">
      <c r="A305" s="33" t="s">
        <v>49</v>
      </c>
      <c r="E305" s="34" t="s">
        <v>46</v>
      </c>
    </row>
    <row r="306" spans="1:5" ht="12.75">
      <c r="A306" s="35" t="s">
        <v>51</v>
      </c>
      <c r="E306" s="36" t="s">
        <v>46</v>
      </c>
    </row>
    <row r="307" spans="1:5" ht="12.75">
      <c r="A307" t="s">
        <v>52</v>
      </c>
      <c r="E307" s="34" t="s">
        <v>46</v>
      </c>
    </row>
    <row r="308" spans="1:16" ht="12.75">
      <c r="A308" s="24" t="s">
        <v>44</v>
      </c>
      <c r="B308" s="28" t="s">
        <v>235</v>
      </c>
      <c r="C308" s="28" t="s">
        <v>545</v>
      </c>
      <c r="D308" s="24" t="s">
        <v>46</v>
      </c>
      <c r="E308" s="29" t="s">
        <v>546</v>
      </c>
      <c r="F308" s="30" t="s">
        <v>137</v>
      </c>
      <c r="G308" s="31">
        <v>13</v>
      </c>
      <c r="H308" s="32">
        <v>0</v>
      </c>
      <c r="I308" s="32">
        <f>ROUND(ROUND(H308,2)*ROUND(G308,3),2)</f>
        <v>0</v>
      </c>
      <c r="O308">
        <f>(I308*21)/100</f>
        <v>0</v>
      </c>
      <c r="P308" t="s">
        <v>22</v>
      </c>
    </row>
    <row r="309" spans="1:5" ht="12.75">
      <c r="A309" s="33" t="s">
        <v>49</v>
      </c>
      <c r="E309" s="34" t="s">
        <v>46</v>
      </c>
    </row>
    <row r="310" spans="1:5" ht="12.75">
      <c r="A310" s="35" t="s">
        <v>51</v>
      </c>
      <c r="E310" s="36" t="s">
        <v>46</v>
      </c>
    </row>
    <row r="311" spans="1:5" ht="12.75">
      <c r="A311" t="s">
        <v>52</v>
      </c>
      <c r="E311" s="34" t="s">
        <v>46</v>
      </c>
    </row>
    <row r="312" spans="1:16" ht="12.75">
      <c r="A312" s="24" t="s">
        <v>44</v>
      </c>
      <c r="B312" s="28" t="s">
        <v>231</v>
      </c>
      <c r="C312" s="28" t="s">
        <v>547</v>
      </c>
      <c r="D312" s="24" t="s">
        <v>46</v>
      </c>
      <c r="E312" s="29" t="s">
        <v>548</v>
      </c>
      <c r="F312" s="30" t="s">
        <v>402</v>
      </c>
      <c r="G312" s="31">
        <v>1</v>
      </c>
      <c r="H312" s="32">
        <v>0</v>
      </c>
      <c r="I312" s="32">
        <f>ROUND(ROUND(H312,2)*ROUND(G312,3),2)</f>
        <v>0</v>
      </c>
      <c r="O312">
        <f>(I312*21)/100</f>
        <v>0</v>
      </c>
      <c r="P312" t="s">
        <v>22</v>
      </c>
    </row>
    <row r="313" spans="1:5" ht="12.75">
      <c r="A313" s="33" t="s">
        <v>49</v>
      </c>
      <c r="E313" s="34" t="s">
        <v>46</v>
      </c>
    </row>
    <row r="314" spans="1:5" ht="12.75">
      <c r="A314" s="35" t="s">
        <v>51</v>
      </c>
      <c r="E314" s="36" t="s">
        <v>46</v>
      </c>
    </row>
    <row r="315" spans="1:5" ht="12.75">
      <c r="A315" t="s">
        <v>52</v>
      </c>
      <c r="E315" s="34" t="s">
        <v>46</v>
      </c>
    </row>
    <row r="316" spans="1:16" ht="12.75">
      <c r="A316" s="24" t="s">
        <v>44</v>
      </c>
      <c r="B316" s="28" t="s">
        <v>238</v>
      </c>
      <c r="C316" s="28" t="s">
        <v>549</v>
      </c>
      <c r="D316" s="24" t="s">
        <v>46</v>
      </c>
      <c r="E316" s="29" t="s">
        <v>550</v>
      </c>
      <c r="F316" s="30" t="s">
        <v>520</v>
      </c>
      <c r="G316" s="31">
        <v>0.15</v>
      </c>
      <c r="H316" s="32">
        <v>0</v>
      </c>
      <c r="I316" s="32">
        <f>ROUND(ROUND(H316,2)*ROUND(G316,3),2)</f>
        <v>0</v>
      </c>
      <c r="O316">
        <f>(I316*21)/100</f>
        <v>0</v>
      </c>
      <c r="P316" t="s">
        <v>22</v>
      </c>
    </row>
    <row r="317" spans="1:5" ht="12.75">
      <c r="A317" s="33" t="s">
        <v>49</v>
      </c>
      <c r="E317" s="34" t="s">
        <v>46</v>
      </c>
    </row>
    <row r="318" spans="1:5" ht="12.75">
      <c r="A318" s="35" t="s">
        <v>51</v>
      </c>
      <c r="E318" s="36" t="s">
        <v>46</v>
      </c>
    </row>
    <row r="319" spans="1:5" ht="12.75">
      <c r="A319" t="s">
        <v>52</v>
      </c>
      <c r="E319" s="34" t="s">
        <v>46</v>
      </c>
    </row>
    <row r="320" spans="1:16" ht="12.75">
      <c r="A320" s="24" t="s">
        <v>44</v>
      </c>
      <c r="B320" s="28" t="s">
        <v>244</v>
      </c>
      <c r="C320" s="28" t="s">
        <v>551</v>
      </c>
      <c r="D320" s="24" t="s">
        <v>46</v>
      </c>
      <c r="E320" s="29" t="s">
        <v>552</v>
      </c>
      <c r="F320" s="30" t="s">
        <v>553</v>
      </c>
      <c r="G320" s="31">
        <v>0.1</v>
      </c>
      <c r="H320" s="32">
        <v>0</v>
      </c>
      <c r="I320" s="32">
        <f>ROUND(ROUND(H320,2)*ROUND(G320,3),2)</f>
        <v>0</v>
      </c>
      <c r="O320">
        <f>(I320*21)/100</f>
        <v>0</v>
      </c>
      <c r="P320" t="s">
        <v>22</v>
      </c>
    </row>
    <row r="321" spans="1:5" ht="12.75">
      <c r="A321" s="33" t="s">
        <v>49</v>
      </c>
      <c r="E321" s="34" t="s">
        <v>46</v>
      </c>
    </row>
    <row r="322" spans="1:5" ht="12.75">
      <c r="A322" s="35" t="s">
        <v>51</v>
      </c>
      <c r="E322" s="36" t="s">
        <v>46</v>
      </c>
    </row>
    <row r="323" spans="1:5" ht="12.75">
      <c r="A323" t="s">
        <v>52</v>
      </c>
      <c r="E323" s="34" t="s">
        <v>46</v>
      </c>
    </row>
    <row r="324" spans="1:16" ht="12.75">
      <c r="A324" s="24" t="s">
        <v>44</v>
      </c>
      <c r="B324" s="28" t="s">
        <v>247</v>
      </c>
      <c r="C324" s="28" t="s">
        <v>554</v>
      </c>
      <c r="D324" s="24" t="s">
        <v>46</v>
      </c>
      <c r="E324" s="29" t="s">
        <v>555</v>
      </c>
      <c r="F324" s="30" t="s">
        <v>402</v>
      </c>
      <c r="G324" s="31">
        <v>1</v>
      </c>
      <c r="H324" s="32">
        <v>0</v>
      </c>
      <c r="I324" s="32">
        <f>ROUND(ROUND(H324,2)*ROUND(G324,3),2)</f>
        <v>0</v>
      </c>
      <c r="O324">
        <f>(I324*21)/100</f>
        <v>0</v>
      </c>
      <c r="P324" t="s">
        <v>22</v>
      </c>
    </row>
    <row r="325" spans="1:5" ht="12.75">
      <c r="A325" s="33" t="s">
        <v>49</v>
      </c>
      <c r="E325" s="34" t="s">
        <v>46</v>
      </c>
    </row>
    <row r="326" spans="1:5" ht="12.75">
      <c r="A326" s="35" t="s">
        <v>51</v>
      </c>
      <c r="E326" s="36" t="s">
        <v>46</v>
      </c>
    </row>
    <row r="327" spans="1:5" ht="12.75">
      <c r="A327" t="s">
        <v>52</v>
      </c>
      <c r="E327" s="34" t="s">
        <v>46</v>
      </c>
    </row>
    <row r="328" spans="1:16" ht="12.75">
      <c r="A328" s="24" t="s">
        <v>44</v>
      </c>
      <c r="B328" s="28" t="s">
        <v>251</v>
      </c>
      <c r="C328" s="28" t="s">
        <v>556</v>
      </c>
      <c r="D328" s="24" t="s">
        <v>46</v>
      </c>
      <c r="E328" s="29" t="s">
        <v>557</v>
      </c>
      <c r="F328" s="30" t="s">
        <v>520</v>
      </c>
      <c r="G328" s="31">
        <v>0.15</v>
      </c>
      <c r="H328" s="32">
        <v>0</v>
      </c>
      <c r="I328" s="32">
        <f>ROUND(ROUND(H328,2)*ROUND(G328,3),2)</f>
        <v>0</v>
      </c>
      <c r="O328">
        <f>(I328*21)/100</f>
        <v>0</v>
      </c>
      <c r="P328" t="s">
        <v>22</v>
      </c>
    </row>
    <row r="329" spans="1:5" ht="12.75">
      <c r="A329" s="33" t="s">
        <v>49</v>
      </c>
      <c r="E329" s="34" t="s">
        <v>46</v>
      </c>
    </row>
    <row r="330" spans="1:5" ht="12.75">
      <c r="A330" s="35" t="s">
        <v>51</v>
      </c>
      <c r="E330" s="36" t="s">
        <v>46</v>
      </c>
    </row>
    <row r="331" spans="1:5" ht="12.75">
      <c r="A331" t="s">
        <v>52</v>
      </c>
      <c r="E331" s="34" t="s">
        <v>46</v>
      </c>
    </row>
    <row r="332" spans="1:16" ht="12.75">
      <c r="A332" s="24" t="s">
        <v>44</v>
      </c>
      <c r="B332" s="28" t="s">
        <v>254</v>
      </c>
      <c r="C332" s="28" t="s">
        <v>558</v>
      </c>
      <c r="D332" s="24" t="s">
        <v>46</v>
      </c>
      <c r="E332" s="29" t="s">
        <v>559</v>
      </c>
      <c r="F332" s="30" t="s">
        <v>48</v>
      </c>
      <c r="G332" s="31">
        <v>1</v>
      </c>
      <c r="H332" s="32">
        <v>0</v>
      </c>
      <c r="I332" s="32">
        <f>ROUND(ROUND(H332,2)*ROUND(G332,3),2)</f>
        <v>0</v>
      </c>
      <c r="O332">
        <f>(I332*21)/100</f>
        <v>0</v>
      </c>
      <c r="P332" t="s">
        <v>22</v>
      </c>
    </row>
    <row r="333" spans="1:5" ht="12.75">
      <c r="A333" s="33" t="s">
        <v>49</v>
      </c>
      <c r="E333" s="34" t="s">
        <v>46</v>
      </c>
    </row>
    <row r="334" spans="1:5" ht="12.75">
      <c r="A334" s="35" t="s">
        <v>51</v>
      </c>
      <c r="E334" s="36" t="s">
        <v>46</v>
      </c>
    </row>
    <row r="335" spans="1:5" ht="12.75">
      <c r="A335" t="s">
        <v>52</v>
      </c>
      <c r="E335" s="34" t="s">
        <v>46</v>
      </c>
    </row>
    <row r="336" spans="1:18" ht="12.75" customHeight="1">
      <c r="A336" s="12" t="s">
        <v>42</v>
      </c>
      <c r="B336" s="12"/>
      <c r="C336" s="38" t="s">
        <v>560</v>
      </c>
      <c r="D336" s="12"/>
      <c r="E336" s="26" t="s">
        <v>46</v>
      </c>
      <c r="F336" s="12"/>
      <c r="G336" s="12"/>
      <c r="H336" s="12"/>
      <c r="I336" s="39">
        <f>0+Q336</f>
        <v>0</v>
      </c>
      <c r="O336">
        <f>0+R336</f>
        <v>0</v>
      </c>
      <c r="Q336">
        <f>0+I337+I341+I345+I349+I353+I357+I361+I365+I369+I373+I377+I381+I385+I389+I393</f>
        <v>0</v>
      </c>
      <c r="R336">
        <f>0+O337+O341+O345+O349+O353+O357+O361+O365+O369+O373+O377+O381+O385+O389+O393</f>
        <v>0</v>
      </c>
    </row>
    <row r="337" spans="1:16" ht="12.75">
      <c r="A337" s="24" t="s">
        <v>44</v>
      </c>
      <c r="B337" s="28" t="s">
        <v>28</v>
      </c>
      <c r="C337" s="28" t="s">
        <v>561</v>
      </c>
      <c r="D337" s="24" t="s">
        <v>46</v>
      </c>
      <c r="E337" s="29" t="s">
        <v>562</v>
      </c>
      <c r="F337" s="30" t="s">
        <v>563</v>
      </c>
      <c r="G337" s="31">
        <v>8</v>
      </c>
      <c r="H337" s="32">
        <v>0</v>
      </c>
      <c r="I337" s="32">
        <f>ROUND(ROUND(H337,2)*ROUND(G337,3),2)</f>
        <v>0</v>
      </c>
      <c r="O337">
        <f>(I337*21)/100</f>
        <v>0</v>
      </c>
      <c r="P337" t="s">
        <v>22</v>
      </c>
    </row>
    <row r="338" spans="1:5" ht="12.75">
      <c r="A338" s="33" t="s">
        <v>49</v>
      </c>
      <c r="E338" s="34" t="s">
        <v>46</v>
      </c>
    </row>
    <row r="339" spans="1:5" ht="12.75">
      <c r="A339" s="35" t="s">
        <v>51</v>
      </c>
      <c r="E339" s="36" t="s">
        <v>46</v>
      </c>
    </row>
    <row r="340" spans="1:5" ht="12.75">
      <c r="A340" t="s">
        <v>52</v>
      </c>
      <c r="E340" s="34" t="s">
        <v>46</v>
      </c>
    </row>
    <row r="341" spans="1:16" ht="12.75">
      <c r="A341" s="24" t="s">
        <v>44</v>
      </c>
      <c r="B341" s="28" t="s">
        <v>22</v>
      </c>
      <c r="C341" s="28" t="s">
        <v>564</v>
      </c>
      <c r="D341" s="24" t="s">
        <v>46</v>
      </c>
      <c r="E341" s="29" t="s">
        <v>565</v>
      </c>
      <c r="F341" s="30" t="s">
        <v>563</v>
      </c>
      <c r="G341" s="31">
        <v>4</v>
      </c>
      <c r="H341" s="32">
        <v>0</v>
      </c>
      <c r="I341" s="32">
        <f>ROUND(ROUND(H341,2)*ROUND(G341,3),2)</f>
        <v>0</v>
      </c>
      <c r="O341">
        <f>(I341*21)/100</f>
        <v>0</v>
      </c>
      <c r="P341" t="s">
        <v>22</v>
      </c>
    </row>
    <row r="342" spans="1:5" ht="12.75">
      <c r="A342" s="33" t="s">
        <v>49</v>
      </c>
      <c r="E342" s="34" t="s">
        <v>46</v>
      </c>
    </row>
    <row r="343" spans="1:5" ht="12.75">
      <c r="A343" s="35" t="s">
        <v>51</v>
      </c>
      <c r="E343" s="36" t="s">
        <v>46</v>
      </c>
    </row>
    <row r="344" spans="1:5" ht="12.75">
      <c r="A344" t="s">
        <v>52</v>
      </c>
      <c r="E344" s="34" t="s">
        <v>46</v>
      </c>
    </row>
    <row r="345" spans="1:16" ht="12.75">
      <c r="A345" s="24" t="s">
        <v>44</v>
      </c>
      <c r="B345" s="28" t="s">
        <v>21</v>
      </c>
      <c r="C345" s="28" t="s">
        <v>566</v>
      </c>
      <c r="D345" s="24" t="s">
        <v>46</v>
      </c>
      <c r="E345" s="29" t="s">
        <v>567</v>
      </c>
      <c r="F345" s="30" t="s">
        <v>563</v>
      </c>
      <c r="G345" s="31">
        <v>10</v>
      </c>
      <c r="H345" s="32">
        <v>0</v>
      </c>
      <c r="I345" s="32">
        <f>ROUND(ROUND(H345,2)*ROUND(G345,3),2)</f>
        <v>0</v>
      </c>
      <c r="O345">
        <f>(I345*21)/100</f>
        <v>0</v>
      </c>
      <c r="P345" t="s">
        <v>22</v>
      </c>
    </row>
    <row r="346" spans="1:5" ht="12.75">
      <c r="A346" s="33" t="s">
        <v>49</v>
      </c>
      <c r="E346" s="34" t="s">
        <v>46</v>
      </c>
    </row>
    <row r="347" spans="1:5" ht="12.75">
      <c r="A347" s="35" t="s">
        <v>51</v>
      </c>
      <c r="E347" s="36" t="s">
        <v>46</v>
      </c>
    </row>
    <row r="348" spans="1:5" ht="12.75">
      <c r="A348" t="s">
        <v>52</v>
      </c>
      <c r="E348" s="34" t="s">
        <v>46</v>
      </c>
    </row>
    <row r="349" spans="1:16" ht="12.75">
      <c r="A349" s="24" t="s">
        <v>44</v>
      </c>
      <c r="B349" s="28" t="s">
        <v>32</v>
      </c>
      <c r="C349" s="28" t="s">
        <v>568</v>
      </c>
      <c r="D349" s="24" t="s">
        <v>46</v>
      </c>
      <c r="E349" s="29" t="s">
        <v>569</v>
      </c>
      <c r="F349" s="30" t="s">
        <v>563</v>
      </c>
      <c r="G349" s="31">
        <v>1</v>
      </c>
      <c r="H349" s="32">
        <v>0</v>
      </c>
      <c r="I349" s="32">
        <f>ROUND(ROUND(H349,2)*ROUND(G349,3),2)</f>
        <v>0</v>
      </c>
      <c r="O349">
        <f>(I349*21)/100</f>
        <v>0</v>
      </c>
      <c r="P349" t="s">
        <v>22</v>
      </c>
    </row>
    <row r="350" spans="1:5" ht="12.75">
      <c r="A350" s="33" t="s">
        <v>49</v>
      </c>
      <c r="E350" s="34" t="s">
        <v>46</v>
      </c>
    </row>
    <row r="351" spans="1:5" ht="12.75">
      <c r="A351" s="35" t="s">
        <v>51</v>
      </c>
      <c r="E351" s="36" t="s">
        <v>46</v>
      </c>
    </row>
    <row r="352" spans="1:5" ht="12.75">
      <c r="A352" t="s">
        <v>52</v>
      </c>
      <c r="E352" s="34" t="s">
        <v>46</v>
      </c>
    </row>
    <row r="353" spans="1:16" ht="12.75">
      <c r="A353" s="24" t="s">
        <v>44</v>
      </c>
      <c r="B353" s="28" t="s">
        <v>34</v>
      </c>
      <c r="C353" s="28" t="s">
        <v>570</v>
      </c>
      <c r="D353" s="24" t="s">
        <v>46</v>
      </c>
      <c r="E353" s="29" t="s">
        <v>571</v>
      </c>
      <c r="F353" s="30" t="s">
        <v>563</v>
      </c>
      <c r="G353" s="31">
        <v>2</v>
      </c>
      <c r="H353" s="32">
        <v>0</v>
      </c>
      <c r="I353" s="32">
        <f>ROUND(ROUND(H353,2)*ROUND(G353,3),2)</f>
        <v>0</v>
      </c>
      <c r="O353">
        <f>(I353*21)/100</f>
        <v>0</v>
      </c>
      <c r="P353" t="s">
        <v>22</v>
      </c>
    </row>
    <row r="354" spans="1:5" ht="12.75">
      <c r="A354" s="33" t="s">
        <v>49</v>
      </c>
      <c r="E354" s="34" t="s">
        <v>46</v>
      </c>
    </row>
    <row r="355" spans="1:5" ht="12.75">
      <c r="A355" s="35" t="s">
        <v>51</v>
      </c>
      <c r="E355" s="36" t="s">
        <v>46</v>
      </c>
    </row>
    <row r="356" spans="1:5" ht="12.75">
      <c r="A356" t="s">
        <v>52</v>
      </c>
      <c r="E356" s="34" t="s">
        <v>46</v>
      </c>
    </row>
    <row r="357" spans="1:16" ht="12.75">
      <c r="A357" s="24" t="s">
        <v>44</v>
      </c>
      <c r="B357" s="28" t="s">
        <v>36</v>
      </c>
      <c r="C357" s="28" t="s">
        <v>572</v>
      </c>
      <c r="D357" s="24" t="s">
        <v>46</v>
      </c>
      <c r="E357" s="29" t="s">
        <v>573</v>
      </c>
      <c r="F357" s="30" t="s">
        <v>563</v>
      </c>
      <c r="G357" s="31">
        <v>5</v>
      </c>
      <c r="H357" s="32">
        <v>0</v>
      </c>
      <c r="I357" s="32">
        <f>ROUND(ROUND(H357,2)*ROUND(G357,3),2)</f>
        <v>0</v>
      </c>
      <c r="O357">
        <f>(I357*21)/100</f>
        <v>0</v>
      </c>
      <c r="P357" t="s">
        <v>22</v>
      </c>
    </row>
    <row r="358" spans="1:5" ht="12.75">
      <c r="A358" s="33" t="s">
        <v>49</v>
      </c>
      <c r="E358" s="34" t="s">
        <v>46</v>
      </c>
    </row>
    <row r="359" spans="1:5" ht="12.75">
      <c r="A359" s="35" t="s">
        <v>51</v>
      </c>
      <c r="E359" s="36" t="s">
        <v>46</v>
      </c>
    </row>
    <row r="360" spans="1:5" ht="12.75">
      <c r="A360" t="s">
        <v>52</v>
      </c>
      <c r="E360" s="34" t="s">
        <v>46</v>
      </c>
    </row>
    <row r="361" spans="1:16" ht="12.75">
      <c r="A361" s="24" t="s">
        <v>44</v>
      </c>
      <c r="B361" s="28" t="s">
        <v>91</v>
      </c>
      <c r="C361" s="28" t="s">
        <v>574</v>
      </c>
      <c r="D361" s="24" t="s">
        <v>46</v>
      </c>
      <c r="E361" s="29" t="s">
        <v>575</v>
      </c>
      <c r="F361" s="30" t="s">
        <v>563</v>
      </c>
      <c r="G361" s="31">
        <v>8</v>
      </c>
      <c r="H361" s="32">
        <v>0</v>
      </c>
      <c r="I361" s="32">
        <f>ROUND(ROUND(H361,2)*ROUND(G361,3),2)</f>
        <v>0</v>
      </c>
      <c r="O361">
        <f>(I361*21)/100</f>
        <v>0</v>
      </c>
      <c r="P361" t="s">
        <v>22</v>
      </c>
    </row>
    <row r="362" spans="1:5" ht="12.75">
      <c r="A362" s="33" t="s">
        <v>49</v>
      </c>
      <c r="E362" s="34" t="s">
        <v>46</v>
      </c>
    </row>
    <row r="363" spans="1:5" ht="12.75">
      <c r="A363" s="35" t="s">
        <v>51</v>
      </c>
      <c r="E363" s="36" t="s">
        <v>46</v>
      </c>
    </row>
    <row r="364" spans="1:5" ht="12.75">
      <c r="A364" t="s">
        <v>52</v>
      </c>
      <c r="E364" s="34" t="s">
        <v>46</v>
      </c>
    </row>
    <row r="365" spans="1:16" ht="12.75">
      <c r="A365" s="24" t="s">
        <v>44</v>
      </c>
      <c r="B365" s="28" t="s">
        <v>96</v>
      </c>
      <c r="C365" s="28" t="s">
        <v>576</v>
      </c>
      <c r="D365" s="24" t="s">
        <v>46</v>
      </c>
      <c r="E365" s="29" t="s">
        <v>577</v>
      </c>
      <c r="F365" s="30" t="s">
        <v>563</v>
      </c>
      <c r="G365" s="31">
        <v>2</v>
      </c>
      <c r="H365" s="32">
        <v>0</v>
      </c>
      <c r="I365" s="32">
        <f>ROUND(ROUND(H365,2)*ROUND(G365,3),2)</f>
        <v>0</v>
      </c>
      <c r="O365">
        <f>(I365*21)/100</f>
        <v>0</v>
      </c>
      <c r="P365" t="s">
        <v>22</v>
      </c>
    </row>
    <row r="366" spans="1:5" ht="12.75">
      <c r="A366" s="33" t="s">
        <v>49</v>
      </c>
      <c r="E366" s="34" t="s">
        <v>46</v>
      </c>
    </row>
    <row r="367" spans="1:5" ht="12.75">
      <c r="A367" s="35" t="s">
        <v>51</v>
      </c>
      <c r="E367" s="36" t="s">
        <v>46</v>
      </c>
    </row>
    <row r="368" spans="1:5" ht="12.75">
      <c r="A368" t="s">
        <v>52</v>
      </c>
      <c r="E368" s="34" t="s">
        <v>46</v>
      </c>
    </row>
    <row r="369" spans="1:16" ht="12.75">
      <c r="A369" s="24" t="s">
        <v>44</v>
      </c>
      <c r="B369" s="28" t="s">
        <v>39</v>
      </c>
      <c r="C369" s="28" t="s">
        <v>578</v>
      </c>
      <c r="D369" s="24" t="s">
        <v>46</v>
      </c>
      <c r="E369" s="29" t="s">
        <v>579</v>
      </c>
      <c r="F369" s="30" t="s">
        <v>563</v>
      </c>
      <c r="G369" s="31">
        <v>2</v>
      </c>
      <c r="H369" s="32">
        <v>0</v>
      </c>
      <c r="I369" s="32">
        <f>ROUND(ROUND(H369,2)*ROUND(G369,3),2)</f>
        <v>0</v>
      </c>
      <c r="O369">
        <f>(I369*21)/100</f>
        <v>0</v>
      </c>
      <c r="P369" t="s">
        <v>22</v>
      </c>
    </row>
    <row r="370" spans="1:5" ht="12.75">
      <c r="A370" s="33" t="s">
        <v>49</v>
      </c>
      <c r="E370" s="34" t="s">
        <v>46</v>
      </c>
    </row>
    <row r="371" spans="1:5" ht="12.75">
      <c r="A371" s="35" t="s">
        <v>51</v>
      </c>
      <c r="E371" s="36" t="s">
        <v>46</v>
      </c>
    </row>
    <row r="372" spans="1:5" ht="12.75">
      <c r="A372" t="s">
        <v>52</v>
      </c>
      <c r="E372" s="34" t="s">
        <v>46</v>
      </c>
    </row>
    <row r="373" spans="1:16" ht="12.75">
      <c r="A373" s="24" t="s">
        <v>44</v>
      </c>
      <c r="B373" s="28" t="s">
        <v>41</v>
      </c>
      <c r="C373" s="28" t="s">
        <v>580</v>
      </c>
      <c r="D373" s="24" t="s">
        <v>46</v>
      </c>
      <c r="E373" s="29" t="s">
        <v>581</v>
      </c>
      <c r="F373" s="30" t="s">
        <v>563</v>
      </c>
      <c r="G373" s="31">
        <v>2</v>
      </c>
      <c r="H373" s="32">
        <v>0</v>
      </c>
      <c r="I373" s="32">
        <f>ROUND(ROUND(H373,2)*ROUND(G373,3),2)</f>
        <v>0</v>
      </c>
      <c r="O373">
        <f>(I373*21)/100</f>
        <v>0</v>
      </c>
      <c r="P373" t="s">
        <v>22</v>
      </c>
    </row>
    <row r="374" spans="1:5" ht="12.75">
      <c r="A374" s="33" t="s">
        <v>49</v>
      </c>
      <c r="E374" s="34" t="s">
        <v>46</v>
      </c>
    </row>
    <row r="375" spans="1:5" ht="12.75">
      <c r="A375" s="35" t="s">
        <v>51</v>
      </c>
      <c r="E375" s="36" t="s">
        <v>46</v>
      </c>
    </row>
    <row r="376" spans="1:5" ht="12.75">
      <c r="A376" t="s">
        <v>52</v>
      </c>
      <c r="E376" s="34" t="s">
        <v>46</v>
      </c>
    </row>
    <row r="377" spans="1:16" ht="12.75">
      <c r="A377" s="24" t="s">
        <v>44</v>
      </c>
      <c r="B377" s="28" t="s">
        <v>148</v>
      </c>
      <c r="C377" s="28" t="s">
        <v>582</v>
      </c>
      <c r="D377" s="24" t="s">
        <v>46</v>
      </c>
      <c r="E377" s="29" t="s">
        <v>583</v>
      </c>
      <c r="F377" s="30" t="s">
        <v>563</v>
      </c>
      <c r="G377" s="31">
        <v>1</v>
      </c>
      <c r="H377" s="32">
        <v>0</v>
      </c>
      <c r="I377" s="32">
        <f>ROUND(ROUND(H377,2)*ROUND(G377,3),2)</f>
        <v>0</v>
      </c>
      <c r="O377">
        <f>(I377*21)/100</f>
        <v>0</v>
      </c>
      <c r="P377" t="s">
        <v>22</v>
      </c>
    </row>
    <row r="378" spans="1:5" ht="12.75">
      <c r="A378" s="33" t="s">
        <v>49</v>
      </c>
      <c r="E378" s="34" t="s">
        <v>46</v>
      </c>
    </row>
    <row r="379" spans="1:5" ht="12.75">
      <c r="A379" s="35" t="s">
        <v>51</v>
      </c>
      <c r="E379" s="36" t="s">
        <v>46</v>
      </c>
    </row>
    <row r="380" spans="1:5" ht="12.75">
      <c r="A380" t="s">
        <v>52</v>
      </c>
      <c r="E380" s="34" t="s">
        <v>46</v>
      </c>
    </row>
    <row r="381" spans="1:16" ht="12.75">
      <c r="A381" s="24" t="s">
        <v>44</v>
      </c>
      <c r="B381" s="28" t="s">
        <v>152</v>
      </c>
      <c r="C381" s="28" t="s">
        <v>584</v>
      </c>
      <c r="D381" s="24" t="s">
        <v>46</v>
      </c>
      <c r="E381" s="29" t="s">
        <v>585</v>
      </c>
      <c r="F381" s="30" t="s">
        <v>563</v>
      </c>
      <c r="G381" s="31">
        <v>2</v>
      </c>
      <c r="H381" s="32">
        <v>0</v>
      </c>
      <c r="I381" s="32">
        <f>ROUND(ROUND(H381,2)*ROUND(G381,3),2)</f>
        <v>0</v>
      </c>
      <c r="O381">
        <f>(I381*21)/100</f>
        <v>0</v>
      </c>
      <c r="P381" t="s">
        <v>22</v>
      </c>
    </row>
    <row r="382" spans="1:5" ht="12.75">
      <c r="A382" s="33" t="s">
        <v>49</v>
      </c>
      <c r="E382" s="34" t="s">
        <v>46</v>
      </c>
    </row>
    <row r="383" spans="1:5" ht="12.75">
      <c r="A383" s="35" t="s">
        <v>51</v>
      </c>
      <c r="E383" s="36" t="s">
        <v>46</v>
      </c>
    </row>
    <row r="384" spans="1:5" ht="12.75">
      <c r="A384" t="s">
        <v>52</v>
      </c>
      <c r="E384" s="34" t="s">
        <v>46</v>
      </c>
    </row>
    <row r="385" spans="1:16" ht="12.75">
      <c r="A385" s="24" t="s">
        <v>44</v>
      </c>
      <c r="B385" s="28" t="s">
        <v>156</v>
      </c>
      <c r="C385" s="28" t="s">
        <v>586</v>
      </c>
      <c r="D385" s="24" t="s">
        <v>46</v>
      </c>
      <c r="E385" s="29" t="s">
        <v>587</v>
      </c>
      <c r="F385" s="30" t="s">
        <v>563</v>
      </c>
      <c r="G385" s="31">
        <v>6</v>
      </c>
      <c r="H385" s="32">
        <v>0</v>
      </c>
      <c r="I385" s="32">
        <f>ROUND(ROUND(H385,2)*ROUND(G385,3),2)</f>
        <v>0</v>
      </c>
      <c r="O385">
        <f>(I385*21)/100</f>
        <v>0</v>
      </c>
      <c r="P385" t="s">
        <v>22</v>
      </c>
    </row>
    <row r="386" spans="1:5" ht="12.75">
      <c r="A386" s="33" t="s">
        <v>49</v>
      </c>
      <c r="E386" s="34" t="s">
        <v>46</v>
      </c>
    </row>
    <row r="387" spans="1:5" ht="12.75">
      <c r="A387" s="35" t="s">
        <v>51</v>
      </c>
      <c r="E387" s="36" t="s">
        <v>46</v>
      </c>
    </row>
    <row r="388" spans="1:5" ht="12.75">
      <c r="A388" t="s">
        <v>52</v>
      </c>
      <c r="E388" s="34" t="s">
        <v>46</v>
      </c>
    </row>
    <row r="389" spans="1:16" ht="12.75">
      <c r="A389" s="24" t="s">
        <v>44</v>
      </c>
      <c r="B389" s="28" t="s">
        <v>161</v>
      </c>
      <c r="C389" s="28" t="s">
        <v>588</v>
      </c>
      <c r="D389" s="24" t="s">
        <v>46</v>
      </c>
      <c r="E389" s="29" t="s">
        <v>589</v>
      </c>
      <c r="F389" s="30" t="s">
        <v>563</v>
      </c>
      <c r="G389" s="31">
        <v>4</v>
      </c>
      <c r="H389" s="32">
        <v>0</v>
      </c>
      <c r="I389" s="32">
        <f>ROUND(ROUND(H389,2)*ROUND(G389,3),2)</f>
        <v>0</v>
      </c>
      <c r="O389">
        <f>(I389*21)/100</f>
        <v>0</v>
      </c>
      <c r="P389" t="s">
        <v>22</v>
      </c>
    </row>
    <row r="390" spans="1:5" ht="12.75">
      <c r="A390" s="33" t="s">
        <v>49</v>
      </c>
      <c r="E390" s="34" t="s">
        <v>46</v>
      </c>
    </row>
    <row r="391" spans="1:5" ht="12.75">
      <c r="A391" s="35" t="s">
        <v>51</v>
      </c>
      <c r="E391" s="36" t="s">
        <v>46</v>
      </c>
    </row>
    <row r="392" spans="1:5" ht="12.75">
      <c r="A392" t="s">
        <v>52</v>
      </c>
      <c r="E392" s="34" t="s">
        <v>46</v>
      </c>
    </row>
    <row r="393" spans="1:16" ht="12.75">
      <c r="A393" s="24" t="s">
        <v>44</v>
      </c>
      <c r="B393" s="28" t="s">
        <v>166</v>
      </c>
      <c r="C393" s="28" t="s">
        <v>590</v>
      </c>
      <c r="D393" s="24" t="s">
        <v>46</v>
      </c>
      <c r="E393" s="29" t="s">
        <v>591</v>
      </c>
      <c r="F393" s="30" t="s">
        <v>563</v>
      </c>
      <c r="G393" s="31">
        <v>3</v>
      </c>
      <c r="H393" s="32">
        <v>0</v>
      </c>
      <c r="I393" s="32">
        <f>ROUND(ROUND(H393,2)*ROUND(G393,3),2)</f>
        <v>0</v>
      </c>
      <c r="O393">
        <f>(I393*21)/100</f>
        <v>0</v>
      </c>
      <c r="P393" t="s">
        <v>22</v>
      </c>
    </row>
    <row r="394" spans="1:5" ht="12.75">
      <c r="A394" s="33" t="s">
        <v>49</v>
      </c>
      <c r="E394" s="34" t="s">
        <v>46</v>
      </c>
    </row>
    <row r="395" spans="1:5" ht="12.75">
      <c r="A395" s="35" t="s">
        <v>51</v>
      </c>
      <c r="E395" s="36" t="s">
        <v>46</v>
      </c>
    </row>
    <row r="396" spans="1:5" ht="12.75">
      <c r="A396" t="s">
        <v>52</v>
      </c>
      <c r="E396" s="34" t="s">
        <v>46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Marecek</dc:creator>
  <cp:keywords/>
  <dc:description/>
  <cp:lastModifiedBy>Marecek</cp:lastModifiedBy>
  <dcterms:created xsi:type="dcterms:W3CDTF">2023-03-08T07:23:44Z</dcterms:created>
  <dcterms:modified xsi:type="dcterms:W3CDTF">2023-03-08T07:23:44Z</dcterms:modified>
  <cp:category/>
  <cp:version/>
  <cp:contentType/>
  <cp:contentStatus/>
</cp:coreProperties>
</file>