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416" windowWidth="20736" windowHeight="7800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Titles" localSheetId="1">Rekapitulace!$1:$6</definedName>
    <definedName name="_xlnm.Print_Area" localSheetId="2">'Položkový rozpočet'!$A$1:$I$72</definedName>
    <definedName name="_xlnm.Print_Area" localSheetId="1">Rekapitulace!$A$1:$J$27</definedName>
  </definedNames>
  <calcPr calcId="125725"/>
</workbook>
</file>

<file path=xl/calcChain.xml><?xml version="1.0" encoding="utf-8"?>
<calcChain xmlns="http://schemas.openxmlformats.org/spreadsheetml/2006/main">
  <c r="I61" i="3"/>
  <c r="G61"/>
  <c r="I60"/>
  <c r="G60"/>
  <c r="I59"/>
  <c r="G59"/>
  <c r="I58" l="1"/>
  <c r="G58"/>
  <c r="I57"/>
  <c r="G57"/>
  <c r="I56"/>
  <c r="G56"/>
  <c r="I54"/>
  <c r="G54"/>
  <c r="I52"/>
  <c r="G52"/>
  <c r="I49"/>
  <c r="G49"/>
  <c r="I46"/>
  <c r="G46"/>
  <c r="I43"/>
  <c r="G43"/>
  <c r="I40"/>
  <c r="G40"/>
  <c r="I66" l="1"/>
  <c r="I65" l="1"/>
  <c r="G65"/>
  <c r="I63"/>
  <c r="G63"/>
  <c r="G10" l="1"/>
  <c r="I33"/>
  <c r="G33"/>
  <c r="I10"/>
  <c r="G70" l="1"/>
  <c r="I70"/>
  <c r="I26" i="2"/>
  <c r="J44" i="1" l="1"/>
  <c r="R45" l="1"/>
  <c r="R35" l="1"/>
  <c r="J35"/>
  <c r="E35"/>
  <c r="E9"/>
  <c r="E26" l="1"/>
  <c r="E5"/>
  <c r="B3" i="2"/>
  <c r="F3"/>
  <c r="A9"/>
  <c r="G9" l="1"/>
  <c r="G12" s="1"/>
  <c r="I9"/>
  <c r="I12" s="1"/>
  <c r="E41" i="1" l="1"/>
  <c r="E40"/>
  <c r="R38" l="1"/>
  <c r="R44" s="1"/>
  <c r="E44"/>
  <c r="R47" l="1"/>
  <c r="O49" s="1"/>
  <c r="R49" s="1"/>
  <c r="R50" s="1"/>
</calcChain>
</file>

<file path=xl/sharedStrings.xml><?xml version="1.0" encoding="utf-8"?>
<sst xmlns="http://schemas.openxmlformats.org/spreadsheetml/2006/main" count="254" uniqueCount="198">
  <si>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</si>
  <si>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</si>
  <si>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</si>
  <si>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</si>
  <si>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</si>
  <si>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</si>
  <si>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</si>
  <si>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</si>
  <si>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</si>
  <si>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</si>
  <si>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</si>
  <si>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</si>
  <si>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</si>
  <si>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</si>
  <si>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</si>
  <si>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</si>
  <si>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</si>
  <si>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</si>
  <si>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</si>
  <si>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</si>
  <si>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</si>
  <si>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</si>
  <si>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</si>
  <si>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</si>
  <si>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</si>
  <si>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</si>
  <si>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</si>
  <si>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</si>
  <si>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</si>
  <si>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</si>
  <si>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</si>
  <si>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</si>
  <si>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</si>
  <si>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</si>
  <si>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</si>
  <si>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</si>
  <si>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</si>
  <si>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</si>
  <si>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</si>
  <si>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</si>
  <si>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</si>
  <si>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</si>
  <si>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</si>
  <si>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</si>
  <si>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</si>
  <si>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</si>
  <si>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</si>
  <si>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</si>
  <si>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</si>
  <si>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</si>
  <si>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</si>
  <si>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</si>
  <si>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</si>
  <si>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</si>
  <si>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</si>
  <si>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</si>
  <si>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</si>
  <si>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</si>
  <si>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</si>
  <si>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</si>
  <si>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</si>
  <si>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</si>
  <si>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</si>
  <si>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</si>
  <si>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</si>
  <si>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</si>
  <si>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</si>
  <si>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</si>
  <si>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</si>
  <si>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</si>
  <si>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</si>
  <si>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</si>
  <si>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</si>
  <si>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</si>
  <si>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</si>
  <si>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</si>
  <si>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</si>
  <si>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</si>
  <si>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</si>
  <si>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</si>
  <si>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</si>
  <si>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P.1</t>
  </si>
  <si>
    <t>P.2</t>
  </si>
  <si>
    <t>P.3</t>
  </si>
  <si>
    <t>P.4</t>
  </si>
  <si>
    <t>Mezisoučet pomocného materiálu a prací</t>
  </si>
  <si>
    <t>Roman Michoněk</t>
  </si>
  <si>
    <t>P.5</t>
  </si>
  <si>
    <t>Poznámka:</t>
  </si>
  <si>
    <t>P.6</t>
  </si>
  <si>
    <t>P.7</t>
  </si>
  <si>
    <t>1.1</t>
  </si>
  <si>
    <t>Mezisoučet zařízení č. 1</t>
  </si>
  <si>
    <t>1.2</t>
  </si>
  <si>
    <t>Název zařízení</t>
  </si>
  <si>
    <t>Mezisoučet všech zařízení</t>
  </si>
  <si>
    <t>Dílenská dokumentace - příprava do výroby (opozicování potrubí VZT, dořešení detailů apod.)</t>
  </si>
  <si>
    <t>doplnění do dokumentace skutečného stavu reálně dodané typy a označení jednotlivých zařízení</t>
  </si>
  <si>
    <t>Ostatní náklady - Pomocný materiál a práce</t>
  </si>
  <si>
    <t>R240001001</t>
  </si>
  <si>
    <t>R240001002</t>
  </si>
  <si>
    <t>R240001003</t>
  </si>
  <si>
    <t>R240001004</t>
  </si>
  <si>
    <t>R240001005</t>
  </si>
  <si>
    <t>Nedílnou součástí tohoto rozpočtu jsou výkresy a technická zpráva VZT.</t>
  </si>
  <si>
    <t>Cenová soustava vlastní.</t>
  </si>
  <si>
    <t>D.1.4 - Vzduchotechnika</t>
  </si>
  <si>
    <t>Doprava, svislá přeprava, lešení</t>
  </si>
  <si>
    <t>Zařízení č.1 - Větrání kuchyně v 1.NP</t>
  </si>
  <si>
    <t>Přívodní část:</t>
  </si>
  <si>
    <t xml:space="preserve"> - uzavírací klapka těsná vč. servopohonu 24V s havarijní funkcí</t>
  </si>
  <si>
    <t>Odvodní část:</t>
  </si>
  <si>
    <t xml:space="preserve"> - filtr vzduchu kovový-tukový (třída filtrace G3)</t>
  </si>
  <si>
    <t xml:space="preserve"> - deskový rekuperátor viz. přívodní část</t>
  </si>
  <si>
    <t xml:space="preserve"> - uzavírací klapka těsná vč. servopohonu 24V</t>
  </si>
  <si>
    <t xml:space="preserve">Součástí dodávky jednotky jsou dva sifony s kuličkou. </t>
  </si>
  <si>
    <t>Navržená jednotka splňuje Nařízení komise (EU) č. 1253/2014 (požadavky na EKODESIGN větracích jednotek - ErP 2018).</t>
  </si>
  <si>
    <t>Řídící systém k větrací jednotce s rozvaděčem a potřebnými komponenty vč. samotné montáže a potřebné kabeláže:</t>
  </si>
  <si>
    <t xml:space="preserve"> - snímač tlakové diference 4ks</t>
  </si>
  <si>
    <t xml:space="preserve"> - filtr vzduchu kapsový (třída filtrace M5)</t>
  </si>
  <si>
    <t>1.1a</t>
  </si>
  <si>
    <t xml:space="preserve"> - kanálové čidlo teploty 2ks + venkovní 1ks</t>
  </si>
  <si>
    <t xml:space="preserve"> - dva servopohony ke klapkám (servo s havarijní funkcí), servopohon k deskovému rekuperátoru</t>
  </si>
  <si>
    <t>Zařízení splňuje certifikaci Eurovent na výkonové parametry dle evropských a mezinárodních standardů.</t>
  </si>
  <si>
    <t>1.3</t>
  </si>
  <si>
    <t>1.4</t>
  </si>
  <si>
    <t>R240001006</t>
  </si>
  <si>
    <t>1.5</t>
  </si>
  <si>
    <t>R240001007</t>
  </si>
  <si>
    <t>1.6</t>
  </si>
  <si>
    <t>R240001008</t>
  </si>
  <si>
    <t>1.7</t>
  </si>
  <si>
    <t>R240001009</t>
  </si>
  <si>
    <t>1.8</t>
  </si>
  <si>
    <t>R240001010</t>
  </si>
  <si>
    <t>R240001011</t>
  </si>
  <si>
    <t>1.9</t>
  </si>
  <si>
    <t>Přívodní vyústka 400x150mm vč. regulace, montáž do potrubí</t>
  </si>
  <si>
    <t>1.10</t>
  </si>
  <si>
    <t>R240001012</t>
  </si>
  <si>
    <t>1.11</t>
  </si>
  <si>
    <t>R240001013</t>
  </si>
  <si>
    <t>1.12</t>
  </si>
  <si>
    <t>R240001014</t>
  </si>
  <si>
    <t>1.13</t>
  </si>
  <si>
    <t>R240001015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</si>
  <si>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</si>
  <si>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Zhotovení provozního řádu VZT zařízení</t>
  </si>
  <si>
    <t>Dokumentace skutečného provedení stavby vč. vypracování dokladové části VZT zařízení,</t>
  </si>
  <si>
    <t>Zaregulování VZT vč. protokolu, uvedení zařízení do provozu, zaškolení obsluhy</t>
  </si>
  <si>
    <t xml:space="preserve"> - zabudované osvětlení 2ks zářivka o příkonu 36W a tukové filtry</t>
  </si>
  <si>
    <t xml:space="preserve"> - 2x odtahové hrdlo 250x200mm se zabudovanou regulační klapkou </t>
  </si>
  <si>
    <t>Regulační klapka 200x150mm, ruční ovládání</t>
  </si>
  <si>
    <t>R240001016</t>
  </si>
  <si>
    <t>R240001017</t>
  </si>
  <si>
    <t xml:space="preserve"> - pláště řešen z předizolovaných panelů (započítáno v metráži předizolovaného potrubí)</t>
  </si>
  <si>
    <t>Technická a koordinační činnost na stavbě (cca 16hod)</t>
  </si>
  <si>
    <t>VRN (2% z PSV)</t>
  </si>
  <si>
    <t>Větrání kuchyně - Hotel Praha v Novém Jičíně</t>
  </si>
  <si>
    <t>Město Nový Jičín, Masarykovo nám.1, Nový Jičín</t>
  </si>
  <si>
    <r>
      <t xml:space="preserve">Sestavná větrací jednotka s deskovým rekuperátorem tepla, vnitřní provedení, </t>
    </r>
    <r>
      <rPr>
        <b/>
        <sz val="8"/>
        <rFont val="Arial"/>
        <family val="2"/>
        <charset val="238"/>
      </rPr>
      <t>deskový rekuperátor dodán</t>
    </r>
  </si>
  <si>
    <t xml:space="preserve"> - deskový rekuperátor (křižoproudý) s by-passem (suchá účinnost 73,5% dle ČSN EN 308, účinnost 83,9%)</t>
  </si>
  <si>
    <t>(počítáno při rekuperaci s parametry odvodního vzduchu z vnitřního prostoru ti=21°C, vlhkost 45%)</t>
  </si>
  <si>
    <t xml:space="preserve"> - ovládací rozvaděč, krytí IP65/40 vnitřní instalce Pi=16A/400V</t>
  </si>
  <si>
    <t xml:space="preserve"> - nástěnný zjednodušený ovladač vč. kabeláže (umístění v kuchyni)</t>
  </si>
  <si>
    <t xml:space="preserve"> - směšovací uzel vč. trojcestného ventilu se servem a čerpadlem</t>
  </si>
  <si>
    <t xml:space="preserve"> - ventilátor s EC motorem (plynulá regulace výkonu) V=5850m3/h, Pext=200Pa, Pi=1,22kW/230V v pracovním bodě</t>
  </si>
  <si>
    <t xml:space="preserve"> - vodní ohřívač o výkonu Qtop=23,6kW (max 33,8kW), teplota přiváděného vzduchu 20°C (max. 25,1°C)</t>
  </si>
  <si>
    <t xml:space="preserve"> - koncový díl pro připojení potrubí 1189x892mm vč. tlumící manžetou</t>
  </si>
  <si>
    <t xml:space="preserve"> - ventilátor s EC motorem (plynulá regulace výkonu) V=6500m3/h, Pext=250Pa, Pi=1,76kW/230V v pracovním bodě</t>
  </si>
  <si>
    <t>Tlumič hluku kulisový vč. pláště 1100x800/1000mm, 4x kulisa 200x800/1000mm, mezera mezi kulisma 75mm</t>
  </si>
  <si>
    <t xml:space="preserve"> - množství vzduchu 6500m3/h, úhluk hluku z 78dBA na hodnotu 60dBA</t>
  </si>
  <si>
    <t>Tlumič hluku kulisový vč. pláště 1000x700/1000mm, 3x kulisa 200x700/1000mm, mezera mezi kulisma 133mm</t>
  </si>
  <si>
    <t xml:space="preserve"> - množství vzduchu 5850m3/h, úhluk hluku z 75dBA na hodnotu 60dBA (brán nevyšší hluk od jednotky)</t>
  </si>
  <si>
    <r>
      <t xml:space="preserve">Nerezová digestoř - prostorová 2000x1200mm/výška 450mm </t>
    </r>
    <r>
      <rPr>
        <b/>
        <sz val="8"/>
        <rFont val="Arial"/>
        <family val="2"/>
        <charset val="238"/>
      </rPr>
      <t>viz výkresová část</t>
    </r>
    <r>
      <rPr>
        <sz val="8"/>
        <rFont val="Arial"/>
        <family val="2"/>
        <charset val="238"/>
      </rPr>
      <t>, odsávací výkon 2200m3/h</t>
    </r>
  </si>
  <si>
    <t>Nerezová digestoř - nástěnná 900x1000mm/výška 450mm, odsávací výkon 500m3/h</t>
  </si>
  <si>
    <t xml:space="preserve"> - zabudované osvětlení 1ks zářivka o příkonu 18W a tukové filtry</t>
  </si>
  <si>
    <t xml:space="preserve"> - 1x odtahové hrdlo 200x150mm se zabudovanou regulační klapkou </t>
  </si>
  <si>
    <t>Nerezový zákryt nad konvektomatem 1000x1400mm/výška 465mm, bez osvětlení a tukových filtrů</t>
  </si>
  <si>
    <t xml:space="preserve"> - 1x odtahové hrdlo 200x200mm, bez klapky, množství vzduchu 700m3/h</t>
  </si>
  <si>
    <t>Nerezový zákryt nad myčkou 1000x1000mm/výška 465mm, bez osvětlení a tukových filtrů</t>
  </si>
  <si>
    <t xml:space="preserve"> - 1x odtahové hrdlo 200x150mm, bez klapky, množství vzduchu 500m3/h</t>
  </si>
  <si>
    <t>Přívodní vyústka 300x150mm vč. regulace, montáž do potrubí</t>
  </si>
  <si>
    <t>Odvodní vyústka 300x150mm vč. regulace, montáž do potrubí</t>
  </si>
  <si>
    <t>Regulační klapka 560x250mm, ruční ovládání</t>
  </si>
  <si>
    <t>Regulační klapka 200x200mm, ruční ovládání</t>
  </si>
  <si>
    <t>Čtyřhranné VZT potrubí z předizolovaných panelů tl. 20mm pokryté hliníkovou vrstvou (potrubí vedené 1.PP)</t>
  </si>
  <si>
    <t xml:space="preserve"> - 50% tvarovek vč. plášťů tlumičů hluku</t>
  </si>
  <si>
    <t>Čtyřhranné VZT potrubí pozink. sk. I., tř. těsnosti I. - 40% tvarovek (rozvody vedené v 1.NP)</t>
  </si>
  <si>
    <t xml:space="preserve"> - odvodní potrubní ventilátor ø250mm</t>
  </si>
  <si>
    <t xml:space="preserve"> - dva odsávací zákryty</t>
  </si>
  <si>
    <t xml:space="preserve"> - stávající kruhové VZT potrubí ø250mm cca 10bm</t>
  </si>
  <si>
    <t>Demontáž stávajícího odsávání v kuchyni vč. odvozu a likvidace (cca 12hod):</t>
  </si>
  <si>
    <r>
      <rPr>
        <b/>
        <sz val="8"/>
        <rFont val="Arial"/>
        <family val="2"/>
        <charset val="238"/>
      </rPr>
      <t>v rozloženém stavu (zahrnuto v ceně montáže jednotky),</t>
    </r>
    <r>
      <rPr>
        <sz val="8"/>
        <rFont val="Arial"/>
        <family val="2"/>
        <charset val="238"/>
      </rPr>
      <t xml:space="preserve"> ve složení:</t>
    </r>
  </si>
  <si>
    <t xml:space="preserve"> teplotní spád topné vody 75/60°C</t>
  </si>
  <si>
    <t>Montážní, závěsný, spojovací a těsnící materiál vč. stěnových konzol (množství: cca 131kg)</t>
  </si>
  <si>
    <t xml:space="preserve"> 12/2021</t>
  </si>
  <si>
    <t>D.1.4-02 KRYCÍ LIST VÝKAZU MATERIÁLU - SLEPÝ ROZPOČET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</si>
</sst>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10"/>
      <name val="Arial CE"/>
      <charset val="110"/>
    </font>
    <font>
      <u/>
      <sz val="8"/>
      <name val="Arial"/>
      <family val="2"/>
      <charset val="238"/>
    </font>
    <font>
      <vertAlign val="superscript"/>
      <sz val="8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17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6" fillId="0" borderId="0" xfId="0" applyFont="1"/>
    <xf numFmtId="0" fontId="36" fillId="0" borderId="0" xfId="0" applyFont="1" applyFill="1"/>
    <xf numFmtId="1" fontId="2" fillId="0" borderId="0" xfId="1" applyNumberFormat="1" applyFont="1" applyFill="1" applyAlignment="1" applyProtection="1">
      <alignment horizontal="center"/>
    </xf>
    <xf numFmtId="0" fontId="3" fillId="0" borderId="83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center" wrapText="1"/>
    </xf>
    <xf numFmtId="0" fontId="3" fillId="0" borderId="60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wrapText="1"/>
    </xf>
    <xf numFmtId="0" fontId="37" fillId="0" borderId="0" xfId="1" applyFont="1" applyFill="1" applyBorder="1" applyAlignment="1" applyProtection="1">
      <alignment horizontal="right"/>
    </xf>
    <xf numFmtId="167" fontId="37" fillId="0" borderId="0" xfId="1" applyNumberFormat="1" applyFont="1" applyFill="1" applyBorder="1" applyAlignment="1" applyProtection="1">
      <alignment horizontal="right"/>
    </xf>
    <xf numFmtId="1" fontId="0" fillId="0" borderId="0" xfId="0" applyNumberFormat="1"/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36" fillId="0" borderId="0" xfId="0" applyFont="1" applyFill="1" applyAlignment="1"/>
    <xf numFmtId="0" fontId="3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/>
    </xf>
    <xf numFmtId="16" fontId="2" fillId="0" borderId="0" xfId="1" applyNumberFormat="1" applyFont="1" applyFill="1" applyAlignment="1" applyProtection="1">
      <alignment horizontal="left"/>
    </xf>
    <xf numFmtId="0" fontId="38" fillId="0" borderId="0" xfId="0" applyFont="1"/>
    <xf numFmtId="0" fontId="9" fillId="0" borderId="0" xfId="1" applyFont="1" applyFill="1" applyAlignment="1" applyProtection="1">
      <alignment horizontal="right"/>
    </xf>
    <xf numFmtId="166" fontId="33" fillId="0" borderId="0" xfId="1" applyNumberFormat="1" applyFont="1" applyFill="1" applyAlignment="1" applyProtection="1">
      <alignment horizontal="right"/>
    </xf>
    <xf numFmtId="0" fontId="9" fillId="0" borderId="0" xfId="1" applyFont="1" applyFill="1" applyAlignment="1" applyProtection="1">
      <alignment horizontal="left" vertical="center"/>
    </xf>
    <xf numFmtId="49" fontId="2" fillId="0" borderId="0" xfId="1" applyNumberFormat="1" applyFont="1" applyFill="1" applyAlignment="1" applyProtection="1">
      <alignment horizontal="left"/>
    </xf>
    <xf numFmtId="0" fontId="2" fillId="0" borderId="0" xfId="1" applyFont="1" applyAlignment="1" applyProtection="1">
      <alignment horizontal="left"/>
    </xf>
    <xf numFmtId="16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1" fontId="2" fillId="0" borderId="0" xfId="1" applyNumberFormat="1" applyFont="1" applyAlignment="1" applyProtection="1">
      <alignment horizontal="center"/>
    </xf>
    <xf numFmtId="0" fontId="36" fillId="0" borderId="0" xfId="0" applyFont="1" applyAlignment="1"/>
    <xf numFmtId="0" fontId="3" fillId="0" borderId="69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0" fillId="0" borderId="58" xfId="0" applyBorder="1"/>
    <xf numFmtId="0" fontId="0" fillId="0" borderId="58" xfId="0" applyBorder="1" applyAlignment="1"/>
    <xf numFmtId="0" fontId="40" fillId="0" borderId="0" xfId="1" applyFont="1" applyFill="1" applyAlignment="1" applyProtection="1">
      <alignment horizontal="left"/>
    </xf>
    <xf numFmtId="0" fontId="9" fillId="0" borderId="0" xfId="1" applyFont="1" applyFill="1" applyAlignment="1" applyProtection="1">
      <alignment horizontal="left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167" fontId="35" fillId="0" borderId="73" xfId="1" applyNumberFormat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" fillId="0" borderId="69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5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5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/>
    </xf>
    <xf numFmtId="167" fontId="3" fillId="0" borderId="61" xfId="1" applyNumberFormat="1" applyFont="1" applyFill="1" applyBorder="1" applyAlignment="1" applyProtection="1">
      <alignment horizontal="right"/>
    </xf>
    <xf numFmtId="0" fontId="3" fillId="0" borderId="89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167" fontId="3" fillId="0" borderId="83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3" fillId="0" borderId="84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79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6" fillId="0" borderId="0" xfId="1" applyFont="1" applyFill="1" applyAlignment="1" applyProtection="1">
      <alignment horizontal="center" vertic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V7" sqref="V7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76" t="s">
        <v>197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8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Větrání kuchyně - Hotel Praha v Novém Jičíně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2"/>
      <c r="Q5" s="15"/>
      <c r="R5" s="14"/>
      <c r="S5" s="16"/>
    </row>
    <row r="6" spans="1:19">
      <c r="A6" s="10"/>
      <c r="B6" s="11" t="s">
        <v>2</v>
      </c>
      <c r="C6" s="11"/>
      <c r="D6" s="11"/>
      <c r="E6" s="17"/>
      <c r="F6" s="11"/>
      <c r="G6" s="11"/>
      <c r="H6" s="11"/>
      <c r="I6" s="11"/>
      <c r="J6" s="18"/>
      <c r="K6" s="11"/>
      <c r="L6" s="11"/>
      <c r="M6" s="11"/>
      <c r="N6" s="11"/>
      <c r="O6" s="11"/>
      <c r="P6" s="19"/>
      <c r="Q6" s="20"/>
      <c r="R6" s="18"/>
      <c r="S6" s="16"/>
    </row>
    <row r="7" spans="1:19">
      <c r="A7" s="10"/>
      <c r="B7" s="11" t="s">
        <v>3</v>
      </c>
      <c r="C7" s="11"/>
      <c r="D7" s="11"/>
      <c r="E7" s="17"/>
      <c r="F7" s="11"/>
      <c r="G7" s="11"/>
      <c r="H7" s="11"/>
      <c r="I7" s="11"/>
      <c r="J7" s="18"/>
      <c r="K7" s="11"/>
      <c r="L7" s="11"/>
      <c r="M7" s="11"/>
      <c r="N7" s="11"/>
      <c r="O7" s="11" t="s">
        <v>4</v>
      </c>
      <c r="P7" s="17"/>
      <c r="Q7" s="20"/>
      <c r="R7" s="18"/>
      <c r="S7" s="16"/>
    </row>
    <row r="8" spans="1:19" hidden="1">
      <c r="A8" s="10"/>
      <c r="B8" s="11" t="s">
        <v>5</v>
      </c>
      <c r="C8" s="11"/>
      <c r="D8" s="11"/>
      <c r="E8" s="17" t="s">
        <v>6</v>
      </c>
      <c r="F8" s="11"/>
      <c r="G8" s="11"/>
      <c r="H8" s="11"/>
      <c r="I8" s="11"/>
      <c r="J8" s="18"/>
      <c r="K8" s="11"/>
      <c r="L8" s="11"/>
      <c r="M8" s="11"/>
      <c r="N8" s="11"/>
      <c r="O8" s="11"/>
      <c r="P8" s="19"/>
      <c r="Q8" s="20"/>
      <c r="R8" s="18"/>
      <c r="S8" s="16"/>
    </row>
    <row r="9" spans="1:19">
      <c r="A9" s="10"/>
      <c r="B9" s="11" t="s">
        <v>7</v>
      </c>
      <c r="C9" s="11"/>
      <c r="D9" s="11"/>
      <c r="E9" s="21" t="str">
        <f>Rekapitulace!B5</f>
        <v>D.1.4 - Vzduchotechnika</v>
      </c>
      <c r="F9" s="22"/>
      <c r="G9" s="22"/>
      <c r="H9" s="22"/>
      <c r="I9" s="22"/>
      <c r="J9" s="23"/>
      <c r="K9" s="11"/>
      <c r="L9" s="11"/>
      <c r="M9" s="11"/>
      <c r="N9" s="11"/>
      <c r="O9" s="11" t="s">
        <v>9</v>
      </c>
      <c r="P9" s="24"/>
      <c r="Q9" s="25"/>
      <c r="R9" s="23"/>
      <c r="S9" s="16"/>
    </row>
    <row r="10" spans="1:19" hidden="1">
      <c r="A10" s="10"/>
      <c r="B10" s="11" t="s">
        <v>10</v>
      </c>
      <c r="C10" s="11"/>
      <c r="D10" s="11"/>
      <c r="E10" s="26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0"/>
      <c r="Q10" s="20"/>
      <c r="R10" s="11"/>
      <c r="S10" s="16"/>
    </row>
    <row r="11" spans="1:19" hidden="1">
      <c r="A11" s="10"/>
      <c r="B11" s="11" t="s">
        <v>11</v>
      </c>
      <c r="C11" s="11"/>
      <c r="D11" s="11"/>
      <c r="E11" s="26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0"/>
      <c r="Q11" s="20"/>
      <c r="R11" s="11"/>
      <c r="S11" s="16"/>
    </row>
    <row r="12" spans="1:19" hidden="1">
      <c r="A12" s="10"/>
      <c r="B12" s="11" t="s">
        <v>12</v>
      </c>
      <c r="C12" s="11"/>
      <c r="D12" s="11"/>
      <c r="E12" s="26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0"/>
      <c r="Q12" s="20"/>
      <c r="R12" s="11"/>
      <c r="S12" s="16"/>
    </row>
    <row r="13" spans="1:19" hidden="1">
      <c r="A13" s="10"/>
      <c r="B13" s="11"/>
      <c r="C13" s="11"/>
      <c r="D13" s="11"/>
      <c r="E13" s="26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0"/>
      <c r="Q13" s="20"/>
      <c r="R13" s="11"/>
      <c r="S13" s="16"/>
    </row>
    <row r="14" spans="1:19" hidden="1">
      <c r="A14" s="10"/>
      <c r="B14" s="11"/>
      <c r="C14" s="11"/>
      <c r="D14" s="11"/>
      <c r="E14" s="26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0"/>
      <c r="Q14" s="20"/>
      <c r="R14" s="11"/>
      <c r="S14" s="16"/>
    </row>
    <row r="15" spans="1:19" hidden="1">
      <c r="A15" s="10"/>
      <c r="B15" s="11"/>
      <c r="C15" s="11"/>
      <c r="D15" s="11"/>
      <c r="E15" s="26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0"/>
      <c r="Q15" s="20"/>
      <c r="R15" s="11"/>
      <c r="S15" s="16"/>
    </row>
    <row r="16" spans="1:19" hidden="1">
      <c r="A16" s="10"/>
      <c r="B16" s="11"/>
      <c r="C16" s="11"/>
      <c r="D16" s="11"/>
      <c r="E16" s="26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0"/>
      <c r="Q16" s="20"/>
      <c r="R16" s="11"/>
      <c r="S16" s="16"/>
    </row>
    <row r="17" spans="1:19" hidden="1">
      <c r="A17" s="10"/>
      <c r="B17" s="11"/>
      <c r="C17" s="11"/>
      <c r="D17" s="11"/>
      <c r="E17" s="26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0"/>
      <c r="Q17" s="20"/>
      <c r="R17" s="11"/>
      <c r="S17" s="16"/>
    </row>
    <row r="18" spans="1:19" hidden="1">
      <c r="A18" s="10"/>
      <c r="B18" s="11"/>
      <c r="C18" s="11"/>
      <c r="D18" s="11"/>
      <c r="E18" s="26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20"/>
      <c r="R18" s="11"/>
      <c r="S18" s="16"/>
    </row>
    <row r="19" spans="1:19" hidden="1">
      <c r="A19" s="10"/>
      <c r="B19" s="11"/>
      <c r="C19" s="11"/>
      <c r="D19" s="11"/>
      <c r="E19" s="26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0"/>
      <c r="Q19" s="20"/>
      <c r="R19" s="11"/>
      <c r="S19" s="16"/>
    </row>
    <row r="20" spans="1:19" hidden="1">
      <c r="A20" s="10"/>
      <c r="B20" s="11"/>
      <c r="C20" s="11"/>
      <c r="D20" s="11"/>
      <c r="E20" s="26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0"/>
      <c r="Q20" s="20"/>
      <c r="R20" s="11"/>
      <c r="S20" s="16"/>
    </row>
    <row r="21" spans="1:19" hidden="1">
      <c r="A21" s="10"/>
      <c r="B21" s="11"/>
      <c r="C21" s="11"/>
      <c r="D21" s="11"/>
      <c r="E21" s="26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0"/>
      <c r="Q21" s="20"/>
      <c r="R21" s="11"/>
      <c r="S21" s="16"/>
    </row>
    <row r="22" spans="1:19" hidden="1">
      <c r="A22" s="10"/>
      <c r="B22" s="11"/>
      <c r="C22" s="11"/>
      <c r="D22" s="11"/>
      <c r="E22" s="26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20"/>
      <c r="R22" s="11"/>
      <c r="S22" s="16"/>
    </row>
    <row r="23" spans="1:19" hidden="1">
      <c r="A23" s="10"/>
      <c r="B23" s="11"/>
      <c r="C23" s="11"/>
      <c r="D23" s="11"/>
      <c r="E23" s="26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20"/>
      <c r="Q23" s="20"/>
      <c r="R23" s="11"/>
      <c r="S23" s="16"/>
    </row>
    <row r="24" spans="1:19" hidden="1">
      <c r="A24" s="10"/>
      <c r="B24" s="11"/>
      <c r="C24" s="11"/>
      <c r="D24" s="11"/>
      <c r="E24" s="26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20"/>
      <c r="Q24" s="20"/>
      <c r="R24" s="11"/>
      <c r="S24" s="16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6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nám.1, Nový Jičín</v>
      </c>
      <c r="F26" s="13"/>
      <c r="G26" s="13"/>
      <c r="H26" s="13"/>
      <c r="I26" s="13"/>
      <c r="J26" s="14"/>
      <c r="K26" s="11"/>
      <c r="L26" s="11"/>
      <c r="M26" s="11"/>
      <c r="N26" s="11"/>
      <c r="O26" s="27"/>
      <c r="P26" s="28"/>
      <c r="Q26" s="29"/>
      <c r="R26" s="30"/>
      <c r="S26" s="16"/>
    </row>
    <row r="27" spans="1:19" ht="17.25" customHeight="1">
      <c r="A27" s="10"/>
      <c r="B27" s="11" t="s">
        <v>16</v>
      </c>
      <c r="C27" s="11"/>
      <c r="D27" s="11"/>
      <c r="E27" s="17" t="s">
        <v>86</v>
      </c>
      <c r="F27" s="11"/>
      <c r="G27" s="11"/>
      <c r="H27" s="11"/>
      <c r="I27" s="11"/>
      <c r="J27" s="18"/>
      <c r="K27" s="11"/>
      <c r="L27" s="11"/>
      <c r="M27" s="11"/>
      <c r="N27" s="11"/>
      <c r="O27" s="27"/>
      <c r="P27" s="28"/>
      <c r="Q27" s="29"/>
      <c r="R27" s="30"/>
      <c r="S27" s="16"/>
    </row>
    <row r="28" spans="1:19" ht="17.25" customHeight="1">
      <c r="A28" s="10"/>
      <c r="B28" s="11" t="s">
        <v>17</v>
      </c>
      <c r="C28" s="11"/>
      <c r="D28" s="11"/>
      <c r="E28" s="17"/>
      <c r="F28" s="11"/>
      <c r="G28" s="11"/>
      <c r="H28" s="11"/>
      <c r="I28" s="11"/>
      <c r="J28" s="18"/>
      <c r="K28" s="11"/>
      <c r="L28" s="11"/>
      <c r="M28" s="11"/>
      <c r="N28" s="11"/>
      <c r="O28" s="27"/>
      <c r="P28" s="28"/>
      <c r="Q28" s="29"/>
      <c r="R28" s="30"/>
      <c r="S28" s="16"/>
    </row>
    <row r="29" spans="1:19" ht="17.25" customHeight="1">
      <c r="A29" s="10"/>
      <c r="B29" s="11"/>
      <c r="C29" s="11"/>
      <c r="D29" s="11"/>
      <c r="E29" s="24"/>
      <c r="F29" s="22"/>
      <c r="G29" s="22"/>
      <c r="H29" s="22"/>
      <c r="I29" s="22"/>
      <c r="J29" s="23"/>
      <c r="K29" s="11"/>
      <c r="L29" s="11"/>
      <c r="M29" s="11"/>
      <c r="N29" s="11"/>
      <c r="O29" s="20"/>
      <c r="P29" s="20"/>
      <c r="Q29" s="20"/>
      <c r="R29" s="11"/>
      <c r="S29" s="16"/>
    </row>
    <row r="30" spans="1:19" ht="17.25" customHeight="1">
      <c r="A30" s="10"/>
      <c r="B30" s="11"/>
      <c r="C30" s="11"/>
      <c r="D30" s="11"/>
      <c r="E30" s="31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1" t="s">
        <v>20</v>
      </c>
      <c r="P30" s="20"/>
      <c r="Q30" s="20"/>
      <c r="R30" s="32"/>
      <c r="S30" s="16"/>
    </row>
    <row r="31" spans="1:19" ht="17.25" customHeight="1">
      <c r="A31" s="10"/>
      <c r="B31" s="11"/>
      <c r="C31" s="11"/>
      <c r="D31" s="11"/>
      <c r="E31" s="27"/>
      <c r="F31" s="11"/>
      <c r="G31" s="28"/>
      <c r="H31" s="33"/>
      <c r="I31" s="34"/>
      <c r="J31" s="11"/>
      <c r="K31" s="11"/>
      <c r="L31" s="11"/>
      <c r="M31" s="11"/>
      <c r="N31" s="11"/>
      <c r="O31" s="35" t="s">
        <v>196</v>
      </c>
      <c r="P31" s="20"/>
      <c r="Q31" s="20"/>
      <c r="R31" s="36"/>
      <c r="S31" s="16"/>
    </row>
    <row r="32" spans="1:19" ht="8.25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20.25" customHeight="1">
      <c r="A33" s="40"/>
      <c r="B33" s="41"/>
      <c r="C33" s="41"/>
      <c r="D33" s="41"/>
      <c r="E33" s="42" t="s">
        <v>21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3"/>
    </row>
    <row r="34" spans="1:19" ht="20.25" customHeight="1">
      <c r="A34" s="44" t="s">
        <v>22</v>
      </c>
      <c r="B34" s="45"/>
      <c r="C34" s="45"/>
      <c r="D34" s="46"/>
      <c r="E34" s="47" t="s">
        <v>23</v>
      </c>
      <c r="F34" s="46"/>
      <c r="G34" s="47" t="s">
        <v>24</v>
      </c>
      <c r="H34" s="45"/>
      <c r="I34" s="46"/>
      <c r="J34" s="47" t="s">
        <v>25</v>
      </c>
      <c r="K34" s="45"/>
      <c r="L34" s="47" t="s">
        <v>26</v>
      </c>
      <c r="M34" s="45"/>
      <c r="N34" s="45"/>
      <c r="O34" s="46"/>
      <c r="P34" s="47" t="s">
        <v>27</v>
      </c>
      <c r="Q34" s="45"/>
      <c r="R34" s="45"/>
      <c r="S34" s="48"/>
    </row>
    <row r="35" spans="1:19" ht="20.25" customHeight="1">
      <c r="A35" s="49"/>
      <c r="B35" s="50"/>
      <c r="C35" s="50"/>
      <c r="D35" s="51">
        <v>0</v>
      </c>
      <c r="E35" s="52">
        <f>IF(D35=0,0,R47/D35)</f>
        <v>0</v>
      </c>
      <c r="F35" s="53"/>
      <c r="G35" s="54"/>
      <c r="H35" s="50"/>
      <c r="I35" s="51">
        <v>0</v>
      </c>
      <c r="J35" s="52">
        <f>IF(I35=0,0,R47/I35)</f>
        <v>0</v>
      </c>
      <c r="K35" s="55"/>
      <c r="L35" s="54"/>
      <c r="M35" s="50"/>
      <c r="N35" s="50"/>
      <c r="O35" s="51">
        <v>0</v>
      </c>
      <c r="P35" s="54"/>
      <c r="Q35" s="50"/>
      <c r="R35" s="56">
        <f>IF(O35=0,0,R47/O35)</f>
        <v>0</v>
      </c>
      <c r="S35" s="57"/>
    </row>
    <row r="36" spans="1:19" ht="20.25" customHeight="1">
      <c r="A36" s="40"/>
      <c r="B36" s="41"/>
      <c r="C36" s="41"/>
      <c r="D36" s="41"/>
      <c r="E36" s="42" t="s">
        <v>28</v>
      </c>
      <c r="F36" s="41"/>
      <c r="G36" s="41"/>
      <c r="H36" s="41"/>
      <c r="I36" s="41"/>
      <c r="J36" s="58" t="s">
        <v>29</v>
      </c>
      <c r="K36" s="41"/>
      <c r="L36" s="41"/>
      <c r="M36" s="41"/>
      <c r="N36" s="41"/>
      <c r="O36" s="41"/>
      <c r="P36" s="41"/>
      <c r="Q36" s="41"/>
      <c r="R36" s="41"/>
      <c r="S36" s="43"/>
    </row>
    <row r="37" spans="1:19" ht="20.25" customHeight="1">
      <c r="A37" s="59" t="s">
        <v>30</v>
      </c>
      <c r="B37" s="60"/>
      <c r="C37" s="61" t="s">
        <v>31</v>
      </c>
      <c r="D37" s="62"/>
      <c r="E37" s="62"/>
      <c r="F37" s="63"/>
      <c r="G37" s="59" t="s">
        <v>32</v>
      </c>
      <c r="H37" s="64"/>
      <c r="I37" s="61" t="s">
        <v>33</v>
      </c>
      <c r="J37" s="62"/>
      <c r="K37" s="62"/>
      <c r="L37" s="59" t="s">
        <v>34</v>
      </c>
      <c r="M37" s="64"/>
      <c r="N37" s="61" t="s">
        <v>35</v>
      </c>
      <c r="O37" s="62"/>
      <c r="P37" s="62"/>
      <c r="Q37" s="62"/>
      <c r="R37" s="62"/>
      <c r="S37" s="63"/>
    </row>
    <row r="38" spans="1:19" ht="20.25" customHeight="1">
      <c r="A38" s="65">
        <v>1</v>
      </c>
      <c r="B38" s="66" t="s">
        <v>36</v>
      </c>
      <c r="C38" s="14"/>
      <c r="D38" s="67" t="s">
        <v>37</v>
      </c>
      <c r="E38" s="68">
        <v>0</v>
      </c>
      <c r="F38" s="69"/>
      <c r="G38" s="65">
        <v>8</v>
      </c>
      <c r="H38" s="70" t="s">
        <v>38</v>
      </c>
      <c r="I38" s="30"/>
      <c r="J38" s="71">
        <v>0</v>
      </c>
      <c r="K38" s="72"/>
      <c r="L38" s="65">
        <v>13</v>
      </c>
      <c r="M38" s="28" t="s">
        <v>157</v>
      </c>
      <c r="N38" s="33"/>
      <c r="O38" s="33"/>
      <c r="P38" s="73"/>
      <c r="Q38" s="74"/>
      <c r="R38" s="68">
        <f>E40*0.02</f>
        <v>0</v>
      </c>
      <c r="S38" s="69"/>
    </row>
    <row r="39" spans="1:19" ht="20.25" customHeight="1">
      <c r="A39" s="65">
        <v>2</v>
      </c>
      <c r="B39" s="75"/>
      <c r="C39" s="23"/>
      <c r="D39" s="67" t="s">
        <v>39</v>
      </c>
      <c r="E39" s="68">
        <v>0</v>
      </c>
      <c r="F39" s="69"/>
      <c r="G39" s="65">
        <v>9</v>
      </c>
      <c r="H39" s="11" t="s">
        <v>40</v>
      </c>
      <c r="I39" s="67"/>
      <c r="J39" s="71">
        <v>0</v>
      </c>
      <c r="K39" s="72"/>
      <c r="L39" s="65">
        <v>14</v>
      </c>
      <c r="M39" s="28"/>
      <c r="N39" s="33"/>
      <c r="O39" s="33"/>
      <c r="P39" s="73"/>
      <c r="Q39" s="74"/>
      <c r="R39" s="68"/>
      <c r="S39" s="69"/>
    </row>
    <row r="40" spans="1:19" ht="20.25" customHeight="1">
      <c r="A40" s="65">
        <v>3</v>
      </c>
      <c r="B40" s="66" t="s">
        <v>41</v>
      </c>
      <c r="C40" s="14"/>
      <c r="D40" s="67" t="s">
        <v>37</v>
      </c>
      <c r="E40" s="68">
        <f>Rekapitulace!G12</f>
        <v>0</v>
      </c>
      <c r="F40" s="69"/>
      <c r="G40" s="65">
        <v>10</v>
      </c>
      <c r="H40" s="70" t="s">
        <v>42</v>
      </c>
      <c r="I40" s="30"/>
      <c r="J40" s="71">
        <v>0</v>
      </c>
      <c r="K40" s="72"/>
      <c r="L40" s="65">
        <v>15</v>
      </c>
      <c r="M40" s="28"/>
      <c r="N40" s="33"/>
      <c r="O40" s="33"/>
      <c r="P40" s="73"/>
      <c r="Q40" s="74"/>
      <c r="R40" s="68"/>
      <c r="S40" s="69"/>
    </row>
    <row r="41" spans="1:19" ht="20.25" customHeight="1">
      <c r="A41" s="65">
        <v>4</v>
      </c>
      <c r="B41" s="75"/>
      <c r="C41" s="23"/>
      <c r="D41" s="67" t="s">
        <v>39</v>
      </c>
      <c r="E41" s="68">
        <f>Rekapitulace!I12</f>
        <v>0</v>
      </c>
      <c r="F41" s="69"/>
      <c r="G41" s="65">
        <v>11</v>
      </c>
      <c r="H41" s="70"/>
      <c r="I41" s="30"/>
      <c r="J41" s="71">
        <v>0</v>
      </c>
      <c r="K41" s="72"/>
      <c r="L41" s="65">
        <v>16</v>
      </c>
      <c r="M41" s="28"/>
      <c r="N41" s="33"/>
      <c r="O41" s="33"/>
      <c r="P41" s="73"/>
      <c r="Q41" s="74"/>
      <c r="R41" s="68"/>
      <c r="S41" s="69"/>
    </row>
    <row r="42" spans="1:19" ht="20.25" customHeight="1">
      <c r="A42" s="65">
        <v>5</v>
      </c>
      <c r="B42" s="66" t="s">
        <v>43</v>
      </c>
      <c r="C42" s="14"/>
      <c r="D42" s="67" t="s">
        <v>37</v>
      </c>
      <c r="E42" s="68">
        <v>0</v>
      </c>
      <c r="F42" s="69"/>
      <c r="G42" s="76"/>
      <c r="H42" s="33"/>
      <c r="I42" s="30"/>
      <c r="J42" s="77"/>
      <c r="K42" s="72"/>
      <c r="L42" s="65">
        <v>17</v>
      </c>
      <c r="M42" s="28"/>
      <c r="N42" s="33"/>
      <c r="O42" s="33"/>
      <c r="P42" s="73"/>
      <c r="Q42" s="74"/>
      <c r="R42" s="68"/>
      <c r="S42" s="69"/>
    </row>
    <row r="43" spans="1:19" ht="20.25" customHeight="1">
      <c r="A43" s="65">
        <v>6</v>
      </c>
      <c r="B43" s="75"/>
      <c r="C43" s="23"/>
      <c r="D43" s="67" t="s">
        <v>39</v>
      </c>
      <c r="E43" s="68">
        <v>0</v>
      </c>
      <c r="F43" s="69"/>
      <c r="G43" s="76"/>
      <c r="H43" s="33"/>
      <c r="I43" s="30"/>
      <c r="J43" s="77"/>
      <c r="K43" s="72"/>
      <c r="L43" s="65">
        <v>18</v>
      </c>
      <c r="M43" s="70"/>
      <c r="N43" s="33"/>
      <c r="O43" s="33"/>
      <c r="P43" s="33"/>
      <c r="Q43" s="30"/>
      <c r="R43" s="68"/>
      <c r="S43" s="69"/>
    </row>
    <row r="44" spans="1:19" ht="20.25" customHeight="1">
      <c r="A44" s="65">
        <v>7</v>
      </c>
      <c r="B44" s="78" t="s">
        <v>44</v>
      </c>
      <c r="C44" s="33"/>
      <c r="D44" s="30"/>
      <c r="E44" s="79">
        <f>SUM(E38:E43)</f>
        <v>0</v>
      </c>
      <c r="F44" s="43"/>
      <c r="G44" s="65">
        <v>12</v>
      </c>
      <c r="H44" s="78" t="s">
        <v>45</v>
      </c>
      <c r="I44" s="30"/>
      <c r="J44" s="80">
        <f>SUM(J38:J43)</f>
        <v>0</v>
      </c>
      <c r="K44" s="81"/>
      <c r="L44" s="65">
        <v>19</v>
      </c>
      <c r="M44" s="66" t="s">
        <v>46</v>
      </c>
      <c r="N44" s="13"/>
      <c r="O44" s="13"/>
      <c r="P44" s="13"/>
      <c r="Q44" s="82"/>
      <c r="R44" s="79">
        <f>SUM(R38:R43)</f>
        <v>0</v>
      </c>
      <c r="S44" s="43"/>
    </row>
    <row r="45" spans="1:19" ht="20.25" customHeight="1">
      <c r="A45" s="83">
        <v>20</v>
      </c>
      <c r="B45" s="84" t="s">
        <v>47</v>
      </c>
      <c r="C45" s="85"/>
      <c r="D45" s="86"/>
      <c r="E45" s="87">
        <v>0</v>
      </c>
      <c r="F45" s="39"/>
      <c r="G45" s="83">
        <v>21</v>
      </c>
      <c r="H45" s="84" t="s">
        <v>48</v>
      </c>
      <c r="I45" s="86"/>
      <c r="J45" s="88">
        <v>0</v>
      </c>
      <c r="K45" s="89">
        <v>20</v>
      </c>
      <c r="L45" s="83">
        <v>22</v>
      </c>
      <c r="M45" s="84" t="s">
        <v>49</v>
      </c>
      <c r="N45" s="85"/>
      <c r="O45" s="85"/>
      <c r="P45" s="85"/>
      <c r="Q45" s="86"/>
      <c r="R45" s="87">
        <f>Rekapitulace!I26</f>
        <v>0</v>
      </c>
      <c r="S45" s="39"/>
    </row>
    <row r="46" spans="1:19" ht="20.25" customHeight="1">
      <c r="A46" s="90" t="s">
        <v>16</v>
      </c>
      <c r="B46" s="8"/>
      <c r="C46" s="8"/>
      <c r="D46" s="8"/>
      <c r="E46" s="8"/>
      <c r="F46" s="91"/>
      <c r="G46" s="92"/>
      <c r="H46" s="8"/>
      <c r="I46" s="8"/>
      <c r="J46" s="8"/>
      <c r="K46" s="8"/>
      <c r="L46" s="59" t="s">
        <v>50</v>
      </c>
      <c r="M46" s="46"/>
      <c r="N46" s="61" t="s">
        <v>51</v>
      </c>
      <c r="O46" s="45"/>
      <c r="P46" s="45"/>
      <c r="Q46" s="45"/>
      <c r="R46" s="45"/>
      <c r="S46" s="48"/>
    </row>
    <row r="47" spans="1:19" ht="20.25" customHeight="1">
      <c r="A47" s="10"/>
      <c r="B47" s="11"/>
      <c r="C47" s="11"/>
      <c r="D47" s="11"/>
      <c r="E47" s="11"/>
      <c r="F47" s="18"/>
      <c r="G47" s="93"/>
      <c r="H47" s="11"/>
      <c r="I47" s="11"/>
      <c r="J47" s="11"/>
      <c r="K47" s="11"/>
      <c r="L47" s="65">
        <v>23</v>
      </c>
      <c r="M47" s="70" t="s">
        <v>52</v>
      </c>
      <c r="N47" s="33"/>
      <c r="O47" s="33"/>
      <c r="P47" s="33"/>
      <c r="Q47" s="69"/>
      <c r="R47" s="79">
        <f>E44+J44+R44+E45+J45+R45</f>
        <v>0</v>
      </c>
      <c r="S47" s="43"/>
    </row>
    <row r="48" spans="1:19" ht="20.25" customHeight="1">
      <c r="A48" s="94" t="s">
        <v>53</v>
      </c>
      <c r="B48" s="22"/>
      <c r="C48" s="22"/>
      <c r="D48" s="22"/>
      <c r="E48" s="22"/>
      <c r="F48" s="23"/>
      <c r="G48" s="95" t="s">
        <v>54</v>
      </c>
      <c r="H48" s="22"/>
      <c r="I48" s="22"/>
      <c r="J48" s="22"/>
      <c r="K48" s="22"/>
      <c r="L48" s="65">
        <v>24</v>
      </c>
      <c r="M48" s="96">
        <v>15</v>
      </c>
      <c r="N48" s="23" t="s">
        <v>55</v>
      </c>
      <c r="O48" s="97">
        <v>0</v>
      </c>
      <c r="P48" s="33" t="s">
        <v>56</v>
      </c>
      <c r="Q48" s="30"/>
      <c r="R48" s="98">
        <v>0</v>
      </c>
      <c r="S48" s="99"/>
    </row>
    <row r="49" spans="1:19" ht="20.25" customHeight="1" thickBot="1">
      <c r="A49" s="100" t="s">
        <v>15</v>
      </c>
      <c r="B49" s="13"/>
      <c r="C49" s="13"/>
      <c r="D49" s="13"/>
      <c r="E49" s="13"/>
      <c r="F49" s="14"/>
      <c r="G49" s="101"/>
      <c r="H49" s="13"/>
      <c r="I49" s="13"/>
      <c r="J49" s="13"/>
      <c r="K49" s="13"/>
      <c r="L49" s="65">
        <v>25</v>
      </c>
      <c r="M49" s="102">
        <v>21</v>
      </c>
      <c r="N49" s="30" t="s">
        <v>55</v>
      </c>
      <c r="O49" s="97">
        <f>R47</f>
        <v>0</v>
      </c>
      <c r="P49" s="33" t="s">
        <v>56</v>
      </c>
      <c r="Q49" s="30"/>
      <c r="R49" s="68">
        <f>ROUNDUP(O49*M49/100,1)</f>
        <v>0</v>
      </c>
      <c r="S49" s="69"/>
    </row>
    <row r="50" spans="1:19" ht="20.25" customHeight="1" thickBot="1">
      <c r="A50" s="10"/>
      <c r="B50" s="11"/>
      <c r="C50" s="11"/>
      <c r="D50" s="11"/>
      <c r="E50" s="11"/>
      <c r="F50" s="18"/>
      <c r="G50" s="93"/>
      <c r="H50" s="11"/>
      <c r="I50" s="11"/>
      <c r="J50" s="11"/>
      <c r="K50" s="11"/>
      <c r="L50" s="83">
        <v>26</v>
      </c>
      <c r="M50" s="103" t="s">
        <v>57</v>
      </c>
      <c r="N50" s="85"/>
      <c r="O50" s="85"/>
      <c r="P50" s="85"/>
      <c r="Q50" s="104"/>
      <c r="R50" s="105">
        <f>O49+R49</f>
        <v>0</v>
      </c>
      <c r="S50" s="106"/>
    </row>
    <row r="51" spans="1:19" ht="20.25" customHeight="1">
      <c r="A51" s="94" t="s">
        <v>53</v>
      </c>
      <c r="B51" s="22"/>
      <c r="C51" s="22"/>
      <c r="D51" s="22"/>
      <c r="E51" s="22"/>
      <c r="F51" s="23"/>
      <c r="G51" s="95" t="s">
        <v>54</v>
      </c>
      <c r="H51" s="22"/>
      <c r="I51" s="22"/>
      <c r="J51" s="22"/>
      <c r="K51" s="22"/>
      <c r="L51" s="59" t="s">
        <v>58</v>
      </c>
      <c r="M51" s="46"/>
      <c r="N51" s="61" t="s">
        <v>59</v>
      </c>
      <c r="O51" s="45"/>
      <c r="P51" s="45"/>
      <c r="Q51" s="45"/>
      <c r="R51" s="107"/>
      <c r="S51" s="48"/>
    </row>
    <row r="52" spans="1:19" ht="20.25" customHeight="1">
      <c r="A52" s="100" t="s">
        <v>17</v>
      </c>
      <c r="B52" s="13"/>
      <c r="C52" s="13"/>
      <c r="D52" s="13"/>
      <c r="E52" s="13"/>
      <c r="F52" s="14"/>
      <c r="G52" s="101"/>
      <c r="H52" s="13"/>
      <c r="I52" s="13"/>
      <c r="J52" s="13"/>
      <c r="K52" s="13"/>
      <c r="L52" s="65">
        <v>27</v>
      </c>
      <c r="M52" s="70" t="s">
        <v>60</v>
      </c>
      <c r="N52" s="33"/>
      <c r="O52" s="33"/>
      <c r="P52" s="33"/>
      <c r="Q52" s="30"/>
      <c r="R52" s="68">
        <v>0</v>
      </c>
      <c r="S52" s="69"/>
    </row>
    <row r="53" spans="1:19" ht="20.25" customHeight="1">
      <c r="A53" s="10"/>
      <c r="B53" s="11"/>
      <c r="C53" s="11"/>
      <c r="D53" s="11"/>
      <c r="E53" s="11"/>
      <c r="F53" s="18"/>
      <c r="G53" s="93"/>
      <c r="H53" s="11"/>
      <c r="I53" s="11"/>
      <c r="J53" s="11"/>
      <c r="K53" s="11"/>
      <c r="L53" s="65">
        <v>28</v>
      </c>
      <c r="M53" s="70" t="s">
        <v>61</v>
      </c>
      <c r="N53" s="33"/>
      <c r="O53" s="33"/>
      <c r="P53" s="33"/>
      <c r="Q53" s="30"/>
      <c r="R53" s="68">
        <v>0</v>
      </c>
      <c r="S53" s="69"/>
    </row>
    <row r="54" spans="1:19" ht="20.25" customHeight="1">
      <c r="A54" s="108" t="s">
        <v>53</v>
      </c>
      <c r="B54" s="38"/>
      <c r="C54" s="38"/>
      <c r="D54" s="38"/>
      <c r="E54" s="38"/>
      <c r="F54" s="109"/>
      <c r="G54" s="110" t="s">
        <v>54</v>
      </c>
      <c r="H54" s="38"/>
      <c r="I54" s="38"/>
      <c r="J54" s="38"/>
      <c r="K54" s="38"/>
      <c r="L54" s="83">
        <v>29</v>
      </c>
      <c r="M54" s="84" t="s">
        <v>62</v>
      </c>
      <c r="N54" s="85"/>
      <c r="O54" s="85"/>
      <c r="P54" s="85"/>
      <c r="Q54" s="86"/>
      <c r="R54" s="52">
        <v>0</v>
      </c>
      <c r="S54" s="111"/>
    </row>
    <row r="56" spans="1:19">
      <c r="A56" s="11" t="s">
        <v>88</v>
      </c>
    </row>
    <row r="57" spans="1:19">
      <c r="A57" s="11" t="s">
        <v>104</v>
      </c>
    </row>
    <row r="58" spans="1:19">
      <c r="A58" s="11" t="s">
        <v>105</v>
      </c>
    </row>
  </sheetData>
  <mergeCells count="1"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7"/>
  <sheetViews>
    <sheetView workbookViewId="0">
      <selection activeCell="M11" sqref="M11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1.109375" customWidth="1"/>
    <col min="19" max="19" width="14" bestFit="1" customWidth="1"/>
  </cols>
  <sheetData>
    <row r="1" spans="1:18" ht="17.399999999999999">
      <c r="A1" s="210" t="s">
        <v>80</v>
      </c>
      <c r="B1" s="210"/>
      <c r="C1" s="210"/>
      <c r="D1" s="210"/>
      <c r="E1" s="210"/>
      <c r="F1" s="210"/>
      <c r="G1" s="210"/>
      <c r="H1" s="210"/>
      <c r="I1" s="210"/>
    </row>
    <row r="2" spans="1:18" ht="9.9" customHeight="1">
      <c r="A2" s="128"/>
      <c r="B2" s="128"/>
      <c r="C2" s="128"/>
      <c r="D2" s="128"/>
      <c r="E2" s="128"/>
      <c r="F2" s="128"/>
      <c r="G2" s="128"/>
      <c r="H2" s="128"/>
      <c r="I2" s="128"/>
    </row>
    <row r="3" spans="1:18">
      <c r="A3" s="124" t="s">
        <v>63</v>
      </c>
      <c r="B3" s="125" t="str">
        <f>'Položkový rozpočet'!B2</f>
        <v>Větrání kuchyně - Hotel Praha v Novém Jičíně</v>
      </c>
      <c r="C3" s="125"/>
      <c r="D3" s="126"/>
      <c r="E3" s="126" t="s">
        <v>66</v>
      </c>
      <c r="F3" s="125" t="str">
        <f>'Položkový rozpočet'!F2</f>
        <v>Město Nový Jičín, Masarykovo nám.1, Nový Jičín</v>
      </c>
      <c r="G3" s="125"/>
      <c r="H3" s="125"/>
      <c r="I3" s="125"/>
    </row>
    <row r="4" spans="1:18">
      <c r="A4" s="124" t="s">
        <v>64</v>
      </c>
      <c r="B4" s="125"/>
      <c r="C4" s="125"/>
      <c r="D4" s="126"/>
      <c r="E4" s="126" t="s">
        <v>67</v>
      </c>
      <c r="F4" s="125"/>
      <c r="G4" s="125"/>
      <c r="H4" s="125"/>
      <c r="I4" s="125"/>
    </row>
    <row r="5" spans="1:18">
      <c r="A5" s="124" t="s">
        <v>65</v>
      </c>
      <c r="B5" s="125" t="s">
        <v>106</v>
      </c>
      <c r="C5" s="125"/>
      <c r="D5" s="126"/>
      <c r="E5" s="126" t="s">
        <v>68</v>
      </c>
      <c r="F5" s="127" t="s">
        <v>196</v>
      </c>
      <c r="G5" s="125"/>
      <c r="H5" s="125"/>
      <c r="I5" s="125"/>
    </row>
    <row r="6" spans="1:18">
      <c r="A6" s="125"/>
      <c r="B6" s="125"/>
      <c r="C6" s="125"/>
      <c r="D6" s="125"/>
      <c r="E6" s="125"/>
      <c r="F6" s="125"/>
      <c r="G6" s="125"/>
      <c r="H6" s="125"/>
      <c r="I6" s="125"/>
    </row>
    <row r="7" spans="1:18" ht="9.9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18">
      <c r="A8" s="187" t="s">
        <v>94</v>
      </c>
      <c r="B8" s="188"/>
      <c r="C8" s="188"/>
      <c r="D8" s="188"/>
      <c r="E8" s="188"/>
      <c r="F8" s="188"/>
      <c r="G8" s="211" t="s">
        <v>75</v>
      </c>
      <c r="H8" s="211"/>
      <c r="I8" s="211" t="s">
        <v>77</v>
      </c>
      <c r="J8" s="211"/>
    </row>
    <row r="9" spans="1:18">
      <c r="A9" s="212" t="str">
        <f>'Položkový rozpočet'!A8</f>
        <v>Zařízení č.1 - Větrání kuchyně v 1.NP</v>
      </c>
      <c r="B9" s="213"/>
      <c r="C9" s="213"/>
      <c r="D9" s="213"/>
      <c r="E9" s="213"/>
      <c r="F9" s="214"/>
      <c r="G9" s="215">
        <f>'Položkový rozpočet'!G70</f>
        <v>0</v>
      </c>
      <c r="H9" s="215"/>
      <c r="I9" s="215">
        <f>'Položkový rozpočet'!I70</f>
        <v>0</v>
      </c>
      <c r="J9" s="215"/>
    </row>
    <row r="10" spans="1:18">
      <c r="A10" s="207"/>
      <c r="B10" s="192"/>
      <c r="C10" s="192"/>
      <c r="D10" s="192"/>
      <c r="E10" s="192"/>
      <c r="F10" s="193"/>
      <c r="G10" s="208"/>
      <c r="H10" s="209"/>
      <c r="I10" s="208"/>
      <c r="J10" s="209"/>
    </row>
    <row r="11" spans="1:18" ht="9.9" customHeight="1">
      <c r="A11" s="125"/>
      <c r="B11" s="125"/>
      <c r="C11" s="125"/>
      <c r="D11" s="125"/>
      <c r="E11" s="125"/>
      <c r="F11" s="125"/>
      <c r="G11" s="125"/>
      <c r="H11" s="125"/>
      <c r="I11" s="125"/>
    </row>
    <row r="12" spans="1:18">
      <c r="A12" s="181" t="s">
        <v>95</v>
      </c>
      <c r="B12" s="182"/>
      <c r="C12" s="182"/>
      <c r="D12" s="182"/>
      <c r="E12" s="182"/>
      <c r="F12" s="180"/>
      <c r="G12" s="179">
        <f>SUM(G9:H10)</f>
        <v>0</v>
      </c>
      <c r="H12" s="180"/>
      <c r="I12" s="179">
        <f>SUM(I9:J10)</f>
        <v>0</v>
      </c>
      <c r="J12" s="180"/>
    </row>
    <row r="13" spans="1:18">
      <c r="A13" s="144"/>
      <c r="B13" s="144"/>
      <c r="C13" s="144"/>
      <c r="D13" s="144"/>
      <c r="E13" s="144"/>
      <c r="F13" s="144"/>
      <c r="G13" s="145"/>
      <c r="H13" s="144"/>
      <c r="I13" s="145"/>
      <c r="J13" s="144"/>
    </row>
    <row r="14" spans="1:18" ht="9.9" customHeight="1">
      <c r="A14" s="125"/>
      <c r="B14" s="125"/>
      <c r="C14" s="125"/>
      <c r="D14" s="125"/>
      <c r="E14" s="125"/>
      <c r="F14" s="125"/>
      <c r="G14" s="125"/>
      <c r="H14" s="125"/>
      <c r="I14" s="125"/>
    </row>
    <row r="15" spans="1:18">
      <c r="A15" s="187" t="s">
        <v>98</v>
      </c>
      <c r="B15" s="188"/>
      <c r="C15" s="188"/>
      <c r="D15" s="188"/>
      <c r="E15" s="188"/>
      <c r="F15" s="188"/>
      <c r="G15" s="188"/>
      <c r="H15" s="189"/>
      <c r="I15" s="195" t="s">
        <v>75</v>
      </c>
      <c r="J15" s="195"/>
      <c r="N15" s="131"/>
      <c r="O15" s="131"/>
      <c r="P15" s="131"/>
      <c r="Q15" s="131"/>
      <c r="R15" s="131"/>
    </row>
    <row r="16" spans="1:18" s="131" customFormat="1" ht="9.9" customHeight="1">
      <c r="A16" s="129"/>
      <c r="B16" s="129"/>
      <c r="C16" s="129"/>
      <c r="D16" s="129"/>
      <c r="E16" s="129"/>
      <c r="F16" s="129"/>
      <c r="G16" s="130"/>
      <c r="H16" s="130"/>
      <c r="I16" s="130"/>
      <c r="J16" s="130"/>
    </row>
    <row r="17" spans="1:19">
      <c r="A17" s="169" t="s">
        <v>81</v>
      </c>
      <c r="B17" s="184" t="s">
        <v>195</v>
      </c>
      <c r="C17" s="185"/>
      <c r="D17" s="185"/>
      <c r="E17" s="185"/>
      <c r="F17" s="185"/>
      <c r="G17" s="185"/>
      <c r="H17" s="186"/>
      <c r="I17" s="196">
        <v>0</v>
      </c>
      <c r="J17" s="197"/>
      <c r="S17" s="155"/>
    </row>
    <row r="18" spans="1:19">
      <c r="A18" s="166" t="s">
        <v>82</v>
      </c>
      <c r="B18" s="190" t="s">
        <v>107</v>
      </c>
      <c r="C18" s="190"/>
      <c r="D18" s="190"/>
      <c r="E18" s="190"/>
      <c r="F18" s="190"/>
      <c r="G18" s="190"/>
      <c r="H18" s="191"/>
      <c r="I18" s="194">
        <v>0</v>
      </c>
      <c r="J18" s="194"/>
      <c r="N18" s="136"/>
      <c r="S18" s="155"/>
    </row>
    <row r="19" spans="1:19">
      <c r="A19" s="166" t="s">
        <v>83</v>
      </c>
      <c r="B19" s="190" t="s">
        <v>149</v>
      </c>
      <c r="C19" s="190"/>
      <c r="D19" s="190"/>
      <c r="E19" s="190"/>
      <c r="F19" s="190"/>
      <c r="G19" s="190"/>
      <c r="H19" s="191"/>
      <c r="I19" s="194">
        <v>0</v>
      </c>
      <c r="J19" s="194"/>
      <c r="K19" s="146"/>
      <c r="L19" s="146"/>
      <c r="S19" s="155"/>
    </row>
    <row r="20" spans="1:19">
      <c r="A20" s="166" t="s">
        <v>84</v>
      </c>
      <c r="B20" s="190" t="s">
        <v>147</v>
      </c>
      <c r="C20" s="190"/>
      <c r="D20" s="190"/>
      <c r="E20" s="190"/>
      <c r="F20" s="190"/>
      <c r="G20" s="190"/>
      <c r="H20" s="191"/>
      <c r="I20" s="194">
        <v>0</v>
      </c>
      <c r="J20" s="194"/>
      <c r="L20" s="146"/>
      <c r="S20" s="155"/>
    </row>
    <row r="21" spans="1:19">
      <c r="A21" s="171" t="s">
        <v>87</v>
      </c>
      <c r="B21" s="167" t="s">
        <v>96</v>
      </c>
      <c r="C21" s="167"/>
      <c r="D21" s="167"/>
      <c r="E21" s="167"/>
      <c r="F21" s="167"/>
      <c r="G21" s="167"/>
      <c r="H21" s="168"/>
      <c r="I21" s="194">
        <v>0</v>
      </c>
      <c r="J21" s="194"/>
      <c r="S21" s="155"/>
    </row>
    <row r="22" spans="1:19">
      <c r="A22" s="140" t="s">
        <v>89</v>
      </c>
      <c r="B22" s="198" t="s">
        <v>148</v>
      </c>
      <c r="C22" s="199"/>
      <c r="D22" s="199"/>
      <c r="E22" s="199"/>
      <c r="F22" s="199"/>
      <c r="G22" s="199"/>
      <c r="H22" s="200"/>
      <c r="I22" s="201">
        <v>0</v>
      </c>
      <c r="J22" s="201"/>
      <c r="N22" s="136"/>
      <c r="O22" s="136"/>
      <c r="S22" s="155"/>
    </row>
    <row r="23" spans="1:19">
      <c r="A23" s="170"/>
      <c r="B23" s="202" t="s">
        <v>97</v>
      </c>
      <c r="C23" s="203"/>
      <c r="D23" s="203"/>
      <c r="E23" s="203"/>
      <c r="F23" s="203"/>
      <c r="G23" s="203"/>
      <c r="H23" s="204"/>
      <c r="I23" s="205"/>
      <c r="J23" s="206"/>
      <c r="N23" s="136"/>
      <c r="O23" s="136"/>
      <c r="S23" s="155"/>
    </row>
    <row r="24" spans="1:19">
      <c r="A24" s="165" t="s">
        <v>90</v>
      </c>
      <c r="B24" s="192" t="s">
        <v>156</v>
      </c>
      <c r="C24" s="192"/>
      <c r="D24" s="192"/>
      <c r="E24" s="192"/>
      <c r="F24" s="192"/>
      <c r="G24" s="192"/>
      <c r="H24" s="193"/>
      <c r="I24" s="183">
        <v>0</v>
      </c>
      <c r="J24" s="183"/>
      <c r="N24" s="136"/>
      <c r="S24" s="155"/>
    </row>
    <row r="25" spans="1:19" ht="9.9" customHeight="1"/>
    <row r="26" spans="1:19">
      <c r="A26" s="181" t="s">
        <v>85</v>
      </c>
      <c r="B26" s="182"/>
      <c r="C26" s="182"/>
      <c r="D26" s="182"/>
      <c r="E26" s="182"/>
      <c r="F26" s="182"/>
      <c r="G26" s="182"/>
      <c r="H26" s="180"/>
      <c r="I26" s="179">
        <f>SUM(I17:J25)</f>
        <v>0</v>
      </c>
      <c r="J26" s="180"/>
    </row>
    <row r="27" spans="1:19" ht="9.9" customHeight="1"/>
  </sheetData>
  <mergeCells count="32">
    <mergeCell ref="A10:F10"/>
    <mergeCell ref="G10:H10"/>
    <mergeCell ref="I10:J10"/>
    <mergeCell ref="A1:I1"/>
    <mergeCell ref="G8:H8"/>
    <mergeCell ref="I8:J8"/>
    <mergeCell ref="A9:F9"/>
    <mergeCell ref="G9:H9"/>
    <mergeCell ref="I9:J9"/>
    <mergeCell ref="A8:F8"/>
    <mergeCell ref="B20:H20"/>
    <mergeCell ref="I20:J20"/>
    <mergeCell ref="I21:J21"/>
    <mergeCell ref="A12:F12"/>
    <mergeCell ref="G12:H12"/>
    <mergeCell ref="I12:J12"/>
    <mergeCell ref="I26:J26"/>
    <mergeCell ref="A26:H26"/>
    <mergeCell ref="I24:J24"/>
    <mergeCell ref="B17:H17"/>
    <mergeCell ref="A15:H15"/>
    <mergeCell ref="B18:H18"/>
    <mergeCell ref="B24:H24"/>
    <mergeCell ref="I18:J18"/>
    <mergeCell ref="I15:J15"/>
    <mergeCell ref="I17:J17"/>
    <mergeCell ref="I19:J19"/>
    <mergeCell ref="B19:H19"/>
    <mergeCell ref="B22:H22"/>
    <mergeCell ref="I22:J22"/>
    <mergeCell ref="B23:H23"/>
    <mergeCell ref="I23:J23"/>
  </mergeCells>
  <printOptions horizontalCentered="1"/>
  <pageMargins left="0.51181102362204722" right="0.51181102362204722" top="0.39370078740157483" bottom="0.39370078740157483" header="0.11811023622047245" footer="0.11811023622047245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72"/>
  <sheetViews>
    <sheetView topLeftCell="A48" zoomScale="130" zoomScaleNormal="130" workbookViewId="0">
      <selection activeCell="H64" sqref="H64"/>
    </sheetView>
  </sheetViews>
  <sheetFormatPr defaultRowHeight="14.4"/>
  <cols>
    <col min="1" max="1" width="6.77734375" customWidth="1"/>
    <col min="2" max="2" width="9.6640625" customWidth="1"/>
    <col min="3" max="3" width="74" style="112" customWidth="1"/>
    <col min="4" max="4" width="3.44140625" customWidth="1"/>
    <col min="5" max="5" width="4.88671875" customWidth="1"/>
    <col min="6" max="6" width="10.109375" customWidth="1"/>
    <col min="7" max="7" width="10.44140625" customWidth="1"/>
    <col min="8" max="9" width="10.6640625" customWidth="1"/>
    <col min="10" max="10" width="2.88671875" customWidth="1"/>
    <col min="11" max="11" width="9.109375" style="137"/>
  </cols>
  <sheetData>
    <row r="1" spans="1:11" ht="14.25" customHeight="1">
      <c r="A1" s="216" t="s">
        <v>72</v>
      </c>
      <c r="B1" s="216"/>
      <c r="C1" s="216"/>
      <c r="D1" s="216"/>
      <c r="E1" s="216"/>
      <c r="F1" s="216"/>
      <c r="G1" s="216"/>
      <c r="H1" s="216"/>
      <c r="I1" s="216"/>
    </row>
    <row r="2" spans="1:11" ht="12.75" customHeight="1">
      <c r="A2" s="158" t="s">
        <v>63</v>
      </c>
      <c r="B2" s="149" t="s">
        <v>158</v>
      </c>
      <c r="C2" s="148"/>
      <c r="D2" s="158" t="s">
        <v>66</v>
      </c>
      <c r="E2" s="149"/>
      <c r="F2" s="149" t="s">
        <v>159</v>
      </c>
      <c r="G2" s="149"/>
      <c r="H2" s="149"/>
      <c r="I2" s="149"/>
    </row>
    <row r="3" spans="1:11" ht="12" customHeight="1">
      <c r="A3" s="158" t="s">
        <v>65</v>
      </c>
      <c r="B3" s="149" t="s">
        <v>106</v>
      </c>
      <c r="C3" s="148"/>
      <c r="D3" s="158" t="s">
        <v>67</v>
      </c>
      <c r="E3" s="149"/>
      <c r="F3" s="149"/>
      <c r="G3" s="149"/>
      <c r="H3" s="149"/>
      <c r="I3" s="149"/>
    </row>
    <row r="4" spans="1:11" ht="8.1" customHeight="1">
      <c r="A4" s="123"/>
      <c r="B4" s="123"/>
      <c r="C4" s="123"/>
      <c r="D4" s="123"/>
      <c r="E4" s="123"/>
      <c r="F4" s="123"/>
      <c r="G4" s="123"/>
      <c r="H4" s="123"/>
      <c r="I4" s="123"/>
    </row>
    <row r="5" spans="1:11" ht="20.399999999999999">
      <c r="A5" s="132" t="s">
        <v>78</v>
      </c>
      <c r="B5" s="133" t="s">
        <v>69</v>
      </c>
      <c r="C5" s="133" t="s">
        <v>70</v>
      </c>
      <c r="D5" s="133" t="s">
        <v>71</v>
      </c>
      <c r="E5" s="133" t="s">
        <v>73</v>
      </c>
      <c r="F5" s="133" t="s">
        <v>74</v>
      </c>
      <c r="G5" s="133" t="s">
        <v>75</v>
      </c>
      <c r="H5" s="133" t="s">
        <v>76</v>
      </c>
      <c r="I5" s="134" t="s">
        <v>77</v>
      </c>
    </row>
    <row r="6" spans="1:11" s="113" customFormat="1" ht="3.75" customHeight="1">
      <c r="A6" s="115"/>
      <c r="B6" s="115"/>
      <c r="C6" s="141"/>
      <c r="D6" s="115"/>
      <c r="E6" s="115"/>
      <c r="F6" s="115"/>
      <c r="G6" s="115"/>
      <c r="H6" s="115"/>
      <c r="I6" s="115"/>
      <c r="K6" s="138"/>
    </row>
    <row r="7" spans="1:11" s="113" customFormat="1" ht="5.0999999999999996" customHeight="1">
      <c r="A7" s="116"/>
      <c r="B7" s="117"/>
      <c r="C7" s="142"/>
      <c r="D7" s="117"/>
      <c r="E7" s="117"/>
      <c r="F7" s="117"/>
      <c r="G7" s="117"/>
      <c r="H7" s="117"/>
      <c r="I7" s="118"/>
      <c r="K7" s="138"/>
    </row>
    <row r="8" spans="1:11" s="113" customFormat="1" ht="14.1" customHeight="1">
      <c r="A8" s="119" t="s">
        <v>108</v>
      </c>
      <c r="B8" s="114"/>
      <c r="C8" s="143"/>
      <c r="D8" s="114"/>
      <c r="E8" s="114"/>
      <c r="F8" s="114"/>
      <c r="G8" s="114"/>
      <c r="H8" s="114"/>
      <c r="I8" s="120"/>
      <c r="K8" s="138"/>
    </row>
    <row r="9" spans="1:11" s="113" customFormat="1" ht="5.0999999999999996" customHeight="1">
      <c r="A9" s="121"/>
      <c r="B9" s="115"/>
      <c r="C9" s="141"/>
      <c r="D9" s="115"/>
      <c r="E9" s="115"/>
      <c r="F9" s="115"/>
      <c r="G9" s="115"/>
      <c r="H9" s="115"/>
      <c r="I9" s="122"/>
      <c r="K9" s="138"/>
    </row>
    <row r="10" spans="1:11" s="152" customFormat="1" ht="14.1" customHeight="1">
      <c r="A10" s="159" t="s">
        <v>91</v>
      </c>
      <c r="B10" s="148" t="s">
        <v>99</v>
      </c>
      <c r="C10" s="148" t="s">
        <v>160</v>
      </c>
      <c r="D10" s="153" t="s">
        <v>79</v>
      </c>
      <c r="E10" s="139">
        <v>1</v>
      </c>
      <c r="F10" s="135">
        <v>0</v>
      </c>
      <c r="G10" s="135">
        <f t="shared" ref="G10" si="0">E10*F10</f>
        <v>0</v>
      </c>
      <c r="H10" s="135">
        <v>0</v>
      </c>
      <c r="I10" s="135">
        <f t="shared" ref="I10" si="1">E10*H10</f>
        <v>0</v>
      </c>
      <c r="K10" s="138"/>
    </row>
    <row r="11" spans="1:11" s="152" customFormat="1" ht="14.1" customHeight="1">
      <c r="A11" s="159"/>
      <c r="B11" s="148"/>
      <c r="C11" s="148" t="s">
        <v>193</v>
      </c>
      <c r="D11" s="153"/>
      <c r="E11" s="139"/>
      <c r="F11" s="135"/>
      <c r="G11" s="135"/>
      <c r="H11" s="135"/>
      <c r="I11" s="135"/>
      <c r="K11" s="138"/>
    </row>
    <row r="12" spans="1:11" s="152" customFormat="1" ht="14.1" customHeight="1">
      <c r="A12" s="159"/>
      <c r="B12" s="148"/>
      <c r="C12" s="174" t="s">
        <v>109</v>
      </c>
      <c r="D12" s="153"/>
      <c r="E12" s="139"/>
      <c r="F12" s="135"/>
      <c r="G12" s="135"/>
      <c r="H12" s="135"/>
      <c r="I12" s="135"/>
      <c r="K12" s="138"/>
    </row>
    <row r="13" spans="1:11" s="152" customFormat="1" ht="14.1" customHeight="1">
      <c r="A13" s="159"/>
      <c r="B13" s="148"/>
      <c r="C13" s="148" t="s">
        <v>168</v>
      </c>
      <c r="D13" s="153"/>
      <c r="E13" s="139"/>
      <c r="F13" s="135"/>
      <c r="G13" s="135"/>
      <c r="H13" s="135"/>
      <c r="I13" s="135"/>
      <c r="K13" s="138"/>
    </row>
    <row r="14" spans="1:11" s="152" customFormat="1" ht="14.1" customHeight="1">
      <c r="A14" s="159"/>
      <c r="B14" s="148"/>
      <c r="C14" s="148" t="s">
        <v>110</v>
      </c>
      <c r="D14" s="153"/>
      <c r="E14" s="139"/>
      <c r="F14" s="135"/>
      <c r="G14" s="135"/>
      <c r="H14" s="135"/>
      <c r="I14" s="135"/>
      <c r="K14" s="138"/>
    </row>
    <row r="15" spans="1:11" s="152" customFormat="1" ht="14.1" customHeight="1">
      <c r="A15" s="159"/>
      <c r="B15" s="148"/>
      <c r="C15" s="148" t="s">
        <v>119</v>
      </c>
      <c r="D15" s="153"/>
      <c r="E15" s="139"/>
      <c r="F15" s="135"/>
      <c r="G15" s="135"/>
      <c r="H15" s="135"/>
      <c r="I15" s="135"/>
      <c r="K15" s="138"/>
    </row>
    <row r="16" spans="1:11" s="152" customFormat="1" ht="14.1" customHeight="1">
      <c r="A16" s="159"/>
      <c r="B16" s="148"/>
      <c r="C16" s="148" t="s">
        <v>161</v>
      </c>
      <c r="D16" s="153"/>
      <c r="E16" s="139"/>
      <c r="F16" s="135"/>
      <c r="G16" s="135"/>
      <c r="H16" s="135"/>
      <c r="I16" s="135"/>
      <c r="K16" s="138"/>
    </row>
    <row r="17" spans="1:11" s="152" customFormat="1" ht="14.1" customHeight="1">
      <c r="A17" s="159"/>
      <c r="B17" s="148"/>
      <c r="C17" s="148" t="s">
        <v>162</v>
      </c>
      <c r="D17" s="153"/>
      <c r="E17" s="139"/>
      <c r="F17" s="135"/>
      <c r="G17" s="135"/>
      <c r="H17" s="135"/>
      <c r="I17" s="135"/>
      <c r="K17" s="138"/>
    </row>
    <row r="18" spans="1:11" s="152" customFormat="1" ht="14.1" customHeight="1">
      <c r="A18" s="159"/>
      <c r="B18" s="148"/>
      <c r="C18" s="148" t="s">
        <v>166</v>
      </c>
      <c r="D18" s="153"/>
      <c r="E18" s="139"/>
      <c r="F18" s="135"/>
      <c r="G18" s="135"/>
      <c r="H18" s="135"/>
      <c r="I18" s="135"/>
      <c r="K18" s="138"/>
    </row>
    <row r="19" spans="1:11" s="152" customFormat="1" ht="14.1" customHeight="1">
      <c r="A19" s="159"/>
      <c r="B19" s="148"/>
      <c r="C19" s="148" t="s">
        <v>167</v>
      </c>
      <c r="D19" s="153"/>
      <c r="E19" s="139"/>
      <c r="F19" s="135"/>
      <c r="G19" s="135"/>
      <c r="H19" s="135"/>
      <c r="I19" s="135"/>
      <c r="K19" s="138"/>
    </row>
    <row r="20" spans="1:11" s="152" customFormat="1" ht="14.1" customHeight="1">
      <c r="A20" s="159"/>
      <c r="B20" s="148"/>
      <c r="C20" s="148" t="s">
        <v>194</v>
      </c>
      <c r="D20" s="153"/>
      <c r="E20" s="139"/>
      <c r="F20" s="135"/>
      <c r="G20" s="135"/>
      <c r="H20" s="135"/>
      <c r="I20" s="135"/>
      <c r="K20" s="138"/>
    </row>
    <row r="21" spans="1:11" s="152" customFormat="1" ht="14.1" customHeight="1">
      <c r="A21" s="159"/>
      <c r="B21" s="148"/>
      <c r="C21" s="148" t="s">
        <v>168</v>
      </c>
      <c r="D21" s="153"/>
      <c r="E21" s="139"/>
      <c r="F21" s="135"/>
      <c r="G21" s="135"/>
      <c r="H21" s="135"/>
      <c r="I21" s="135"/>
      <c r="K21" s="138"/>
    </row>
    <row r="22" spans="1:11" s="152" customFormat="1" ht="14.1" customHeight="1">
      <c r="A22" s="159"/>
      <c r="B22" s="148"/>
      <c r="C22" s="174" t="s">
        <v>111</v>
      </c>
      <c r="D22" s="153"/>
      <c r="E22" s="139"/>
      <c r="F22" s="135"/>
      <c r="G22" s="135"/>
      <c r="H22" s="135"/>
      <c r="I22" s="135"/>
      <c r="K22" s="138"/>
    </row>
    <row r="23" spans="1:11" s="152" customFormat="1" ht="14.1" customHeight="1">
      <c r="A23" s="159"/>
      <c r="B23" s="148"/>
      <c r="C23" s="148" t="s">
        <v>168</v>
      </c>
      <c r="D23" s="153"/>
      <c r="E23" s="139"/>
      <c r="F23" s="135"/>
      <c r="G23" s="135"/>
      <c r="H23" s="135"/>
      <c r="I23" s="135"/>
      <c r="K23" s="138"/>
    </row>
    <row r="24" spans="1:11" s="152" customFormat="1" ht="14.1" customHeight="1">
      <c r="A24" s="159"/>
      <c r="B24" s="148"/>
      <c r="C24" s="148" t="s">
        <v>112</v>
      </c>
      <c r="D24" s="153"/>
      <c r="E24" s="139"/>
      <c r="F24" s="135"/>
      <c r="G24" s="135"/>
      <c r="H24" s="135"/>
      <c r="I24" s="135"/>
      <c r="K24" s="138"/>
    </row>
    <row r="25" spans="1:11" s="152" customFormat="1" ht="14.1" customHeight="1">
      <c r="A25" s="159"/>
      <c r="B25" s="148"/>
      <c r="C25" s="148" t="s">
        <v>119</v>
      </c>
      <c r="D25" s="153"/>
      <c r="E25" s="139"/>
      <c r="F25" s="135"/>
      <c r="G25" s="135"/>
      <c r="H25" s="135"/>
      <c r="I25" s="135"/>
      <c r="K25" s="138"/>
    </row>
    <row r="26" spans="1:11" s="152" customFormat="1" ht="14.1" customHeight="1">
      <c r="A26" s="159"/>
      <c r="B26" s="148"/>
      <c r="C26" s="148" t="s">
        <v>113</v>
      </c>
      <c r="D26" s="153"/>
      <c r="E26" s="139"/>
      <c r="F26" s="135"/>
      <c r="G26" s="135"/>
      <c r="H26" s="135"/>
      <c r="I26" s="135"/>
      <c r="K26" s="138"/>
    </row>
    <row r="27" spans="1:11" s="152" customFormat="1" ht="14.1" customHeight="1">
      <c r="A27" s="159"/>
      <c r="B27" s="148"/>
      <c r="C27" s="148" t="s">
        <v>169</v>
      </c>
      <c r="D27" s="153"/>
      <c r="E27" s="139"/>
      <c r="F27" s="135"/>
      <c r="G27" s="135"/>
      <c r="H27" s="135"/>
      <c r="I27" s="135"/>
      <c r="K27" s="138"/>
    </row>
    <row r="28" spans="1:11" s="152" customFormat="1" ht="14.1" customHeight="1">
      <c r="A28" s="159"/>
      <c r="B28" s="148"/>
      <c r="C28" s="148" t="s">
        <v>114</v>
      </c>
      <c r="D28" s="153"/>
      <c r="E28" s="139"/>
      <c r="F28" s="135"/>
      <c r="G28" s="135"/>
      <c r="H28" s="135"/>
      <c r="I28" s="135"/>
      <c r="K28" s="138"/>
    </row>
    <row r="29" spans="1:11" s="152" customFormat="1" ht="14.1" customHeight="1">
      <c r="A29" s="159"/>
      <c r="B29" s="148"/>
      <c r="C29" s="148" t="s">
        <v>168</v>
      </c>
      <c r="D29" s="153"/>
      <c r="E29" s="139"/>
      <c r="F29" s="135"/>
      <c r="G29" s="135"/>
      <c r="H29" s="135"/>
      <c r="I29" s="135"/>
      <c r="K29" s="138"/>
    </row>
    <row r="30" spans="1:11" s="152" customFormat="1" ht="14.1" customHeight="1">
      <c r="A30" s="159"/>
      <c r="B30" s="148"/>
      <c r="C30" s="148" t="s">
        <v>115</v>
      </c>
      <c r="D30" s="153"/>
      <c r="E30" s="139"/>
      <c r="F30" s="135"/>
      <c r="G30" s="135"/>
      <c r="H30" s="135"/>
      <c r="I30" s="135"/>
      <c r="K30" s="138"/>
    </row>
    <row r="31" spans="1:11" s="152" customFormat="1" ht="14.1" customHeight="1">
      <c r="A31" s="159"/>
      <c r="B31" s="148"/>
      <c r="C31" s="175" t="s">
        <v>116</v>
      </c>
      <c r="D31" s="153"/>
      <c r="E31" s="139"/>
      <c r="F31" s="135"/>
      <c r="G31" s="135"/>
      <c r="H31" s="135"/>
      <c r="I31" s="135"/>
      <c r="K31" s="138"/>
    </row>
    <row r="32" spans="1:11" s="152" customFormat="1" ht="14.1" customHeight="1">
      <c r="A32" s="159"/>
      <c r="B32" s="148"/>
      <c r="C32" s="175" t="s">
        <v>123</v>
      </c>
      <c r="D32" s="153"/>
      <c r="E32" s="139"/>
      <c r="F32" s="135"/>
      <c r="G32" s="135"/>
      <c r="H32" s="135"/>
      <c r="I32" s="135"/>
      <c r="K32" s="138"/>
    </row>
    <row r="33" spans="1:11" s="152" customFormat="1" ht="14.1" customHeight="1">
      <c r="A33" s="159" t="s">
        <v>120</v>
      </c>
      <c r="B33" s="148" t="s">
        <v>100</v>
      </c>
      <c r="C33" s="148" t="s">
        <v>117</v>
      </c>
      <c r="D33" s="153" t="s">
        <v>79</v>
      </c>
      <c r="E33" s="139">
        <v>1</v>
      </c>
      <c r="F33" s="135">
        <v>0</v>
      </c>
      <c r="G33" s="135">
        <f t="shared" ref="G33" si="2">E33*F33</f>
        <v>0</v>
      </c>
      <c r="H33" s="135">
        <v>0</v>
      </c>
      <c r="I33" s="135">
        <f t="shared" ref="I33" si="3">E33*H33</f>
        <v>0</v>
      </c>
      <c r="K33" s="138"/>
    </row>
    <row r="34" spans="1:11" s="152" customFormat="1" ht="14.1" customHeight="1">
      <c r="A34" s="159"/>
      <c r="B34" s="148"/>
      <c r="C34" s="148" t="s">
        <v>163</v>
      </c>
      <c r="D34" s="153"/>
      <c r="E34" s="139"/>
      <c r="F34" s="135"/>
      <c r="G34" s="135"/>
      <c r="H34" s="135"/>
      <c r="I34" s="135"/>
      <c r="K34" s="138"/>
    </row>
    <row r="35" spans="1:11" s="152" customFormat="1" ht="14.1" customHeight="1">
      <c r="A35" s="159"/>
      <c r="B35" s="148"/>
      <c r="C35" s="148" t="s">
        <v>164</v>
      </c>
      <c r="D35" s="153"/>
      <c r="E35" s="139"/>
      <c r="F35" s="135"/>
      <c r="G35" s="135"/>
      <c r="H35" s="135"/>
      <c r="I35" s="135"/>
      <c r="K35" s="138"/>
    </row>
    <row r="36" spans="1:11" s="152" customFormat="1" ht="14.1" customHeight="1">
      <c r="A36" s="159"/>
      <c r="B36" s="148"/>
      <c r="C36" s="148" t="s">
        <v>121</v>
      </c>
      <c r="D36" s="153"/>
      <c r="E36" s="139"/>
      <c r="F36" s="135"/>
      <c r="G36" s="135"/>
      <c r="H36" s="135"/>
      <c r="I36" s="135"/>
      <c r="K36" s="138"/>
    </row>
    <row r="37" spans="1:11" s="152" customFormat="1" ht="14.1" customHeight="1">
      <c r="A37" s="159"/>
      <c r="B37" s="148"/>
      <c r="C37" s="148" t="s">
        <v>122</v>
      </c>
      <c r="D37" s="153"/>
      <c r="E37" s="139"/>
      <c r="F37" s="135"/>
      <c r="G37" s="135"/>
      <c r="H37" s="135"/>
      <c r="I37" s="135"/>
      <c r="K37" s="138"/>
    </row>
    <row r="38" spans="1:11" s="152" customFormat="1" ht="14.1" customHeight="1">
      <c r="A38" s="159"/>
      <c r="B38" s="148"/>
      <c r="C38" s="148" t="s">
        <v>118</v>
      </c>
      <c r="D38" s="153"/>
      <c r="E38" s="139"/>
      <c r="F38" s="135"/>
      <c r="G38" s="135"/>
      <c r="H38" s="135"/>
      <c r="I38" s="135"/>
      <c r="K38" s="138"/>
    </row>
    <row r="39" spans="1:11" s="152" customFormat="1" ht="14.1" customHeight="1">
      <c r="A39" s="159"/>
      <c r="B39" s="148"/>
      <c r="C39" s="148" t="s">
        <v>165</v>
      </c>
      <c r="D39" s="153"/>
      <c r="E39" s="139"/>
      <c r="F39" s="135"/>
      <c r="G39" s="135"/>
      <c r="H39" s="135"/>
      <c r="I39" s="135"/>
      <c r="K39" s="138"/>
    </row>
    <row r="40" spans="1:11" s="152" customFormat="1" ht="14.1" customHeight="1">
      <c r="A40" s="159" t="s">
        <v>93</v>
      </c>
      <c r="B40" s="148" t="s">
        <v>101</v>
      </c>
      <c r="C40" s="148" t="s">
        <v>170</v>
      </c>
      <c r="D40" s="162" t="s">
        <v>79</v>
      </c>
      <c r="E40" s="163">
        <v>1</v>
      </c>
      <c r="F40" s="161">
        <v>0</v>
      </c>
      <c r="G40" s="161">
        <f t="shared" ref="G40" si="4">E40*F40</f>
        <v>0</v>
      </c>
      <c r="H40" s="161">
        <v>0</v>
      </c>
      <c r="I40" s="161">
        <f t="shared" ref="I40" si="5">E40*H40</f>
        <v>0</v>
      </c>
      <c r="K40" s="138"/>
    </row>
    <row r="41" spans="1:11" s="152" customFormat="1" ht="14.1" customHeight="1">
      <c r="A41" s="159"/>
      <c r="B41" s="148"/>
      <c r="C41" s="148" t="s">
        <v>155</v>
      </c>
      <c r="D41" s="153"/>
      <c r="E41" s="139"/>
      <c r="F41" s="135"/>
      <c r="G41" s="135"/>
      <c r="H41" s="135"/>
      <c r="I41" s="135"/>
      <c r="K41" s="138"/>
    </row>
    <row r="42" spans="1:11" s="152" customFormat="1" ht="14.1" customHeight="1">
      <c r="A42" s="159"/>
      <c r="B42" s="148"/>
      <c r="C42" s="148" t="s">
        <v>171</v>
      </c>
      <c r="D42" s="153"/>
      <c r="E42" s="139"/>
      <c r="F42" s="135"/>
      <c r="G42" s="135"/>
      <c r="H42" s="135"/>
      <c r="I42" s="135"/>
      <c r="K42" s="138"/>
    </row>
    <row r="43" spans="1:11" s="152" customFormat="1" ht="14.1" customHeight="1">
      <c r="A43" s="159" t="s">
        <v>124</v>
      </c>
      <c r="B43" s="148" t="s">
        <v>102</v>
      </c>
      <c r="C43" s="148" t="s">
        <v>172</v>
      </c>
      <c r="D43" s="162" t="s">
        <v>79</v>
      </c>
      <c r="E43" s="163">
        <v>3</v>
      </c>
      <c r="F43" s="161">
        <v>0</v>
      </c>
      <c r="G43" s="161">
        <f t="shared" ref="G43" si="6">E43*F43</f>
        <v>0</v>
      </c>
      <c r="H43" s="161">
        <v>0</v>
      </c>
      <c r="I43" s="161">
        <f t="shared" ref="I43" si="7">E43*H43</f>
        <v>0</v>
      </c>
      <c r="K43" s="138"/>
    </row>
    <row r="44" spans="1:11" s="152" customFormat="1" ht="14.1" customHeight="1">
      <c r="A44" s="159"/>
      <c r="B44" s="148"/>
      <c r="C44" s="148" t="s">
        <v>155</v>
      </c>
      <c r="D44" s="153"/>
      <c r="E44" s="139"/>
      <c r="F44" s="135"/>
      <c r="G44" s="135"/>
      <c r="H44" s="135"/>
      <c r="I44" s="135"/>
      <c r="K44" s="138"/>
    </row>
    <row r="45" spans="1:11" s="152" customFormat="1" ht="14.1" customHeight="1">
      <c r="A45" s="159"/>
      <c r="C45" s="148" t="s">
        <v>173</v>
      </c>
      <c r="D45" s="153"/>
      <c r="E45" s="139"/>
      <c r="F45" s="135"/>
      <c r="G45" s="135"/>
      <c r="H45" s="135"/>
      <c r="I45" s="135"/>
      <c r="K45" s="138"/>
    </row>
    <row r="46" spans="1:11" s="152" customFormat="1" ht="14.1" customHeight="1">
      <c r="A46" s="159" t="s">
        <v>125</v>
      </c>
      <c r="B46" s="148" t="s">
        <v>103</v>
      </c>
      <c r="C46" s="148" t="s">
        <v>174</v>
      </c>
      <c r="D46" s="153" t="s">
        <v>79</v>
      </c>
      <c r="E46" s="139">
        <v>2</v>
      </c>
      <c r="F46" s="135">
        <v>0</v>
      </c>
      <c r="G46" s="161">
        <f t="shared" ref="G46" si="8">E46*F46</f>
        <v>0</v>
      </c>
      <c r="H46" s="135">
        <v>0</v>
      </c>
      <c r="I46" s="161">
        <f t="shared" ref="I46" si="9">E46*H46</f>
        <v>0</v>
      </c>
      <c r="K46" s="138"/>
    </row>
    <row r="47" spans="1:11" s="152" customFormat="1" ht="14.1" customHeight="1">
      <c r="A47" s="159"/>
      <c r="C47" s="148" t="s">
        <v>150</v>
      </c>
      <c r="D47" s="153"/>
      <c r="E47" s="139"/>
      <c r="F47" s="135"/>
      <c r="G47" s="135"/>
      <c r="H47" s="135"/>
      <c r="I47" s="135"/>
      <c r="K47" s="138"/>
    </row>
    <row r="48" spans="1:11" s="152" customFormat="1" ht="14.1" customHeight="1">
      <c r="A48" s="159"/>
      <c r="C48" s="148" t="s">
        <v>151</v>
      </c>
      <c r="D48" s="153"/>
      <c r="E48" s="139"/>
      <c r="F48" s="135"/>
      <c r="G48" s="135"/>
      <c r="H48" s="135"/>
      <c r="I48" s="135"/>
      <c r="K48" s="138"/>
    </row>
    <row r="49" spans="1:11" s="152" customFormat="1" ht="14.1" customHeight="1">
      <c r="A49" s="159" t="s">
        <v>127</v>
      </c>
      <c r="B49" s="148" t="s">
        <v>126</v>
      </c>
      <c r="C49" s="148" t="s">
        <v>175</v>
      </c>
      <c r="D49" s="153" t="s">
        <v>79</v>
      </c>
      <c r="E49" s="139">
        <v>1</v>
      </c>
      <c r="F49" s="135">
        <v>0</v>
      </c>
      <c r="G49" s="161">
        <f t="shared" ref="G49" si="10">E49*F49</f>
        <v>0</v>
      </c>
      <c r="H49" s="135">
        <v>0</v>
      </c>
      <c r="I49" s="161">
        <f t="shared" ref="I49" si="11">E49*H49</f>
        <v>0</v>
      </c>
      <c r="K49" s="138"/>
    </row>
    <row r="50" spans="1:11" s="152" customFormat="1" ht="14.1" customHeight="1">
      <c r="A50" s="159"/>
      <c r="C50" s="148" t="s">
        <v>176</v>
      </c>
      <c r="D50" s="153"/>
      <c r="E50" s="139"/>
      <c r="F50" s="135"/>
      <c r="G50" s="135"/>
      <c r="H50" s="135"/>
      <c r="I50" s="135"/>
      <c r="K50" s="138"/>
    </row>
    <row r="51" spans="1:11" s="152" customFormat="1" ht="14.1" customHeight="1">
      <c r="A51" s="159"/>
      <c r="C51" s="148" t="s">
        <v>177</v>
      </c>
      <c r="D51" s="153"/>
      <c r="E51" s="139"/>
      <c r="F51" s="135"/>
      <c r="G51" s="135"/>
      <c r="H51" s="135"/>
      <c r="I51" s="135"/>
      <c r="K51" s="138"/>
    </row>
    <row r="52" spans="1:11" s="152" customFormat="1" ht="14.1" customHeight="1">
      <c r="A52" s="159" t="s">
        <v>129</v>
      </c>
      <c r="B52" s="148" t="s">
        <v>128</v>
      </c>
      <c r="C52" s="148" t="s">
        <v>178</v>
      </c>
      <c r="D52" s="153" t="s">
        <v>79</v>
      </c>
      <c r="E52" s="139">
        <v>1</v>
      </c>
      <c r="F52" s="135">
        <v>0</v>
      </c>
      <c r="G52" s="161">
        <f t="shared" ref="G52" si="12">E52*F52</f>
        <v>0</v>
      </c>
      <c r="H52" s="135">
        <v>0</v>
      </c>
      <c r="I52" s="161">
        <f t="shared" ref="I52" si="13">E52*H52</f>
        <v>0</v>
      </c>
      <c r="K52" s="138"/>
    </row>
    <row r="53" spans="1:11" s="152" customFormat="1" ht="14.1" customHeight="1">
      <c r="A53" s="159"/>
      <c r="C53" s="148" t="s">
        <v>179</v>
      </c>
      <c r="D53" s="153"/>
      <c r="E53" s="139"/>
      <c r="F53" s="135"/>
      <c r="G53" s="135"/>
      <c r="H53" s="135"/>
      <c r="I53" s="135"/>
      <c r="K53" s="138"/>
    </row>
    <row r="54" spans="1:11" s="152" customFormat="1" ht="14.1" customHeight="1">
      <c r="A54" s="159" t="s">
        <v>131</v>
      </c>
      <c r="B54" s="148" t="s">
        <v>130</v>
      </c>
      <c r="C54" s="148" t="s">
        <v>180</v>
      </c>
      <c r="D54" s="153" t="s">
        <v>79</v>
      </c>
      <c r="E54" s="139">
        <v>1</v>
      </c>
      <c r="F54" s="135">
        <v>0</v>
      </c>
      <c r="G54" s="161">
        <f t="shared" ref="G54" si="14">E54*F54</f>
        <v>0</v>
      </c>
      <c r="H54" s="135">
        <v>0</v>
      </c>
      <c r="I54" s="161">
        <f t="shared" ref="I54" si="15">E54*H54</f>
        <v>0</v>
      </c>
      <c r="K54" s="138"/>
    </row>
    <row r="55" spans="1:11" s="152" customFormat="1" ht="14.1" customHeight="1">
      <c r="A55" s="159"/>
      <c r="C55" s="148" t="s">
        <v>181</v>
      </c>
      <c r="D55" s="153"/>
      <c r="E55" s="139"/>
      <c r="F55" s="135"/>
      <c r="G55" s="135"/>
      <c r="H55" s="135"/>
      <c r="I55" s="135"/>
      <c r="K55" s="138"/>
    </row>
    <row r="56" spans="1:11" s="152" customFormat="1" ht="14.1" customHeight="1">
      <c r="A56" s="159" t="s">
        <v>133</v>
      </c>
      <c r="B56" s="148" t="s">
        <v>132</v>
      </c>
      <c r="C56" s="148" t="s">
        <v>137</v>
      </c>
      <c r="D56" s="162" t="s">
        <v>79</v>
      </c>
      <c r="E56" s="163">
        <v>24</v>
      </c>
      <c r="F56" s="161">
        <v>0</v>
      </c>
      <c r="G56" s="161">
        <f t="shared" ref="G56:G57" si="16">E56*F56</f>
        <v>0</v>
      </c>
      <c r="H56" s="161">
        <v>0</v>
      </c>
      <c r="I56" s="161">
        <f t="shared" ref="I56:I57" si="17">E56*H56</f>
        <v>0</v>
      </c>
      <c r="K56" s="138"/>
    </row>
    <row r="57" spans="1:11" s="152" customFormat="1" ht="14.1" customHeight="1">
      <c r="A57" s="159" t="s">
        <v>136</v>
      </c>
      <c r="B57" s="148" t="s">
        <v>134</v>
      </c>
      <c r="C57" s="148" t="s">
        <v>182</v>
      </c>
      <c r="D57" s="162" t="s">
        <v>79</v>
      </c>
      <c r="E57" s="163">
        <v>2</v>
      </c>
      <c r="F57" s="161">
        <v>0</v>
      </c>
      <c r="G57" s="161">
        <f t="shared" si="16"/>
        <v>0</v>
      </c>
      <c r="H57" s="161">
        <v>0</v>
      </c>
      <c r="I57" s="161">
        <f t="shared" si="17"/>
        <v>0</v>
      </c>
      <c r="K57" s="138"/>
    </row>
    <row r="58" spans="1:11" s="152" customFormat="1" ht="14.1" customHeight="1">
      <c r="A58" s="159" t="s">
        <v>138</v>
      </c>
      <c r="B58" s="148" t="s">
        <v>135</v>
      </c>
      <c r="C58" s="148" t="s">
        <v>183</v>
      </c>
      <c r="D58" s="162" t="s">
        <v>79</v>
      </c>
      <c r="E58" s="163">
        <v>2</v>
      </c>
      <c r="F58" s="161">
        <v>0</v>
      </c>
      <c r="G58" s="161">
        <f t="shared" ref="G58:G59" si="18">E58*F58</f>
        <v>0</v>
      </c>
      <c r="H58" s="161">
        <v>0</v>
      </c>
      <c r="I58" s="161">
        <f t="shared" ref="I58:I59" si="19">E58*H58</f>
        <v>0</v>
      </c>
      <c r="K58" s="138"/>
    </row>
    <row r="59" spans="1:11" s="152" customFormat="1" ht="14.1" customHeight="1">
      <c r="A59" s="159" t="s">
        <v>140</v>
      </c>
      <c r="B59" s="148" t="s">
        <v>139</v>
      </c>
      <c r="C59" s="148" t="s">
        <v>184</v>
      </c>
      <c r="D59" s="162" t="s">
        <v>79</v>
      </c>
      <c r="E59" s="163">
        <v>1</v>
      </c>
      <c r="F59" s="161">
        <v>0</v>
      </c>
      <c r="G59" s="161">
        <f t="shared" si="18"/>
        <v>0</v>
      </c>
      <c r="H59" s="161">
        <v>0</v>
      </c>
      <c r="I59" s="161">
        <f t="shared" si="19"/>
        <v>0</v>
      </c>
      <c r="K59" s="138"/>
    </row>
    <row r="60" spans="1:11" s="152" customFormat="1" ht="14.1" customHeight="1">
      <c r="A60" s="159" t="s">
        <v>142</v>
      </c>
      <c r="B60" s="148" t="s">
        <v>141</v>
      </c>
      <c r="C60" s="148" t="s">
        <v>185</v>
      </c>
      <c r="D60" s="162" t="s">
        <v>79</v>
      </c>
      <c r="E60" s="163">
        <v>2</v>
      </c>
      <c r="F60" s="161">
        <v>0</v>
      </c>
      <c r="G60" s="161">
        <f t="shared" ref="G60" si="20">E60*F60</f>
        <v>0</v>
      </c>
      <c r="H60" s="161">
        <v>0</v>
      </c>
      <c r="I60" s="161">
        <f t="shared" ref="I60" si="21">E60*H60</f>
        <v>0</v>
      </c>
      <c r="K60" s="138"/>
    </row>
    <row r="61" spans="1:11" s="152" customFormat="1" ht="14.1" customHeight="1">
      <c r="A61" s="159" t="s">
        <v>144</v>
      </c>
      <c r="B61" s="148" t="s">
        <v>143</v>
      </c>
      <c r="C61" s="148" t="s">
        <v>152</v>
      </c>
      <c r="D61" s="162" t="s">
        <v>79</v>
      </c>
      <c r="E61" s="163">
        <v>1</v>
      </c>
      <c r="F61" s="161">
        <v>0</v>
      </c>
      <c r="G61" s="161">
        <f t="shared" ref="G61" si="22">E61*F61</f>
        <v>0</v>
      </c>
      <c r="H61" s="161">
        <v>0</v>
      </c>
      <c r="I61" s="161">
        <f t="shared" ref="I61" si="23">E61*H61</f>
        <v>0</v>
      </c>
      <c r="K61" s="138"/>
    </row>
    <row r="62" spans="1:11" s="152" customFormat="1" ht="14.1" customHeight="1">
      <c r="A62" s="159"/>
      <c r="C62" s="148"/>
      <c r="D62" s="162"/>
      <c r="E62" s="163"/>
      <c r="F62" s="161"/>
      <c r="G62" s="161"/>
      <c r="H62" s="161"/>
      <c r="I62" s="161"/>
      <c r="J62" s="112"/>
      <c r="K62" s="164"/>
    </row>
    <row r="63" spans="1:11" s="152" customFormat="1" ht="14.1" customHeight="1">
      <c r="A63" s="159"/>
      <c r="B63" s="148" t="s">
        <v>145</v>
      </c>
      <c r="C63" s="160" t="s">
        <v>186</v>
      </c>
      <c r="D63" s="162" t="s">
        <v>146</v>
      </c>
      <c r="E63" s="139">
        <v>155</v>
      </c>
      <c r="F63" s="161">
        <v>0</v>
      </c>
      <c r="G63" s="161">
        <f>E63*F63</f>
        <v>0</v>
      </c>
      <c r="H63" s="161">
        <v>0</v>
      </c>
      <c r="I63" s="161">
        <f>E63*H63</f>
        <v>0</v>
      </c>
      <c r="J63" s="112"/>
      <c r="K63" s="164"/>
    </row>
    <row r="64" spans="1:11" s="152" customFormat="1" ht="14.1" customHeight="1">
      <c r="A64" s="159"/>
      <c r="C64" s="160" t="s">
        <v>187</v>
      </c>
      <c r="D64" s="162"/>
      <c r="E64" s="139"/>
      <c r="F64" s="161"/>
      <c r="G64" s="161"/>
      <c r="H64" s="161"/>
      <c r="I64" s="161"/>
      <c r="J64" s="112"/>
      <c r="K64" s="164"/>
    </row>
    <row r="65" spans="1:11" s="152" customFormat="1" ht="14.1" customHeight="1">
      <c r="A65" s="159"/>
      <c r="B65" s="148" t="s">
        <v>153</v>
      </c>
      <c r="C65" s="160" t="s">
        <v>188</v>
      </c>
      <c r="D65" s="162" t="s">
        <v>146</v>
      </c>
      <c r="E65" s="139">
        <v>135</v>
      </c>
      <c r="F65" s="161">
        <v>0</v>
      </c>
      <c r="G65" s="161">
        <f>E65*F65</f>
        <v>0</v>
      </c>
      <c r="H65" s="161">
        <v>0</v>
      </c>
      <c r="I65" s="161">
        <f>E65*H65</f>
        <v>0</v>
      </c>
      <c r="J65" s="112"/>
      <c r="K65" s="164"/>
    </row>
    <row r="66" spans="1:11" s="152" customFormat="1" ht="14.1" customHeight="1">
      <c r="A66" s="159"/>
      <c r="B66" s="148" t="s">
        <v>154</v>
      </c>
      <c r="C66" s="149" t="s">
        <v>192</v>
      </c>
      <c r="D66" s="147" t="s">
        <v>79</v>
      </c>
      <c r="E66" s="139">
        <v>1</v>
      </c>
      <c r="F66" s="135"/>
      <c r="G66" s="135"/>
      <c r="H66" s="135">
        <v>0</v>
      </c>
      <c r="I66" s="135">
        <f t="shared" ref="I66" si="24">E66*H66</f>
        <v>0</v>
      </c>
      <c r="J66" s="112"/>
      <c r="K66" s="138"/>
    </row>
    <row r="67" spans="1:11" s="152" customFormat="1" ht="14.1" customHeight="1">
      <c r="A67" s="159"/>
      <c r="B67" s="148"/>
      <c r="C67" s="149" t="s">
        <v>189</v>
      </c>
      <c r="D67" s="147"/>
      <c r="E67" s="139"/>
      <c r="F67" s="135"/>
      <c r="G67" s="135"/>
      <c r="H67" s="135"/>
      <c r="I67" s="135"/>
      <c r="J67" s="112"/>
      <c r="K67" s="138"/>
    </row>
    <row r="68" spans="1:11" s="152" customFormat="1" ht="14.1" customHeight="1">
      <c r="A68" s="159"/>
      <c r="C68" s="149" t="s">
        <v>190</v>
      </c>
      <c r="D68" s="147"/>
      <c r="E68" s="139"/>
      <c r="F68" s="135"/>
      <c r="G68" s="135"/>
      <c r="H68" s="135"/>
      <c r="I68" s="135"/>
      <c r="J68" s="112"/>
      <c r="K68" s="138"/>
    </row>
    <row r="69" spans="1:11" s="152" customFormat="1" ht="14.1" customHeight="1">
      <c r="A69" s="159"/>
      <c r="C69" s="149" t="s">
        <v>191</v>
      </c>
      <c r="D69" s="147"/>
      <c r="E69" s="139"/>
      <c r="F69" s="135"/>
      <c r="G69" s="135"/>
      <c r="H69" s="135"/>
      <c r="I69" s="135"/>
      <c r="J69" s="112"/>
      <c r="K69" s="138"/>
    </row>
    <row r="70" spans="1:11" s="152" customFormat="1" ht="14.1" customHeight="1">
      <c r="A70" s="154"/>
      <c r="B70" s="148"/>
      <c r="C70" s="156" t="s">
        <v>92</v>
      </c>
      <c r="D70" s="151"/>
      <c r="E70" s="139"/>
      <c r="F70" s="135"/>
      <c r="G70" s="157">
        <f>SUM(G10:G69)</f>
        <v>0</v>
      </c>
      <c r="H70" s="157"/>
      <c r="I70" s="157">
        <f>SUM(I10:I69)</f>
        <v>0</v>
      </c>
      <c r="K70" s="150"/>
    </row>
    <row r="71" spans="1:11" ht="9.6" customHeight="1">
      <c r="A71" s="172"/>
      <c r="B71" s="172"/>
      <c r="C71" s="173"/>
      <c r="D71" s="172"/>
      <c r="E71" s="172"/>
      <c r="F71" s="172"/>
      <c r="G71" s="172"/>
      <c r="H71" s="172"/>
      <c r="I71" s="172"/>
    </row>
    <row r="72" spans="1:11" ht="9.6" customHeight="1"/>
  </sheetData>
  <mergeCells count="1">
    <mergeCell ref="A1:I1"/>
  </mergeCells>
  <printOptions horizontalCentered="1"/>
  <pageMargins left="0.31496062992125984" right="0.31496062992125984" top="0.19685039370078741" bottom="0.31496062992125984" header="0" footer="0.11811023622047245"/>
  <pageSetup paperSize="9" orientation="landscape" horizontalDpi="4294967293" r:id="rId1"/>
  <headerFooter>
    <oddFooter>&amp;L&amp;"Arial,Obyčejné"&amp;8Vypracoval: Roman Michoněk&amp;C&amp;"Arial,Obyčejné"&amp;8Strana &amp;P/&amp;N&amp;R&amp;"Arial,Obyčejné"&amp;8Datum: 12/2021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Položkový rozpočet</vt:lpstr>
      <vt:lpstr>'Položkový rozpočet'!Názvy_tisku</vt:lpstr>
      <vt:lpstr>Rekapitulace!Názvy_tisku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2021-12-11T07:34:45Z</cp:lastPrinted>
  <dcterms:created xsi:type="dcterms:W3CDTF">2012-11-08T08:08:09Z</dcterms:created>
  <dcterms:modified xsi:type="dcterms:W3CDTF">2021-12-11T07:35:02Z</dcterms:modified>
</cp:coreProperties>
</file>