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Konecna Pavla\herni prvky Certak\"/>
    </mc:Choice>
  </mc:AlternateContent>
  <xr:revisionPtr revIDLastSave="0" documentId="8_{C7462EC9-88C1-4F98-90D9-09EEDCAF20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2 Pol" sheetId="12" r:id="rId4"/>
    <sheet name="1 3 Pol" sheetId="13" r:id="rId5"/>
    <sheet name="1 4 Pol" sheetId="14" r:id="rId6"/>
    <sheet name="1 5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_xlnm.Print_Titles" localSheetId="4">'1 3 Pol'!$1:$7</definedName>
    <definedName name="_xlnm.Print_Titles" localSheetId="5">'1 4 Pol'!$1:$7</definedName>
    <definedName name="_xlnm.Print_Titles" localSheetId="6">'1 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Pol'!$A$1:$Y$216</definedName>
    <definedName name="_xlnm.Print_Area" localSheetId="4">'1 3 Pol'!$A$1:$Y$65</definedName>
    <definedName name="_xlnm.Print_Area" localSheetId="5">'1 4 Pol'!$A$1:$Y$54</definedName>
    <definedName name="_xlnm.Print_Area" localSheetId="6">'1 5 Pol'!$A$1:$Y$93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2" i="1"/>
  <c r="F42" i="1"/>
  <c r="G41" i="1"/>
  <c r="F41" i="1"/>
  <c r="G39" i="1"/>
  <c r="F39" i="1"/>
  <c r="G92" i="15"/>
  <c r="BA90" i="15"/>
  <c r="BA88" i="15"/>
  <c r="BA78" i="15"/>
  <c r="BA70" i="15"/>
  <c r="BA66" i="15"/>
  <c r="BA47" i="15"/>
  <c r="BA43" i="15"/>
  <c r="BA16" i="15"/>
  <c r="BA13" i="15"/>
  <c r="BA10" i="15"/>
  <c r="G9" i="15"/>
  <c r="I9" i="15"/>
  <c r="K9" i="15"/>
  <c r="K8" i="15" s="1"/>
  <c r="M9" i="15"/>
  <c r="O9" i="15"/>
  <c r="O8" i="15" s="1"/>
  <c r="Q9" i="15"/>
  <c r="Q8" i="15" s="1"/>
  <c r="V9" i="15"/>
  <c r="V8" i="15" s="1"/>
  <c r="G12" i="15"/>
  <c r="M12" i="15" s="1"/>
  <c r="I12" i="15"/>
  <c r="K12" i="15"/>
  <c r="O12" i="15"/>
  <c r="Q12" i="15"/>
  <c r="V12" i="15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Q18" i="15"/>
  <c r="V18" i="15"/>
  <c r="G22" i="15"/>
  <c r="M22" i="15" s="1"/>
  <c r="I22" i="15"/>
  <c r="I8" i="15" s="1"/>
  <c r="K22" i="15"/>
  <c r="O22" i="15"/>
  <c r="Q22" i="15"/>
  <c r="V22" i="15"/>
  <c r="G25" i="15"/>
  <c r="I25" i="15"/>
  <c r="K25" i="15"/>
  <c r="M25" i="15"/>
  <c r="O25" i="15"/>
  <c r="Q25" i="15"/>
  <c r="V25" i="15"/>
  <c r="G31" i="15"/>
  <c r="M31" i="15" s="1"/>
  <c r="I31" i="15"/>
  <c r="K31" i="15"/>
  <c r="O31" i="15"/>
  <c r="Q31" i="15"/>
  <c r="V31" i="15"/>
  <c r="G34" i="15"/>
  <c r="I34" i="15"/>
  <c r="K34" i="15"/>
  <c r="M34" i="15"/>
  <c r="O34" i="15"/>
  <c r="Q34" i="15"/>
  <c r="V34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2" i="15"/>
  <c r="I42" i="15"/>
  <c r="K42" i="15"/>
  <c r="M42" i="15"/>
  <c r="O42" i="15"/>
  <c r="Q42" i="15"/>
  <c r="V42" i="15"/>
  <c r="G46" i="15"/>
  <c r="M46" i="15" s="1"/>
  <c r="I46" i="15"/>
  <c r="K46" i="15"/>
  <c r="O46" i="15"/>
  <c r="Q46" i="15"/>
  <c r="V46" i="15"/>
  <c r="G49" i="15"/>
  <c r="I49" i="15"/>
  <c r="K49" i="15"/>
  <c r="M49" i="15"/>
  <c r="O49" i="15"/>
  <c r="Q49" i="15"/>
  <c r="V49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1" i="15"/>
  <c r="V61" i="15"/>
  <c r="G62" i="15"/>
  <c r="M62" i="15" s="1"/>
  <c r="M61" i="15" s="1"/>
  <c r="I62" i="15"/>
  <c r="I61" i="15" s="1"/>
  <c r="K62" i="15"/>
  <c r="K61" i="15" s="1"/>
  <c r="O62" i="15"/>
  <c r="Q62" i="15"/>
  <c r="Q61" i="15" s="1"/>
  <c r="V62" i="15"/>
  <c r="G65" i="15"/>
  <c r="I65" i="15"/>
  <c r="K65" i="15"/>
  <c r="M65" i="15"/>
  <c r="O65" i="15"/>
  <c r="O61" i="15" s="1"/>
  <c r="Q65" i="15"/>
  <c r="V65" i="15"/>
  <c r="G69" i="15"/>
  <c r="I69" i="15"/>
  <c r="K69" i="15"/>
  <c r="M69" i="15"/>
  <c r="O69" i="15"/>
  <c r="Q69" i="15"/>
  <c r="V69" i="15"/>
  <c r="G73" i="15"/>
  <c r="I73" i="15"/>
  <c r="K73" i="15"/>
  <c r="M73" i="15"/>
  <c r="O73" i="15"/>
  <c r="Q73" i="15"/>
  <c r="V73" i="15"/>
  <c r="I76" i="15"/>
  <c r="K76" i="15"/>
  <c r="G77" i="15"/>
  <c r="M77" i="15" s="1"/>
  <c r="M76" i="15" s="1"/>
  <c r="I77" i="15"/>
  <c r="K77" i="15"/>
  <c r="O77" i="15"/>
  <c r="O76" i="15" s="1"/>
  <c r="Q77" i="15"/>
  <c r="Q76" i="15" s="1"/>
  <c r="V77" i="15"/>
  <c r="V76" i="15" s="1"/>
  <c r="G80" i="15"/>
  <c r="Q80" i="15"/>
  <c r="V80" i="15"/>
  <c r="G81" i="15"/>
  <c r="I81" i="15"/>
  <c r="I80" i="15" s="1"/>
  <c r="K81" i="15"/>
  <c r="K80" i="15" s="1"/>
  <c r="M81" i="15"/>
  <c r="M80" i="15" s="1"/>
  <c r="O81" i="15"/>
  <c r="O80" i="15" s="1"/>
  <c r="Q81" i="15"/>
  <c r="V81" i="15"/>
  <c r="G83" i="15"/>
  <c r="M83" i="15"/>
  <c r="O83" i="15"/>
  <c r="G84" i="15"/>
  <c r="I84" i="15"/>
  <c r="I83" i="15" s="1"/>
  <c r="K84" i="15"/>
  <c r="K83" i="15" s="1"/>
  <c r="M84" i="15"/>
  <c r="O84" i="15"/>
  <c r="Q84" i="15"/>
  <c r="Q83" i="15" s="1"/>
  <c r="V84" i="15"/>
  <c r="V83" i="15" s="1"/>
  <c r="AE92" i="15"/>
  <c r="AF92" i="15"/>
  <c r="G53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6" i="14"/>
  <c r="G8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8" i="14"/>
  <c r="I38" i="14"/>
  <c r="I37" i="14" s="1"/>
  <c r="K38" i="14"/>
  <c r="M38" i="14"/>
  <c r="O38" i="14"/>
  <c r="Q38" i="14"/>
  <c r="V38" i="14"/>
  <c r="G40" i="14"/>
  <c r="G37" i="14" s="1"/>
  <c r="I40" i="14"/>
  <c r="K40" i="14"/>
  <c r="K37" i="14" s="1"/>
  <c r="M40" i="14"/>
  <c r="O40" i="14"/>
  <c r="O37" i="14" s="1"/>
  <c r="Q40" i="14"/>
  <c r="V40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Q46" i="14"/>
  <c r="V46" i="14"/>
  <c r="V37" i="14" s="1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Q37" i="14" s="1"/>
  <c r="V49" i="14"/>
  <c r="G51" i="14"/>
  <c r="M51" i="14" s="1"/>
  <c r="I51" i="14"/>
  <c r="K51" i="14"/>
  <c r="O51" i="14"/>
  <c r="Q51" i="14"/>
  <c r="V51" i="14"/>
  <c r="AE53" i="14"/>
  <c r="AF53" i="14"/>
  <c r="G64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G8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Q42" i="13" s="1"/>
  <c r="V43" i="13"/>
  <c r="G46" i="13"/>
  <c r="I46" i="13"/>
  <c r="I42" i="13" s="1"/>
  <c r="K46" i="13"/>
  <c r="K42" i="13" s="1"/>
  <c r="M46" i="13"/>
  <c r="O46" i="13"/>
  <c r="O42" i="13" s="1"/>
  <c r="Q46" i="13"/>
  <c r="V46" i="13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V42" i="13" s="1"/>
  <c r="G62" i="13"/>
  <c r="M62" i="13" s="1"/>
  <c r="I62" i="13"/>
  <c r="K62" i="13"/>
  <c r="O62" i="13"/>
  <c r="Q62" i="13"/>
  <c r="V62" i="13"/>
  <c r="AE64" i="13"/>
  <c r="AF64" i="13"/>
  <c r="G215" i="12"/>
  <c r="BA211" i="12"/>
  <c r="BA209" i="12"/>
  <c r="BA202" i="12"/>
  <c r="BA200" i="12"/>
  <c r="BA198" i="12"/>
  <c r="BA191" i="12"/>
  <c r="BA189" i="12"/>
  <c r="BA186" i="12"/>
  <c r="BA184" i="12"/>
  <c r="BA182" i="12"/>
  <c r="BA177" i="12"/>
  <c r="BA175" i="12"/>
  <c r="BA171" i="12"/>
  <c r="BA169" i="12"/>
  <c r="BA165" i="12"/>
  <c r="BA163" i="12"/>
  <c r="BA158" i="12"/>
  <c r="BA156" i="12"/>
  <c r="BA151" i="12"/>
  <c r="BA149" i="12"/>
  <c r="BA145" i="12"/>
  <c r="BA143" i="12"/>
  <c r="BA127" i="12"/>
  <c r="BA120" i="12"/>
  <c r="BA114" i="12"/>
  <c r="BA102" i="12"/>
  <c r="BA95" i="12"/>
  <c r="BA66" i="12"/>
  <c r="BA57" i="12"/>
  <c r="BA53" i="12"/>
  <c r="BA16" i="12"/>
  <c r="BA13" i="12"/>
  <c r="BA10" i="12"/>
  <c r="G9" i="12"/>
  <c r="I9" i="12"/>
  <c r="K9" i="12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7" i="12"/>
  <c r="I27" i="12"/>
  <c r="I8" i="12" s="1"/>
  <c r="K27" i="12"/>
  <c r="K8" i="12" s="1"/>
  <c r="M27" i="12"/>
  <c r="O27" i="12"/>
  <c r="Q27" i="12"/>
  <c r="V27" i="12"/>
  <c r="G32" i="12"/>
  <c r="I32" i="12"/>
  <c r="K32" i="12"/>
  <c r="M32" i="12"/>
  <c r="O32" i="12"/>
  <c r="Q32" i="12"/>
  <c r="V32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52" i="12"/>
  <c r="I52" i="12"/>
  <c r="K52" i="12"/>
  <c r="M52" i="12"/>
  <c r="O52" i="12"/>
  <c r="Q52" i="12"/>
  <c r="V52" i="12"/>
  <c r="G56" i="12"/>
  <c r="M56" i="12" s="1"/>
  <c r="I56" i="12"/>
  <c r="K56" i="12"/>
  <c r="O56" i="12"/>
  <c r="Q56" i="12"/>
  <c r="V56" i="12"/>
  <c r="G59" i="12"/>
  <c r="I59" i="12"/>
  <c r="K59" i="12"/>
  <c r="M59" i="12"/>
  <c r="O59" i="12"/>
  <c r="Q59" i="12"/>
  <c r="V59" i="12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7" i="12"/>
  <c r="Q87" i="12"/>
  <c r="G88" i="12"/>
  <c r="M88" i="12" s="1"/>
  <c r="I88" i="12"/>
  <c r="K88" i="12"/>
  <c r="O88" i="12"/>
  <c r="O87" i="12" s="1"/>
  <c r="Q88" i="12"/>
  <c r="V88" i="12"/>
  <c r="G94" i="12"/>
  <c r="I94" i="12"/>
  <c r="I87" i="12" s="1"/>
  <c r="K94" i="12"/>
  <c r="K87" i="12" s="1"/>
  <c r="M94" i="12"/>
  <c r="O94" i="12"/>
  <c r="Q94" i="12"/>
  <c r="V94" i="12"/>
  <c r="G101" i="12"/>
  <c r="I101" i="12"/>
  <c r="K101" i="12"/>
  <c r="M101" i="12"/>
  <c r="O101" i="12"/>
  <c r="Q101" i="12"/>
  <c r="V101" i="12"/>
  <c r="G105" i="12"/>
  <c r="I105" i="12"/>
  <c r="K105" i="12"/>
  <c r="M105" i="12"/>
  <c r="O105" i="12"/>
  <c r="Q105" i="12"/>
  <c r="V105" i="12"/>
  <c r="G111" i="12"/>
  <c r="I111" i="12"/>
  <c r="K111" i="12"/>
  <c r="M111" i="12"/>
  <c r="O111" i="12"/>
  <c r="Q111" i="12"/>
  <c r="V111" i="12"/>
  <c r="V87" i="12" s="1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O118" i="12"/>
  <c r="G119" i="12"/>
  <c r="I119" i="12"/>
  <c r="I118" i="12" s="1"/>
  <c r="K119" i="12"/>
  <c r="K118" i="12" s="1"/>
  <c r="M119" i="12"/>
  <c r="O119" i="12"/>
  <c r="Q119" i="12"/>
  <c r="Q118" i="12" s="1"/>
  <c r="V119" i="12"/>
  <c r="G122" i="12"/>
  <c r="I122" i="12"/>
  <c r="K122" i="12"/>
  <c r="M122" i="12"/>
  <c r="O122" i="12"/>
  <c r="Q122" i="12"/>
  <c r="V122" i="12"/>
  <c r="G124" i="12"/>
  <c r="G118" i="12" s="1"/>
  <c r="I124" i="12"/>
  <c r="K124" i="12"/>
  <c r="O124" i="12"/>
  <c r="Q124" i="12"/>
  <c r="V124" i="12"/>
  <c r="V118" i="12" s="1"/>
  <c r="G126" i="12"/>
  <c r="M126" i="12" s="1"/>
  <c r="I126" i="12"/>
  <c r="K126" i="12"/>
  <c r="O126" i="12"/>
  <c r="Q126" i="12"/>
  <c r="V126" i="12"/>
  <c r="G130" i="12"/>
  <c r="I130" i="12"/>
  <c r="G131" i="12"/>
  <c r="I131" i="12"/>
  <c r="K131" i="12"/>
  <c r="K130" i="12" s="1"/>
  <c r="M131" i="12"/>
  <c r="M130" i="12" s="1"/>
  <c r="O131" i="12"/>
  <c r="O130" i="12" s="1"/>
  <c r="Q131" i="12"/>
  <c r="Q130" i="12" s="1"/>
  <c r="V131" i="12"/>
  <c r="V130" i="12" s="1"/>
  <c r="G134" i="12"/>
  <c r="I134" i="12"/>
  <c r="K134" i="12"/>
  <c r="M134" i="12"/>
  <c r="O134" i="12"/>
  <c r="Q134" i="12"/>
  <c r="V134" i="12"/>
  <c r="G136" i="12"/>
  <c r="I136" i="12"/>
  <c r="K136" i="12"/>
  <c r="M136" i="12"/>
  <c r="O136" i="12"/>
  <c r="G137" i="12"/>
  <c r="I137" i="12"/>
  <c r="K137" i="12"/>
  <c r="M137" i="12"/>
  <c r="O137" i="12"/>
  <c r="Q137" i="12"/>
  <c r="Q136" i="12" s="1"/>
  <c r="V137" i="12"/>
  <c r="V136" i="12" s="1"/>
  <c r="G139" i="12"/>
  <c r="G140" i="12"/>
  <c r="I140" i="12"/>
  <c r="K140" i="12"/>
  <c r="M140" i="12"/>
  <c r="O140" i="12"/>
  <c r="O139" i="12" s="1"/>
  <c r="Q140" i="12"/>
  <c r="Q139" i="12" s="1"/>
  <c r="V140" i="12"/>
  <c r="V139" i="12" s="1"/>
  <c r="G146" i="12"/>
  <c r="M146" i="12" s="1"/>
  <c r="I146" i="12"/>
  <c r="K146" i="12"/>
  <c r="O146" i="12"/>
  <c r="Q146" i="12"/>
  <c r="V146" i="12"/>
  <c r="G152" i="12"/>
  <c r="I152" i="12"/>
  <c r="K152" i="12"/>
  <c r="K139" i="12" s="1"/>
  <c r="M152" i="12"/>
  <c r="O152" i="12"/>
  <c r="Q152" i="12"/>
  <c r="V152" i="12"/>
  <c r="G159" i="12"/>
  <c r="I159" i="12"/>
  <c r="K159" i="12"/>
  <c r="M159" i="12"/>
  <c r="O159" i="12"/>
  <c r="Q159" i="12"/>
  <c r="V159" i="12"/>
  <c r="G160" i="12"/>
  <c r="M160" i="12" s="1"/>
  <c r="I160" i="12"/>
  <c r="I139" i="12" s="1"/>
  <c r="K160" i="12"/>
  <c r="O160" i="12"/>
  <c r="Q160" i="12"/>
  <c r="V160" i="12"/>
  <c r="G166" i="12"/>
  <c r="M166" i="12" s="1"/>
  <c r="I166" i="12"/>
  <c r="K166" i="12"/>
  <c r="O166" i="12"/>
  <c r="Q166" i="12"/>
  <c r="V166" i="12"/>
  <c r="G172" i="12"/>
  <c r="M172" i="12" s="1"/>
  <c r="I172" i="12"/>
  <c r="K172" i="12"/>
  <c r="O172" i="12"/>
  <c r="Q172" i="12"/>
  <c r="V172" i="12"/>
  <c r="G178" i="12"/>
  <c r="I178" i="12"/>
  <c r="K178" i="12"/>
  <c r="M178" i="12"/>
  <c r="O178" i="12"/>
  <c r="Q178" i="12"/>
  <c r="V178" i="12"/>
  <c r="G185" i="12"/>
  <c r="I185" i="12"/>
  <c r="K185" i="12"/>
  <c r="M185" i="12"/>
  <c r="O185" i="12"/>
  <c r="Q185" i="12"/>
  <c r="V185" i="12"/>
  <c r="G192" i="12"/>
  <c r="G193" i="12"/>
  <c r="M193" i="12" s="1"/>
  <c r="M192" i="12" s="1"/>
  <c r="I193" i="12"/>
  <c r="K193" i="12"/>
  <c r="O193" i="12"/>
  <c r="Q193" i="12"/>
  <c r="Q192" i="12" s="1"/>
  <c r="V193" i="12"/>
  <c r="V192" i="12" s="1"/>
  <c r="G195" i="12"/>
  <c r="M195" i="12" s="1"/>
  <c r="I195" i="12"/>
  <c r="I192" i="12" s="1"/>
  <c r="K195" i="12"/>
  <c r="O195" i="12"/>
  <c r="Q195" i="12"/>
  <c r="V195" i="12"/>
  <c r="G197" i="12"/>
  <c r="I197" i="12"/>
  <c r="K197" i="12"/>
  <c r="M197" i="12"/>
  <c r="O197" i="12"/>
  <c r="O192" i="12" s="1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3" i="12"/>
  <c r="I203" i="12"/>
  <c r="K203" i="12"/>
  <c r="M203" i="12"/>
  <c r="O203" i="12"/>
  <c r="Q203" i="12"/>
  <c r="V203" i="12"/>
  <c r="G204" i="12"/>
  <c r="M204" i="12" s="1"/>
  <c r="I204" i="12"/>
  <c r="K204" i="12"/>
  <c r="K192" i="12" s="1"/>
  <c r="O204" i="12"/>
  <c r="Q204" i="12"/>
  <c r="V204" i="12"/>
  <c r="G205" i="12"/>
  <c r="M205" i="12" s="1"/>
  <c r="I205" i="12"/>
  <c r="K205" i="12"/>
  <c r="O205" i="12"/>
  <c r="Q205" i="12"/>
  <c r="V205" i="12"/>
  <c r="G206" i="12"/>
  <c r="G207" i="12"/>
  <c r="I207" i="12"/>
  <c r="K207" i="12"/>
  <c r="K206" i="12" s="1"/>
  <c r="M207" i="12"/>
  <c r="M206" i="12" s="1"/>
  <c r="O207" i="12"/>
  <c r="O206" i="12" s="1"/>
  <c r="Q207" i="12"/>
  <c r="Q206" i="12" s="1"/>
  <c r="V207" i="12"/>
  <c r="V206" i="12" s="1"/>
  <c r="G210" i="12"/>
  <c r="I210" i="12"/>
  <c r="K210" i="12"/>
  <c r="M210" i="12"/>
  <c r="O210" i="12"/>
  <c r="Q210" i="12"/>
  <c r="V210" i="12"/>
  <c r="G212" i="12"/>
  <c r="I212" i="12"/>
  <c r="I206" i="12" s="1"/>
  <c r="K212" i="12"/>
  <c r="M212" i="12"/>
  <c r="O212" i="12"/>
  <c r="Q212" i="12"/>
  <c r="V212" i="12"/>
  <c r="AE215" i="12"/>
  <c r="AF215" i="12"/>
  <c r="I20" i="1"/>
  <c r="I19" i="1"/>
  <c r="I18" i="1"/>
  <c r="I17" i="1"/>
  <c r="I16" i="1"/>
  <c r="I68" i="1"/>
  <c r="J59" i="1" s="1"/>
  <c r="F46" i="1"/>
  <c r="G23" i="1" s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6" i="1" s="1"/>
  <c r="J28" i="1"/>
  <c r="J26" i="1"/>
  <c r="G38" i="1"/>
  <c r="F38" i="1"/>
  <c r="J23" i="1"/>
  <c r="J24" i="1"/>
  <c r="J25" i="1"/>
  <c r="J27" i="1"/>
  <c r="E24" i="1"/>
  <c r="E26" i="1"/>
  <c r="J67" i="1" l="1"/>
  <c r="J60" i="1"/>
  <c r="J61" i="1"/>
  <c r="J66" i="1"/>
  <c r="J64" i="1"/>
  <c r="J62" i="1"/>
  <c r="J63" i="1"/>
  <c r="J65" i="1"/>
  <c r="G26" i="1"/>
  <c r="A26" i="1"/>
  <c r="A23" i="1"/>
  <c r="G28" i="1"/>
  <c r="M8" i="15"/>
  <c r="G8" i="15"/>
  <c r="G76" i="15"/>
  <c r="M37" i="14"/>
  <c r="M16" i="14"/>
  <c r="M8" i="14" s="1"/>
  <c r="M42" i="13"/>
  <c r="G42" i="13"/>
  <c r="M29" i="13"/>
  <c r="M8" i="13" s="1"/>
  <c r="M87" i="12"/>
  <c r="M139" i="12"/>
  <c r="M8" i="12"/>
  <c r="G8" i="12"/>
  <c r="M124" i="12"/>
  <c r="M118" i="12" s="1"/>
  <c r="I21" i="1"/>
  <c r="I39" i="1"/>
  <c r="I46" i="1" s="1"/>
  <c r="J68" i="1" l="1"/>
  <c r="G24" i="1"/>
  <c r="A27" i="1" s="1"/>
  <c r="A24" i="1"/>
  <c r="J45" i="1"/>
  <c r="J41" i="1"/>
  <c r="J44" i="1"/>
  <c r="J43" i="1"/>
  <c r="J39" i="1"/>
  <c r="J46" i="1" s="1"/>
  <c r="J42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B06B959E-1688-4F7F-83CC-F060955DD9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00A74A-B9E2-4018-9CFD-19E4CB8657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0C4D6C78-662A-4785-8126-4D405AB79D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4CC092-7324-4A5B-A39C-342564A5D7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080B33C1-DEAF-4C7A-8B25-FFBDD08DCC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CDA23C-BAB2-409A-9B21-BA650015EB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39B9836F-B4E5-490C-9123-E088B395B1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C4320F-0EA5-4ED7-B541-FE8841B65F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<sst xmlns="http://schemas.openxmlformats.org/spreadsheetml/2006/main" count="1983" uniqueCount="500">
  <si>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</si>
  <si>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</si>
  <si>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</si>
  <si>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</si>
  <si>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</si>
  <si>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</si>
  <si>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</si>
  <si>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</si>
  <si>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</si>
  <si>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</si>
  <si>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</si>
  <si>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</si>
  <si>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</si>
  <si>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</si>
  <si>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</si>
  <si>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</si>
  <si>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</si>
  <si>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</si>
  <si>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</si>
  <si>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</si>
  <si>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</si>
  <si>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</si>
  <si>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</si>
  <si>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</si>
  <si>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</si>
  <si>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</si>
  <si>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</si>
  <si>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</si>
  <si>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</si>
  <si>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</si>
  <si>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</si>
  <si>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</si>
  <si>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</si>
  <si>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</si>
  <si>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</si>
  <si>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</si>
  <si>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</si>
  <si>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</si>
  <si>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</si>
  <si>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</si>
  <si>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</si>
  <si>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</si>
  <si>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</si>
  <si>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</si>
  <si>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- modernizace objektu</t>
  </si>
  <si>
    <t>Stavba</t>
  </si>
  <si>
    <t>Stavební objekt</t>
  </si>
  <si>
    <t>Revitalizace okolí lokality Čerťák 3-etapa</t>
  </si>
  <si>
    <t>2</t>
  </si>
  <si>
    <t>Stavební práce</t>
  </si>
  <si>
    <t>3</t>
  </si>
  <si>
    <t>Výsadba stromů</t>
  </si>
  <si>
    <t>4</t>
  </si>
  <si>
    <t>Výsadba keřů</t>
  </si>
  <si>
    <t>5</t>
  </si>
  <si>
    <t>Cvičební sestava</t>
  </si>
  <si>
    <t>Celkem za stavbu</t>
  </si>
  <si>
    <t>CZK</t>
  </si>
  <si>
    <t>#POPS</t>
  </si>
  <si>
    <t>Popis stavby: 2 - Hřiště</t>
  </si>
  <si>
    <t>#POPO</t>
  </si>
  <si>
    <t>Popis objektu: 1 - Revitalizace okolí lokality Čerťák 3-etapa</t>
  </si>
  <si>
    <t>#POPR</t>
  </si>
  <si>
    <t>Popis rozpočtu: 2 - Stavební práce</t>
  </si>
  <si>
    <t>Popis rozpočtu: 3 - Výsadba stromů</t>
  </si>
  <si>
    <t>Popis rozpočtu: 4 - Výsadba keřů</t>
  </si>
  <si>
    <t>Popis rozpočtu: 5 - Cvičební sestava</t>
  </si>
  <si>
    <t>Rekapitulace dílů</t>
  </si>
  <si>
    <t>Typ dílu</t>
  </si>
  <si>
    <t>Zemní práce</t>
  </si>
  <si>
    <t>Materiál</t>
  </si>
  <si>
    <t>Základy a zvláštní zakládání</t>
  </si>
  <si>
    <t>Komunikace</t>
  </si>
  <si>
    <t>91</t>
  </si>
  <si>
    <t>Doplňující práce na komunikaci</t>
  </si>
  <si>
    <t>99</t>
  </si>
  <si>
    <t>Staveništní přesun hmot</t>
  </si>
  <si>
    <t>799</t>
  </si>
  <si>
    <t>Ostatní</t>
  </si>
  <si>
    <t>ON</t>
  </si>
  <si>
    <t>VN</t>
  </si>
  <si>
    <t>Položkový soupis prací a dodávek</t>
  </si>
  <si>
    <t>#TypZaznamu#</t>
  </si>
  <si>
    <t>Hřiště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</si>
  <si>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</si>
  <si>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</si>
  <si>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</si>
  <si>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</si>
  <si>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</si>
  <si>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</si>
  <si>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</si>
  <si>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</si>
  <si>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</si>
  <si>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</si>
  <si>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</si>
  <si>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</si>
  <si>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</si>
  <si>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</si>
  <si>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</si>
  <si>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</si>
  <si>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</si>
  <si>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</si>
  <si>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</si>
  <si>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</si>
  <si>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</si>
  <si>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</si>
  <si>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</si>
  <si>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</si>
  <si>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</si>
  <si>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</si>
  <si>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</si>
  <si>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121101103R00</t>
  </si>
  <si>
    <t>Sejmutí ornice s přemístěním na vzdálenost přes 100 do 250 m</t>
  </si>
  <si>
    <t>m3</t>
  </si>
  <si>
    <t>800-1</t>
  </si>
  <si>
    <t>RTS 23/ I</t>
  </si>
  <si>
    <t>Práce</t>
  </si>
  <si>
    <t>Běžná</t>
  </si>
  <si>
    <t>POL1_</t>
  </si>
  <si>
    <t>nebo lesní půdy, s vodorovným přemístěním na hromady v místě upotřebení nebo na dočasné či trvalé skládky se složením</t>
  </si>
  <si>
    <t>SPI</t>
  </si>
  <si>
    <t>(40+30+266+5,5)*0,2</t>
  </si>
  <si>
    <t>VV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</si>
  <si>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</si>
  <si>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</si>
  <si>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</si>
  <si>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266*0,2+(5,5+30)*0,1</t>
  </si>
  <si>
    <t>131201119R00</t>
  </si>
  <si>
    <t xml:space="preserve">Hloubení nezapažených jam a zářezů příplatek za lepivost, v hornině 3,  </t>
  </si>
  <si>
    <t>Odkaz na mn. položky pořadí 2 : 56,75000</t>
  </si>
  <si>
    <t>139601102R00</t>
  </si>
  <si>
    <t>Ruční výkop jam, rýh a šachet v hornině 3</t>
  </si>
  <si>
    <t>s přehozením na vzdálenost do 5 m nebo s naložením na ruční dopravní prostředek</t>
  </si>
  <si>
    <t xml:space="preserve">patky : </t>
  </si>
  <si>
    <t>skluzavka : 0,7*0,4*0,6+0,4*0,4*0,8*2</t>
  </si>
  <si>
    <t>stůl : 0,5*0,5*0,8*4</t>
  </si>
  <si>
    <t>houpačka : 0,7*0,6*0,8*4</t>
  </si>
  <si>
    <t>ohniště : 0,4*0,4*0,6*(2+6+4)</t>
  </si>
  <si>
    <t>pod ohniště : 3,14*1,75*1,75*0,15</t>
  </si>
  <si>
    <t>3,14*0,5*0,5*0,24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</si>
  <si>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</si>
  <si>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</si>
  <si>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</si>
  <si>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trávník : 40*0,2</t>
  </si>
  <si>
    <t>travnatý štěrk : 266*0,1</t>
  </si>
  <si>
    <t>skluzavka : 7*5*0,8</t>
  </si>
  <si>
    <t>162301102R00</t>
  </si>
  <si>
    <t>Vodorovné přemístění výkopku z horniny 1 až 4, na vzdálenost přes 500  do 1 000 m</t>
  </si>
  <si>
    <t>POL1_1</t>
  </si>
  <si>
    <t>Odkaz na mn. položky pořadí 5 : 62,60000*-1</t>
  </si>
  <si>
    <t>Odkaz na mn. položky pořadí 1 : 68,30000</t>
  </si>
  <si>
    <t>Odkaz na mn. položky pořadí 4 : 5,35084</t>
  </si>
  <si>
    <t>162701109R00</t>
  </si>
  <si>
    <t>Vodorovné přemístění výkopku příplatek k ceně za každých dalších i započatých 1 000 m přes 10 000 m  z horniny 1 až 4</t>
  </si>
  <si>
    <t>Odkaz na mn. položky pořadí 6 : 67,80084*15</t>
  </si>
  <si>
    <t>167101102R00</t>
  </si>
  <si>
    <t>Nakládání, skládání, překládání neulehlého výkopku nakládání výkopku  přes 100 m3, z horniny 1 až 4</t>
  </si>
  <si>
    <t>Odkaz na mn. položky pořadí 6 : 67,80084</t>
  </si>
  <si>
    <t>Odkaz na mn. položky pořadí 5 : 62,60000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</si>
  <si>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</si>
  <si>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</si>
  <si>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</si>
  <si>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</si>
  <si>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</si>
  <si>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dopadová plocha štěrková : 30*0,3</t>
  </si>
  <si>
    <t>180404112R00</t>
  </si>
  <si>
    <t>Založení hřišťového trávníku výsevem výsevem na substrát</t>
  </si>
  <si>
    <t>m2</t>
  </si>
  <si>
    <t>823-1</t>
  </si>
  <si>
    <t>s vyprofilováním, s přihnojením organickým hnojivem, naložením a odvozem shrabků a pokosené trávy na vzdálenost do 10 km a s jejich složením,</t>
  </si>
  <si>
    <t>Včetně pletí, válení a zalévání, pokosení a na ošetření trávníku do 2 měsíců po provedení výsevu.</t>
  </si>
  <si>
    <t>POP</t>
  </si>
  <si>
    <t>(40+266)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</si>
  <si>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</si>
  <si>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</si>
  <si>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</si>
  <si>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40+266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</si>
  <si>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</si>
  <si>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</si>
  <si>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</si>
  <si>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182001112R00</t>
  </si>
  <si>
    <t>Plošná úprava terénu při nerovnostech terénu přes 50 do 100 mm, na svahu přes 1:5 do 1:2</t>
  </si>
  <si>
    <t>kolem skluzavky : 50</t>
  </si>
  <si>
    <t>182301123R00</t>
  </si>
  <si>
    <t>Rozprostření a urovnání ornice ve svahu v souvislé ploše do 500 m2, tloušťka vrstvy přes 150 do 200 mm</t>
  </si>
  <si>
    <t>s případným nutným přemístěním hromad nebo dočasných skládek na místo potřeby ze vzdálenosti do 30 m, ve svahu sklonu přes 1 : 5,</t>
  </si>
  <si>
    <t>Odkaz na mn. položky pořadí 14 : 50,00000</t>
  </si>
  <si>
    <t>185803211R00</t>
  </si>
  <si>
    <t>Uválcování trávníku uválcování trávníku v rovině nebo na svahu do 1:5</t>
  </si>
  <si>
    <t>Odkaz na mn. položky pořadí 12 : 306,00000</t>
  </si>
  <si>
    <t>199000002R00</t>
  </si>
  <si>
    <t>Poplatky za skládku horniny 1- 4, skupina 17 05 04 z Katalogu odpadů</t>
  </si>
  <si>
    <t>18001</t>
  </si>
  <si>
    <t>Mísení zeminy (kompost) se štěrkem zrnitosti 0/32 - 0/45</t>
  </si>
  <si>
    <t>Vlastní</t>
  </si>
  <si>
    <t>RTS 22/ I</t>
  </si>
  <si>
    <t>266*0,2</t>
  </si>
  <si>
    <t>00572440R</t>
  </si>
  <si>
    <t>směs travní hřištní, pro vysokou zátěž</t>
  </si>
  <si>
    <t>kg</t>
  </si>
  <si>
    <t>SPCM</t>
  </si>
  <si>
    <t>Specifikace</t>
  </si>
  <si>
    <t>POL3_</t>
  </si>
  <si>
    <t>(40+266)*0,03</t>
  </si>
  <si>
    <t>10311100R</t>
  </si>
  <si>
    <t>rašelina zahradní a kompostová, tř.I; balení volně loženo</t>
  </si>
  <si>
    <t>10 - 20% z množství : 266*0,2*0,2</t>
  </si>
  <si>
    <t>583325631R</t>
  </si>
  <si>
    <t>Kamenivo stanovené přírodní; těžené; 8/16; OH = 2,58 Mg/m3; štěrkopísek</t>
  </si>
  <si>
    <t>t</t>
  </si>
  <si>
    <t>pod ohniště : 3,14*1,75*1,75*0,15*1,85*1,05</t>
  </si>
  <si>
    <t>58333664X</t>
  </si>
  <si>
    <t>Kamenivo  těžené frakce 2-8 kačírek praný</t>
  </si>
  <si>
    <t>Indiv</t>
  </si>
  <si>
    <t>dopadová plocha štěrková : 30*0,3*1,05*1,8*1,05</t>
  </si>
  <si>
    <t>58337333R</t>
  </si>
  <si>
    <t>štěrkopísek frakce 0,0 až 32,0 mm; třída A</t>
  </si>
  <si>
    <t>80 - 90% z množství : 266*0,2*0,9*1,8*1,05</t>
  </si>
  <si>
    <t>583426031R</t>
  </si>
  <si>
    <t>Kamenivo stanovené přírodní; drcené; 11/22; OH = 2,64 Mg/m3; droba</t>
  </si>
  <si>
    <t xml:space="preserve">pod ohniště : </t>
  </si>
  <si>
    <t>3,14*0,5*0,5*0,24*1,85*1,05</t>
  </si>
  <si>
    <t>275313711R00</t>
  </si>
  <si>
    <t>Beton základových patek prostý třídy C 25/30</t>
  </si>
  <si>
    <t>801-1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</si>
  <si>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</si>
  <si>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</si>
  <si>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</si>
  <si>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skluzavka : (0,7*2+2*0,4)*0,3+(0,4*2+2*0,4)*0,4*2</t>
  </si>
  <si>
    <t>stůl : (0,5*2+2*0,5)*0,4*4</t>
  </si>
  <si>
    <t>houpačka : (0,7*2+2*0,6)*0,4*4</t>
  </si>
  <si>
    <t>ohniště : (0,4*2+2*0,4)*0,3*(2+6+4)</t>
  </si>
  <si>
    <t>275351216R00</t>
  </si>
  <si>
    <t>Bednění stěn základových patek odstranění</t>
  </si>
  <si>
    <t>Včetně očištění, vytřídění a uložení bednícího materiálu.</t>
  </si>
  <si>
    <t>Odkaz na mn. položky pořadí 26 : 15,06000</t>
  </si>
  <si>
    <t>289970111R00</t>
  </si>
  <si>
    <t>Geotextílie separační, filtrační, zpevňující polypropylén, 300 g/m2</t>
  </si>
  <si>
    <t>800-2</t>
  </si>
  <si>
    <t>(30+266+5,5)*1,1</t>
  </si>
  <si>
    <t>0,4*(6,5+5+18+18,2)*1,1</t>
  </si>
  <si>
    <t>((8,9+6,5+6,5+6,9+2,55+9,5)*0,4)*1,1</t>
  </si>
  <si>
    <t>0,4*(5,7+6+6,95+8)*1,1</t>
  </si>
  <si>
    <t>0,4*(5*2+8*2)*1,1</t>
  </si>
  <si>
    <t>289971221R00</t>
  </si>
  <si>
    <t>Zřízení vrstvy z geotextilie na upraveném povrchu sklon přes 1:5 do 1:2,5, šířka od 0 do 3 m</t>
  </si>
  <si>
    <t>skluzavka : 3,5*9</t>
  </si>
  <si>
    <t>212750010RAB</t>
  </si>
  <si>
    <t>Trativody z drenážních trubek lože a obsyp štěrkopískem, DN 100 mm</t>
  </si>
  <si>
    <t>m</t>
  </si>
  <si>
    <t>AP-HSV</t>
  </si>
  <si>
    <t>Agregovaná položka</t>
  </si>
  <si>
    <t>POL2_</t>
  </si>
  <si>
    <t>Lože pro trativody, položení trubek, obsyp potrubí sypaninou z vhodných hornin, nebo materiálem připraveným podél výkopu ve vzdálenosti do 3 m od jeho kraje.  Bez výkopu rýhy.</t>
  </si>
  <si>
    <t>ohniště : 2</t>
  </si>
  <si>
    <t>67313131R</t>
  </si>
  <si>
    <t>geotextilie juta; funkce protierozní; plošná hmotnost 500 g/m2</t>
  </si>
  <si>
    <t>skluzavka : 3,5*9*1,05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</si>
  <si>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</si>
  <si>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</si>
  <si>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</si>
  <si>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50+87+265+70</t>
  </si>
  <si>
    <t>564851111RT2</t>
  </si>
  <si>
    <t>Podklad ze štěrkodrti s rozprostřením a zhutněním frakce 0-32 mm, tloušťka po zhutnění 150 mm</t>
  </si>
  <si>
    <t>822-1</t>
  </si>
  <si>
    <t>svah : 70*2</t>
  </si>
  <si>
    <t>564861111RT3</t>
  </si>
  <si>
    <t>Podklad ze štěrkodrti s rozprostřením a zhutněním frakce 0-45 mm, tloušťka po zhutnění 200 mm</t>
  </si>
  <si>
    <t>štěrkový trávník : 266</t>
  </si>
  <si>
    <t>594611111RT2</t>
  </si>
  <si>
    <t>Dlažba nebo přídlažba z lomového kamene do lože ze štěrkopísku tloušťky 50 mm, včetně dodávky kamene tloušťky 20cm, třídy 1</t>
  </si>
  <si>
    <t>lomařsky upraveného rigolového, bez vyplnění spár v ploše vodorovné nebo ve sklonu, s provedením lože tl. 50 mm</t>
  </si>
  <si>
    <t>tzv. tříděný odsek, využito bude kamene z lomu Bzová</t>
  </si>
  <si>
    <t>ohniště : 3,14*1,75*1,75</t>
  </si>
  <si>
    <t>918101111R00</t>
  </si>
  <si>
    <t>Lože pod obrubníky, krajníky nebo obruby z betonu prostého C 12/15</t>
  </si>
  <si>
    <t>z dlažebních kostek z betonu prostého</t>
  </si>
  <si>
    <t>ohniště - pískov. kostka : 2*3,14*0,5*0,3*0,4</t>
  </si>
  <si>
    <t>91793113a</t>
  </si>
  <si>
    <t>Osazení přídlažby,kostka velká,2 řady, lože C20/25, včetně dodávky pískovcových dlažebních kostek 80-100x80-100/160-200</t>
  </si>
  <si>
    <t>ohniště - pískov. kostka : 2*3,14*0,5</t>
  </si>
  <si>
    <t>999281105R00</t>
  </si>
  <si>
    <t xml:space="preserve">Přesun hmot pro opravy a údržbu objektů pro opravy a údržbu dosavadních objektů včetně vnějších plášťů  výšky do 6 m,  </t>
  </si>
  <si>
    <t>801-4</t>
  </si>
  <si>
    <t>Přesun hmot</t>
  </si>
  <si>
    <t>POL7_</t>
  </si>
  <si>
    <t>oborů 801, 803, 811 a 812</t>
  </si>
  <si>
    <t>799001</t>
  </si>
  <si>
    <t>Dodávka a montáž odkladacího kůlu k ohništi, včetně kotevních prvků, dopravy a certifikace, přesná specifikace dle PD - VIZ. D.1.04</t>
  </si>
  <si>
    <t>soub</t>
  </si>
  <si>
    <t/>
  </si>
  <si>
    <t>včetně kontroly nezávislého odborného technického kontrolora dětských hřišť a sportovišť (viz.TZ ) a provozního řádu k prvku</t>
  </si>
  <si>
    <t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t>
  </si>
  <si>
    <t>799002</t>
  </si>
  <si>
    <t>Dodávka a montáž sedacího kůlu k ohništi, včetně kotevních prvků, dopravy a certifikace, přesná specifikace dle PD - VIZ. D.1.04</t>
  </si>
  <si>
    <t>799004</t>
  </si>
  <si>
    <t>Dodávka a montář balanční stezky, včetně výkopu, základové konstrukce, dopravy a certifikace, přesná specifikace dle PD - VIZ. D.1.07</t>
  </si>
  <si>
    <t>Balanční stezka pro děti i dospělé. Ideální prvek pro rozvoj rovnováhy a celkové koordinace těla.</t>
  </si>
  <si>
    <t>Rozměr:2,8 x 1,4 x 0,8 m</t>
  </si>
  <si>
    <t>799005</t>
  </si>
  <si>
    <t>Dodávka a montáž piknikového stolu, včetně kotevních prvků, dopravy, Přesná specifikace dle PD - VIZ. D.1.10</t>
  </si>
  <si>
    <t>799007</t>
  </si>
  <si>
    <t>Dodávka a montáž terénní skluzavky, včetně kotevních prvků, dopravy a certifikace, přesná specifikace dle PD - VIZ. D.1.08</t>
  </si>
  <si>
    <t>799008</t>
  </si>
  <si>
    <t>Dodávka a montáž pískoviště, včetně hygienického písku, dopravy a certifikace, přesná specifikace dle PD - VIZ. D.1.07</t>
  </si>
  <si>
    <t>Pískoviště vyrobeno z vysoce odolného akátového dřeva</t>
  </si>
  <si>
    <t>799009</t>
  </si>
  <si>
    <t>Dodávka a montáž výlezové plošiny s lanem, včetně kotevních prvků, dopravy a certifikace, přesná specifikace dle PD - VIZ. D.1.08</t>
  </si>
  <si>
    <t>Plošina pro posílené svalů celého těla</t>
  </si>
  <si>
    <t>799010</t>
  </si>
  <si>
    <t>Dodávka a montáž houpačky závěsná dvojtá, včetně kotevních prvků, dopravy a certifikace, přesná specifikace dle PD - VIZ. D.1.05</t>
  </si>
  <si>
    <t>Závěsná houpačka s dvěma sedáky.</t>
  </si>
  <si>
    <t>Rozměr: 2,6 x 3,9 x 3,0 m</t>
  </si>
  <si>
    <t>799012</t>
  </si>
  <si>
    <t>Dodávka a montáž infotabule, včetně výkopu, základové konstrukce, dopravy a certifikace</t>
  </si>
  <si>
    <t>Samozřejmou součástí každého hřiště je Informační tabule obsahující Provozní řád, bezpečnostní pokyny, důležitá telefonní čísla nebo návod jak cvičit na fitness prvcích.</t>
  </si>
  <si>
    <t>Rozměr: d=2 mš=0,65 mh=2,2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</si>
  <si>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</si>
  <si>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</si>
  <si>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</si>
  <si>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</si>
  <si>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</si>
  <si>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</si>
  <si>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005211010R</t>
  </si>
  <si>
    <t>Předání a převzetí staveniště</t>
  </si>
  <si>
    <t>POL99_8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</si>
  <si>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</si>
  <si>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</si>
  <si>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</si>
  <si>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</si>
  <si>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 R</t>
  </si>
  <si>
    <t>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</si>
  <si>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</si>
  <si>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</si>
  <si>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</si>
  <si>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</si>
  <si>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005113</t>
  </si>
  <si>
    <t>Kontrola nezávislého odborného technického kontrolora dětských hřišť a sportovišť + výstupní zpráva</t>
  </si>
  <si>
    <t>VRN91-51</t>
  </si>
  <si>
    <t>Náklady na projekční práce - skutečná stav</t>
  </si>
  <si>
    <t>POL99_</t>
  </si>
  <si>
    <t>VRN91-61</t>
  </si>
  <si>
    <t>Zpracování fotodokumentace : A) fotofokumentace stávajícího stavu před zahájením stavebních prací, B) fotodokumentace průběhu realizace stavby C) fotodokumentace dokončeného díla.  Předání objedn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</si>
  <si>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</si>
  <si>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</si>
  <si>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</si>
  <si>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</si>
  <si>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</si>
  <si>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</si>
  <si>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</si>
  <si>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</si>
  <si>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</si>
  <si>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SUM</t>
  </si>
  <si>
    <t>Odkládací kůly vyrobený z vysoce odolného akátového dřeva.</t>
  </si>
  <si>
    <t>Sedací kůly vyrobený z vysoce odolného akátového dřeva.</t>
  </si>
  <si>
    <t>Terénní skluzavka je vhodným využitím svažitého terénu, nebo kopce na sáňkování.</t>
  </si>
  <si>
    <t>Geodetické zaměření rohů stavby, stabilizace bodů a sestavení laviček.</t>
  </si>
  <si>
    <t>END</t>
  </si>
  <si>
    <t>-</t>
  </si>
  <si>
    <t>Vytýčení výsadeb stromů před jejich založením</t>
  </si>
  <si>
    <t>ks</t>
  </si>
  <si>
    <t>183 10-1221</t>
  </si>
  <si>
    <t>Hloubení jamek pro vysazování rostlin v zemině 1 až 4 s výměnou půdy na 50%, v rovině nebo na svahu, do 1:5 , o objemu přes 0,4 do 1 m3 vč.naložení, složení a odvoz výkopů do 20 km</t>
  </si>
  <si>
    <t>min.velikost jámy</t>
  </si>
  <si>
    <t xml:space="preserve"> 0,5 m3</t>
  </si>
  <si>
    <t>184 10-2114</t>
  </si>
  <si>
    <t>Výsadba dřevin s balem do předem vyhloubené jamky se zalitím v rovině nebo na svahu do 1:5, při, průměru balu přes 400 do 500 mm, se zalitím</t>
  </si>
  <si>
    <t>velikosti ZB 150-175,10-12,12-14</t>
  </si>
  <si>
    <t>184 21-5133</t>
  </si>
  <si>
    <t>Ukotvení dřeviny třemi kůly délky přes 2 do 3 m</t>
  </si>
  <si>
    <t>listnaté stromy</t>
  </si>
  <si>
    <t>holanský typ</t>
  </si>
  <si>
    <t>184 21-5413</t>
  </si>
  <si>
    <t>Zhotovení závlahové mísy u solitérních dřevin v rovině nebo na svahu do 1:5, o průměru mísy přes 1, m</t>
  </si>
  <si>
    <t>184 50-1141</t>
  </si>
  <si>
    <t>Zhotovení obalu kmene z rákosové nebo kokosové rohože v rovině nebo na svahu do 1:5</t>
  </si>
  <si>
    <t>184 80-1121</t>
  </si>
  <si>
    <t>Ošetření vysazených dřevin solitérních v rovině nebo na svahu do 1:5 tj. odplevelení s nakypřením, nebo vypletí, odstranění poškozených částí dřeviny s případným složením odpadu na hromady, naložením</t>
  </si>
  <si>
    <t>na dopravní prostředek a odvozem do 20km se složením</t>
  </si>
  <si>
    <t>184 85-2312</t>
  </si>
  <si>
    <t>Řez stromů výchovný, alejové stromy, výšky přes 4 do 6 m</t>
  </si>
  <si>
    <t>povýsadbobý řez</t>
  </si>
  <si>
    <t>185 80-2114</t>
  </si>
  <si>
    <t>Hnojení půdy nebo tráníku v rovině nebo na svahu do 1:5, umělým hnojivem s rozdělením k jednotlivým, rostlinám</t>
  </si>
  <si>
    <t>při výsadbě</t>
  </si>
  <si>
    <t>998 23-1311</t>
  </si>
  <si>
    <t>Přesun hmot pro sadovnické a krajinářské úpravy, dopravní vzdálenost do 5000 m</t>
  </si>
  <si>
    <t>Instalace chráničky proti okusu</t>
  </si>
  <si>
    <t>R-položka</t>
  </si>
  <si>
    <t>POL12_0</t>
  </si>
  <si>
    <t>Instalace oplocenky kolem stromu</t>
  </si>
  <si>
    <t>muchovník</t>
  </si>
  <si>
    <t>Rostlinný materiál - SOUHRNNÁ CENA (rozpis cen jednotlivých sazenic viz. tabulka SOUPIS ROSTLINNÉHO</t>
  </si>
  <si>
    <t>POL3_0</t>
  </si>
  <si>
    <t>200g/ strom</t>
  </si>
  <si>
    <t>184 91-1421</t>
  </si>
  <si>
    <t>Mulčování vysazených rostlin mulčovací kůrou, tl. do 100 mm, v rovině nebo na svahu do 1:5</t>
  </si>
  <si>
    <t>tl. 100 mm</t>
  </si>
  <si>
    <t>mulčovací kůrou</t>
  </si>
  <si>
    <t>185 85-1121</t>
  </si>
  <si>
    <t>Dovoz vody pro zálivku rostlin na vzdálenost do 1000 m</t>
  </si>
  <si>
    <t>185 85-1129</t>
  </si>
  <si>
    <t>Dovoz vody pro zálivku rostlin, příplatek k ceně za každých dalších i započatých 1000 m</t>
  </si>
  <si>
    <t>Poplatek za uložení odpadu na skládce - biologický odpad</t>
  </si>
  <si>
    <t>OPN</t>
  </si>
  <si>
    <t>POL13_0</t>
  </si>
  <si>
    <t>Pol__0027</t>
  </si>
  <si>
    <t>Oplocenka - 4x kůl prům 6cm délka 1,5 m, půlkulač prům 6cm, délka 1,5m, lesní oplocenka výšky 1,2m, délka 6m</t>
  </si>
  <si>
    <t>rozměry</t>
  </si>
  <si>
    <t>1,5x1,5x1,2 m</t>
  </si>
  <si>
    <t>Tabletové hnojivo s postupným uvolňováním živin</t>
  </si>
  <si>
    <t>10ks/strom</t>
  </si>
  <si>
    <t>Substrát - pro jeden strom - 50l kompost, 20 l kamenivo fr 2-4 mm, zahradnický substrát 30l</t>
  </si>
  <si>
    <t>100l/strom</t>
  </si>
  <si>
    <t>Hydrogel krystaly</t>
  </si>
  <si>
    <t>Štěpka 50/100mm</t>
  </si>
  <si>
    <t>vrstva 100 mm</t>
  </si>
  <si>
    <t>Kůly ke stromům, prům 60-80 mm, délka 3 m</t>
  </si>
  <si>
    <t>Úvazky a příčky pro kotvení stromů</t>
  </si>
  <si>
    <t>Rákosová rohož</t>
  </si>
  <si>
    <t>Plastová chránička proti okusu, výška min. 120 cm</t>
  </si>
  <si>
    <t>Voda na zálivku</t>
  </si>
  <si>
    <t>70l/strom/zálivka</t>
  </si>
  <si>
    <t>2001</t>
  </si>
  <si>
    <t>Amelanchier lamarckii - muchovník, velikost: ZB 150-175</t>
  </si>
  <si>
    <t>kus</t>
  </si>
  <si>
    <t>2002</t>
  </si>
  <si>
    <t>Salix alba, velikost: ZB 10/12</t>
  </si>
  <si>
    <t>2003</t>
  </si>
  <si>
    <t>Juglans regia ´Jupiter´ - ořešák, velikost: ZB 6/8, vysokokmen</t>
  </si>
  <si>
    <t>Vytýčení záhonu před jejich založením</t>
  </si>
  <si>
    <t>184 80-2111</t>
  </si>
  <si>
    <t>Chemické odplevelení před založením kultury, trávníku nebo zpevněných ploch o výměře jednotlivě přes, 20 m2,  v rovině nebo na svahu do 1:5, postřikem na široko</t>
  </si>
  <si>
    <t>aplikace 2x v rozestupech 2 týdny; 2-4 týdny před založením výsadeb</t>
  </si>
  <si>
    <t>111 30-1111</t>
  </si>
  <si>
    <t>Sejmutí drnu tl. do 100 mm v jakékoliv ploše</t>
  </si>
  <si>
    <t>hloubka 10 cm</t>
  </si>
  <si>
    <t>183 20-5121</t>
  </si>
  <si>
    <t>Založení záhonu pro výsadbu rostlin v rovině nebo na svahu do 1:5 na starém trávníku  vč.naložení,, složení a odvoz odpadu do 20 km</t>
  </si>
  <si>
    <t>včetně zapravení kompostu do vegetační vrstvy</t>
  </si>
  <si>
    <t>185 80-2112</t>
  </si>
  <si>
    <t>Hnojení půdy nebo trávníku v rovině nebo na svahu do 1:5, vitahumem, kompostem nebo chlévskou mrvou</t>
  </si>
  <si>
    <t>při založení záhonu</t>
  </si>
  <si>
    <t>183 11-1111</t>
  </si>
  <si>
    <t>Hloubení jamek pro vysazování rostlin v zemině 1 až 4 bez výměny půdy, v rovině nebo na svahu do 1:5, , o objemu do 0,002  m3 vč.naložení, složení a odvoz výkopů do 20 km</t>
  </si>
  <si>
    <t>184 10-2111</t>
  </si>
  <si>
    <t>Výsadba dřevin s balem do předem vyhloubené jamky se zalitím v rovině nebo na svahu do 1:5, při, průměru balu přes 100 do 200 mm</t>
  </si>
  <si>
    <t>184 80-1131</t>
  </si>
  <si>
    <t>Ošetření vysazených dřevin ve skupinách, v rovině nebo na svahu do 1:5</t>
  </si>
  <si>
    <t>184 -1411</t>
  </si>
  <si>
    <t>Zpětný řez keřů po výsadbě netrnitých, výšky do 0,5 m</t>
  </si>
  <si>
    <t>vrstva 10 cm po slehnutí</t>
  </si>
  <si>
    <t>Dovoz vody pro zálivku rostlin, Příplatek k ceně za každých dalších i započatých 1000 m</t>
  </si>
  <si>
    <t>Poplatek za uložení odpadu na skládce</t>
  </si>
  <si>
    <t>drn</t>
  </si>
  <si>
    <t>Instalace kůlu ke keři</t>
  </si>
  <si>
    <t>Aplikace repelentní nátěrové hmoty</t>
  </si>
  <si>
    <t>keře</t>
  </si>
  <si>
    <t>Tabletové hnojivo</t>
  </si>
  <si>
    <t>1ks/keř</t>
  </si>
  <si>
    <t>10l/m2/zálivka</t>
  </si>
  <si>
    <t>Zahradnický kompost</t>
  </si>
  <si>
    <t>vrstva 3 cm v celé ploše</t>
  </si>
  <si>
    <t>vrstva 7 cm</t>
  </si>
  <si>
    <t>Herbicidní přípravek</t>
  </si>
  <si>
    <t>l</t>
  </si>
  <si>
    <t>6l/10 000m2</t>
  </si>
  <si>
    <t>Kůl prům 5 cm, délky 1 m</t>
  </si>
  <si>
    <t>Pol__0024</t>
  </si>
  <si>
    <t>Repelentní nátěrová hmota proti okusu</t>
  </si>
  <si>
    <t>POL1_9</t>
  </si>
  <si>
    <t>500 sazenic/1kg</t>
  </si>
  <si>
    <t>2004</t>
  </si>
  <si>
    <t>Corylus avellana - líska, velikost - Ko 2l, 60/80</t>
  </si>
  <si>
    <t>(10+40)*0,2</t>
  </si>
  <si>
    <t>40*0,2</t>
  </si>
  <si>
    <t>Odkaz na mn. položky pořadí 2 : 8,00000</t>
  </si>
  <si>
    <t>cvičební sestava : 0,45*0,45*0,8*6</t>
  </si>
  <si>
    <t>trávník : 10*0,2</t>
  </si>
  <si>
    <t>Odkaz na mn. položky pořadí 5 : 2,00000*-1</t>
  </si>
  <si>
    <t>Odkaz na mn. položky pořadí 1 : 10,00000</t>
  </si>
  <si>
    <t>Odkaz na mn. položky pořadí 4 : 0,97200</t>
  </si>
  <si>
    <t>Odkaz na mn. položky pořadí 6 : 16,97200*15</t>
  </si>
  <si>
    <t>Odkaz na mn. položky pořadí 6 : 16,97200</t>
  </si>
  <si>
    <t>Odkaz na mn. položky pořadí 5 : 2,00000</t>
  </si>
  <si>
    <t>dopadová plocha štěrková : 40*0,4</t>
  </si>
  <si>
    <t>10</t>
  </si>
  <si>
    <t>Odkaz na mn. položky pořadí 12 : 10,00000</t>
  </si>
  <si>
    <t>10*0,03</t>
  </si>
  <si>
    <t xml:space="preserve">dopadová plocha štěrková : </t>
  </si>
  <si>
    <t>40*0,4*1,05*1,8*1,05</t>
  </si>
  <si>
    <t>cvičební sestava : 0,45*4*0,4*6</t>
  </si>
  <si>
    <t>Odkaz na mn. položky pořadí 19 : 4,32000</t>
  </si>
  <si>
    <t>40*1,1</t>
  </si>
  <si>
    <t>((7*2+3,1*2)*0,4)*1,1</t>
  </si>
  <si>
    <t>40</t>
  </si>
  <si>
    <t>799003</t>
  </si>
  <si>
    <t>Dodávka a montáž cvičební sestavy, včetně kotevních prvků, dopravy a certifikace, přesná specifikace dle PD - VIZ. D.1.06</t>
  </si>
  <si>
    <t>Multifunkční workoutová věž nabízí možnost komplexního procvičení svalstva celého těla.</t>
  </si>
  <si>
    <t>Rozměr: 1,6 x 4,1 x 2,3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</si>
</sst>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q/MuPO3q8yiD59SWFTPpBdQR5xvb7IEYevmnI2I2upkQzigtRyL4IwQBqF/Sg1ld8eCDcBlkB0ZS3YFeBP8LDQ==" saltValue="GhfldSeFnnsGL1pcSrtgw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 t="s">
        <v>47</v>
      </c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SUMIF(F59:F67,A16,I59:I67)+SUMIF(F59:F67,"PSU",I59:I67)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SUMIF(F59:F67,A17,I59:I67)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SUMIF(F59:F67,A18,I59:I67)</f>
        <v>0</v>
      </c>
      <c r="J18" s="85"/>
    </row>
    <row r="19" spans="1:10" ht="23.25" customHeight="1" x14ac:dyDescent="0.2">
      <c r="A19" s="194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SUMIF(F59:F67,A19,I59:I67)</f>
        <v>0</v>
      </c>
      <c r="J19" s="85"/>
    </row>
    <row r="20" spans="1:10" ht="23.25" customHeight="1" x14ac:dyDescent="0.2">
      <c r="A20" s="194" t="s">
        <v>79</v>
      </c>
      <c r="B20" s="38" t="s">
        <v>28</v>
      </c>
      <c r="C20" s="62"/>
      <c r="D20" s="63"/>
      <c r="E20" s="83"/>
      <c r="F20" s="84"/>
      <c r="G20" s="83"/>
      <c r="H20" s="84"/>
      <c r="I20" s="83">
        <f>SUMIF(F59:F67,A20,I59:I67)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'1 2 Pol'!AE215+'1 3 Pol'!AE64+'1 4 Pol'!AE53+'1 5 Pol'!AE92</f>
        <v>0</v>
      </c>
      <c r="G39" s="147">
        <f>'1 2 Pol'!AF215+'1 3 Pol'!AF64+'1 4 Pol'!AF53+'1 5 Pol'!AF92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43</v>
      </c>
      <c r="C41" s="151" t="s">
        <v>47</v>
      </c>
      <c r="D41" s="151"/>
      <c r="E41" s="151"/>
      <c r="F41" s="152">
        <f>'1 2 Pol'!AE215+'1 3 Pol'!AE64+'1 4 Pol'!AE53+'1 5 Pol'!AE92</f>
        <v>0</v>
      </c>
      <c r="G41" s="153">
        <f>'1 2 Pol'!AF215+'1 3 Pol'!AF64+'1 4 Pol'!AF53+'1 5 Pol'!AF92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48</v>
      </c>
      <c r="C42" s="145" t="s">
        <v>49</v>
      </c>
      <c r="D42" s="145"/>
      <c r="E42" s="145"/>
      <c r="F42" s="156">
        <f>'1 2 Pol'!AE215</f>
        <v>0</v>
      </c>
      <c r="G42" s="148">
        <f>'1 2 Pol'!AF215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50</v>
      </c>
      <c r="C43" s="145" t="s">
        <v>51</v>
      </c>
      <c r="D43" s="145"/>
      <c r="E43" s="145"/>
      <c r="F43" s="156">
        <f>'1 3 Pol'!AE64</f>
        <v>0</v>
      </c>
      <c r="G43" s="148">
        <f>'1 3 Pol'!AF64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52</v>
      </c>
      <c r="C44" s="145" t="s">
        <v>53</v>
      </c>
      <c r="D44" s="145"/>
      <c r="E44" s="145"/>
      <c r="F44" s="156">
        <f>'1 4 Pol'!AE53</f>
        <v>0</v>
      </c>
      <c r="G44" s="148">
        <f>'1 4 Pol'!AF53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54</v>
      </c>
      <c r="C45" s="145" t="s">
        <v>55</v>
      </c>
      <c r="D45" s="145"/>
      <c r="E45" s="145"/>
      <c r="F45" s="156">
        <f>'1 5 Pol'!AE92</f>
        <v>0</v>
      </c>
      <c r="G45" s="148">
        <f>'1 5 Pol'!AF92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56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62</v>
      </c>
      <c r="B50" t="s">
        <v>63</v>
      </c>
    </row>
    <row r="51" spans="1:10" x14ac:dyDescent="0.2">
      <c r="A51" t="s">
        <v>62</v>
      </c>
      <c r="B51" t="s">
        <v>64</v>
      </c>
    </row>
    <row r="52" spans="1:10" x14ac:dyDescent="0.2">
      <c r="A52" t="s">
        <v>62</v>
      </c>
      <c r="B52" t="s">
        <v>65</v>
      </c>
    </row>
    <row r="53" spans="1:10" x14ac:dyDescent="0.2">
      <c r="A53" t="s">
        <v>62</v>
      </c>
      <c r="B53" t="s">
        <v>66</v>
      </c>
    </row>
    <row r="56" spans="1:10" ht="15.75" x14ac:dyDescent="0.25">
      <c r="B56" s="173" t="s">
        <v>67</v>
      </c>
    </row>
    <row r="58" spans="1:10" ht="25.5" customHeight="1" x14ac:dyDescent="0.2">
      <c r="A58" s="175"/>
      <c r="B58" s="178" t="s">
        <v>17</v>
      </c>
      <c r="C58" s="178" t="s">
        <v>5</v>
      </c>
      <c r="D58" s="179"/>
      <c r="E58" s="179"/>
      <c r="F58" s="180" t="s">
        <v>68</v>
      </c>
      <c r="G58" s="180"/>
      <c r="H58" s="180"/>
      <c r="I58" s="180" t="s">
        <v>29</v>
      </c>
      <c r="J58" s="180" t="s">
        <v>0</v>
      </c>
    </row>
    <row r="59" spans="1:10" ht="36.75" customHeight="1" x14ac:dyDescent="0.2">
      <c r="A59" s="176"/>
      <c r="B59" s="181" t="s">
        <v>43</v>
      </c>
      <c r="C59" s="182" t="s">
        <v>69</v>
      </c>
      <c r="D59" s="183"/>
      <c r="E59" s="183"/>
      <c r="F59" s="190" t="s">
        <v>24</v>
      </c>
      <c r="G59" s="191"/>
      <c r="H59" s="191"/>
      <c r="I59" s="191">
        <f>'1 2 Pol'!G8+'1 3 Pol'!G8+'1 4 Pol'!G8+'1 5 Pol'!G8</f>
        <v>0</v>
      </c>
      <c r="J59" s="187" t="str">
        <f>IF(I68=0,"",I59/I68*100)</f>
        <v/>
      </c>
    </row>
    <row r="60" spans="1:10" ht="36.75" customHeight="1" x14ac:dyDescent="0.2">
      <c r="A60" s="176"/>
      <c r="B60" s="181" t="s">
        <v>48</v>
      </c>
      <c r="C60" s="182" t="s">
        <v>70</v>
      </c>
      <c r="D60" s="183"/>
      <c r="E60" s="183"/>
      <c r="F60" s="190" t="s">
        <v>24</v>
      </c>
      <c r="G60" s="191"/>
      <c r="H60" s="191"/>
      <c r="I60" s="191">
        <f>'1 3 Pol'!G42+'1 4 Pol'!G37</f>
        <v>0</v>
      </c>
      <c r="J60" s="187" t="str">
        <f>IF(I68=0,"",I60/I68*100)</f>
        <v/>
      </c>
    </row>
    <row r="61" spans="1:10" ht="36.75" customHeight="1" x14ac:dyDescent="0.2">
      <c r="A61" s="176"/>
      <c r="B61" s="181" t="s">
        <v>48</v>
      </c>
      <c r="C61" s="182" t="s">
        <v>71</v>
      </c>
      <c r="D61" s="183"/>
      <c r="E61" s="183"/>
      <c r="F61" s="190" t="s">
        <v>24</v>
      </c>
      <c r="G61" s="191"/>
      <c r="H61" s="191"/>
      <c r="I61" s="191">
        <f>'1 2 Pol'!G87+'1 5 Pol'!G61</f>
        <v>0</v>
      </c>
      <c r="J61" s="187" t="str">
        <f>IF(I68=0,"",I61/I68*100)</f>
        <v/>
      </c>
    </row>
    <row r="62" spans="1:10" ht="36.75" customHeight="1" x14ac:dyDescent="0.2">
      <c r="A62" s="176"/>
      <c r="B62" s="181" t="s">
        <v>54</v>
      </c>
      <c r="C62" s="182" t="s">
        <v>72</v>
      </c>
      <c r="D62" s="183"/>
      <c r="E62" s="183"/>
      <c r="F62" s="190" t="s">
        <v>24</v>
      </c>
      <c r="G62" s="191"/>
      <c r="H62" s="191"/>
      <c r="I62" s="191">
        <f>'1 2 Pol'!G118+'1 5 Pol'!G76</f>
        <v>0</v>
      </c>
      <c r="J62" s="187" t="str">
        <f>IF(I68=0,"",I62/I68*100)</f>
        <v/>
      </c>
    </row>
    <row r="63" spans="1:10" ht="36.75" customHeight="1" x14ac:dyDescent="0.2">
      <c r="A63" s="176"/>
      <c r="B63" s="181" t="s">
        <v>73</v>
      </c>
      <c r="C63" s="182" t="s">
        <v>74</v>
      </c>
      <c r="D63" s="183"/>
      <c r="E63" s="183"/>
      <c r="F63" s="190" t="s">
        <v>24</v>
      </c>
      <c r="G63" s="191"/>
      <c r="H63" s="191"/>
      <c r="I63" s="191">
        <f>'1 2 Pol'!G130</f>
        <v>0</v>
      </c>
      <c r="J63" s="187" t="str">
        <f>IF(I68=0,"",I63/I68*100)</f>
        <v/>
      </c>
    </row>
    <row r="64" spans="1:10" ht="36.75" customHeight="1" x14ac:dyDescent="0.2">
      <c r="A64" s="176"/>
      <c r="B64" s="181" t="s">
        <v>75</v>
      </c>
      <c r="C64" s="182" t="s">
        <v>76</v>
      </c>
      <c r="D64" s="183"/>
      <c r="E64" s="183"/>
      <c r="F64" s="190" t="s">
        <v>24</v>
      </c>
      <c r="G64" s="191"/>
      <c r="H64" s="191"/>
      <c r="I64" s="191">
        <f>'1 2 Pol'!G136+'1 5 Pol'!G80</f>
        <v>0</v>
      </c>
      <c r="J64" s="187" t="str">
        <f>IF(I68=0,"",I64/I68*100)</f>
        <v/>
      </c>
    </row>
    <row r="65" spans="1:10" ht="36.75" customHeight="1" x14ac:dyDescent="0.2">
      <c r="A65" s="176"/>
      <c r="B65" s="181" t="s">
        <v>77</v>
      </c>
      <c r="C65" s="182" t="s">
        <v>78</v>
      </c>
      <c r="D65" s="183"/>
      <c r="E65" s="183"/>
      <c r="F65" s="190" t="s">
        <v>25</v>
      </c>
      <c r="G65" s="191"/>
      <c r="H65" s="191"/>
      <c r="I65" s="191">
        <f>'1 2 Pol'!G139+'1 5 Pol'!G83</f>
        <v>0</v>
      </c>
      <c r="J65" s="187" t="str">
        <f>IF(I68=0,"",I65/I68*100)</f>
        <v/>
      </c>
    </row>
    <row r="66" spans="1:10" ht="36.75" customHeight="1" x14ac:dyDescent="0.2">
      <c r="A66" s="176"/>
      <c r="B66" s="181" t="s">
        <v>79</v>
      </c>
      <c r="C66" s="182" t="s">
        <v>28</v>
      </c>
      <c r="D66" s="183"/>
      <c r="E66" s="183"/>
      <c r="F66" s="190" t="s">
        <v>79</v>
      </c>
      <c r="G66" s="191"/>
      <c r="H66" s="191"/>
      <c r="I66" s="191">
        <f>'1 2 Pol'!G192</f>
        <v>0</v>
      </c>
      <c r="J66" s="187" t="str">
        <f>IF(I68=0,"",I66/I68*100)</f>
        <v/>
      </c>
    </row>
    <row r="67" spans="1:10" ht="36.75" customHeight="1" x14ac:dyDescent="0.2">
      <c r="A67" s="176"/>
      <c r="B67" s="181" t="s">
        <v>80</v>
      </c>
      <c r="C67" s="182" t="s">
        <v>27</v>
      </c>
      <c r="D67" s="183"/>
      <c r="E67" s="183"/>
      <c r="F67" s="190" t="s">
        <v>79</v>
      </c>
      <c r="G67" s="191"/>
      <c r="H67" s="191"/>
      <c r="I67" s="191">
        <f>'1 2 Pol'!G206</f>
        <v>0</v>
      </c>
      <c r="J67" s="187" t="str">
        <f>IF(I68=0,"",I67/I68*100)</f>
        <v/>
      </c>
    </row>
    <row r="68" spans="1:10" ht="25.5" customHeight="1" x14ac:dyDescent="0.2">
      <c r="A68" s="177"/>
      <c r="B68" s="184" t="s">
        <v>1</v>
      </c>
      <c r="C68" s="185"/>
      <c r="D68" s="186"/>
      <c r="E68" s="186"/>
      <c r="F68" s="192"/>
      <c r="G68" s="193"/>
      <c r="H68" s="193"/>
      <c r="I68" s="193">
        <f>SUM(I59:I67)</f>
        <v>0</v>
      </c>
      <c r="J68" s="188">
        <f>SUM(J59:J67)</f>
        <v>0</v>
      </c>
    </row>
    <row r="69" spans="1:10" x14ac:dyDescent="0.2">
      <c r="F69" s="133"/>
      <c r="G69" s="133"/>
      <c r="H69" s="133"/>
      <c r="I69" s="133"/>
      <c r="J69" s="189"/>
    </row>
    <row r="70" spans="1:10" x14ac:dyDescent="0.2">
      <c r="F70" s="133"/>
      <c r="G70" s="133"/>
      <c r="H70" s="133"/>
      <c r="I70" s="133"/>
      <c r="J70" s="189"/>
    </row>
    <row r="71" spans="1:10" x14ac:dyDescent="0.2">
      <c r="F71" s="133"/>
      <c r="G71" s="133"/>
      <c r="H71" s="133"/>
      <c r="I71" s="133"/>
      <c r="J71" s="189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7:E67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4k1YACtMjme7AQH1zC0DwD+Vo+G6cfINFRQdIktqayVHKTir2crYMfSZ3Wo41lOCvVMFlM+KwjegQ+HluVMOxA==" saltValue="KRo86nVw3HTyQNvwTAIPO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6930-7B9F-49EB-9407-281299D688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81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7</v>
      </c>
      <c r="B2" s="49" t="s">
        <v>48</v>
      </c>
      <c r="C2" s="199" t="s">
        <v>83</v>
      </c>
      <c r="D2" s="197"/>
      <c r="E2" s="197"/>
      <c r="F2" s="197"/>
      <c r="G2" s="198"/>
      <c r="AG2" t="s">
        <v>84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84</v>
      </c>
      <c r="AG3" t="s">
        <v>85</v>
      </c>
    </row>
    <row r="4" spans="1:60" ht="24.95" customHeight="1" x14ac:dyDescent="0.2">
      <c r="A4" s="200" t="s">
        <v>9</v>
      </c>
      <c r="B4" s="201" t="s">
        <v>48</v>
      </c>
      <c r="C4" s="202" t="s">
        <v>49</v>
      </c>
      <c r="D4" s="203"/>
      <c r="E4" s="203"/>
      <c r="F4" s="203"/>
      <c r="G4" s="204"/>
      <c r="AG4" t="s">
        <v>86</v>
      </c>
    </row>
    <row r="5" spans="1:60" x14ac:dyDescent="0.2">
      <c r="D5" s="10"/>
    </row>
    <row r="6" spans="1:60" ht="38.25" x14ac:dyDescent="0.2">
      <c r="A6" s="206" t="s">
        <v>87</v>
      </c>
      <c r="B6" s="208" t="s">
        <v>88</v>
      </c>
      <c r="C6" s="208" t="s">
        <v>89</v>
      </c>
      <c r="D6" s="207" t="s">
        <v>90</v>
      </c>
      <c r="E6" s="206" t="s">
        <v>91</v>
      </c>
      <c r="F6" s="205" t="s">
        <v>92</v>
      </c>
      <c r="G6" s="206" t="s">
        <v>29</v>
      </c>
      <c r="H6" s="209" t="s">
        <v>30</v>
      </c>
      <c r="I6" s="209" t="s">
        <v>93</v>
      </c>
      <c r="J6" s="209" t="s">
        <v>31</v>
      </c>
      <c r="K6" s="209" t="s">
        <v>94</v>
      </c>
      <c r="L6" s="209" t="s">
        <v>95</v>
      </c>
      <c r="M6" s="209" t="s">
        <v>96</v>
      </c>
      <c r="N6" s="209" t="s">
        <v>97</v>
      </c>
      <c r="O6" s="209" t="s">
        <v>98</v>
      </c>
      <c r="P6" s="209" t="s">
        <v>99</v>
      </c>
      <c r="Q6" s="209" t="s">
        <v>100</v>
      </c>
      <c r="R6" s="209" t="s">
        <v>101</v>
      </c>
      <c r="S6" s="209" t="s">
        <v>102</v>
      </c>
      <c r="T6" s="209" t="s">
        <v>103</v>
      </c>
      <c r="U6" s="209" t="s">
        <v>104</v>
      </c>
      <c r="V6" s="209" t="s">
        <v>105</v>
      </c>
      <c r="W6" s="209" t="s">
        <v>106</v>
      </c>
      <c r="X6" s="209" t="s">
        <v>107</v>
      </c>
      <c r="Y6" s="209" t="s">
        <v>108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109</v>
      </c>
      <c r="B8" s="228" t="s">
        <v>43</v>
      </c>
      <c r="C8" s="252" t="s">
        <v>69</v>
      </c>
      <c r="D8" s="229"/>
      <c r="E8" s="230"/>
      <c r="F8" s="231"/>
      <c r="G8" s="231">
        <f>SUMIF(AG9:AG86,"&lt;&gt;NOR",G9:G86)</f>
        <v>0</v>
      </c>
      <c r="H8" s="231"/>
      <c r="I8" s="231">
        <f>SUM(I9:I86)</f>
        <v>0</v>
      </c>
      <c r="J8" s="231"/>
      <c r="K8" s="231">
        <f>SUM(K9:K86)</f>
        <v>0</v>
      </c>
      <c r="L8" s="231"/>
      <c r="M8" s="231">
        <f>SUM(M9:M86)</f>
        <v>0</v>
      </c>
      <c r="N8" s="230"/>
      <c r="O8" s="230">
        <f>SUM(O9:O86)</f>
        <v>117.91</v>
      </c>
      <c r="P8" s="230"/>
      <c r="Q8" s="230">
        <f>SUM(Q9:Q86)</f>
        <v>0</v>
      </c>
      <c r="R8" s="231"/>
      <c r="S8" s="231"/>
      <c r="T8" s="232"/>
      <c r="U8" s="226"/>
      <c r="V8" s="226">
        <f>SUM(V9:V86)</f>
        <v>295.05</v>
      </c>
      <c r="W8" s="226"/>
      <c r="X8" s="226"/>
      <c r="Y8" s="226"/>
      <c r="AG8" t="s">
        <v>110</v>
      </c>
    </row>
    <row r="9" spans="1:60" outlineLevel="1" x14ac:dyDescent="0.2">
      <c r="A9" s="234">
        <v>1</v>
      </c>
      <c r="B9" s="235" t="s">
        <v>111</v>
      </c>
      <c r="C9" s="253" t="s">
        <v>112</v>
      </c>
      <c r="D9" s="236" t="s">
        <v>113</v>
      </c>
      <c r="E9" s="237">
        <v>68.3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114</v>
      </c>
      <c r="S9" s="239" t="s">
        <v>115</v>
      </c>
      <c r="T9" s="240" t="s">
        <v>115</v>
      </c>
      <c r="U9" s="220">
        <v>1.34E-2</v>
      </c>
      <c r="V9" s="220">
        <f>ROUND(E9*U9,2)</f>
        <v>0.92</v>
      </c>
      <c r="W9" s="220"/>
      <c r="X9" s="220" t="s">
        <v>116</v>
      </c>
      <c r="Y9" s="220" t="s">
        <v>117</v>
      </c>
      <c r="Z9" s="210"/>
      <c r="AA9" s="210"/>
      <c r="AB9" s="210"/>
      <c r="AC9" s="210"/>
      <c r="AD9" s="210"/>
      <c r="AE9" s="210"/>
      <c r="AF9" s="210"/>
      <c r="AG9" s="210" t="s">
        <v>118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119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1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121</v>
      </c>
      <c r="D11" s="221"/>
      <c r="E11" s="222">
        <v>68.3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2</v>
      </c>
      <c r="B12" s="235" t="s">
        <v>123</v>
      </c>
      <c r="C12" s="253" t="s">
        <v>124</v>
      </c>
      <c r="D12" s="236" t="s">
        <v>113</v>
      </c>
      <c r="E12" s="237">
        <v>56.75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114</v>
      </c>
      <c r="S12" s="239" t="s">
        <v>115</v>
      </c>
      <c r="T12" s="240" t="s">
        <v>115</v>
      </c>
      <c r="U12" s="220">
        <v>0.12</v>
      </c>
      <c r="V12" s="220">
        <f>ROUND(E12*U12,2)</f>
        <v>6.81</v>
      </c>
      <c r="W12" s="220"/>
      <c r="X12" s="220" t="s">
        <v>116</v>
      </c>
      <c r="Y12" s="220" t="s">
        <v>117</v>
      </c>
      <c r="Z12" s="210"/>
      <c r="AA12" s="210"/>
      <c r="AB12" s="210"/>
      <c r="AC12" s="210"/>
      <c r="AD12" s="210"/>
      <c r="AE12" s="210"/>
      <c r="AF12" s="210"/>
      <c r="AG12" s="210" t="s">
        <v>118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2" x14ac:dyDescent="0.2">
      <c r="A13" s="217"/>
      <c r="B13" s="218"/>
      <c r="C13" s="254" t="s">
        <v>125</v>
      </c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1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5" t="s">
        <v>126</v>
      </c>
      <c r="D14" s="221"/>
      <c r="E14" s="222">
        <v>56.75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3</v>
      </c>
      <c r="B15" s="235" t="s">
        <v>127</v>
      </c>
      <c r="C15" s="253" t="s">
        <v>128</v>
      </c>
      <c r="D15" s="236" t="s">
        <v>113</v>
      </c>
      <c r="E15" s="237">
        <v>56.75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114</v>
      </c>
      <c r="S15" s="239" t="s">
        <v>115</v>
      </c>
      <c r="T15" s="240" t="s">
        <v>115</v>
      </c>
      <c r="U15" s="220">
        <v>4.3099999999999999E-2</v>
      </c>
      <c r="V15" s="220">
        <f>ROUND(E15*U15,2)</f>
        <v>2.4500000000000002</v>
      </c>
      <c r="W15" s="220"/>
      <c r="X15" s="220" t="s">
        <v>116</v>
      </c>
      <c r="Y15" s="220" t="s">
        <v>117</v>
      </c>
      <c r="Z15" s="210"/>
      <c r="AA15" s="210"/>
      <c r="AB15" s="210"/>
      <c r="AC15" s="210"/>
      <c r="AD15" s="210"/>
      <c r="AE15" s="210"/>
      <c r="AF15" s="210"/>
      <c r="AG15" s="210" t="s">
        <v>118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17"/>
      <c r="B16" s="218"/>
      <c r="C16" s="254" t="s">
        <v>125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1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5" t="s">
        <v>129</v>
      </c>
      <c r="D17" s="221"/>
      <c r="E17" s="222">
        <v>56.75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122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4</v>
      </c>
      <c r="B18" s="235" t="s">
        <v>130</v>
      </c>
      <c r="C18" s="253" t="s">
        <v>131</v>
      </c>
      <c r="D18" s="236" t="s">
        <v>113</v>
      </c>
      <c r="E18" s="237">
        <v>5.3508399999999998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114</v>
      </c>
      <c r="S18" s="239" t="s">
        <v>115</v>
      </c>
      <c r="T18" s="240" t="s">
        <v>115</v>
      </c>
      <c r="U18" s="220">
        <v>3.5329999999999999</v>
      </c>
      <c r="V18" s="220">
        <f>ROUND(E18*U18,2)</f>
        <v>18.899999999999999</v>
      </c>
      <c r="W18" s="220"/>
      <c r="X18" s="220" t="s">
        <v>116</v>
      </c>
      <c r="Y18" s="220" t="s">
        <v>117</v>
      </c>
      <c r="Z18" s="210"/>
      <c r="AA18" s="210"/>
      <c r="AB18" s="210"/>
      <c r="AC18" s="210"/>
      <c r="AD18" s="210"/>
      <c r="AE18" s="210"/>
      <c r="AF18" s="210"/>
      <c r="AG18" s="210" t="s">
        <v>118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4" t="s">
        <v>132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5" t="s">
        <v>133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122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5" t="s">
        <v>134</v>
      </c>
      <c r="D21" s="221"/>
      <c r="E21" s="222">
        <v>0.42399999999999999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5" t="s">
        <v>135</v>
      </c>
      <c r="D22" s="221"/>
      <c r="E22" s="222">
        <v>0.8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5" t="s">
        <v>136</v>
      </c>
      <c r="D23" s="221"/>
      <c r="E23" s="222">
        <v>1.3440000000000001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122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5" t="s">
        <v>137</v>
      </c>
      <c r="D24" s="221"/>
      <c r="E24" s="222">
        <v>1.1519999999999999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122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5" t="s">
        <v>138</v>
      </c>
      <c r="D25" s="221"/>
      <c r="E25" s="222">
        <v>1.4424399999999999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122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5" t="s">
        <v>139</v>
      </c>
      <c r="D26" s="221"/>
      <c r="E26" s="222">
        <v>0.18840000000000001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122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5</v>
      </c>
      <c r="B27" s="235" t="s">
        <v>140</v>
      </c>
      <c r="C27" s="253" t="s">
        <v>141</v>
      </c>
      <c r="D27" s="236" t="s">
        <v>113</v>
      </c>
      <c r="E27" s="237">
        <v>62.6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114</v>
      </c>
      <c r="S27" s="239" t="s">
        <v>115</v>
      </c>
      <c r="T27" s="240" t="s">
        <v>115</v>
      </c>
      <c r="U27" s="220">
        <v>1.0999999999999999E-2</v>
      </c>
      <c r="V27" s="220">
        <f>ROUND(E27*U27,2)</f>
        <v>0.69</v>
      </c>
      <c r="W27" s="220"/>
      <c r="X27" s="220" t="s">
        <v>116</v>
      </c>
      <c r="Y27" s="220" t="s">
        <v>117</v>
      </c>
      <c r="Z27" s="210"/>
      <c r="AA27" s="210"/>
      <c r="AB27" s="210"/>
      <c r="AC27" s="210"/>
      <c r="AD27" s="210"/>
      <c r="AE27" s="210"/>
      <c r="AF27" s="210"/>
      <c r="AG27" s="210" t="s">
        <v>118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4" t="s">
        <v>142</v>
      </c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120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5" t="s">
        <v>143</v>
      </c>
      <c r="D29" s="221"/>
      <c r="E29" s="222">
        <v>8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122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5" t="s">
        <v>144</v>
      </c>
      <c r="D30" s="221"/>
      <c r="E30" s="222">
        <v>26.6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122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5" t="s">
        <v>145</v>
      </c>
      <c r="D31" s="221"/>
      <c r="E31" s="222">
        <v>28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122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6</v>
      </c>
      <c r="B32" s="235" t="s">
        <v>146</v>
      </c>
      <c r="C32" s="253" t="s">
        <v>147</v>
      </c>
      <c r="D32" s="236" t="s">
        <v>113</v>
      </c>
      <c r="E32" s="237">
        <v>67.800839999999994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 t="s">
        <v>114</v>
      </c>
      <c r="S32" s="239" t="s">
        <v>115</v>
      </c>
      <c r="T32" s="240" t="s">
        <v>115</v>
      </c>
      <c r="U32" s="220">
        <v>1.0999999999999999E-2</v>
      </c>
      <c r="V32" s="220">
        <f>ROUND(E32*U32,2)</f>
        <v>0.75</v>
      </c>
      <c r="W32" s="220"/>
      <c r="X32" s="220" t="s">
        <v>116</v>
      </c>
      <c r="Y32" s="220" t="s">
        <v>117</v>
      </c>
      <c r="Z32" s="210"/>
      <c r="AA32" s="210"/>
      <c r="AB32" s="210"/>
      <c r="AC32" s="210"/>
      <c r="AD32" s="210"/>
      <c r="AE32" s="210"/>
      <c r="AF32" s="210"/>
      <c r="AG32" s="210" t="s">
        <v>148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142</v>
      </c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5" t="s">
        <v>149</v>
      </c>
      <c r="D34" s="221"/>
      <c r="E34" s="222">
        <v>-62.6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122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5" t="s">
        <v>150</v>
      </c>
      <c r="D35" s="221"/>
      <c r="E35" s="222">
        <v>68.3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122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5" t="s">
        <v>129</v>
      </c>
      <c r="D36" s="221"/>
      <c r="E36" s="222">
        <v>56.75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122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5" t="s">
        <v>151</v>
      </c>
      <c r="D37" s="221"/>
      <c r="E37" s="222">
        <v>5.3508399999999998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122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4">
        <v>7</v>
      </c>
      <c r="B38" s="235" t="s">
        <v>152</v>
      </c>
      <c r="C38" s="253" t="s">
        <v>153</v>
      </c>
      <c r="D38" s="236" t="s">
        <v>113</v>
      </c>
      <c r="E38" s="237">
        <v>1017.01256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 t="s">
        <v>114</v>
      </c>
      <c r="S38" s="239" t="s">
        <v>115</v>
      </c>
      <c r="T38" s="240" t="s">
        <v>115</v>
      </c>
      <c r="U38" s="220">
        <v>0</v>
      </c>
      <c r="V38" s="220">
        <f>ROUND(E38*U38,2)</f>
        <v>0</v>
      </c>
      <c r="W38" s="220"/>
      <c r="X38" s="220" t="s">
        <v>116</v>
      </c>
      <c r="Y38" s="220" t="s">
        <v>117</v>
      </c>
      <c r="Z38" s="210"/>
      <c r="AA38" s="210"/>
      <c r="AB38" s="210"/>
      <c r="AC38" s="210"/>
      <c r="AD38" s="210"/>
      <c r="AE38" s="210"/>
      <c r="AF38" s="210"/>
      <c r="AG38" s="210" t="s">
        <v>148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4" t="s">
        <v>142</v>
      </c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120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5" t="s">
        <v>154</v>
      </c>
      <c r="D40" s="221"/>
      <c r="E40" s="222">
        <v>1017.01256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122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4">
        <v>8</v>
      </c>
      <c r="B41" s="235" t="s">
        <v>155</v>
      </c>
      <c r="C41" s="253" t="s">
        <v>156</v>
      </c>
      <c r="D41" s="236" t="s">
        <v>113</v>
      </c>
      <c r="E41" s="237">
        <v>130.40083999999999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114</v>
      </c>
      <c r="S41" s="239" t="s">
        <v>115</v>
      </c>
      <c r="T41" s="240" t="s">
        <v>115</v>
      </c>
      <c r="U41" s="220">
        <v>5.2999999999999999E-2</v>
      </c>
      <c r="V41" s="220">
        <f>ROUND(E41*U41,2)</f>
        <v>6.91</v>
      </c>
      <c r="W41" s="220"/>
      <c r="X41" s="220" t="s">
        <v>116</v>
      </c>
      <c r="Y41" s="220" t="s">
        <v>117</v>
      </c>
      <c r="Z41" s="210"/>
      <c r="AA41" s="210"/>
      <c r="AB41" s="210"/>
      <c r="AC41" s="210"/>
      <c r="AD41" s="210"/>
      <c r="AE41" s="210"/>
      <c r="AF41" s="210"/>
      <c r="AG41" s="210" t="s">
        <v>148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5" t="s">
        <v>157</v>
      </c>
      <c r="D42" s="221"/>
      <c r="E42" s="222">
        <v>67.800839999999994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122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5" t="s">
        <v>158</v>
      </c>
      <c r="D43" s="221"/>
      <c r="E43" s="222">
        <v>62.6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122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4">
        <v>9</v>
      </c>
      <c r="B44" s="235" t="s">
        <v>159</v>
      </c>
      <c r="C44" s="253" t="s">
        <v>160</v>
      </c>
      <c r="D44" s="236" t="s">
        <v>113</v>
      </c>
      <c r="E44" s="237">
        <v>62.6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 t="s">
        <v>114</v>
      </c>
      <c r="S44" s="239" t="s">
        <v>115</v>
      </c>
      <c r="T44" s="240" t="s">
        <v>115</v>
      </c>
      <c r="U44" s="220">
        <v>8.9999999999999993E-3</v>
      </c>
      <c r="V44" s="220">
        <f>ROUND(E44*U44,2)</f>
        <v>0.56000000000000005</v>
      </c>
      <c r="W44" s="220"/>
      <c r="X44" s="220" t="s">
        <v>116</v>
      </c>
      <c r="Y44" s="220" t="s">
        <v>117</v>
      </c>
      <c r="Z44" s="210"/>
      <c r="AA44" s="210"/>
      <c r="AB44" s="210"/>
      <c r="AC44" s="210"/>
      <c r="AD44" s="210"/>
      <c r="AE44" s="210"/>
      <c r="AF44" s="210"/>
      <c r="AG44" s="210" t="s">
        <v>118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158</v>
      </c>
      <c r="D45" s="221"/>
      <c r="E45" s="222">
        <v>62.6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122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4">
        <v>10</v>
      </c>
      <c r="B46" s="235" t="s">
        <v>161</v>
      </c>
      <c r="C46" s="253" t="s">
        <v>162</v>
      </c>
      <c r="D46" s="236" t="s">
        <v>113</v>
      </c>
      <c r="E46" s="237">
        <v>38.630839999999999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114</v>
      </c>
      <c r="S46" s="239" t="s">
        <v>115</v>
      </c>
      <c r="T46" s="240" t="s">
        <v>115</v>
      </c>
      <c r="U46" s="220">
        <v>1.1499999999999999</v>
      </c>
      <c r="V46" s="220">
        <f>ROUND(E46*U46,2)</f>
        <v>44.43</v>
      </c>
      <c r="W46" s="220"/>
      <c r="X46" s="220" t="s">
        <v>116</v>
      </c>
      <c r="Y46" s="220" t="s">
        <v>117</v>
      </c>
      <c r="Z46" s="210"/>
      <c r="AA46" s="210"/>
      <c r="AB46" s="210"/>
      <c r="AC46" s="210"/>
      <c r="AD46" s="210"/>
      <c r="AE46" s="210"/>
      <c r="AF46" s="210"/>
      <c r="AG46" s="210" t="s">
        <v>118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4" t="s">
        <v>163</v>
      </c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5" t="s">
        <v>164</v>
      </c>
      <c r="D48" s="221"/>
      <c r="E48" s="222">
        <v>9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5" t="s">
        <v>138</v>
      </c>
      <c r="D49" s="221"/>
      <c r="E49" s="222">
        <v>1.4424399999999999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122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5" t="s">
        <v>139</v>
      </c>
      <c r="D50" s="221"/>
      <c r="E50" s="222">
        <v>0.18840000000000001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122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5" t="s">
        <v>145</v>
      </c>
      <c r="D51" s="221"/>
      <c r="E51" s="222">
        <v>28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122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11</v>
      </c>
      <c r="B52" s="235" t="s">
        <v>165</v>
      </c>
      <c r="C52" s="253" t="s">
        <v>166</v>
      </c>
      <c r="D52" s="236" t="s">
        <v>167</v>
      </c>
      <c r="E52" s="237">
        <v>306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168</v>
      </c>
      <c r="S52" s="239" t="s">
        <v>115</v>
      </c>
      <c r="T52" s="240" t="s">
        <v>115</v>
      </c>
      <c r="U52" s="220">
        <v>0.20300000000000001</v>
      </c>
      <c r="V52" s="220">
        <f>ROUND(E52*U52,2)</f>
        <v>62.12</v>
      </c>
      <c r="W52" s="220"/>
      <c r="X52" s="220" t="s">
        <v>116</v>
      </c>
      <c r="Y52" s="220" t="s">
        <v>117</v>
      </c>
      <c r="Z52" s="210"/>
      <c r="AA52" s="210"/>
      <c r="AB52" s="210"/>
      <c r="AC52" s="210"/>
      <c r="AD52" s="210"/>
      <c r="AE52" s="210"/>
      <c r="AF52" s="210"/>
      <c r="AG52" s="210" t="s">
        <v>118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2" x14ac:dyDescent="0.2">
      <c r="A53" s="217"/>
      <c r="B53" s="218"/>
      <c r="C53" s="254" t="s">
        <v>169</v>
      </c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120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1" t="str">
        <f>C53</f>
        <v>s vyprofilováním, s přihnojením organickým hnojivem, naložením a odvozem shrabků a pokosené trávy na vzdálenost do 10 km a s jejich složením,</v>
      </c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6" t="s">
        <v>170</v>
      </c>
      <c r="D54" s="243"/>
      <c r="E54" s="243"/>
      <c r="F54" s="243"/>
      <c r="G54" s="243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171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172</v>
      </c>
      <c r="D55" s="221"/>
      <c r="E55" s="222">
        <v>306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122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4">
        <v>12</v>
      </c>
      <c r="B56" s="235" t="s">
        <v>173</v>
      </c>
      <c r="C56" s="253" t="s">
        <v>174</v>
      </c>
      <c r="D56" s="236" t="s">
        <v>167</v>
      </c>
      <c r="E56" s="237">
        <v>306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114</v>
      </c>
      <c r="S56" s="239" t="s">
        <v>115</v>
      </c>
      <c r="T56" s="240" t="s">
        <v>115</v>
      </c>
      <c r="U56" s="220">
        <v>0.254</v>
      </c>
      <c r="V56" s="220">
        <f>ROUND(E56*U56,2)</f>
        <v>77.72</v>
      </c>
      <c r="W56" s="220"/>
      <c r="X56" s="220" t="s">
        <v>116</v>
      </c>
      <c r="Y56" s="220" t="s">
        <v>117</v>
      </c>
      <c r="Z56" s="210"/>
      <c r="AA56" s="210"/>
      <c r="AB56" s="210"/>
      <c r="AC56" s="210"/>
      <c r="AD56" s="210"/>
      <c r="AE56" s="210"/>
      <c r="AF56" s="210"/>
      <c r="AG56" s="210" t="s">
        <v>148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54" t="s">
        <v>175</v>
      </c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120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1" t="str">
        <f>C57</f>
        <v>s případným nutným přemístěním hromad nebo dočasných skládek na místo potřeby ze vzdálenosti do 30 m, v rovině nebo ve svahu do 1 : 5,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5" t="s">
        <v>176</v>
      </c>
      <c r="D58" s="221"/>
      <c r="E58" s="222">
        <v>306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122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4">
        <v>13</v>
      </c>
      <c r="B59" s="235" t="s">
        <v>177</v>
      </c>
      <c r="C59" s="253" t="s">
        <v>178</v>
      </c>
      <c r="D59" s="236" t="s">
        <v>167</v>
      </c>
      <c r="E59" s="237">
        <v>306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 t="s">
        <v>168</v>
      </c>
      <c r="S59" s="239" t="s">
        <v>115</v>
      </c>
      <c r="T59" s="240" t="s">
        <v>115</v>
      </c>
      <c r="U59" s="220">
        <v>0.09</v>
      </c>
      <c r="V59" s="220">
        <f>ROUND(E59*U59,2)</f>
        <v>27.54</v>
      </c>
      <c r="W59" s="220"/>
      <c r="X59" s="220" t="s">
        <v>116</v>
      </c>
      <c r="Y59" s="220" t="s">
        <v>117</v>
      </c>
      <c r="Z59" s="210"/>
      <c r="AA59" s="210"/>
      <c r="AB59" s="210"/>
      <c r="AC59" s="210"/>
      <c r="AD59" s="210"/>
      <c r="AE59" s="210"/>
      <c r="AF59" s="210"/>
      <c r="AG59" s="210" t="s">
        <v>118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4" t="s">
        <v>179</v>
      </c>
      <c r="D60" s="242"/>
      <c r="E60" s="242"/>
      <c r="F60" s="242"/>
      <c r="G60" s="242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120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5" t="s">
        <v>176</v>
      </c>
      <c r="D61" s="221"/>
      <c r="E61" s="222">
        <v>306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122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4">
        <v>14</v>
      </c>
      <c r="B62" s="235" t="s">
        <v>180</v>
      </c>
      <c r="C62" s="253" t="s">
        <v>181</v>
      </c>
      <c r="D62" s="236" t="s">
        <v>167</v>
      </c>
      <c r="E62" s="237">
        <v>50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9" t="s">
        <v>168</v>
      </c>
      <c r="S62" s="239" t="s">
        <v>115</v>
      </c>
      <c r="T62" s="240" t="s">
        <v>115</v>
      </c>
      <c r="U62" s="220">
        <v>0.17100000000000001</v>
      </c>
      <c r="V62" s="220">
        <f>ROUND(E62*U62,2)</f>
        <v>8.5500000000000007</v>
      </c>
      <c r="W62" s="220"/>
      <c r="X62" s="220" t="s">
        <v>116</v>
      </c>
      <c r="Y62" s="220" t="s">
        <v>117</v>
      </c>
      <c r="Z62" s="210"/>
      <c r="AA62" s="210"/>
      <c r="AB62" s="210"/>
      <c r="AC62" s="210"/>
      <c r="AD62" s="210"/>
      <c r="AE62" s="210"/>
      <c r="AF62" s="210"/>
      <c r="AG62" s="210" t="s">
        <v>118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4" t="s">
        <v>179</v>
      </c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120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5" t="s">
        <v>182</v>
      </c>
      <c r="D64" s="221"/>
      <c r="E64" s="222">
        <v>50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122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4">
        <v>15</v>
      </c>
      <c r="B65" s="235" t="s">
        <v>183</v>
      </c>
      <c r="C65" s="253" t="s">
        <v>184</v>
      </c>
      <c r="D65" s="236" t="s">
        <v>167</v>
      </c>
      <c r="E65" s="237">
        <v>50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9" t="s">
        <v>114</v>
      </c>
      <c r="S65" s="239" t="s">
        <v>115</v>
      </c>
      <c r="T65" s="240" t="s">
        <v>115</v>
      </c>
      <c r="U65" s="220">
        <v>0.34200000000000003</v>
      </c>
      <c r="V65" s="220">
        <f>ROUND(E65*U65,2)</f>
        <v>17.100000000000001</v>
      </c>
      <c r="W65" s="220"/>
      <c r="X65" s="220" t="s">
        <v>116</v>
      </c>
      <c r="Y65" s="220" t="s">
        <v>117</v>
      </c>
      <c r="Z65" s="210"/>
      <c r="AA65" s="210"/>
      <c r="AB65" s="210"/>
      <c r="AC65" s="210"/>
      <c r="AD65" s="210"/>
      <c r="AE65" s="210"/>
      <c r="AF65" s="210"/>
      <c r="AG65" s="210" t="s">
        <v>118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4" t="s">
        <v>185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120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1" t="str">
        <f>C66</f>
        <v>s případným nutným přemístěním hromad nebo dočasných skládek na místo potřeby ze vzdálenosti do 30 m, ve svahu sklonu přes 1 : 5,</v>
      </c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5" t="s">
        <v>186</v>
      </c>
      <c r="D67" s="221"/>
      <c r="E67" s="222">
        <v>50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122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16</v>
      </c>
      <c r="B68" s="235" t="s">
        <v>187</v>
      </c>
      <c r="C68" s="253" t="s">
        <v>188</v>
      </c>
      <c r="D68" s="236" t="s">
        <v>167</v>
      </c>
      <c r="E68" s="237">
        <v>306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9" t="s">
        <v>168</v>
      </c>
      <c r="S68" s="239" t="s">
        <v>115</v>
      </c>
      <c r="T68" s="240" t="s">
        <v>115</v>
      </c>
      <c r="U68" s="220">
        <v>2E-3</v>
      </c>
      <c r="V68" s="220">
        <f>ROUND(E68*U68,2)</f>
        <v>0.61</v>
      </c>
      <c r="W68" s="220"/>
      <c r="X68" s="220" t="s">
        <v>116</v>
      </c>
      <c r="Y68" s="220" t="s">
        <v>117</v>
      </c>
      <c r="Z68" s="210"/>
      <c r="AA68" s="210"/>
      <c r="AB68" s="210"/>
      <c r="AC68" s="210"/>
      <c r="AD68" s="210"/>
      <c r="AE68" s="210"/>
      <c r="AF68" s="210"/>
      <c r="AG68" s="210" t="s">
        <v>118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5" t="s">
        <v>189</v>
      </c>
      <c r="D69" s="221"/>
      <c r="E69" s="222">
        <v>306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122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17</v>
      </c>
      <c r="B70" s="235" t="s">
        <v>190</v>
      </c>
      <c r="C70" s="253" t="s">
        <v>191</v>
      </c>
      <c r="D70" s="236" t="s">
        <v>113</v>
      </c>
      <c r="E70" s="237">
        <v>67.800839999999994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9" t="s">
        <v>114</v>
      </c>
      <c r="S70" s="239" t="s">
        <v>115</v>
      </c>
      <c r="T70" s="240" t="s">
        <v>115</v>
      </c>
      <c r="U70" s="220">
        <v>0</v>
      </c>
      <c r="V70" s="220">
        <f>ROUND(E70*U70,2)</f>
        <v>0</v>
      </c>
      <c r="W70" s="220"/>
      <c r="X70" s="220" t="s">
        <v>116</v>
      </c>
      <c r="Y70" s="220" t="s">
        <v>117</v>
      </c>
      <c r="Z70" s="210"/>
      <c r="AA70" s="210"/>
      <c r="AB70" s="210"/>
      <c r="AC70" s="210"/>
      <c r="AD70" s="210"/>
      <c r="AE70" s="210"/>
      <c r="AF70" s="210"/>
      <c r="AG70" s="210" t="s">
        <v>118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5" t="s">
        <v>157</v>
      </c>
      <c r="D71" s="221"/>
      <c r="E71" s="222">
        <v>67.800839999999994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122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18</v>
      </c>
      <c r="B72" s="235" t="s">
        <v>192</v>
      </c>
      <c r="C72" s="253" t="s">
        <v>193</v>
      </c>
      <c r="D72" s="236" t="s">
        <v>113</v>
      </c>
      <c r="E72" s="237">
        <v>53.2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9"/>
      <c r="S72" s="239" t="s">
        <v>194</v>
      </c>
      <c r="T72" s="240" t="s">
        <v>195</v>
      </c>
      <c r="U72" s="220">
        <v>0.35699999999999998</v>
      </c>
      <c r="V72" s="220">
        <f>ROUND(E72*U72,2)</f>
        <v>18.989999999999998</v>
      </c>
      <c r="W72" s="220"/>
      <c r="X72" s="220" t="s">
        <v>116</v>
      </c>
      <c r="Y72" s="220" t="s">
        <v>117</v>
      </c>
      <c r="Z72" s="210"/>
      <c r="AA72" s="210"/>
      <c r="AB72" s="210"/>
      <c r="AC72" s="210"/>
      <c r="AD72" s="210"/>
      <c r="AE72" s="210"/>
      <c r="AF72" s="210"/>
      <c r="AG72" s="210" t="s">
        <v>118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5" t="s">
        <v>196</v>
      </c>
      <c r="D73" s="221"/>
      <c r="E73" s="222">
        <v>53.2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122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19</v>
      </c>
      <c r="B74" s="235" t="s">
        <v>197</v>
      </c>
      <c r="C74" s="253" t="s">
        <v>198</v>
      </c>
      <c r="D74" s="236" t="s">
        <v>199</v>
      </c>
      <c r="E74" s="237">
        <v>9.18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1E-3</v>
      </c>
      <c r="O74" s="237">
        <f>ROUND(E74*N74,2)</f>
        <v>0.01</v>
      </c>
      <c r="P74" s="237">
        <v>0</v>
      </c>
      <c r="Q74" s="237">
        <f>ROUND(E74*P74,2)</f>
        <v>0</v>
      </c>
      <c r="R74" s="239" t="s">
        <v>200</v>
      </c>
      <c r="S74" s="239" t="s">
        <v>115</v>
      </c>
      <c r="T74" s="240" t="s">
        <v>115</v>
      </c>
      <c r="U74" s="220">
        <v>0</v>
      </c>
      <c r="V74" s="220">
        <f>ROUND(E74*U74,2)</f>
        <v>0</v>
      </c>
      <c r="W74" s="220"/>
      <c r="X74" s="220" t="s">
        <v>201</v>
      </c>
      <c r="Y74" s="220" t="s">
        <v>117</v>
      </c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5" t="s">
        <v>203</v>
      </c>
      <c r="D75" s="221"/>
      <c r="E75" s="222">
        <v>9.18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122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20</v>
      </c>
      <c r="B76" s="235" t="s">
        <v>204</v>
      </c>
      <c r="C76" s="253" t="s">
        <v>205</v>
      </c>
      <c r="D76" s="236" t="s">
        <v>113</v>
      </c>
      <c r="E76" s="237">
        <v>10.64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0.6</v>
      </c>
      <c r="O76" s="237">
        <f>ROUND(E76*N76,2)</f>
        <v>6.38</v>
      </c>
      <c r="P76" s="237">
        <v>0</v>
      </c>
      <c r="Q76" s="237">
        <f>ROUND(E76*P76,2)</f>
        <v>0</v>
      </c>
      <c r="R76" s="239" t="s">
        <v>200</v>
      </c>
      <c r="S76" s="239" t="s">
        <v>115</v>
      </c>
      <c r="T76" s="240" t="s">
        <v>115</v>
      </c>
      <c r="U76" s="220">
        <v>0</v>
      </c>
      <c r="V76" s="220">
        <f>ROUND(E76*U76,2)</f>
        <v>0</v>
      </c>
      <c r="W76" s="220"/>
      <c r="X76" s="220" t="s">
        <v>201</v>
      </c>
      <c r="Y76" s="220" t="s">
        <v>117</v>
      </c>
      <c r="Z76" s="210"/>
      <c r="AA76" s="210"/>
      <c r="AB76" s="210"/>
      <c r="AC76" s="210"/>
      <c r="AD76" s="210"/>
      <c r="AE76" s="210"/>
      <c r="AF76" s="210"/>
      <c r="AG76" s="210" t="s">
        <v>202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5" t="s">
        <v>206</v>
      </c>
      <c r="D77" s="221"/>
      <c r="E77" s="222">
        <v>10.64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122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4">
        <v>21</v>
      </c>
      <c r="B78" s="235" t="s">
        <v>207</v>
      </c>
      <c r="C78" s="253" t="s">
        <v>208</v>
      </c>
      <c r="D78" s="236" t="s">
        <v>209</v>
      </c>
      <c r="E78" s="237">
        <v>2.80193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1</v>
      </c>
      <c r="O78" s="237">
        <f>ROUND(E78*N78,2)</f>
        <v>2.8</v>
      </c>
      <c r="P78" s="237">
        <v>0</v>
      </c>
      <c r="Q78" s="237">
        <f>ROUND(E78*P78,2)</f>
        <v>0</v>
      </c>
      <c r="R78" s="239" t="s">
        <v>200</v>
      </c>
      <c r="S78" s="239" t="s">
        <v>115</v>
      </c>
      <c r="T78" s="240" t="s">
        <v>115</v>
      </c>
      <c r="U78" s="220">
        <v>0</v>
      </c>
      <c r="V78" s="220">
        <f>ROUND(E78*U78,2)</f>
        <v>0</v>
      </c>
      <c r="W78" s="220"/>
      <c r="X78" s="220" t="s">
        <v>201</v>
      </c>
      <c r="Y78" s="220" t="s">
        <v>117</v>
      </c>
      <c r="Z78" s="210"/>
      <c r="AA78" s="210"/>
      <c r="AB78" s="210"/>
      <c r="AC78" s="210"/>
      <c r="AD78" s="210"/>
      <c r="AE78" s="210"/>
      <c r="AF78" s="210"/>
      <c r="AG78" s="210" t="s">
        <v>202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5" t="s">
        <v>210</v>
      </c>
      <c r="D79" s="221"/>
      <c r="E79" s="222">
        <v>2.80193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122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4">
        <v>22</v>
      </c>
      <c r="B80" s="235" t="s">
        <v>211</v>
      </c>
      <c r="C80" s="253" t="s">
        <v>212</v>
      </c>
      <c r="D80" s="236" t="s">
        <v>209</v>
      </c>
      <c r="E80" s="237">
        <v>17.860499999999998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1</v>
      </c>
      <c r="O80" s="237">
        <f>ROUND(E80*N80,2)</f>
        <v>17.86</v>
      </c>
      <c r="P80" s="237">
        <v>0</v>
      </c>
      <c r="Q80" s="237">
        <f>ROUND(E80*P80,2)</f>
        <v>0</v>
      </c>
      <c r="R80" s="239"/>
      <c r="S80" s="239" t="s">
        <v>194</v>
      </c>
      <c r="T80" s="240" t="s">
        <v>213</v>
      </c>
      <c r="U80" s="220">
        <v>0</v>
      </c>
      <c r="V80" s="220">
        <f>ROUND(E80*U80,2)</f>
        <v>0</v>
      </c>
      <c r="W80" s="220"/>
      <c r="X80" s="220" t="s">
        <v>201</v>
      </c>
      <c r="Y80" s="220" t="s">
        <v>117</v>
      </c>
      <c r="Z80" s="210"/>
      <c r="AA80" s="210"/>
      <c r="AB80" s="210"/>
      <c r="AC80" s="210"/>
      <c r="AD80" s="210"/>
      <c r="AE80" s="210"/>
      <c r="AF80" s="210"/>
      <c r="AG80" s="210" t="s">
        <v>202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5" t="s">
        <v>214</v>
      </c>
      <c r="D81" s="221"/>
      <c r="E81" s="222">
        <v>17.860499999999998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122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4">
        <v>23</v>
      </c>
      <c r="B82" s="235" t="s">
        <v>215</v>
      </c>
      <c r="C82" s="253" t="s">
        <v>216</v>
      </c>
      <c r="D82" s="236" t="s">
        <v>209</v>
      </c>
      <c r="E82" s="237">
        <v>90.493200000000002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1</v>
      </c>
      <c r="O82" s="237">
        <f>ROUND(E82*N82,2)</f>
        <v>90.49</v>
      </c>
      <c r="P82" s="237">
        <v>0</v>
      </c>
      <c r="Q82" s="237">
        <f>ROUND(E82*P82,2)</f>
        <v>0</v>
      </c>
      <c r="R82" s="239" t="s">
        <v>200</v>
      </c>
      <c r="S82" s="239" t="s">
        <v>195</v>
      </c>
      <c r="T82" s="240" t="s">
        <v>195</v>
      </c>
      <c r="U82" s="220">
        <v>0</v>
      </c>
      <c r="V82" s="220">
        <f>ROUND(E82*U82,2)</f>
        <v>0</v>
      </c>
      <c r="W82" s="220"/>
      <c r="X82" s="220" t="s">
        <v>201</v>
      </c>
      <c r="Y82" s="220" t="s">
        <v>117</v>
      </c>
      <c r="Z82" s="210"/>
      <c r="AA82" s="210"/>
      <c r="AB82" s="210"/>
      <c r="AC82" s="210"/>
      <c r="AD82" s="210"/>
      <c r="AE82" s="210"/>
      <c r="AF82" s="210"/>
      <c r="AG82" s="210" t="s">
        <v>202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5" t="s">
        <v>217</v>
      </c>
      <c r="D83" s="221"/>
      <c r="E83" s="222">
        <v>90.493200000000002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122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4">
        <v>24</v>
      </c>
      <c r="B84" s="235" t="s">
        <v>218</v>
      </c>
      <c r="C84" s="253" t="s">
        <v>219</v>
      </c>
      <c r="D84" s="236" t="s">
        <v>209</v>
      </c>
      <c r="E84" s="237">
        <v>0.36597000000000002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1</v>
      </c>
      <c r="O84" s="237">
        <f>ROUND(E84*N84,2)</f>
        <v>0.37</v>
      </c>
      <c r="P84" s="237">
        <v>0</v>
      </c>
      <c r="Q84" s="237">
        <f>ROUND(E84*P84,2)</f>
        <v>0</v>
      </c>
      <c r="R84" s="239" t="s">
        <v>200</v>
      </c>
      <c r="S84" s="239" t="s">
        <v>115</v>
      </c>
      <c r="T84" s="240" t="s">
        <v>115</v>
      </c>
      <c r="U84" s="220">
        <v>0</v>
      </c>
      <c r="V84" s="220">
        <f>ROUND(E84*U84,2)</f>
        <v>0</v>
      </c>
      <c r="W84" s="220"/>
      <c r="X84" s="220" t="s">
        <v>201</v>
      </c>
      <c r="Y84" s="220" t="s">
        <v>117</v>
      </c>
      <c r="Z84" s="210"/>
      <c r="AA84" s="210"/>
      <c r="AB84" s="210"/>
      <c r="AC84" s="210"/>
      <c r="AD84" s="210"/>
      <c r="AE84" s="210"/>
      <c r="AF84" s="210"/>
      <c r="AG84" s="210" t="s">
        <v>202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5" t="s">
        <v>220</v>
      </c>
      <c r="D85" s="221"/>
      <c r="E85" s="222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122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5" t="s">
        <v>221</v>
      </c>
      <c r="D86" s="221"/>
      <c r="E86" s="222">
        <v>0.36597000000000002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122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7" t="s">
        <v>109</v>
      </c>
      <c r="B87" s="228" t="s">
        <v>48</v>
      </c>
      <c r="C87" s="252" t="s">
        <v>71</v>
      </c>
      <c r="D87" s="229"/>
      <c r="E87" s="230"/>
      <c r="F87" s="231"/>
      <c r="G87" s="231">
        <f>SUMIF(AG88:AG117,"&lt;&gt;NOR",G88:G117)</f>
        <v>0</v>
      </c>
      <c r="H87" s="231"/>
      <c r="I87" s="231">
        <f>SUM(I88:I117)</f>
        <v>0</v>
      </c>
      <c r="J87" s="231"/>
      <c r="K87" s="231">
        <f>SUM(K88:K117)</f>
        <v>0</v>
      </c>
      <c r="L87" s="231"/>
      <c r="M87" s="231">
        <f>SUM(M88:M117)</f>
        <v>0</v>
      </c>
      <c r="N87" s="230"/>
      <c r="O87" s="230">
        <f>SUM(O88:O117)</f>
        <v>11.069999999999999</v>
      </c>
      <c r="P87" s="230"/>
      <c r="Q87" s="230">
        <f>SUM(Q88:Q117)</f>
        <v>0</v>
      </c>
      <c r="R87" s="231"/>
      <c r="S87" s="231"/>
      <c r="T87" s="232"/>
      <c r="U87" s="226"/>
      <c r="V87" s="226">
        <f>SUM(V88:V117)</f>
        <v>61.03</v>
      </c>
      <c r="W87" s="226"/>
      <c r="X87" s="226"/>
      <c r="Y87" s="226"/>
      <c r="AG87" t="s">
        <v>110</v>
      </c>
    </row>
    <row r="88" spans="1:60" outlineLevel="1" x14ac:dyDescent="0.2">
      <c r="A88" s="234">
        <v>25</v>
      </c>
      <c r="B88" s="235" t="s">
        <v>222</v>
      </c>
      <c r="C88" s="253" t="s">
        <v>223</v>
      </c>
      <c r="D88" s="236" t="s">
        <v>113</v>
      </c>
      <c r="E88" s="237">
        <v>3.72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2.5249999999999999</v>
      </c>
      <c r="O88" s="237">
        <f>ROUND(E88*N88,2)</f>
        <v>9.39</v>
      </c>
      <c r="P88" s="237">
        <v>0</v>
      </c>
      <c r="Q88" s="237">
        <f>ROUND(E88*P88,2)</f>
        <v>0</v>
      </c>
      <c r="R88" s="239" t="s">
        <v>224</v>
      </c>
      <c r="S88" s="239" t="s">
        <v>115</v>
      </c>
      <c r="T88" s="240" t="s">
        <v>115</v>
      </c>
      <c r="U88" s="220">
        <v>0.47699999999999998</v>
      </c>
      <c r="V88" s="220">
        <f>ROUND(E88*U88,2)</f>
        <v>1.77</v>
      </c>
      <c r="W88" s="220"/>
      <c r="X88" s="220" t="s">
        <v>116</v>
      </c>
      <c r="Y88" s="220" t="s">
        <v>117</v>
      </c>
      <c r="Z88" s="210"/>
      <c r="AA88" s="210"/>
      <c r="AB88" s="210"/>
      <c r="AC88" s="210"/>
      <c r="AD88" s="210"/>
      <c r="AE88" s="210"/>
      <c r="AF88" s="210"/>
      <c r="AG88" s="210" t="s">
        <v>118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5" t="s">
        <v>133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122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5" t="s">
        <v>134</v>
      </c>
      <c r="D90" s="221"/>
      <c r="E90" s="222">
        <v>0.42399999999999999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122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5" t="s">
        <v>135</v>
      </c>
      <c r="D91" s="221"/>
      <c r="E91" s="222">
        <v>0.8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122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5" t="s">
        <v>136</v>
      </c>
      <c r="D92" s="221"/>
      <c r="E92" s="222">
        <v>1.3440000000000001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122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5" t="s">
        <v>137</v>
      </c>
      <c r="D93" s="221"/>
      <c r="E93" s="222">
        <v>1.1519999999999999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122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26</v>
      </c>
      <c r="B94" s="235" t="s">
        <v>225</v>
      </c>
      <c r="C94" s="253" t="s">
        <v>226</v>
      </c>
      <c r="D94" s="236" t="s">
        <v>167</v>
      </c>
      <c r="E94" s="237">
        <v>15.06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3.9199999999999999E-2</v>
      </c>
      <c r="O94" s="237">
        <f>ROUND(E94*N94,2)</f>
        <v>0.59</v>
      </c>
      <c r="P94" s="237">
        <v>0</v>
      </c>
      <c r="Q94" s="237">
        <f>ROUND(E94*P94,2)</f>
        <v>0</v>
      </c>
      <c r="R94" s="239" t="s">
        <v>224</v>
      </c>
      <c r="S94" s="239" t="s">
        <v>115</v>
      </c>
      <c r="T94" s="240" t="s">
        <v>115</v>
      </c>
      <c r="U94" s="220">
        <v>1.05</v>
      </c>
      <c r="V94" s="220">
        <f>ROUND(E94*U94,2)</f>
        <v>15.81</v>
      </c>
      <c r="W94" s="220"/>
      <c r="X94" s="220" t="s">
        <v>116</v>
      </c>
      <c r="Y94" s="220" t="s">
        <v>117</v>
      </c>
      <c r="Z94" s="210"/>
      <c r="AA94" s="210"/>
      <c r="AB94" s="210"/>
      <c r="AC94" s="210"/>
      <c r="AD94" s="210"/>
      <c r="AE94" s="210"/>
      <c r="AF94" s="210"/>
      <c r="AG94" s="210" t="s">
        <v>118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2" x14ac:dyDescent="0.2">
      <c r="A95" s="217"/>
      <c r="B95" s="218"/>
      <c r="C95" s="254" t="s">
        <v>227</v>
      </c>
      <c r="D95" s="242"/>
      <c r="E95" s="242"/>
      <c r="F95" s="242"/>
      <c r="G95" s="24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120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1" t="str">
        <f>C95</f>
        <v>bednění svislé nebo šikmé (odkloněné), půdorysně přímé nebo zalomené, stěn základových patek ve volných nebo zapažených jámách, rýhách, šachtách, včetně případných vzpěr,</v>
      </c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5" t="s">
        <v>133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122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5" t="s">
        <v>228</v>
      </c>
      <c r="D97" s="221"/>
      <c r="E97" s="222">
        <v>1.94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122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5" t="s">
        <v>229</v>
      </c>
      <c r="D98" s="221"/>
      <c r="E98" s="222">
        <v>3.2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122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5" t="s">
        <v>230</v>
      </c>
      <c r="D99" s="221"/>
      <c r="E99" s="222">
        <v>4.16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122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5" t="s">
        <v>231</v>
      </c>
      <c r="D100" s="221"/>
      <c r="E100" s="222">
        <v>5.76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122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4">
        <v>27</v>
      </c>
      <c r="B101" s="235" t="s">
        <v>232</v>
      </c>
      <c r="C101" s="253" t="s">
        <v>233</v>
      </c>
      <c r="D101" s="236" t="s">
        <v>167</v>
      </c>
      <c r="E101" s="237">
        <v>15.06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9" t="s">
        <v>224</v>
      </c>
      <c r="S101" s="239" t="s">
        <v>115</v>
      </c>
      <c r="T101" s="240" t="s">
        <v>115</v>
      </c>
      <c r="U101" s="220">
        <v>0.32</v>
      </c>
      <c r="V101" s="220">
        <f>ROUND(E101*U101,2)</f>
        <v>4.82</v>
      </c>
      <c r="W101" s="220"/>
      <c r="X101" s="220" t="s">
        <v>116</v>
      </c>
      <c r="Y101" s="220" t="s">
        <v>117</v>
      </c>
      <c r="Z101" s="210"/>
      <c r="AA101" s="210"/>
      <c r="AB101" s="210"/>
      <c r="AC101" s="210"/>
      <c r="AD101" s="210"/>
      <c r="AE101" s="210"/>
      <c r="AF101" s="210"/>
      <c r="AG101" s="210" t="s">
        <v>118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2" x14ac:dyDescent="0.2">
      <c r="A102" s="217"/>
      <c r="B102" s="218"/>
      <c r="C102" s="254" t="s">
        <v>227</v>
      </c>
      <c r="D102" s="242"/>
      <c r="E102" s="242"/>
      <c r="F102" s="242"/>
      <c r="G102" s="242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120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1" t="str">
        <f>C102</f>
        <v>bednění svislé nebo šikmé (odkloněné), půdorysně přímé nebo zalomené, stěn základových patek ve volných nebo zapažených jámách, rýhách, šachtách, včetně případných vzpěr,</v>
      </c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6" t="s">
        <v>234</v>
      </c>
      <c r="D103" s="243"/>
      <c r="E103" s="243"/>
      <c r="F103" s="243"/>
      <c r="G103" s="243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171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5" t="s">
        <v>235</v>
      </c>
      <c r="D104" s="221"/>
      <c r="E104" s="222">
        <v>15.06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122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4">
        <v>28</v>
      </c>
      <c r="B105" s="235" t="s">
        <v>236</v>
      </c>
      <c r="C105" s="253" t="s">
        <v>237</v>
      </c>
      <c r="D105" s="236" t="s">
        <v>167</v>
      </c>
      <c r="E105" s="237">
        <v>393.77800000000002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5.0000000000000001E-4</v>
      </c>
      <c r="O105" s="237">
        <f>ROUND(E105*N105,2)</f>
        <v>0.2</v>
      </c>
      <c r="P105" s="237">
        <v>0</v>
      </c>
      <c r="Q105" s="237">
        <f>ROUND(E105*P105,2)</f>
        <v>0</v>
      </c>
      <c r="R105" s="239" t="s">
        <v>238</v>
      </c>
      <c r="S105" s="239" t="s">
        <v>115</v>
      </c>
      <c r="T105" s="240" t="s">
        <v>115</v>
      </c>
      <c r="U105" s="220">
        <v>9.4E-2</v>
      </c>
      <c r="V105" s="220">
        <f>ROUND(E105*U105,2)</f>
        <v>37.020000000000003</v>
      </c>
      <c r="W105" s="220"/>
      <c r="X105" s="220" t="s">
        <v>116</v>
      </c>
      <c r="Y105" s="220" t="s">
        <v>117</v>
      </c>
      <c r="Z105" s="210"/>
      <c r="AA105" s="210"/>
      <c r="AB105" s="210"/>
      <c r="AC105" s="210"/>
      <c r="AD105" s="210"/>
      <c r="AE105" s="210"/>
      <c r="AF105" s="210"/>
      <c r="AG105" s="210" t="s">
        <v>118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5" t="s">
        <v>239</v>
      </c>
      <c r="D106" s="221"/>
      <c r="E106" s="222">
        <v>331.65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122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5" t="s">
        <v>240</v>
      </c>
      <c r="D107" s="221"/>
      <c r="E107" s="222">
        <v>20.988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122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5" t="s">
        <v>241</v>
      </c>
      <c r="D108" s="221"/>
      <c r="E108" s="222">
        <v>17.974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122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5" t="s">
        <v>242</v>
      </c>
      <c r="D109" s="221"/>
      <c r="E109" s="222">
        <v>11.726000000000001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122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5" t="s">
        <v>243</v>
      </c>
      <c r="D110" s="221"/>
      <c r="E110" s="222">
        <v>11.44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122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4">
        <v>29</v>
      </c>
      <c r="B111" s="235" t="s">
        <v>244</v>
      </c>
      <c r="C111" s="253" t="s">
        <v>245</v>
      </c>
      <c r="D111" s="236" t="s">
        <v>167</v>
      </c>
      <c r="E111" s="237">
        <v>31.5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3.0000000000000001E-5</v>
      </c>
      <c r="O111" s="237">
        <f>ROUND(E111*N111,2)</f>
        <v>0</v>
      </c>
      <c r="P111" s="237">
        <v>0</v>
      </c>
      <c r="Q111" s="237">
        <f>ROUND(E111*P111,2)</f>
        <v>0</v>
      </c>
      <c r="R111" s="239" t="s">
        <v>238</v>
      </c>
      <c r="S111" s="239" t="s">
        <v>115</v>
      </c>
      <c r="T111" s="240" t="s">
        <v>115</v>
      </c>
      <c r="U111" s="220">
        <v>5.0999999999999997E-2</v>
      </c>
      <c r="V111" s="220">
        <f>ROUND(E111*U111,2)</f>
        <v>1.61</v>
      </c>
      <c r="W111" s="220"/>
      <c r="X111" s="220" t="s">
        <v>116</v>
      </c>
      <c r="Y111" s="220" t="s">
        <v>117</v>
      </c>
      <c r="Z111" s="210"/>
      <c r="AA111" s="210"/>
      <c r="AB111" s="210"/>
      <c r="AC111" s="210"/>
      <c r="AD111" s="210"/>
      <c r="AE111" s="210"/>
      <c r="AF111" s="210"/>
      <c r="AG111" s="210" t="s">
        <v>118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5" t="s">
        <v>246</v>
      </c>
      <c r="D112" s="221"/>
      <c r="E112" s="222">
        <v>31.5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122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4">
        <v>30</v>
      </c>
      <c r="B113" s="235" t="s">
        <v>247</v>
      </c>
      <c r="C113" s="253" t="s">
        <v>248</v>
      </c>
      <c r="D113" s="236" t="s">
        <v>249</v>
      </c>
      <c r="E113" s="237">
        <v>2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0.43652999999999997</v>
      </c>
      <c r="O113" s="237">
        <f>ROUND(E113*N113,2)</f>
        <v>0.87</v>
      </c>
      <c r="P113" s="237">
        <v>0</v>
      </c>
      <c r="Q113" s="237">
        <f>ROUND(E113*P113,2)</f>
        <v>0</v>
      </c>
      <c r="R113" s="239" t="s">
        <v>250</v>
      </c>
      <c r="S113" s="239" t="s">
        <v>115</v>
      </c>
      <c r="T113" s="240" t="s">
        <v>115</v>
      </c>
      <c r="U113" s="220">
        <v>0</v>
      </c>
      <c r="V113" s="220">
        <f>ROUND(E113*U113,2)</f>
        <v>0</v>
      </c>
      <c r="W113" s="220"/>
      <c r="X113" s="220" t="s">
        <v>251</v>
      </c>
      <c r="Y113" s="220" t="s">
        <v>117</v>
      </c>
      <c r="Z113" s="210"/>
      <c r="AA113" s="210"/>
      <c r="AB113" s="210"/>
      <c r="AC113" s="210"/>
      <c r="AD113" s="210"/>
      <c r="AE113" s="210"/>
      <c r="AF113" s="210"/>
      <c r="AG113" s="210" t="s">
        <v>252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2" x14ac:dyDescent="0.2">
      <c r="A114" s="217"/>
      <c r="B114" s="218"/>
      <c r="C114" s="254" t="s">
        <v>253</v>
      </c>
      <c r="D114" s="242"/>
      <c r="E114" s="242"/>
      <c r="F114" s="242"/>
      <c r="G114" s="242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120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41" t="str">
        <f>C114</f>
        <v>Lože pro trativody, položení trubek, obsyp potrubí sypaninou z vhodných hornin, nebo materiálem připraveným podél výkopu ve vzdálenosti do 3 m od jeho kraje.  Bez výkopu rýhy.</v>
      </c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5" t="s">
        <v>254</v>
      </c>
      <c r="D115" s="221"/>
      <c r="E115" s="222">
        <v>2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122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4">
        <v>31</v>
      </c>
      <c r="B116" s="235" t="s">
        <v>255</v>
      </c>
      <c r="C116" s="253" t="s">
        <v>256</v>
      </c>
      <c r="D116" s="236" t="s">
        <v>167</v>
      </c>
      <c r="E116" s="237">
        <v>33.075000000000003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5.0000000000000001E-4</v>
      </c>
      <c r="O116" s="237">
        <f>ROUND(E116*N116,2)</f>
        <v>0.02</v>
      </c>
      <c r="P116" s="237">
        <v>0</v>
      </c>
      <c r="Q116" s="237">
        <f>ROUND(E116*P116,2)</f>
        <v>0</v>
      </c>
      <c r="R116" s="239" t="s">
        <v>200</v>
      </c>
      <c r="S116" s="239" t="s">
        <v>115</v>
      </c>
      <c r="T116" s="240" t="s">
        <v>115</v>
      </c>
      <c r="U116" s="220">
        <v>0</v>
      </c>
      <c r="V116" s="220">
        <f>ROUND(E116*U116,2)</f>
        <v>0</v>
      </c>
      <c r="W116" s="220"/>
      <c r="X116" s="220" t="s">
        <v>201</v>
      </c>
      <c r="Y116" s="220" t="s">
        <v>117</v>
      </c>
      <c r="Z116" s="210"/>
      <c r="AA116" s="210"/>
      <c r="AB116" s="210"/>
      <c r="AC116" s="210"/>
      <c r="AD116" s="210"/>
      <c r="AE116" s="210"/>
      <c r="AF116" s="210"/>
      <c r="AG116" s="210" t="s">
        <v>202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5" t="s">
        <v>257</v>
      </c>
      <c r="D117" s="221"/>
      <c r="E117" s="222">
        <v>33.075000000000003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122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27" t="s">
        <v>109</v>
      </c>
      <c r="B118" s="228" t="s">
        <v>54</v>
      </c>
      <c r="C118" s="252" t="s">
        <v>72</v>
      </c>
      <c r="D118" s="229"/>
      <c r="E118" s="230"/>
      <c r="F118" s="231"/>
      <c r="G118" s="231">
        <f>SUMIF(AG119:AG129,"&lt;&gt;NOR",G119:G129)</f>
        <v>0</v>
      </c>
      <c r="H118" s="231"/>
      <c r="I118" s="231">
        <f>SUM(I119:I129)</f>
        <v>0</v>
      </c>
      <c r="J118" s="231"/>
      <c r="K118" s="231">
        <f>SUM(K119:K129)</f>
        <v>0</v>
      </c>
      <c r="L118" s="231"/>
      <c r="M118" s="231">
        <f>SUM(M119:M129)</f>
        <v>0</v>
      </c>
      <c r="N118" s="230"/>
      <c r="O118" s="230">
        <f>SUM(O119:O129)</f>
        <v>175.81000000000003</v>
      </c>
      <c r="P118" s="230"/>
      <c r="Q118" s="230">
        <f>SUM(Q119:Q129)</f>
        <v>0</v>
      </c>
      <c r="R118" s="231"/>
      <c r="S118" s="231"/>
      <c r="T118" s="232"/>
      <c r="U118" s="226"/>
      <c r="V118" s="226">
        <f>SUM(V119:V129)</f>
        <v>88.609999999999985</v>
      </c>
      <c r="W118" s="226"/>
      <c r="X118" s="226"/>
      <c r="Y118" s="226"/>
      <c r="AG118" t="s">
        <v>110</v>
      </c>
    </row>
    <row r="119" spans="1:60" ht="22.5" outlineLevel="1" x14ac:dyDescent="0.2">
      <c r="A119" s="234">
        <v>32</v>
      </c>
      <c r="B119" s="235" t="s">
        <v>258</v>
      </c>
      <c r="C119" s="253" t="s">
        <v>259</v>
      </c>
      <c r="D119" s="236" t="s">
        <v>167</v>
      </c>
      <c r="E119" s="237">
        <v>472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39" t="s">
        <v>114</v>
      </c>
      <c r="S119" s="239" t="s">
        <v>115</v>
      </c>
      <c r="T119" s="240" t="s">
        <v>115</v>
      </c>
      <c r="U119" s="220">
        <v>0.15</v>
      </c>
      <c r="V119" s="220">
        <f>ROUND(E119*U119,2)</f>
        <v>70.8</v>
      </c>
      <c r="W119" s="220"/>
      <c r="X119" s="220" t="s">
        <v>116</v>
      </c>
      <c r="Y119" s="220" t="s">
        <v>117</v>
      </c>
      <c r="Z119" s="210"/>
      <c r="AA119" s="210"/>
      <c r="AB119" s="210"/>
      <c r="AC119" s="210"/>
      <c r="AD119" s="210"/>
      <c r="AE119" s="210"/>
      <c r="AF119" s="210"/>
      <c r="AG119" s="210" t="s">
        <v>118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4" t="s">
        <v>260</v>
      </c>
      <c r="D120" s="242"/>
      <c r="E120" s="242"/>
      <c r="F120" s="242"/>
      <c r="G120" s="242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120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1" t="str">
        <f>C120</f>
        <v>z rostlé horniny tř.1 - 4 pod násypy z hornin soudržných do 92% PS a hornin nesoudržných sypkých relativní ulehlosti I(d) do 0,8</v>
      </c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5" t="s">
        <v>261</v>
      </c>
      <c r="D121" s="221"/>
      <c r="E121" s="222">
        <v>472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122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4">
        <v>33</v>
      </c>
      <c r="B122" s="235" t="s">
        <v>262</v>
      </c>
      <c r="C122" s="253" t="s">
        <v>263</v>
      </c>
      <c r="D122" s="236" t="s">
        <v>167</v>
      </c>
      <c r="E122" s="237">
        <v>140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0.378</v>
      </c>
      <c r="O122" s="237">
        <f>ROUND(E122*N122,2)</f>
        <v>52.92</v>
      </c>
      <c r="P122" s="237">
        <v>0</v>
      </c>
      <c r="Q122" s="237">
        <f>ROUND(E122*P122,2)</f>
        <v>0</v>
      </c>
      <c r="R122" s="239" t="s">
        <v>264</v>
      </c>
      <c r="S122" s="239" t="s">
        <v>115</v>
      </c>
      <c r="T122" s="240" t="s">
        <v>115</v>
      </c>
      <c r="U122" s="220">
        <v>2.5999999999999999E-2</v>
      </c>
      <c r="V122" s="220">
        <f>ROUND(E122*U122,2)</f>
        <v>3.64</v>
      </c>
      <c r="W122" s="220"/>
      <c r="X122" s="220" t="s">
        <v>116</v>
      </c>
      <c r="Y122" s="220" t="s">
        <v>117</v>
      </c>
      <c r="Z122" s="210"/>
      <c r="AA122" s="210"/>
      <c r="AB122" s="210"/>
      <c r="AC122" s="210"/>
      <c r="AD122" s="210"/>
      <c r="AE122" s="210"/>
      <c r="AF122" s="210"/>
      <c r="AG122" s="210" t="s">
        <v>118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5" t="s">
        <v>265</v>
      </c>
      <c r="D123" s="221"/>
      <c r="E123" s="222">
        <v>140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122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4">
        <v>34</v>
      </c>
      <c r="B124" s="235" t="s">
        <v>266</v>
      </c>
      <c r="C124" s="253" t="s">
        <v>267</v>
      </c>
      <c r="D124" s="236" t="s">
        <v>167</v>
      </c>
      <c r="E124" s="237">
        <v>266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0.441</v>
      </c>
      <c r="O124" s="237">
        <f>ROUND(E124*N124,2)</f>
        <v>117.31</v>
      </c>
      <c r="P124" s="237">
        <v>0</v>
      </c>
      <c r="Q124" s="237">
        <f>ROUND(E124*P124,2)</f>
        <v>0</v>
      </c>
      <c r="R124" s="239" t="s">
        <v>264</v>
      </c>
      <c r="S124" s="239" t="s">
        <v>115</v>
      </c>
      <c r="T124" s="240" t="s">
        <v>115</v>
      </c>
      <c r="U124" s="220">
        <v>2.9000000000000001E-2</v>
      </c>
      <c r="V124" s="220">
        <f>ROUND(E124*U124,2)</f>
        <v>7.71</v>
      </c>
      <c r="W124" s="220"/>
      <c r="X124" s="220" t="s">
        <v>116</v>
      </c>
      <c r="Y124" s="220" t="s">
        <v>117</v>
      </c>
      <c r="Z124" s="210"/>
      <c r="AA124" s="210"/>
      <c r="AB124" s="210"/>
      <c r="AC124" s="210"/>
      <c r="AD124" s="210"/>
      <c r="AE124" s="210"/>
      <c r="AF124" s="210"/>
      <c r="AG124" s="210" t="s">
        <v>118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5" t="s">
        <v>268</v>
      </c>
      <c r="D125" s="221"/>
      <c r="E125" s="222">
        <v>266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122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34">
        <v>35</v>
      </c>
      <c r="B126" s="235" t="s">
        <v>269</v>
      </c>
      <c r="C126" s="253" t="s">
        <v>270</v>
      </c>
      <c r="D126" s="236" t="s">
        <v>167</v>
      </c>
      <c r="E126" s="237">
        <v>9.6162500000000009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0.58020000000000005</v>
      </c>
      <c r="O126" s="237">
        <f>ROUND(E126*N126,2)</f>
        <v>5.58</v>
      </c>
      <c r="P126" s="237">
        <v>0</v>
      </c>
      <c r="Q126" s="237">
        <f>ROUND(E126*P126,2)</f>
        <v>0</v>
      </c>
      <c r="R126" s="239" t="s">
        <v>264</v>
      </c>
      <c r="S126" s="239" t="s">
        <v>115</v>
      </c>
      <c r="T126" s="240" t="s">
        <v>115</v>
      </c>
      <c r="U126" s="220">
        <v>0.67200000000000004</v>
      </c>
      <c r="V126" s="220">
        <f>ROUND(E126*U126,2)</f>
        <v>6.46</v>
      </c>
      <c r="W126" s="220"/>
      <c r="X126" s="220" t="s">
        <v>116</v>
      </c>
      <c r="Y126" s="220" t="s">
        <v>117</v>
      </c>
      <c r="Z126" s="210"/>
      <c r="AA126" s="210"/>
      <c r="AB126" s="210"/>
      <c r="AC126" s="210"/>
      <c r="AD126" s="210"/>
      <c r="AE126" s="210"/>
      <c r="AF126" s="210"/>
      <c r="AG126" s="210" t="s">
        <v>118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4" t="s">
        <v>271</v>
      </c>
      <c r="D127" s="242"/>
      <c r="E127" s="242"/>
      <c r="F127" s="242"/>
      <c r="G127" s="242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120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41" t="str">
        <f>C127</f>
        <v>lomařsky upraveného rigolového, bez vyplnění spár v ploše vodorovné nebo ve sklonu, s provedením lože tl. 50 mm</v>
      </c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6" t="s">
        <v>272</v>
      </c>
      <c r="D128" s="243"/>
      <c r="E128" s="243"/>
      <c r="F128" s="243"/>
      <c r="G128" s="243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171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5" t="s">
        <v>273</v>
      </c>
      <c r="D129" s="221"/>
      <c r="E129" s="222">
        <v>9.6162500000000009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122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27" t="s">
        <v>109</v>
      </c>
      <c r="B130" s="228" t="s">
        <v>73</v>
      </c>
      <c r="C130" s="252" t="s">
        <v>74</v>
      </c>
      <c r="D130" s="229"/>
      <c r="E130" s="230"/>
      <c r="F130" s="231"/>
      <c r="G130" s="231">
        <f>SUMIF(AG131:AG135,"&lt;&gt;NOR",G131:G135)</f>
        <v>0</v>
      </c>
      <c r="H130" s="231"/>
      <c r="I130" s="231">
        <f>SUM(I131:I135)</f>
        <v>0</v>
      </c>
      <c r="J130" s="231"/>
      <c r="K130" s="231">
        <f>SUM(K131:K135)</f>
        <v>0</v>
      </c>
      <c r="L130" s="231"/>
      <c r="M130" s="231">
        <f>SUM(M131:M135)</f>
        <v>0</v>
      </c>
      <c r="N130" s="230"/>
      <c r="O130" s="230">
        <f>SUM(O131:O135)</f>
        <v>1.8399999999999999</v>
      </c>
      <c r="P130" s="230"/>
      <c r="Q130" s="230">
        <f>SUM(Q131:Q135)</f>
        <v>0</v>
      </c>
      <c r="R130" s="231"/>
      <c r="S130" s="231"/>
      <c r="T130" s="232"/>
      <c r="U130" s="226"/>
      <c r="V130" s="226">
        <f>SUM(V131:V135)</f>
        <v>1.8</v>
      </c>
      <c r="W130" s="226"/>
      <c r="X130" s="226"/>
      <c r="Y130" s="226"/>
      <c r="AG130" t="s">
        <v>110</v>
      </c>
    </row>
    <row r="131" spans="1:60" outlineLevel="1" x14ac:dyDescent="0.2">
      <c r="A131" s="234">
        <v>36</v>
      </c>
      <c r="B131" s="235" t="s">
        <v>274</v>
      </c>
      <c r="C131" s="253" t="s">
        <v>275</v>
      </c>
      <c r="D131" s="236" t="s">
        <v>113</v>
      </c>
      <c r="E131" s="237">
        <v>0.37680000000000002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2.5249999999999999</v>
      </c>
      <c r="O131" s="237">
        <f>ROUND(E131*N131,2)</f>
        <v>0.95</v>
      </c>
      <c r="P131" s="237">
        <v>0</v>
      </c>
      <c r="Q131" s="237">
        <f>ROUND(E131*P131,2)</f>
        <v>0</v>
      </c>
      <c r="R131" s="239" t="s">
        <v>264</v>
      </c>
      <c r="S131" s="239" t="s">
        <v>115</v>
      </c>
      <c r="T131" s="240" t="s">
        <v>115</v>
      </c>
      <c r="U131" s="220">
        <v>1.44</v>
      </c>
      <c r="V131" s="220">
        <f>ROUND(E131*U131,2)</f>
        <v>0.54</v>
      </c>
      <c r="W131" s="220"/>
      <c r="X131" s="220" t="s">
        <v>116</v>
      </c>
      <c r="Y131" s="220" t="s">
        <v>117</v>
      </c>
      <c r="Z131" s="210"/>
      <c r="AA131" s="210"/>
      <c r="AB131" s="210"/>
      <c r="AC131" s="210"/>
      <c r="AD131" s="210"/>
      <c r="AE131" s="210"/>
      <c r="AF131" s="210"/>
      <c r="AG131" s="210" t="s">
        <v>118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4" t="s">
        <v>276</v>
      </c>
      <c r="D132" s="242"/>
      <c r="E132" s="242"/>
      <c r="F132" s="242"/>
      <c r="G132" s="242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120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5" t="s">
        <v>277</v>
      </c>
      <c r="D133" s="221"/>
      <c r="E133" s="222">
        <v>0.37680000000000002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122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34">
        <v>37</v>
      </c>
      <c r="B134" s="235" t="s">
        <v>278</v>
      </c>
      <c r="C134" s="253" t="s">
        <v>279</v>
      </c>
      <c r="D134" s="236" t="s">
        <v>249</v>
      </c>
      <c r="E134" s="237">
        <v>3.14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0.28349999999999997</v>
      </c>
      <c r="O134" s="237">
        <f>ROUND(E134*N134,2)</f>
        <v>0.89</v>
      </c>
      <c r="P134" s="237">
        <v>0</v>
      </c>
      <c r="Q134" s="237">
        <f>ROUND(E134*P134,2)</f>
        <v>0</v>
      </c>
      <c r="R134" s="239"/>
      <c r="S134" s="239" t="s">
        <v>194</v>
      </c>
      <c r="T134" s="240" t="s">
        <v>213</v>
      </c>
      <c r="U134" s="220">
        <v>0.4</v>
      </c>
      <c r="V134" s="220">
        <f>ROUND(E134*U134,2)</f>
        <v>1.26</v>
      </c>
      <c r="W134" s="220"/>
      <c r="X134" s="220" t="s">
        <v>116</v>
      </c>
      <c r="Y134" s="220" t="s">
        <v>117</v>
      </c>
      <c r="Z134" s="210"/>
      <c r="AA134" s="210"/>
      <c r="AB134" s="210"/>
      <c r="AC134" s="210"/>
      <c r="AD134" s="210"/>
      <c r="AE134" s="210"/>
      <c r="AF134" s="210"/>
      <c r="AG134" s="210" t="s">
        <v>118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5" t="s">
        <v>280</v>
      </c>
      <c r="D135" s="221"/>
      <c r="E135" s="222">
        <v>3.14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122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7" t="s">
        <v>109</v>
      </c>
      <c r="B136" s="228" t="s">
        <v>75</v>
      </c>
      <c r="C136" s="252" t="s">
        <v>76</v>
      </c>
      <c r="D136" s="229"/>
      <c r="E136" s="230"/>
      <c r="F136" s="231"/>
      <c r="G136" s="231">
        <f>SUMIF(AG137:AG138,"&lt;&gt;NOR",G137:G138)</f>
        <v>0</v>
      </c>
      <c r="H136" s="231"/>
      <c r="I136" s="231">
        <f>SUM(I137:I138)</f>
        <v>0</v>
      </c>
      <c r="J136" s="231"/>
      <c r="K136" s="231">
        <f>SUM(K137:K138)</f>
        <v>0</v>
      </c>
      <c r="L136" s="231"/>
      <c r="M136" s="231">
        <f>SUM(M137:M138)</f>
        <v>0</v>
      </c>
      <c r="N136" s="230"/>
      <c r="O136" s="230">
        <f>SUM(O137:O138)</f>
        <v>0</v>
      </c>
      <c r="P136" s="230"/>
      <c r="Q136" s="230">
        <f>SUM(Q137:Q138)</f>
        <v>0</v>
      </c>
      <c r="R136" s="231"/>
      <c r="S136" s="231"/>
      <c r="T136" s="232"/>
      <c r="U136" s="226"/>
      <c r="V136" s="226">
        <f>SUM(V137:V138)</f>
        <v>286.95999999999998</v>
      </c>
      <c r="W136" s="226"/>
      <c r="X136" s="226"/>
      <c r="Y136" s="226"/>
      <c r="AG136" t="s">
        <v>110</v>
      </c>
    </row>
    <row r="137" spans="1:60" ht="22.5" outlineLevel="1" x14ac:dyDescent="0.2">
      <c r="A137" s="234">
        <v>38</v>
      </c>
      <c r="B137" s="235" t="s">
        <v>281</v>
      </c>
      <c r="C137" s="253" t="s">
        <v>282</v>
      </c>
      <c r="D137" s="236" t="s">
        <v>209</v>
      </c>
      <c r="E137" s="237">
        <v>305.75945999999999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9" t="s">
        <v>283</v>
      </c>
      <c r="S137" s="239" t="s">
        <v>115</v>
      </c>
      <c r="T137" s="240" t="s">
        <v>115</v>
      </c>
      <c r="U137" s="220">
        <v>0.9385</v>
      </c>
      <c r="V137" s="220">
        <f>ROUND(E137*U137,2)</f>
        <v>286.95999999999998</v>
      </c>
      <c r="W137" s="220"/>
      <c r="X137" s="220" t="s">
        <v>284</v>
      </c>
      <c r="Y137" s="220" t="s">
        <v>117</v>
      </c>
      <c r="Z137" s="210"/>
      <c r="AA137" s="210"/>
      <c r="AB137" s="210"/>
      <c r="AC137" s="210"/>
      <c r="AD137" s="210"/>
      <c r="AE137" s="210"/>
      <c r="AF137" s="210"/>
      <c r="AG137" s="210" t="s">
        <v>285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4" t="s">
        <v>286</v>
      </c>
      <c r="D138" s="242"/>
      <c r="E138" s="242"/>
      <c r="F138" s="242"/>
      <c r="G138" s="242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120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7" t="s">
        <v>109</v>
      </c>
      <c r="B139" s="228" t="s">
        <v>77</v>
      </c>
      <c r="C139" s="252" t="s">
        <v>78</v>
      </c>
      <c r="D139" s="229"/>
      <c r="E139" s="230"/>
      <c r="F139" s="231"/>
      <c r="G139" s="231">
        <f>SUMIF(AG140:AG191,"&lt;&gt;NOR",G140:G191)</f>
        <v>0</v>
      </c>
      <c r="H139" s="231"/>
      <c r="I139" s="231">
        <f>SUM(I140:I191)</f>
        <v>0</v>
      </c>
      <c r="J139" s="231"/>
      <c r="K139" s="231">
        <f>SUM(K140:K191)</f>
        <v>0</v>
      </c>
      <c r="L139" s="231"/>
      <c r="M139" s="231">
        <f>SUM(M140:M191)</f>
        <v>0</v>
      </c>
      <c r="N139" s="230"/>
      <c r="O139" s="230">
        <f>SUM(O140:O191)</f>
        <v>0</v>
      </c>
      <c r="P139" s="230"/>
      <c r="Q139" s="230">
        <f>SUM(Q140:Q191)</f>
        <v>0</v>
      </c>
      <c r="R139" s="231"/>
      <c r="S139" s="231"/>
      <c r="T139" s="232"/>
      <c r="U139" s="226"/>
      <c r="V139" s="226">
        <f>SUM(V140:V191)</f>
        <v>0</v>
      </c>
      <c r="W139" s="226"/>
      <c r="X139" s="226"/>
      <c r="Y139" s="226"/>
      <c r="AG139" t="s">
        <v>110</v>
      </c>
    </row>
    <row r="140" spans="1:60" ht="22.5" outlineLevel="1" x14ac:dyDescent="0.2">
      <c r="A140" s="234">
        <v>39</v>
      </c>
      <c r="B140" s="235" t="s">
        <v>287</v>
      </c>
      <c r="C140" s="253" t="s">
        <v>288</v>
      </c>
      <c r="D140" s="236" t="s">
        <v>289</v>
      </c>
      <c r="E140" s="237">
        <v>2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9"/>
      <c r="S140" s="239" t="s">
        <v>194</v>
      </c>
      <c r="T140" s="240" t="s">
        <v>213</v>
      </c>
      <c r="U140" s="220">
        <v>0</v>
      </c>
      <c r="V140" s="220">
        <f>ROUND(E140*U140,2)</f>
        <v>0</v>
      </c>
      <c r="W140" s="220"/>
      <c r="X140" s="220" t="s">
        <v>116</v>
      </c>
      <c r="Y140" s="220" t="s">
        <v>117</v>
      </c>
      <c r="Z140" s="210"/>
      <c r="AA140" s="210"/>
      <c r="AB140" s="210"/>
      <c r="AC140" s="210"/>
      <c r="AD140" s="210"/>
      <c r="AE140" s="210"/>
      <c r="AF140" s="210"/>
      <c r="AG140" s="210" t="s">
        <v>118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7" t="s">
        <v>353</v>
      </c>
      <c r="D141" s="244"/>
      <c r="E141" s="244"/>
      <c r="F141" s="244"/>
      <c r="G141" s="244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171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8" t="s">
        <v>290</v>
      </c>
      <c r="D142" s="223"/>
      <c r="E142" s="224"/>
      <c r="F142" s="225"/>
      <c r="G142" s="225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171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6" t="s">
        <v>291</v>
      </c>
      <c r="D143" s="243"/>
      <c r="E143" s="243"/>
      <c r="F143" s="243"/>
      <c r="G143" s="243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171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41" t="str">
        <f>C143</f>
        <v>včetně kontroly nezávislého odborného technického kontrolora dětských hřišť a sportovišť (viz.TZ ) a provozního řádu k prvku</v>
      </c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58" t="s">
        <v>290</v>
      </c>
      <c r="D144" s="223"/>
      <c r="E144" s="224"/>
      <c r="F144" s="225"/>
      <c r="G144" s="225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171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33.75" outlineLevel="3" x14ac:dyDescent="0.2">
      <c r="A145" s="217"/>
      <c r="B145" s="218"/>
      <c r="C145" s="256" t="s">
        <v>292</v>
      </c>
      <c r="D145" s="243"/>
      <c r="E145" s="243"/>
      <c r="F145" s="243"/>
      <c r="G145" s="243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171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41" t="str">
        <f>C145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4">
        <v>40</v>
      </c>
      <c r="B146" s="235" t="s">
        <v>293</v>
      </c>
      <c r="C146" s="253" t="s">
        <v>294</v>
      </c>
      <c r="D146" s="236" t="s">
        <v>289</v>
      </c>
      <c r="E146" s="237">
        <v>14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9"/>
      <c r="S146" s="239" t="s">
        <v>194</v>
      </c>
      <c r="T146" s="240" t="s">
        <v>213</v>
      </c>
      <c r="U146" s="220">
        <v>0</v>
      </c>
      <c r="V146" s="220">
        <f>ROUND(E146*U146,2)</f>
        <v>0</v>
      </c>
      <c r="W146" s="220"/>
      <c r="X146" s="220" t="s">
        <v>116</v>
      </c>
      <c r="Y146" s="220" t="s">
        <v>117</v>
      </c>
      <c r="Z146" s="210"/>
      <c r="AA146" s="210"/>
      <c r="AB146" s="210"/>
      <c r="AC146" s="210"/>
      <c r="AD146" s="210"/>
      <c r="AE146" s="210"/>
      <c r="AF146" s="210"/>
      <c r="AG146" s="210" t="s">
        <v>118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7" t="s">
        <v>354</v>
      </c>
      <c r="D147" s="244"/>
      <c r="E147" s="244"/>
      <c r="F147" s="244"/>
      <c r="G147" s="244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171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8" t="s">
        <v>290</v>
      </c>
      <c r="D148" s="223"/>
      <c r="E148" s="224"/>
      <c r="F148" s="225"/>
      <c r="G148" s="225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171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6" t="s">
        <v>291</v>
      </c>
      <c r="D149" s="243"/>
      <c r="E149" s="243"/>
      <c r="F149" s="243"/>
      <c r="G149" s="243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171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1" t="str">
        <f>C149</f>
        <v>včetně kontroly nezávislého odborného technického kontrolora dětských hřišť a sportovišť (viz.TZ ) a provozního řádu k prvku</v>
      </c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8" t="s">
        <v>290</v>
      </c>
      <c r="D150" s="223"/>
      <c r="E150" s="224"/>
      <c r="F150" s="225"/>
      <c r="G150" s="225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171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33.75" outlineLevel="3" x14ac:dyDescent="0.2">
      <c r="A151" s="217"/>
      <c r="B151" s="218"/>
      <c r="C151" s="256" t="s">
        <v>292</v>
      </c>
      <c r="D151" s="243"/>
      <c r="E151" s="243"/>
      <c r="F151" s="243"/>
      <c r="G151" s="243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171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41" t="str">
        <f>C151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4">
        <v>41</v>
      </c>
      <c r="B152" s="235" t="s">
        <v>295</v>
      </c>
      <c r="C152" s="253" t="s">
        <v>296</v>
      </c>
      <c r="D152" s="236" t="s">
        <v>289</v>
      </c>
      <c r="E152" s="237">
        <v>1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9"/>
      <c r="S152" s="239" t="s">
        <v>194</v>
      </c>
      <c r="T152" s="240" t="s">
        <v>213</v>
      </c>
      <c r="U152" s="220">
        <v>0</v>
      </c>
      <c r="V152" s="220">
        <f>ROUND(E152*U152,2)</f>
        <v>0</v>
      </c>
      <c r="W152" s="220"/>
      <c r="X152" s="220" t="s">
        <v>116</v>
      </c>
      <c r="Y152" s="220" t="s">
        <v>117</v>
      </c>
      <c r="Z152" s="210"/>
      <c r="AA152" s="210"/>
      <c r="AB152" s="210"/>
      <c r="AC152" s="210"/>
      <c r="AD152" s="210"/>
      <c r="AE152" s="210"/>
      <c r="AF152" s="210"/>
      <c r="AG152" s="210" t="s">
        <v>118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7" t="s">
        <v>297</v>
      </c>
      <c r="D153" s="244"/>
      <c r="E153" s="244"/>
      <c r="F153" s="244"/>
      <c r="G153" s="244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171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6" t="s">
        <v>298</v>
      </c>
      <c r="D154" s="243"/>
      <c r="E154" s="243"/>
      <c r="F154" s="243"/>
      <c r="G154" s="243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171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8" t="s">
        <v>290</v>
      </c>
      <c r="D155" s="223"/>
      <c r="E155" s="224"/>
      <c r="F155" s="225"/>
      <c r="G155" s="225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171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6" t="s">
        <v>291</v>
      </c>
      <c r="D156" s="243"/>
      <c r="E156" s="243"/>
      <c r="F156" s="243"/>
      <c r="G156" s="243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171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41" t="str">
        <f>C156</f>
        <v>včetně kontroly nezávislého odborného technického kontrolora dětských hřišť a sportovišť (viz.TZ ) a provozního řádu k prvku</v>
      </c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8" t="s">
        <v>290</v>
      </c>
      <c r="D157" s="223"/>
      <c r="E157" s="224"/>
      <c r="F157" s="225"/>
      <c r="G157" s="225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171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33.75" outlineLevel="3" x14ac:dyDescent="0.2">
      <c r="A158" s="217"/>
      <c r="B158" s="218"/>
      <c r="C158" s="256" t="s">
        <v>292</v>
      </c>
      <c r="D158" s="243"/>
      <c r="E158" s="243"/>
      <c r="F158" s="243"/>
      <c r="G158" s="243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171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41" t="str">
        <f>C158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45">
        <v>42</v>
      </c>
      <c r="B159" s="246" t="s">
        <v>299</v>
      </c>
      <c r="C159" s="259" t="s">
        <v>300</v>
      </c>
      <c r="D159" s="247" t="s">
        <v>289</v>
      </c>
      <c r="E159" s="248">
        <v>1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50"/>
      <c r="S159" s="250" t="s">
        <v>194</v>
      </c>
      <c r="T159" s="251" t="s">
        <v>213</v>
      </c>
      <c r="U159" s="220">
        <v>0</v>
      </c>
      <c r="V159" s="220">
        <f>ROUND(E159*U159,2)</f>
        <v>0</v>
      </c>
      <c r="W159" s="220"/>
      <c r="X159" s="220" t="s">
        <v>116</v>
      </c>
      <c r="Y159" s="220" t="s">
        <v>117</v>
      </c>
      <c r="Z159" s="210"/>
      <c r="AA159" s="210"/>
      <c r="AB159" s="210"/>
      <c r="AC159" s="210"/>
      <c r="AD159" s="210"/>
      <c r="AE159" s="210"/>
      <c r="AF159" s="210"/>
      <c r="AG159" s="210" t="s">
        <v>118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4">
        <v>43</v>
      </c>
      <c r="B160" s="235" t="s">
        <v>301</v>
      </c>
      <c r="C160" s="253" t="s">
        <v>302</v>
      </c>
      <c r="D160" s="236" t="s">
        <v>289</v>
      </c>
      <c r="E160" s="237">
        <v>1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9"/>
      <c r="S160" s="239" t="s">
        <v>194</v>
      </c>
      <c r="T160" s="240" t="s">
        <v>213</v>
      </c>
      <c r="U160" s="220">
        <v>0</v>
      </c>
      <c r="V160" s="220">
        <f>ROUND(E160*U160,2)</f>
        <v>0</v>
      </c>
      <c r="W160" s="220"/>
      <c r="X160" s="220" t="s">
        <v>116</v>
      </c>
      <c r="Y160" s="220" t="s">
        <v>117</v>
      </c>
      <c r="Z160" s="210"/>
      <c r="AA160" s="210"/>
      <c r="AB160" s="210"/>
      <c r="AC160" s="210"/>
      <c r="AD160" s="210"/>
      <c r="AE160" s="210"/>
      <c r="AF160" s="210"/>
      <c r="AG160" s="210" t="s">
        <v>118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7" t="s">
        <v>355</v>
      </c>
      <c r="D161" s="244"/>
      <c r="E161" s="244"/>
      <c r="F161" s="244"/>
      <c r="G161" s="244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171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8" t="s">
        <v>290</v>
      </c>
      <c r="D162" s="223"/>
      <c r="E162" s="224"/>
      <c r="F162" s="225"/>
      <c r="G162" s="225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171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6" t="s">
        <v>291</v>
      </c>
      <c r="D163" s="243"/>
      <c r="E163" s="243"/>
      <c r="F163" s="243"/>
      <c r="G163" s="243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171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41" t="str">
        <f>C163</f>
        <v>včetně kontroly nezávislého odborného technického kontrolora dětských hřišť a sportovišť (viz.TZ ) a provozního řádu k prvku</v>
      </c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8" t="s">
        <v>290</v>
      </c>
      <c r="D164" s="223"/>
      <c r="E164" s="224"/>
      <c r="F164" s="225"/>
      <c r="G164" s="225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171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33.75" outlineLevel="3" x14ac:dyDescent="0.2">
      <c r="A165" s="217"/>
      <c r="B165" s="218"/>
      <c r="C165" s="256" t="s">
        <v>292</v>
      </c>
      <c r="D165" s="243"/>
      <c r="E165" s="243"/>
      <c r="F165" s="243"/>
      <c r="G165" s="243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171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41" t="str">
        <f>C165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4">
        <v>44</v>
      </c>
      <c r="B166" s="235" t="s">
        <v>303</v>
      </c>
      <c r="C166" s="253" t="s">
        <v>304</v>
      </c>
      <c r="D166" s="236" t="s">
        <v>289</v>
      </c>
      <c r="E166" s="237">
        <v>1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0</v>
      </c>
      <c r="O166" s="237">
        <f>ROUND(E166*N166,2)</f>
        <v>0</v>
      </c>
      <c r="P166" s="237">
        <v>0</v>
      </c>
      <c r="Q166" s="237">
        <f>ROUND(E166*P166,2)</f>
        <v>0</v>
      </c>
      <c r="R166" s="239"/>
      <c r="S166" s="239" t="s">
        <v>194</v>
      </c>
      <c r="T166" s="240" t="s">
        <v>213</v>
      </c>
      <c r="U166" s="220">
        <v>0</v>
      </c>
      <c r="V166" s="220">
        <f>ROUND(E166*U166,2)</f>
        <v>0</v>
      </c>
      <c r="W166" s="220"/>
      <c r="X166" s="220" t="s">
        <v>116</v>
      </c>
      <c r="Y166" s="220" t="s">
        <v>117</v>
      </c>
      <c r="Z166" s="210"/>
      <c r="AA166" s="210"/>
      <c r="AB166" s="210"/>
      <c r="AC166" s="210"/>
      <c r="AD166" s="210"/>
      <c r="AE166" s="210"/>
      <c r="AF166" s="210"/>
      <c r="AG166" s="210" t="s">
        <v>118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7" t="s">
        <v>305</v>
      </c>
      <c r="D167" s="244"/>
      <c r="E167" s="244"/>
      <c r="F167" s="244"/>
      <c r="G167" s="244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171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8" t="s">
        <v>290</v>
      </c>
      <c r="D168" s="223"/>
      <c r="E168" s="224"/>
      <c r="F168" s="225"/>
      <c r="G168" s="225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171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6" t="s">
        <v>291</v>
      </c>
      <c r="D169" s="243"/>
      <c r="E169" s="243"/>
      <c r="F169" s="243"/>
      <c r="G169" s="243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171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41" t="str">
        <f>C169</f>
        <v>včetně kontroly nezávislého odborného technického kontrolora dětských hřišť a sportovišť (viz.TZ ) a provozního řádu k prvku</v>
      </c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8" t="s">
        <v>290</v>
      </c>
      <c r="D170" s="223"/>
      <c r="E170" s="224"/>
      <c r="F170" s="225"/>
      <c r="G170" s="225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171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33.75" outlineLevel="3" x14ac:dyDescent="0.2">
      <c r="A171" s="217"/>
      <c r="B171" s="218"/>
      <c r="C171" s="256" t="s">
        <v>292</v>
      </c>
      <c r="D171" s="243"/>
      <c r="E171" s="243"/>
      <c r="F171" s="243"/>
      <c r="G171" s="243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171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41" t="str">
        <f>C171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34">
        <v>45</v>
      </c>
      <c r="B172" s="235" t="s">
        <v>306</v>
      </c>
      <c r="C172" s="253" t="s">
        <v>307</v>
      </c>
      <c r="D172" s="236" t="s">
        <v>289</v>
      </c>
      <c r="E172" s="237">
        <v>1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9"/>
      <c r="S172" s="239" t="s">
        <v>194</v>
      </c>
      <c r="T172" s="240" t="s">
        <v>213</v>
      </c>
      <c r="U172" s="220">
        <v>0</v>
      </c>
      <c r="V172" s="220">
        <f>ROUND(E172*U172,2)</f>
        <v>0</v>
      </c>
      <c r="W172" s="220"/>
      <c r="X172" s="220" t="s">
        <v>116</v>
      </c>
      <c r="Y172" s="220" t="s">
        <v>117</v>
      </c>
      <c r="Z172" s="210"/>
      <c r="AA172" s="210"/>
      <c r="AB172" s="210"/>
      <c r="AC172" s="210"/>
      <c r="AD172" s="210"/>
      <c r="AE172" s="210"/>
      <c r="AF172" s="210"/>
      <c r="AG172" s="210" t="s">
        <v>118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7" t="s">
        <v>308</v>
      </c>
      <c r="D173" s="244"/>
      <c r="E173" s="244"/>
      <c r="F173" s="244"/>
      <c r="G173" s="244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171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8" t="s">
        <v>290</v>
      </c>
      <c r="D174" s="223"/>
      <c r="E174" s="224"/>
      <c r="F174" s="225"/>
      <c r="G174" s="225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171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6" t="s">
        <v>291</v>
      </c>
      <c r="D175" s="243"/>
      <c r="E175" s="243"/>
      <c r="F175" s="243"/>
      <c r="G175" s="243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171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41" t="str">
        <f>C175</f>
        <v>včetně kontroly nezávislého odborného technického kontrolora dětských hřišť a sportovišť (viz.TZ ) a provozního řádu k prvku</v>
      </c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8" t="s">
        <v>290</v>
      </c>
      <c r="D176" s="223"/>
      <c r="E176" s="224"/>
      <c r="F176" s="225"/>
      <c r="G176" s="225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171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33.75" outlineLevel="3" x14ac:dyDescent="0.2">
      <c r="A177" s="217"/>
      <c r="B177" s="218"/>
      <c r="C177" s="256" t="s">
        <v>292</v>
      </c>
      <c r="D177" s="243"/>
      <c r="E177" s="243"/>
      <c r="F177" s="243"/>
      <c r="G177" s="243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171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41" t="str">
        <f>C177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34">
        <v>46</v>
      </c>
      <c r="B178" s="235" t="s">
        <v>309</v>
      </c>
      <c r="C178" s="253" t="s">
        <v>310</v>
      </c>
      <c r="D178" s="236" t="s">
        <v>289</v>
      </c>
      <c r="E178" s="237">
        <v>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9"/>
      <c r="S178" s="239" t="s">
        <v>194</v>
      </c>
      <c r="T178" s="240" t="s">
        <v>213</v>
      </c>
      <c r="U178" s="220">
        <v>0</v>
      </c>
      <c r="V178" s="220">
        <f>ROUND(E178*U178,2)</f>
        <v>0</v>
      </c>
      <c r="W178" s="220"/>
      <c r="X178" s="220" t="s">
        <v>116</v>
      </c>
      <c r="Y178" s="220" t="s">
        <v>117</v>
      </c>
      <c r="Z178" s="210"/>
      <c r="AA178" s="210"/>
      <c r="AB178" s="210"/>
      <c r="AC178" s="210"/>
      <c r="AD178" s="210"/>
      <c r="AE178" s="210"/>
      <c r="AF178" s="210"/>
      <c r="AG178" s="210" t="s">
        <v>118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7" t="s">
        <v>311</v>
      </c>
      <c r="D179" s="244"/>
      <c r="E179" s="244"/>
      <c r="F179" s="244"/>
      <c r="G179" s="244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171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6" t="s">
        <v>312</v>
      </c>
      <c r="D180" s="243"/>
      <c r="E180" s="243"/>
      <c r="F180" s="243"/>
      <c r="G180" s="243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171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8" t="s">
        <v>290</v>
      </c>
      <c r="D181" s="223"/>
      <c r="E181" s="224"/>
      <c r="F181" s="225"/>
      <c r="G181" s="225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171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6" t="s">
        <v>291</v>
      </c>
      <c r="D182" s="243"/>
      <c r="E182" s="243"/>
      <c r="F182" s="243"/>
      <c r="G182" s="243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171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41" t="str">
        <f>C182</f>
        <v>včetně kontroly nezávislého odborného technického kontrolora dětských hřišť a sportovišť (viz.TZ ) a provozního řádu k prvku</v>
      </c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8" t="s">
        <v>290</v>
      </c>
      <c r="D183" s="223"/>
      <c r="E183" s="224"/>
      <c r="F183" s="225"/>
      <c r="G183" s="225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171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33.75" outlineLevel="3" x14ac:dyDescent="0.2">
      <c r="A184" s="217"/>
      <c r="B184" s="218"/>
      <c r="C184" s="256" t="s">
        <v>292</v>
      </c>
      <c r="D184" s="243"/>
      <c r="E184" s="243"/>
      <c r="F184" s="243"/>
      <c r="G184" s="243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171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41" t="str">
        <f>C184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34">
        <v>47</v>
      </c>
      <c r="B185" s="235" t="s">
        <v>313</v>
      </c>
      <c r="C185" s="253" t="s">
        <v>314</v>
      </c>
      <c r="D185" s="236" t="s">
        <v>289</v>
      </c>
      <c r="E185" s="237">
        <v>1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9"/>
      <c r="S185" s="239" t="s">
        <v>194</v>
      </c>
      <c r="T185" s="240" t="s">
        <v>213</v>
      </c>
      <c r="U185" s="220">
        <v>0</v>
      </c>
      <c r="V185" s="220">
        <f>ROUND(E185*U185,2)</f>
        <v>0</v>
      </c>
      <c r="W185" s="220"/>
      <c r="X185" s="220" t="s">
        <v>116</v>
      </c>
      <c r="Y185" s="220" t="s">
        <v>117</v>
      </c>
      <c r="Z185" s="210"/>
      <c r="AA185" s="210"/>
      <c r="AB185" s="210"/>
      <c r="AC185" s="210"/>
      <c r="AD185" s="210"/>
      <c r="AE185" s="210"/>
      <c r="AF185" s="210"/>
      <c r="AG185" s="210" t="s">
        <v>118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2" x14ac:dyDescent="0.2">
      <c r="A186" s="217"/>
      <c r="B186" s="218"/>
      <c r="C186" s="257" t="s">
        <v>315</v>
      </c>
      <c r="D186" s="244"/>
      <c r="E186" s="244"/>
      <c r="F186" s="244"/>
      <c r="G186" s="244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171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41" t="str">
        <f>C186</f>
        <v>Samozřejmou součástí každého hřiště je Informační tabule obsahující Provozní řád, bezpečnostní pokyny, důležitá telefonní čísla nebo návod jak cvičit na fitness prvcích.</v>
      </c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6" t="s">
        <v>316</v>
      </c>
      <c r="D187" s="243"/>
      <c r="E187" s="243"/>
      <c r="F187" s="243"/>
      <c r="G187" s="243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171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8" t="s">
        <v>290</v>
      </c>
      <c r="D188" s="223"/>
      <c r="E188" s="224"/>
      <c r="F188" s="225"/>
      <c r="G188" s="225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171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6" t="s">
        <v>291</v>
      </c>
      <c r="D189" s="243"/>
      <c r="E189" s="243"/>
      <c r="F189" s="243"/>
      <c r="G189" s="243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171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41" t="str">
        <f>C189</f>
        <v>včetně kontroly nezávislého odborného technického kontrolora dětských hřišť a sportovišť (viz.TZ ) a provozního řádu k prvku</v>
      </c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8" t="s">
        <v>290</v>
      </c>
      <c r="D190" s="223"/>
      <c r="E190" s="224"/>
      <c r="F190" s="225"/>
      <c r="G190" s="225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171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33.75" outlineLevel="3" x14ac:dyDescent="0.2">
      <c r="A191" s="217"/>
      <c r="B191" s="218"/>
      <c r="C191" s="256" t="s">
        <v>292</v>
      </c>
      <c r="D191" s="243"/>
      <c r="E191" s="243"/>
      <c r="F191" s="243"/>
      <c r="G191" s="243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171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41" t="str">
        <f>C191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7" t="s">
        <v>109</v>
      </c>
      <c r="B192" s="228" t="s">
        <v>79</v>
      </c>
      <c r="C192" s="252" t="s">
        <v>28</v>
      </c>
      <c r="D192" s="229"/>
      <c r="E192" s="230"/>
      <c r="F192" s="231"/>
      <c r="G192" s="231">
        <f>SUMIF(AG193:AG205,"&lt;&gt;NOR",G193:G205)</f>
        <v>0</v>
      </c>
      <c r="H192" s="231"/>
      <c r="I192" s="231">
        <f>SUM(I193:I205)</f>
        <v>0</v>
      </c>
      <c r="J192" s="231"/>
      <c r="K192" s="231">
        <f>SUM(K193:K205)</f>
        <v>0</v>
      </c>
      <c r="L192" s="231"/>
      <c r="M192" s="231">
        <f>SUM(M193:M205)</f>
        <v>0</v>
      </c>
      <c r="N192" s="230"/>
      <c r="O192" s="230">
        <f>SUM(O193:O205)</f>
        <v>0</v>
      </c>
      <c r="P192" s="230"/>
      <c r="Q192" s="230">
        <f>SUM(Q193:Q205)</f>
        <v>0</v>
      </c>
      <c r="R192" s="231"/>
      <c r="S192" s="231"/>
      <c r="T192" s="232"/>
      <c r="U192" s="226"/>
      <c r="V192" s="226">
        <f>SUM(V193:V205)</f>
        <v>0</v>
      </c>
      <c r="W192" s="226"/>
      <c r="X192" s="226"/>
      <c r="Y192" s="226"/>
      <c r="AG192" t="s">
        <v>110</v>
      </c>
    </row>
    <row r="193" spans="1:60" outlineLevel="1" x14ac:dyDescent="0.2">
      <c r="A193" s="234">
        <v>48</v>
      </c>
      <c r="B193" s="235" t="s">
        <v>317</v>
      </c>
      <c r="C193" s="253" t="s">
        <v>318</v>
      </c>
      <c r="D193" s="236" t="s">
        <v>319</v>
      </c>
      <c r="E193" s="237">
        <v>1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7">
        <v>0</v>
      </c>
      <c r="O193" s="237">
        <f>ROUND(E193*N193,2)</f>
        <v>0</v>
      </c>
      <c r="P193" s="237">
        <v>0</v>
      </c>
      <c r="Q193" s="237">
        <f>ROUND(E193*P193,2)</f>
        <v>0</v>
      </c>
      <c r="R193" s="239"/>
      <c r="S193" s="239" t="s">
        <v>115</v>
      </c>
      <c r="T193" s="240" t="s">
        <v>213</v>
      </c>
      <c r="U193" s="220">
        <v>0</v>
      </c>
      <c r="V193" s="220">
        <f>ROUND(E193*U193,2)</f>
        <v>0</v>
      </c>
      <c r="W193" s="220"/>
      <c r="X193" s="220" t="s">
        <v>320</v>
      </c>
      <c r="Y193" s="220" t="s">
        <v>117</v>
      </c>
      <c r="Z193" s="210"/>
      <c r="AA193" s="210"/>
      <c r="AB193" s="210"/>
      <c r="AC193" s="210"/>
      <c r="AD193" s="210"/>
      <c r="AE193" s="210"/>
      <c r="AF193" s="210"/>
      <c r="AG193" s="210" t="s">
        <v>321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7" t="s">
        <v>322</v>
      </c>
      <c r="D194" s="244"/>
      <c r="E194" s="244"/>
      <c r="F194" s="244"/>
      <c r="G194" s="244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171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4">
        <v>49</v>
      </c>
      <c r="B195" s="235" t="s">
        <v>323</v>
      </c>
      <c r="C195" s="253" t="s">
        <v>324</v>
      </c>
      <c r="D195" s="236" t="s">
        <v>319</v>
      </c>
      <c r="E195" s="237">
        <v>1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9"/>
      <c r="S195" s="239" t="s">
        <v>115</v>
      </c>
      <c r="T195" s="240" t="s">
        <v>213</v>
      </c>
      <c r="U195" s="220">
        <v>0</v>
      </c>
      <c r="V195" s="220">
        <f>ROUND(E195*U195,2)</f>
        <v>0</v>
      </c>
      <c r="W195" s="220"/>
      <c r="X195" s="220" t="s">
        <v>320</v>
      </c>
      <c r="Y195" s="220" t="s">
        <v>117</v>
      </c>
      <c r="Z195" s="210"/>
      <c r="AA195" s="210"/>
      <c r="AB195" s="210"/>
      <c r="AC195" s="210"/>
      <c r="AD195" s="210"/>
      <c r="AE195" s="210"/>
      <c r="AF195" s="210"/>
      <c r="AG195" s="210" t="s">
        <v>325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7" t="s">
        <v>326</v>
      </c>
      <c r="D196" s="244"/>
      <c r="E196" s="244"/>
      <c r="F196" s="244"/>
      <c r="G196" s="244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171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4">
        <v>50</v>
      </c>
      <c r="B197" s="235" t="s">
        <v>327</v>
      </c>
      <c r="C197" s="253" t="s">
        <v>328</v>
      </c>
      <c r="D197" s="236" t="s">
        <v>319</v>
      </c>
      <c r="E197" s="237">
        <v>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0</v>
      </c>
      <c r="O197" s="237">
        <f>ROUND(E197*N197,2)</f>
        <v>0</v>
      </c>
      <c r="P197" s="237">
        <v>0</v>
      </c>
      <c r="Q197" s="237">
        <f>ROUND(E197*P197,2)</f>
        <v>0</v>
      </c>
      <c r="R197" s="239"/>
      <c r="S197" s="239" t="s">
        <v>115</v>
      </c>
      <c r="T197" s="240" t="s">
        <v>213</v>
      </c>
      <c r="U197" s="220">
        <v>0</v>
      </c>
      <c r="V197" s="220">
        <f>ROUND(E197*U197,2)</f>
        <v>0</v>
      </c>
      <c r="W197" s="220"/>
      <c r="X197" s="220" t="s">
        <v>320</v>
      </c>
      <c r="Y197" s="220" t="s">
        <v>117</v>
      </c>
      <c r="Z197" s="210"/>
      <c r="AA197" s="210"/>
      <c r="AB197" s="210"/>
      <c r="AC197" s="210"/>
      <c r="AD197" s="210"/>
      <c r="AE197" s="210"/>
      <c r="AF197" s="210"/>
      <c r="AG197" s="210" t="s">
        <v>325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33.75" outlineLevel="2" x14ac:dyDescent="0.2">
      <c r="A198" s="217"/>
      <c r="B198" s="218"/>
      <c r="C198" s="257" t="s">
        <v>329</v>
      </c>
      <c r="D198" s="244"/>
      <c r="E198" s="244"/>
      <c r="F198" s="244"/>
      <c r="G198" s="244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171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1" t="str">
        <f>C198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4">
        <v>51</v>
      </c>
      <c r="B199" s="235" t="s">
        <v>330</v>
      </c>
      <c r="C199" s="253" t="s">
        <v>331</v>
      </c>
      <c r="D199" s="236" t="s">
        <v>319</v>
      </c>
      <c r="E199" s="237">
        <v>1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7">
        <v>0</v>
      </c>
      <c r="O199" s="237">
        <f>ROUND(E199*N199,2)</f>
        <v>0</v>
      </c>
      <c r="P199" s="237">
        <v>0</v>
      </c>
      <c r="Q199" s="237">
        <f>ROUND(E199*P199,2)</f>
        <v>0</v>
      </c>
      <c r="R199" s="239"/>
      <c r="S199" s="239" t="s">
        <v>115</v>
      </c>
      <c r="T199" s="240" t="s">
        <v>213</v>
      </c>
      <c r="U199" s="220">
        <v>0</v>
      </c>
      <c r="V199" s="220">
        <f>ROUND(E199*U199,2)</f>
        <v>0</v>
      </c>
      <c r="W199" s="220"/>
      <c r="X199" s="220" t="s">
        <v>320</v>
      </c>
      <c r="Y199" s="220" t="s">
        <v>117</v>
      </c>
      <c r="Z199" s="210"/>
      <c r="AA199" s="210"/>
      <c r="AB199" s="210"/>
      <c r="AC199" s="210"/>
      <c r="AD199" s="210"/>
      <c r="AE199" s="210"/>
      <c r="AF199" s="210"/>
      <c r="AG199" s="210" t="s">
        <v>325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7" t="s">
        <v>332</v>
      </c>
      <c r="D200" s="244"/>
      <c r="E200" s="244"/>
      <c r="F200" s="244"/>
      <c r="G200" s="244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171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41" t="str">
        <f>C200</f>
        <v>Náklady zhotovitele, které vzniknou v souvislosti s povinnostmi zhotovitele při předání a převzetí díla.</v>
      </c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4">
        <v>52</v>
      </c>
      <c r="B201" s="235" t="s">
        <v>333</v>
      </c>
      <c r="C201" s="253" t="s">
        <v>334</v>
      </c>
      <c r="D201" s="236" t="s">
        <v>319</v>
      </c>
      <c r="E201" s="237">
        <v>1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7">
        <v>0</v>
      </c>
      <c r="O201" s="237">
        <f>ROUND(E201*N201,2)</f>
        <v>0</v>
      </c>
      <c r="P201" s="237">
        <v>0</v>
      </c>
      <c r="Q201" s="237">
        <f>ROUND(E201*P201,2)</f>
        <v>0</v>
      </c>
      <c r="R201" s="239"/>
      <c r="S201" s="239" t="s">
        <v>115</v>
      </c>
      <c r="T201" s="240" t="s">
        <v>213</v>
      </c>
      <c r="U201" s="220">
        <v>0</v>
      </c>
      <c r="V201" s="220">
        <f>ROUND(E201*U201,2)</f>
        <v>0</v>
      </c>
      <c r="W201" s="220"/>
      <c r="X201" s="220" t="s">
        <v>320</v>
      </c>
      <c r="Y201" s="220" t="s">
        <v>117</v>
      </c>
      <c r="Z201" s="210"/>
      <c r="AA201" s="210"/>
      <c r="AB201" s="210"/>
      <c r="AC201" s="210"/>
      <c r="AD201" s="210"/>
      <c r="AE201" s="210"/>
      <c r="AF201" s="210"/>
      <c r="AG201" s="210" t="s">
        <v>325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7" t="s">
        <v>335</v>
      </c>
      <c r="D202" s="244"/>
      <c r="E202" s="244"/>
      <c r="F202" s="244"/>
      <c r="G202" s="244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171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41" t="str">
        <f>C202</f>
        <v>Náklady na provedení skutečného zaměření stavby v rozsahu nezbytném pro zápis změny do katastru nemovitostí.</v>
      </c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45">
        <v>53</v>
      </c>
      <c r="B203" s="246" t="s">
        <v>336</v>
      </c>
      <c r="C203" s="259" t="s">
        <v>337</v>
      </c>
      <c r="D203" s="247" t="s">
        <v>319</v>
      </c>
      <c r="E203" s="248">
        <v>1</v>
      </c>
      <c r="F203" s="249"/>
      <c r="G203" s="250">
        <f>ROUND(E203*F203,2)</f>
        <v>0</v>
      </c>
      <c r="H203" s="249"/>
      <c r="I203" s="250">
        <f>ROUND(E203*H203,2)</f>
        <v>0</v>
      </c>
      <c r="J203" s="249"/>
      <c r="K203" s="250">
        <f>ROUND(E203*J203,2)</f>
        <v>0</v>
      </c>
      <c r="L203" s="250">
        <v>21</v>
      </c>
      <c r="M203" s="250">
        <f>G203*(1+L203/100)</f>
        <v>0</v>
      </c>
      <c r="N203" s="248">
        <v>0</v>
      </c>
      <c r="O203" s="248">
        <f>ROUND(E203*N203,2)</f>
        <v>0</v>
      </c>
      <c r="P203" s="248">
        <v>0</v>
      </c>
      <c r="Q203" s="248">
        <f>ROUND(E203*P203,2)</f>
        <v>0</v>
      </c>
      <c r="R203" s="250"/>
      <c r="S203" s="250" t="s">
        <v>194</v>
      </c>
      <c r="T203" s="251" t="s">
        <v>213</v>
      </c>
      <c r="U203" s="220">
        <v>0</v>
      </c>
      <c r="V203" s="220">
        <f>ROUND(E203*U203,2)</f>
        <v>0</v>
      </c>
      <c r="W203" s="220"/>
      <c r="X203" s="220" t="s">
        <v>320</v>
      </c>
      <c r="Y203" s="220" t="s">
        <v>117</v>
      </c>
      <c r="Z203" s="210"/>
      <c r="AA203" s="210"/>
      <c r="AB203" s="210"/>
      <c r="AC203" s="210"/>
      <c r="AD203" s="210"/>
      <c r="AE203" s="210"/>
      <c r="AF203" s="210"/>
      <c r="AG203" s="210" t="s">
        <v>325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5">
        <v>54</v>
      </c>
      <c r="B204" s="246" t="s">
        <v>338</v>
      </c>
      <c r="C204" s="259" t="s">
        <v>339</v>
      </c>
      <c r="D204" s="247" t="s">
        <v>319</v>
      </c>
      <c r="E204" s="248">
        <v>1</v>
      </c>
      <c r="F204" s="249"/>
      <c r="G204" s="250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50"/>
      <c r="S204" s="250" t="s">
        <v>194</v>
      </c>
      <c r="T204" s="251" t="s">
        <v>213</v>
      </c>
      <c r="U204" s="220">
        <v>0</v>
      </c>
      <c r="V204" s="220">
        <f>ROUND(E204*U204,2)</f>
        <v>0</v>
      </c>
      <c r="W204" s="220"/>
      <c r="X204" s="220" t="s">
        <v>320</v>
      </c>
      <c r="Y204" s="220" t="s">
        <v>117</v>
      </c>
      <c r="Z204" s="210"/>
      <c r="AA204" s="210"/>
      <c r="AB204" s="210"/>
      <c r="AC204" s="210"/>
      <c r="AD204" s="210"/>
      <c r="AE204" s="210"/>
      <c r="AF204" s="210"/>
      <c r="AG204" s="210" t="s">
        <v>340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3.75" outlineLevel="1" x14ac:dyDescent="0.2">
      <c r="A205" s="245">
        <v>55</v>
      </c>
      <c r="B205" s="246" t="s">
        <v>341</v>
      </c>
      <c r="C205" s="259" t="s">
        <v>342</v>
      </c>
      <c r="D205" s="247" t="s">
        <v>319</v>
      </c>
      <c r="E205" s="248">
        <v>1</v>
      </c>
      <c r="F205" s="249"/>
      <c r="G205" s="250">
        <f>ROUND(E205*F205,2)</f>
        <v>0</v>
      </c>
      <c r="H205" s="249"/>
      <c r="I205" s="250">
        <f>ROUND(E205*H205,2)</f>
        <v>0</v>
      </c>
      <c r="J205" s="249"/>
      <c r="K205" s="250">
        <f>ROUND(E205*J205,2)</f>
        <v>0</v>
      </c>
      <c r="L205" s="250">
        <v>21</v>
      </c>
      <c r="M205" s="250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50"/>
      <c r="S205" s="250" t="s">
        <v>194</v>
      </c>
      <c r="T205" s="251" t="s">
        <v>213</v>
      </c>
      <c r="U205" s="220">
        <v>0</v>
      </c>
      <c r="V205" s="220">
        <f>ROUND(E205*U205,2)</f>
        <v>0</v>
      </c>
      <c r="W205" s="220"/>
      <c r="X205" s="220" t="s">
        <v>320</v>
      </c>
      <c r="Y205" s="220" t="s">
        <v>117</v>
      </c>
      <c r="Z205" s="210"/>
      <c r="AA205" s="210"/>
      <c r="AB205" s="210"/>
      <c r="AC205" s="210"/>
      <c r="AD205" s="210"/>
      <c r="AE205" s="210"/>
      <c r="AF205" s="210"/>
      <c r="AG205" s="210" t="s">
        <v>340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227" t="s">
        <v>109</v>
      </c>
      <c r="B206" s="228" t="s">
        <v>80</v>
      </c>
      <c r="C206" s="252" t="s">
        <v>27</v>
      </c>
      <c r="D206" s="229"/>
      <c r="E206" s="230"/>
      <c r="F206" s="231"/>
      <c r="G206" s="231">
        <f>SUMIF(AG207:AG213,"&lt;&gt;NOR",G207:G213)</f>
        <v>0</v>
      </c>
      <c r="H206" s="231"/>
      <c r="I206" s="231">
        <f>SUM(I207:I213)</f>
        <v>0</v>
      </c>
      <c r="J206" s="231"/>
      <c r="K206" s="231">
        <f>SUM(K207:K213)</f>
        <v>0</v>
      </c>
      <c r="L206" s="231"/>
      <c r="M206" s="231">
        <f>SUM(M207:M213)</f>
        <v>0</v>
      </c>
      <c r="N206" s="230"/>
      <c r="O206" s="230">
        <f>SUM(O207:O213)</f>
        <v>0</v>
      </c>
      <c r="P206" s="230"/>
      <c r="Q206" s="230">
        <f>SUM(Q207:Q213)</f>
        <v>0</v>
      </c>
      <c r="R206" s="231"/>
      <c r="S206" s="231"/>
      <c r="T206" s="232"/>
      <c r="U206" s="226"/>
      <c r="V206" s="226">
        <f>SUM(V207:V213)</f>
        <v>0</v>
      </c>
      <c r="W206" s="226"/>
      <c r="X206" s="226"/>
      <c r="Y206" s="226"/>
      <c r="AG206" t="s">
        <v>110</v>
      </c>
    </row>
    <row r="207" spans="1:60" outlineLevel="1" x14ac:dyDescent="0.2">
      <c r="A207" s="234">
        <v>56</v>
      </c>
      <c r="B207" s="235" t="s">
        <v>343</v>
      </c>
      <c r="C207" s="253" t="s">
        <v>344</v>
      </c>
      <c r="D207" s="236" t="s">
        <v>319</v>
      </c>
      <c r="E207" s="237">
        <v>1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7">
        <v>0</v>
      </c>
      <c r="O207" s="237">
        <f>ROUND(E207*N207,2)</f>
        <v>0</v>
      </c>
      <c r="P207" s="237">
        <v>0</v>
      </c>
      <c r="Q207" s="237">
        <f>ROUND(E207*P207,2)</f>
        <v>0</v>
      </c>
      <c r="R207" s="239"/>
      <c r="S207" s="239" t="s">
        <v>115</v>
      </c>
      <c r="T207" s="240" t="s">
        <v>213</v>
      </c>
      <c r="U207" s="220">
        <v>0</v>
      </c>
      <c r="V207" s="220">
        <f>ROUND(E207*U207,2)</f>
        <v>0</v>
      </c>
      <c r="W207" s="220"/>
      <c r="X207" s="220" t="s">
        <v>320</v>
      </c>
      <c r="Y207" s="220" t="s">
        <v>117</v>
      </c>
      <c r="Z207" s="210"/>
      <c r="AA207" s="210"/>
      <c r="AB207" s="210"/>
      <c r="AC207" s="210"/>
      <c r="AD207" s="210"/>
      <c r="AE207" s="210"/>
      <c r="AF207" s="210"/>
      <c r="AG207" s="210" t="s">
        <v>325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57" t="s">
        <v>356</v>
      </c>
      <c r="D208" s="244"/>
      <c r="E208" s="244"/>
      <c r="F208" s="244"/>
      <c r="G208" s="244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171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3" x14ac:dyDescent="0.2">
      <c r="A209" s="217"/>
      <c r="B209" s="218"/>
      <c r="C209" s="256" t="s">
        <v>345</v>
      </c>
      <c r="D209" s="243"/>
      <c r="E209" s="243"/>
      <c r="F209" s="243"/>
      <c r="G209" s="243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171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41" t="str">
        <f>C209</f>
        <v>Vyhotovení protokolu o vytyčení stavby se seznamem souřadnic vytyčených bodů a jejich polohopisnými (S-JTSK) a výškopisnými (Bpv) hodnotami.</v>
      </c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4">
        <v>57</v>
      </c>
      <c r="B210" s="235" t="s">
        <v>346</v>
      </c>
      <c r="C210" s="253" t="s">
        <v>347</v>
      </c>
      <c r="D210" s="236" t="s">
        <v>319</v>
      </c>
      <c r="E210" s="237">
        <v>1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7">
        <v>0</v>
      </c>
      <c r="O210" s="237">
        <f>ROUND(E210*N210,2)</f>
        <v>0</v>
      </c>
      <c r="P210" s="237">
        <v>0</v>
      </c>
      <c r="Q210" s="237">
        <f>ROUND(E210*P210,2)</f>
        <v>0</v>
      </c>
      <c r="R210" s="239"/>
      <c r="S210" s="239" t="s">
        <v>115</v>
      </c>
      <c r="T210" s="240" t="s">
        <v>213</v>
      </c>
      <c r="U210" s="220">
        <v>0</v>
      </c>
      <c r="V210" s="220">
        <f>ROUND(E210*U210,2)</f>
        <v>0</v>
      </c>
      <c r="W210" s="220"/>
      <c r="X210" s="220" t="s">
        <v>320</v>
      </c>
      <c r="Y210" s="220" t="s">
        <v>117</v>
      </c>
      <c r="Z210" s="210"/>
      <c r="AA210" s="210"/>
      <c r="AB210" s="210"/>
      <c r="AC210" s="210"/>
      <c r="AD210" s="210"/>
      <c r="AE210" s="210"/>
      <c r="AF210" s="210"/>
      <c r="AG210" s="210" t="s">
        <v>325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7" t="s">
        <v>348</v>
      </c>
      <c r="D211" s="244"/>
      <c r="E211" s="244"/>
      <c r="F211" s="244"/>
      <c r="G211" s="244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171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41" t="str">
        <f>C211</f>
        <v>Zaměření a vytýčení stávajících inženýrských sítí v místě stavby z hlediska jejich ochrany při provádění stavby.</v>
      </c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4">
        <v>58</v>
      </c>
      <c r="B212" s="235" t="s">
        <v>349</v>
      </c>
      <c r="C212" s="253" t="s">
        <v>350</v>
      </c>
      <c r="D212" s="236" t="s">
        <v>319</v>
      </c>
      <c r="E212" s="237">
        <v>1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9"/>
      <c r="S212" s="239" t="s">
        <v>115</v>
      </c>
      <c r="T212" s="240" t="s">
        <v>213</v>
      </c>
      <c r="U212" s="220">
        <v>0</v>
      </c>
      <c r="V212" s="220">
        <f>ROUND(E212*U212,2)</f>
        <v>0</v>
      </c>
      <c r="W212" s="220"/>
      <c r="X212" s="220" t="s">
        <v>320</v>
      </c>
      <c r="Y212" s="220" t="s">
        <v>117</v>
      </c>
      <c r="Z212" s="210"/>
      <c r="AA212" s="210"/>
      <c r="AB212" s="210"/>
      <c r="AC212" s="210"/>
      <c r="AD212" s="210"/>
      <c r="AE212" s="210"/>
      <c r="AF212" s="210"/>
      <c r="AG212" s="210" t="s">
        <v>321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7" t="s">
        <v>351</v>
      </c>
      <c r="D213" s="244"/>
      <c r="E213" s="244"/>
      <c r="F213" s="244"/>
      <c r="G213" s="244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171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3"/>
      <c r="B214" s="4"/>
      <c r="C214" s="260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v>15</v>
      </c>
      <c r="AF214">
        <v>21</v>
      </c>
      <c r="AG214" t="s">
        <v>95</v>
      </c>
    </row>
    <row r="215" spans="1:60" x14ac:dyDescent="0.2">
      <c r="A215" s="213"/>
      <c r="B215" s="214" t="s">
        <v>29</v>
      </c>
      <c r="C215" s="261"/>
      <c r="D215" s="215"/>
      <c r="E215" s="216"/>
      <c r="F215" s="216"/>
      <c r="G215" s="233">
        <f>G8+G87+G118+G130+G136+G139+G192+G206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f>SUMIF(L7:L213,AE214,G7:G213)</f>
        <v>0</v>
      </c>
      <c r="AF215">
        <f>SUMIF(L7:L213,AF214,G7:G213)</f>
        <v>0</v>
      </c>
      <c r="AG215" t="s">
        <v>352</v>
      </c>
    </row>
    <row r="216" spans="1:60" x14ac:dyDescent="0.2">
      <c r="C216" s="262"/>
      <c r="D216" s="10"/>
      <c r="AG216" t="s">
        <v>357</v>
      </c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x5s9XvcbJMns9WrbpJAOUcCUjrPWjpae2PVDJw81985Iu9Id/NNPgmTFYaNsRkasdAcBdiCKkh5gD2ek4sF+A==" saltValue="C4DVbo6ZmmhNbvWVL/MnTA==" spinCount="100000" sheet="1" formatRows="0"/>
  <mergeCells count="63">
    <mergeCell ref="C209:G209"/>
    <mergeCell ref="C211:G211"/>
    <mergeCell ref="C213:G213"/>
    <mergeCell ref="C194:G194"/>
    <mergeCell ref="C196:G196"/>
    <mergeCell ref="C198:G198"/>
    <mergeCell ref="C200:G200"/>
    <mergeCell ref="C202:G202"/>
    <mergeCell ref="C208:G208"/>
    <mergeCell ref="C182:G182"/>
    <mergeCell ref="C184:G184"/>
    <mergeCell ref="C186:G186"/>
    <mergeCell ref="C187:G187"/>
    <mergeCell ref="C189:G189"/>
    <mergeCell ref="C191:G191"/>
    <mergeCell ref="C171:G171"/>
    <mergeCell ref="C173:G173"/>
    <mergeCell ref="C175:G175"/>
    <mergeCell ref="C177:G177"/>
    <mergeCell ref="C179:G179"/>
    <mergeCell ref="C180:G180"/>
    <mergeCell ref="C158:G158"/>
    <mergeCell ref="C161:G161"/>
    <mergeCell ref="C163:G163"/>
    <mergeCell ref="C165:G165"/>
    <mergeCell ref="C167:G167"/>
    <mergeCell ref="C169:G169"/>
    <mergeCell ref="C147:G147"/>
    <mergeCell ref="C149:G149"/>
    <mergeCell ref="C151:G151"/>
    <mergeCell ref="C153:G153"/>
    <mergeCell ref="C154:G154"/>
    <mergeCell ref="C156:G156"/>
    <mergeCell ref="C128:G128"/>
    <mergeCell ref="C132:G132"/>
    <mergeCell ref="C138:G138"/>
    <mergeCell ref="C141:G141"/>
    <mergeCell ref="C143:G143"/>
    <mergeCell ref="C145:G145"/>
    <mergeCell ref="C95:G95"/>
    <mergeCell ref="C102:G102"/>
    <mergeCell ref="C103:G103"/>
    <mergeCell ref="C114:G114"/>
    <mergeCell ref="C120:G120"/>
    <mergeCell ref="C127:G127"/>
    <mergeCell ref="C53:G53"/>
    <mergeCell ref="C54:G54"/>
    <mergeCell ref="C57:G57"/>
    <mergeCell ref="C60:G60"/>
    <mergeCell ref="C63:G63"/>
    <mergeCell ref="C66:G66"/>
    <mergeCell ref="C16:G16"/>
    <mergeCell ref="C19:G19"/>
    <mergeCell ref="C28:G28"/>
    <mergeCell ref="C33:G33"/>
    <mergeCell ref="C39:G39"/>
    <mergeCell ref="C47:G4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EAA6-A814-4D2F-82E6-DEAE94156D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81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7</v>
      </c>
      <c r="B2" s="49" t="s">
        <v>48</v>
      </c>
      <c r="C2" s="199" t="s">
        <v>83</v>
      </c>
      <c r="D2" s="197"/>
      <c r="E2" s="197"/>
      <c r="F2" s="197"/>
      <c r="G2" s="198"/>
      <c r="AG2" t="s">
        <v>84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84</v>
      </c>
      <c r="AG3" t="s">
        <v>85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86</v>
      </c>
    </row>
    <row r="5" spans="1:60" x14ac:dyDescent="0.2">
      <c r="D5" s="10"/>
    </row>
    <row r="6" spans="1:60" ht="38.25" x14ac:dyDescent="0.2">
      <c r="A6" s="206" t="s">
        <v>87</v>
      </c>
      <c r="B6" s="208" t="s">
        <v>88</v>
      </c>
      <c r="C6" s="208" t="s">
        <v>89</v>
      </c>
      <c r="D6" s="207" t="s">
        <v>90</v>
      </c>
      <c r="E6" s="206" t="s">
        <v>91</v>
      </c>
      <c r="F6" s="205" t="s">
        <v>92</v>
      </c>
      <c r="G6" s="206" t="s">
        <v>29</v>
      </c>
      <c r="H6" s="209" t="s">
        <v>30</v>
      </c>
      <c r="I6" s="209" t="s">
        <v>93</v>
      </c>
      <c r="J6" s="209" t="s">
        <v>31</v>
      </c>
      <c r="K6" s="209" t="s">
        <v>94</v>
      </c>
      <c r="L6" s="209" t="s">
        <v>95</v>
      </c>
      <c r="M6" s="209" t="s">
        <v>96</v>
      </c>
      <c r="N6" s="209" t="s">
        <v>97</v>
      </c>
      <c r="O6" s="209" t="s">
        <v>98</v>
      </c>
      <c r="P6" s="209" t="s">
        <v>99</v>
      </c>
      <c r="Q6" s="209" t="s">
        <v>100</v>
      </c>
      <c r="R6" s="209" t="s">
        <v>101</v>
      </c>
      <c r="S6" s="209" t="s">
        <v>102</v>
      </c>
      <c r="T6" s="209" t="s">
        <v>103</v>
      </c>
      <c r="U6" s="209" t="s">
        <v>104</v>
      </c>
      <c r="V6" s="209" t="s">
        <v>105</v>
      </c>
      <c r="W6" s="209" t="s">
        <v>106</v>
      </c>
      <c r="X6" s="209" t="s">
        <v>107</v>
      </c>
      <c r="Y6" s="209" t="s">
        <v>108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109</v>
      </c>
      <c r="B8" s="228" t="s">
        <v>43</v>
      </c>
      <c r="C8" s="252" t="s">
        <v>69</v>
      </c>
      <c r="D8" s="229"/>
      <c r="E8" s="230"/>
      <c r="F8" s="231"/>
      <c r="G8" s="231">
        <f>SUMIF(AG9:AG41,"&lt;&gt;NOR",G9:G41)</f>
        <v>0</v>
      </c>
      <c r="H8" s="231"/>
      <c r="I8" s="231">
        <f>SUM(I9:I41)</f>
        <v>0</v>
      </c>
      <c r="J8" s="231"/>
      <c r="K8" s="231">
        <f>SUM(K9:K41)</f>
        <v>0</v>
      </c>
      <c r="L8" s="231"/>
      <c r="M8" s="231">
        <f>SUM(M9:M41)</f>
        <v>0</v>
      </c>
      <c r="N8" s="230"/>
      <c r="O8" s="230">
        <f>SUM(O9:O41)</f>
        <v>0</v>
      </c>
      <c r="P8" s="230"/>
      <c r="Q8" s="230">
        <f>SUM(Q9:Q41)</f>
        <v>0</v>
      </c>
      <c r="R8" s="231"/>
      <c r="S8" s="231"/>
      <c r="T8" s="232"/>
      <c r="U8" s="226"/>
      <c r="V8" s="226">
        <f>SUM(V9:V41)</f>
        <v>0</v>
      </c>
      <c r="W8" s="226"/>
      <c r="X8" s="226"/>
      <c r="Y8" s="226"/>
      <c r="AG8" t="s">
        <v>110</v>
      </c>
    </row>
    <row r="9" spans="1:60" outlineLevel="1" x14ac:dyDescent="0.2">
      <c r="A9" s="245">
        <v>1</v>
      </c>
      <c r="B9" s="246" t="s">
        <v>358</v>
      </c>
      <c r="C9" s="259" t="s">
        <v>359</v>
      </c>
      <c r="D9" s="247" t="s">
        <v>360</v>
      </c>
      <c r="E9" s="248">
        <v>3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194</v>
      </c>
      <c r="T9" s="251" t="s">
        <v>213</v>
      </c>
      <c r="U9" s="220">
        <v>0</v>
      </c>
      <c r="V9" s="220">
        <f>ROUND(E9*U9,2)</f>
        <v>0</v>
      </c>
      <c r="W9" s="220"/>
      <c r="X9" s="220" t="s">
        <v>116</v>
      </c>
      <c r="Y9" s="220" t="s">
        <v>117</v>
      </c>
      <c r="Z9" s="210"/>
      <c r="AA9" s="210"/>
      <c r="AB9" s="210"/>
      <c r="AC9" s="210"/>
      <c r="AD9" s="210"/>
      <c r="AE9" s="210"/>
      <c r="AF9" s="210"/>
      <c r="AG9" s="210" t="s">
        <v>148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34">
        <v>2</v>
      </c>
      <c r="B10" s="235" t="s">
        <v>361</v>
      </c>
      <c r="C10" s="253" t="s">
        <v>362</v>
      </c>
      <c r="D10" s="236" t="s">
        <v>360</v>
      </c>
      <c r="E10" s="237">
        <v>3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9"/>
      <c r="S10" s="239" t="s">
        <v>194</v>
      </c>
      <c r="T10" s="240" t="s">
        <v>213</v>
      </c>
      <c r="U10" s="220">
        <v>0</v>
      </c>
      <c r="V10" s="220">
        <f>ROUND(E10*U10,2)</f>
        <v>0</v>
      </c>
      <c r="W10" s="220"/>
      <c r="X10" s="220" t="s">
        <v>116</v>
      </c>
      <c r="Y10" s="220" t="s">
        <v>117</v>
      </c>
      <c r="Z10" s="210"/>
      <c r="AA10" s="210"/>
      <c r="AB10" s="210"/>
      <c r="AC10" s="210"/>
      <c r="AD10" s="210"/>
      <c r="AE10" s="210"/>
      <c r="AF10" s="210"/>
      <c r="AG10" s="210" t="s">
        <v>148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7" t="s">
        <v>363</v>
      </c>
      <c r="D11" s="244"/>
      <c r="E11" s="244"/>
      <c r="F11" s="244"/>
      <c r="G11" s="24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6" t="s">
        <v>364</v>
      </c>
      <c r="D12" s="243"/>
      <c r="E12" s="243"/>
      <c r="F12" s="243"/>
      <c r="G12" s="243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4">
        <v>3</v>
      </c>
      <c r="B13" s="235" t="s">
        <v>365</v>
      </c>
      <c r="C13" s="253" t="s">
        <v>366</v>
      </c>
      <c r="D13" s="236" t="s">
        <v>360</v>
      </c>
      <c r="E13" s="237">
        <v>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194</v>
      </c>
      <c r="T13" s="240" t="s">
        <v>213</v>
      </c>
      <c r="U13" s="220">
        <v>0</v>
      </c>
      <c r="V13" s="220">
        <f>ROUND(E13*U13,2)</f>
        <v>0</v>
      </c>
      <c r="W13" s="220"/>
      <c r="X13" s="220" t="s">
        <v>116</v>
      </c>
      <c r="Y13" s="220" t="s">
        <v>117</v>
      </c>
      <c r="Z13" s="210"/>
      <c r="AA13" s="210"/>
      <c r="AB13" s="210"/>
      <c r="AC13" s="210"/>
      <c r="AD13" s="210"/>
      <c r="AE13" s="210"/>
      <c r="AF13" s="210"/>
      <c r="AG13" s="210" t="s">
        <v>148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7" t="s">
        <v>367</v>
      </c>
      <c r="D14" s="244"/>
      <c r="E14" s="244"/>
      <c r="F14" s="244"/>
      <c r="G14" s="24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171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4</v>
      </c>
      <c r="B15" s="235" t="s">
        <v>368</v>
      </c>
      <c r="C15" s="253" t="s">
        <v>369</v>
      </c>
      <c r="D15" s="236" t="s">
        <v>360</v>
      </c>
      <c r="E15" s="237">
        <v>3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/>
      <c r="S15" s="239" t="s">
        <v>194</v>
      </c>
      <c r="T15" s="240" t="s">
        <v>213</v>
      </c>
      <c r="U15" s="220">
        <v>0</v>
      </c>
      <c r="V15" s="220">
        <f>ROUND(E15*U15,2)</f>
        <v>0</v>
      </c>
      <c r="W15" s="220"/>
      <c r="X15" s="220" t="s">
        <v>116</v>
      </c>
      <c r="Y15" s="220" t="s">
        <v>117</v>
      </c>
      <c r="Z15" s="210"/>
      <c r="AA15" s="210"/>
      <c r="AB15" s="210"/>
      <c r="AC15" s="210"/>
      <c r="AD15" s="210"/>
      <c r="AE15" s="210"/>
      <c r="AF15" s="210"/>
      <c r="AG15" s="210" t="s">
        <v>148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7" t="s">
        <v>370</v>
      </c>
      <c r="D16" s="244"/>
      <c r="E16" s="244"/>
      <c r="F16" s="244"/>
      <c r="G16" s="24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171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6" t="s">
        <v>371</v>
      </c>
      <c r="D17" s="243"/>
      <c r="E17" s="243"/>
      <c r="F17" s="243"/>
      <c r="G17" s="243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5">
        <v>5</v>
      </c>
      <c r="B18" s="246" t="s">
        <v>372</v>
      </c>
      <c r="C18" s="259" t="s">
        <v>373</v>
      </c>
      <c r="D18" s="247" t="s">
        <v>360</v>
      </c>
      <c r="E18" s="248">
        <v>3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194</v>
      </c>
      <c r="T18" s="251" t="s">
        <v>213</v>
      </c>
      <c r="U18" s="220">
        <v>0</v>
      </c>
      <c r="V18" s="220">
        <f>ROUND(E18*U18,2)</f>
        <v>0</v>
      </c>
      <c r="W18" s="220"/>
      <c r="X18" s="220" t="s">
        <v>116</v>
      </c>
      <c r="Y18" s="220" t="s">
        <v>117</v>
      </c>
      <c r="Z18" s="210"/>
      <c r="AA18" s="210"/>
      <c r="AB18" s="210"/>
      <c r="AC18" s="210"/>
      <c r="AD18" s="210"/>
      <c r="AE18" s="210"/>
      <c r="AF18" s="210"/>
      <c r="AG18" s="210" t="s">
        <v>148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4">
        <v>6</v>
      </c>
      <c r="B19" s="235" t="s">
        <v>374</v>
      </c>
      <c r="C19" s="253" t="s">
        <v>375</v>
      </c>
      <c r="D19" s="236" t="s">
        <v>167</v>
      </c>
      <c r="E19" s="237">
        <v>1.5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/>
      <c r="S19" s="239" t="s">
        <v>194</v>
      </c>
      <c r="T19" s="240" t="s">
        <v>213</v>
      </c>
      <c r="U19" s="220">
        <v>0</v>
      </c>
      <c r="V19" s="220">
        <f>ROUND(E19*U19,2)</f>
        <v>0</v>
      </c>
      <c r="W19" s="220"/>
      <c r="X19" s="220" t="s">
        <v>116</v>
      </c>
      <c r="Y19" s="220" t="s">
        <v>117</v>
      </c>
      <c r="Z19" s="210"/>
      <c r="AA19" s="210"/>
      <c r="AB19" s="210"/>
      <c r="AC19" s="210"/>
      <c r="AD19" s="210"/>
      <c r="AE19" s="210"/>
      <c r="AF19" s="210"/>
      <c r="AG19" s="210" t="s">
        <v>148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7" t="s">
        <v>370</v>
      </c>
      <c r="D20" s="244"/>
      <c r="E20" s="244"/>
      <c r="F20" s="244"/>
      <c r="G20" s="244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171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34">
        <v>7</v>
      </c>
      <c r="B21" s="235" t="s">
        <v>376</v>
      </c>
      <c r="C21" s="253" t="s">
        <v>377</v>
      </c>
      <c r="D21" s="236" t="s">
        <v>360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194</v>
      </c>
      <c r="T21" s="240" t="s">
        <v>213</v>
      </c>
      <c r="U21" s="220">
        <v>0</v>
      </c>
      <c r="V21" s="220">
        <f>ROUND(E21*U21,2)</f>
        <v>0</v>
      </c>
      <c r="W21" s="220"/>
      <c r="X21" s="220" t="s">
        <v>116</v>
      </c>
      <c r="Y21" s="220" t="s">
        <v>117</v>
      </c>
      <c r="Z21" s="210"/>
      <c r="AA21" s="210"/>
      <c r="AB21" s="210"/>
      <c r="AC21" s="210"/>
      <c r="AD21" s="210"/>
      <c r="AE21" s="210"/>
      <c r="AF21" s="210"/>
      <c r="AG21" s="210" t="s">
        <v>148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7" t="s">
        <v>378</v>
      </c>
      <c r="D22" s="244"/>
      <c r="E22" s="244"/>
      <c r="F22" s="244"/>
      <c r="G22" s="244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8</v>
      </c>
      <c r="B23" s="235" t="s">
        <v>379</v>
      </c>
      <c r="C23" s="253" t="s">
        <v>380</v>
      </c>
      <c r="D23" s="236" t="s">
        <v>360</v>
      </c>
      <c r="E23" s="237">
        <v>3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194</v>
      </c>
      <c r="T23" s="240" t="s">
        <v>213</v>
      </c>
      <c r="U23" s="220">
        <v>0</v>
      </c>
      <c r="V23" s="220">
        <f>ROUND(E23*U23,2)</f>
        <v>0</v>
      </c>
      <c r="W23" s="220"/>
      <c r="X23" s="220" t="s">
        <v>116</v>
      </c>
      <c r="Y23" s="220" t="s">
        <v>117</v>
      </c>
      <c r="Z23" s="210"/>
      <c r="AA23" s="210"/>
      <c r="AB23" s="210"/>
      <c r="AC23" s="210"/>
      <c r="AD23" s="210"/>
      <c r="AE23" s="210"/>
      <c r="AF23" s="210"/>
      <c r="AG23" s="210" t="s">
        <v>148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7" t="s">
        <v>381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4">
        <v>9</v>
      </c>
      <c r="B25" s="235" t="s">
        <v>382</v>
      </c>
      <c r="C25" s="253" t="s">
        <v>383</v>
      </c>
      <c r="D25" s="236" t="s">
        <v>209</v>
      </c>
      <c r="E25" s="237">
        <v>2.9999999999999997E-4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194</v>
      </c>
      <c r="T25" s="240" t="s">
        <v>213</v>
      </c>
      <c r="U25" s="220">
        <v>0</v>
      </c>
      <c r="V25" s="220">
        <f>ROUND(E25*U25,2)</f>
        <v>0</v>
      </c>
      <c r="W25" s="220"/>
      <c r="X25" s="220" t="s">
        <v>116</v>
      </c>
      <c r="Y25" s="220" t="s">
        <v>117</v>
      </c>
      <c r="Z25" s="210"/>
      <c r="AA25" s="210"/>
      <c r="AB25" s="210"/>
      <c r="AC25" s="210"/>
      <c r="AD25" s="210"/>
      <c r="AE25" s="210"/>
      <c r="AF25" s="210"/>
      <c r="AG25" s="210" t="s">
        <v>148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7" t="s">
        <v>384</v>
      </c>
      <c r="D26" s="244"/>
      <c r="E26" s="244"/>
      <c r="F26" s="244"/>
      <c r="G26" s="24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171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10</v>
      </c>
      <c r="B27" s="246" t="s">
        <v>385</v>
      </c>
      <c r="C27" s="259" t="s">
        <v>386</v>
      </c>
      <c r="D27" s="247" t="s">
        <v>209</v>
      </c>
      <c r="E27" s="248">
        <v>0.78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194</v>
      </c>
      <c r="T27" s="251" t="s">
        <v>213</v>
      </c>
      <c r="U27" s="220">
        <v>0</v>
      </c>
      <c r="V27" s="220">
        <f>ROUND(E27*U27,2)</f>
        <v>0</v>
      </c>
      <c r="W27" s="220"/>
      <c r="X27" s="220" t="s">
        <v>116</v>
      </c>
      <c r="Y27" s="220" t="s">
        <v>117</v>
      </c>
      <c r="Z27" s="210"/>
      <c r="AA27" s="210"/>
      <c r="AB27" s="210"/>
      <c r="AC27" s="210"/>
      <c r="AD27" s="210"/>
      <c r="AE27" s="210"/>
      <c r="AF27" s="210"/>
      <c r="AG27" s="210" t="s">
        <v>148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11</v>
      </c>
      <c r="B28" s="246" t="s">
        <v>358</v>
      </c>
      <c r="C28" s="259" t="s">
        <v>387</v>
      </c>
      <c r="D28" s="247" t="s">
        <v>360</v>
      </c>
      <c r="E28" s="248">
        <v>3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194</v>
      </c>
      <c r="T28" s="251" t="s">
        <v>213</v>
      </c>
      <c r="U28" s="220">
        <v>0</v>
      </c>
      <c r="V28" s="220">
        <f>ROUND(E28*U28,2)</f>
        <v>0</v>
      </c>
      <c r="W28" s="220"/>
      <c r="X28" s="220" t="s">
        <v>388</v>
      </c>
      <c r="Y28" s="220" t="s">
        <v>117</v>
      </c>
      <c r="Z28" s="210"/>
      <c r="AA28" s="210"/>
      <c r="AB28" s="210"/>
      <c r="AC28" s="210"/>
      <c r="AD28" s="210"/>
      <c r="AE28" s="210"/>
      <c r="AF28" s="210"/>
      <c r="AG28" s="210" t="s">
        <v>389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12</v>
      </c>
      <c r="B29" s="235" t="s">
        <v>358</v>
      </c>
      <c r="C29" s="253" t="s">
        <v>390</v>
      </c>
      <c r="D29" s="236" t="s">
        <v>360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/>
      <c r="S29" s="239" t="s">
        <v>194</v>
      </c>
      <c r="T29" s="240" t="s">
        <v>213</v>
      </c>
      <c r="U29" s="220">
        <v>0</v>
      </c>
      <c r="V29" s="220">
        <f>ROUND(E29*U29,2)</f>
        <v>0</v>
      </c>
      <c r="W29" s="220"/>
      <c r="X29" s="220" t="s">
        <v>388</v>
      </c>
      <c r="Y29" s="220" t="s">
        <v>117</v>
      </c>
      <c r="Z29" s="210"/>
      <c r="AA29" s="210"/>
      <c r="AB29" s="210"/>
      <c r="AC29" s="210"/>
      <c r="AD29" s="210"/>
      <c r="AE29" s="210"/>
      <c r="AF29" s="210"/>
      <c r="AG29" s="210" t="s">
        <v>389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7" t="s">
        <v>391</v>
      </c>
      <c r="D30" s="244"/>
      <c r="E30" s="244"/>
      <c r="F30" s="244"/>
      <c r="G30" s="244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4">
        <v>13</v>
      </c>
      <c r="B31" s="235" t="s">
        <v>358</v>
      </c>
      <c r="C31" s="253" t="s">
        <v>392</v>
      </c>
      <c r="D31" s="236" t="s">
        <v>319</v>
      </c>
      <c r="E31" s="237">
        <v>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194</v>
      </c>
      <c r="T31" s="240" t="s">
        <v>213</v>
      </c>
      <c r="U31" s="220">
        <v>0</v>
      </c>
      <c r="V31" s="220">
        <f>ROUND(E31*U31,2)</f>
        <v>0</v>
      </c>
      <c r="W31" s="220"/>
      <c r="X31" s="220" t="s">
        <v>201</v>
      </c>
      <c r="Y31" s="220" t="s">
        <v>117</v>
      </c>
      <c r="Z31" s="210"/>
      <c r="AA31" s="210"/>
      <c r="AB31" s="210"/>
      <c r="AC31" s="210"/>
      <c r="AD31" s="210"/>
      <c r="AE31" s="210"/>
      <c r="AF31" s="210"/>
      <c r="AG31" s="210" t="s">
        <v>393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7" t="s">
        <v>394</v>
      </c>
      <c r="D32" s="244"/>
      <c r="E32" s="244"/>
      <c r="F32" s="244"/>
      <c r="G32" s="24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4">
        <v>14</v>
      </c>
      <c r="B33" s="235" t="s">
        <v>395</v>
      </c>
      <c r="C33" s="253" t="s">
        <v>396</v>
      </c>
      <c r="D33" s="236" t="s">
        <v>167</v>
      </c>
      <c r="E33" s="237">
        <v>3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/>
      <c r="S33" s="239" t="s">
        <v>194</v>
      </c>
      <c r="T33" s="240" t="s">
        <v>213</v>
      </c>
      <c r="U33" s="220">
        <v>0</v>
      </c>
      <c r="V33" s="220">
        <f>ROUND(E33*U33,2)</f>
        <v>0</v>
      </c>
      <c r="W33" s="220"/>
      <c r="X33" s="220" t="s">
        <v>201</v>
      </c>
      <c r="Y33" s="220" t="s">
        <v>117</v>
      </c>
      <c r="Z33" s="210"/>
      <c r="AA33" s="210"/>
      <c r="AB33" s="210"/>
      <c r="AC33" s="210"/>
      <c r="AD33" s="210"/>
      <c r="AE33" s="210"/>
      <c r="AF33" s="210"/>
      <c r="AG33" s="210" t="s">
        <v>393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7" t="s">
        <v>397</v>
      </c>
      <c r="D34" s="244"/>
      <c r="E34" s="244"/>
      <c r="F34" s="244"/>
      <c r="G34" s="244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171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6" t="s">
        <v>398</v>
      </c>
      <c r="D35" s="243"/>
      <c r="E35" s="243"/>
      <c r="F35" s="243"/>
      <c r="G35" s="243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171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15</v>
      </c>
      <c r="B36" s="235" t="s">
        <v>399</v>
      </c>
      <c r="C36" s="253" t="s">
        <v>400</v>
      </c>
      <c r="D36" s="236" t="s">
        <v>113</v>
      </c>
      <c r="E36" s="237">
        <v>0.21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/>
      <c r="S36" s="239" t="s">
        <v>194</v>
      </c>
      <c r="T36" s="240" t="s">
        <v>213</v>
      </c>
      <c r="U36" s="220">
        <v>0</v>
      </c>
      <c r="V36" s="220">
        <f>ROUND(E36*U36,2)</f>
        <v>0</v>
      </c>
      <c r="W36" s="220"/>
      <c r="X36" s="220" t="s">
        <v>201</v>
      </c>
      <c r="Y36" s="220" t="s">
        <v>117</v>
      </c>
      <c r="Z36" s="210"/>
      <c r="AA36" s="210"/>
      <c r="AB36" s="210"/>
      <c r="AC36" s="210"/>
      <c r="AD36" s="210"/>
      <c r="AE36" s="210"/>
      <c r="AF36" s="210"/>
      <c r="AG36" s="210" t="s">
        <v>393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7" t="s">
        <v>358</v>
      </c>
      <c r="D37" s="244"/>
      <c r="E37" s="244"/>
      <c r="F37" s="244"/>
      <c r="G37" s="244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171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4">
        <v>16</v>
      </c>
      <c r="B38" s="235" t="s">
        <v>401</v>
      </c>
      <c r="C38" s="253" t="s">
        <v>402</v>
      </c>
      <c r="D38" s="236" t="s">
        <v>113</v>
      </c>
      <c r="E38" s="237">
        <v>0.21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/>
      <c r="S38" s="239" t="s">
        <v>194</v>
      </c>
      <c r="T38" s="240" t="s">
        <v>213</v>
      </c>
      <c r="U38" s="220">
        <v>0</v>
      </c>
      <c r="V38" s="220">
        <f>ROUND(E38*U38,2)</f>
        <v>0</v>
      </c>
      <c r="W38" s="220"/>
      <c r="X38" s="220" t="s">
        <v>201</v>
      </c>
      <c r="Y38" s="220" t="s">
        <v>117</v>
      </c>
      <c r="Z38" s="210"/>
      <c r="AA38" s="210"/>
      <c r="AB38" s="210"/>
      <c r="AC38" s="210"/>
      <c r="AD38" s="210"/>
      <c r="AE38" s="210"/>
      <c r="AF38" s="210"/>
      <c r="AG38" s="210" t="s">
        <v>393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7" t="s">
        <v>358</v>
      </c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17</v>
      </c>
      <c r="B40" s="235" t="s">
        <v>358</v>
      </c>
      <c r="C40" s="253" t="s">
        <v>403</v>
      </c>
      <c r="D40" s="236" t="s">
        <v>209</v>
      </c>
      <c r="E40" s="237">
        <v>1.5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/>
      <c r="S40" s="239" t="s">
        <v>194</v>
      </c>
      <c r="T40" s="240" t="s">
        <v>213</v>
      </c>
      <c r="U40" s="220">
        <v>0</v>
      </c>
      <c r="V40" s="220">
        <f>ROUND(E40*U40,2)</f>
        <v>0</v>
      </c>
      <c r="W40" s="220"/>
      <c r="X40" s="220" t="s">
        <v>404</v>
      </c>
      <c r="Y40" s="220" t="s">
        <v>117</v>
      </c>
      <c r="Z40" s="210"/>
      <c r="AA40" s="210"/>
      <c r="AB40" s="210"/>
      <c r="AC40" s="210"/>
      <c r="AD40" s="210"/>
      <c r="AE40" s="210"/>
      <c r="AF40" s="210"/>
      <c r="AG40" s="210" t="s">
        <v>405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7" t="s">
        <v>358</v>
      </c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7" t="s">
        <v>109</v>
      </c>
      <c r="B42" s="228" t="s">
        <v>48</v>
      </c>
      <c r="C42" s="252" t="s">
        <v>70</v>
      </c>
      <c r="D42" s="229"/>
      <c r="E42" s="230"/>
      <c r="F42" s="231"/>
      <c r="G42" s="231">
        <f>SUMIF(AG43:AG62,"&lt;&gt;NOR",G43:G62)</f>
        <v>0</v>
      </c>
      <c r="H42" s="231"/>
      <c r="I42" s="231">
        <f>SUM(I43:I62)</f>
        <v>0</v>
      </c>
      <c r="J42" s="231"/>
      <c r="K42" s="231">
        <f>SUM(K43:K62)</f>
        <v>0</v>
      </c>
      <c r="L42" s="231"/>
      <c r="M42" s="231">
        <f>SUM(M43:M62)</f>
        <v>0</v>
      </c>
      <c r="N42" s="230"/>
      <c r="O42" s="230">
        <f>SUM(O43:O62)</f>
        <v>0</v>
      </c>
      <c r="P42" s="230"/>
      <c r="Q42" s="230">
        <f>SUM(Q43:Q62)</f>
        <v>0</v>
      </c>
      <c r="R42" s="231"/>
      <c r="S42" s="231"/>
      <c r="T42" s="232"/>
      <c r="U42" s="226"/>
      <c r="V42" s="226">
        <f>SUM(V43:V62)</f>
        <v>0</v>
      </c>
      <c r="W42" s="226"/>
      <c r="X42" s="226"/>
      <c r="Y42" s="226"/>
      <c r="AG42" t="s">
        <v>110</v>
      </c>
    </row>
    <row r="43" spans="1:60" ht="22.5" outlineLevel="1" x14ac:dyDescent="0.2">
      <c r="A43" s="234">
        <v>18</v>
      </c>
      <c r="B43" s="235" t="s">
        <v>406</v>
      </c>
      <c r="C43" s="253" t="s">
        <v>407</v>
      </c>
      <c r="D43" s="236" t="s">
        <v>360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/>
      <c r="S43" s="239" t="s">
        <v>194</v>
      </c>
      <c r="T43" s="240" t="s">
        <v>213</v>
      </c>
      <c r="U43" s="220">
        <v>0</v>
      </c>
      <c r="V43" s="220">
        <f>ROUND(E43*U43,2)</f>
        <v>0</v>
      </c>
      <c r="W43" s="220"/>
      <c r="X43" s="220" t="s">
        <v>116</v>
      </c>
      <c r="Y43" s="220" t="s">
        <v>117</v>
      </c>
      <c r="Z43" s="210"/>
      <c r="AA43" s="210"/>
      <c r="AB43" s="210"/>
      <c r="AC43" s="210"/>
      <c r="AD43" s="210"/>
      <c r="AE43" s="210"/>
      <c r="AF43" s="210"/>
      <c r="AG43" s="210" t="s">
        <v>148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7" t="s">
        <v>408</v>
      </c>
      <c r="D44" s="244"/>
      <c r="E44" s="244"/>
      <c r="F44" s="244"/>
      <c r="G44" s="244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6" t="s">
        <v>409</v>
      </c>
      <c r="D45" s="243"/>
      <c r="E45" s="243"/>
      <c r="F45" s="243"/>
      <c r="G45" s="243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19</v>
      </c>
      <c r="B46" s="235" t="s">
        <v>358</v>
      </c>
      <c r="C46" s="253" t="s">
        <v>410</v>
      </c>
      <c r="D46" s="236" t="s">
        <v>360</v>
      </c>
      <c r="E46" s="237">
        <v>30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194</v>
      </c>
      <c r="T46" s="240" t="s">
        <v>213</v>
      </c>
      <c r="U46" s="220">
        <v>0</v>
      </c>
      <c r="V46" s="220">
        <f>ROUND(E46*U46,2)</f>
        <v>0</v>
      </c>
      <c r="W46" s="220"/>
      <c r="X46" s="220" t="s">
        <v>388</v>
      </c>
      <c r="Y46" s="220" t="s">
        <v>117</v>
      </c>
      <c r="Z46" s="210"/>
      <c r="AA46" s="210"/>
      <c r="AB46" s="210"/>
      <c r="AC46" s="210"/>
      <c r="AD46" s="210"/>
      <c r="AE46" s="210"/>
      <c r="AF46" s="210"/>
      <c r="AG46" s="210" t="s">
        <v>389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7" t="s">
        <v>411</v>
      </c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4">
        <v>20</v>
      </c>
      <c r="B48" s="235" t="s">
        <v>358</v>
      </c>
      <c r="C48" s="253" t="s">
        <v>412</v>
      </c>
      <c r="D48" s="236" t="s">
        <v>113</v>
      </c>
      <c r="E48" s="237">
        <v>0.3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/>
      <c r="S48" s="239" t="s">
        <v>194</v>
      </c>
      <c r="T48" s="240" t="s">
        <v>213</v>
      </c>
      <c r="U48" s="220">
        <v>0</v>
      </c>
      <c r="V48" s="220">
        <f>ROUND(E48*U48,2)</f>
        <v>0</v>
      </c>
      <c r="W48" s="220"/>
      <c r="X48" s="220" t="s">
        <v>388</v>
      </c>
      <c r="Y48" s="220" t="s">
        <v>117</v>
      </c>
      <c r="Z48" s="210"/>
      <c r="AA48" s="210"/>
      <c r="AB48" s="210"/>
      <c r="AC48" s="210"/>
      <c r="AD48" s="210"/>
      <c r="AE48" s="210"/>
      <c r="AF48" s="210"/>
      <c r="AG48" s="210" t="s">
        <v>389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413</v>
      </c>
      <c r="D49" s="244"/>
      <c r="E49" s="244"/>
      <c r="F49" s="244"/>
      <c r="G49" s="244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171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21</v>
      </c>
      <c r="B50" s="235" t="s">
        <v>358</v>
      </c>
      <c r="C50" s="253" t="s">
        <v>414</v>
      </c>
      <c r="D50" s="236" t="s">
        <v>199</v>
      </c>
      <c r="E50" s="237">
        <v>0.6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/>
      <c r="S50" s="239" t="s">
        <v>194</v>
      </c>
      <c r="T50" s="240" t="s">
        <v>213</v>
      </c>
      <c r="U50" s="220">
        <v>0</v>
      </c>
      <c r="V50" s="220">
        <f>ROUND(E50*U50,2)</f>
        <v>0</v>
      </c>
      <c r="W50" s="220"/>
      <c r="X50" s="220" t="s">
        <v>388</v>
      </c>
      <c r="Y50" s="220" t="s">
        <v>117</v>
      </c>
      <c r="Z50" s="210"/>
      <c r="AA50" s="210"/>
      <c r="AB50" s="210"/>
      <c r="AC50" s="210"/>
      <c r="AD50" s="210"/>
      <c r="AE50" s="210"/>
      <c r="AF50" s="210"/>
      <c r="AG50" s="210" t="s">
        <v>389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7" t="s">
        <v>394</v>
      </c>
      <c r="D51" s="244"/>
      <c r="E51" s="244"/>
      <c r="F51" s="244"/>
      <c r="G51" s="24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171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22</v>
      </c>
      <c r="B52" s="235" t="s">
        <v>358</v>
      </c>
      <c r="C52" s="253" t="s">
        <v>415</v>
      </c>
      <c r="D52" s="236" t="s">
        <v>113</v>
      </c>
      <c r="E52" s="237">
        <v>0.3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/>
      <c r="S52" s="239" t="s">
        <v>194</v>
      </c>
      <c r="T52" s="240" t="s">
        <v>213</v>
      </c>
      <c r="U52" s="220">
        <v>0</v>
      </c>
      <c r="V52" s="220">
        <f>ROUND(E52*U52,2)</f>
        <v>0</v>
      </c>
      <c r="W52" s="220"/>
      <c r="X52" s="220" t="s">
        <v>388</v>
      </c>
      <c r="Y52" s="220" t="s">
        <v>117</v>
      </c>
      <c r="Z52" s="210"/>
      <c r="AA52" s="210"/>
      <c r="AB52" s="210"/>
      <c r="AC52" s="210"/>
      <c r="AD52" s="210"/>
      <c r="AE52" s="210"/>
      <c r="AF52" s="210"/>
      <c r="AG52" s="210" t="s">
        <v>389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 t="s">
        <v>416</v>
      </c>
      <c r="D53" s="244"/>
      <c r="E53" s="244"/>
      <c r="F53" s="244"/>
      <c r="G53" s="24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171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5">
        <v>23</v>
      </c>
      <c r="B54" s="246" t="s">
        <v>358</v>
      </c>
      <c r="C54" s="259" t="s">
        <v>417</v>
      </c>
      <c r="D54" s="247" t="s">
        <v>360</v>
      </c>
      <c r="E54" s="248">
        <v>9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50"/>
      <c r="S54" s="250" t="s">
        <v>194</v>
      </c>
      <c r="T54" s="251" t="s">
        <v>213</v>
      </c>
      <c r="U54" s="220">
        <v>0</v>
      </c>
      <c r="V54" s="220">
        <f>ROUND(E54*U54,2)</f>
        <v>0</v>
      </c>
      <c r="W54" s="220"/>
      <c r="X54" s="220" t="s">
        <v>388</v>
      </c>
      <c r="Y54" s="220" t="s">
        <v>117</v>
      </c>
      <c r="Z54" s="210"/>
      <c r="AA54" s="210"/>
      <c r="AB54" s="210"/>
      <c r="AC54" s="210"/>
      <c r="AD54" s="210"/>
      <c r="AE54" s="210"/>
      <c r="AF54" s="210"/>
      <c r="AG54" s="210" t="s">
        <v>389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5">
        <v>24</v>
      </c>
      <c r="B55" s="246" t="s">
        <v>358</v>
      </c>
      <c r="C55" s="259" t="s">
        <v>418</v>
      </c>
      <c r="D55" s="247" t="s">
        <v>319</v>
      </c>
      <c r="E55" s="248">
        <v>3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194</v>
      </c>
      <c r="T55" s="251" t="s">
        <v>213</v>
      </c>
      <c r="U55" s="220">
        <v>0</v>
      </c>
      <c r="V55" s="220">
        <f>ROUND(E55*U55,2)</f>
        <v>0</v>
      </c>
      <c r="W55" s="220"/>
      <c r="X55" s="220" t="s">
        <v>388</v>
      </c>
      <c r="Y55" s="220" t="s">
        <v>117</v>
      </c>
      <c r="Z55" s="210"/>
      <c r="AA55" s="210"/>
      <c r="AB55" s="210"/>
      <c r="AC55" s="210"/>
      <c r="AD55" s="210"/>
      <c r="AE55" s="210"/>
      <c r="AF55" s="210"/>
      <c r="AG55" s="210" t="s">
        <v>389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5">
        <v>25</v>
      </c>
      <c r="B56" s="246" t="s">
        <v>358</v>
      </c>
      <c r="C56" s="259" t="s">
        <v>419</v>
      </c>
      <c r="D56" s="247" t="s">
        <v>167</v>
      </c>
      <c r="E56" s="248">
        <v>1.5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50"/>
      <c r="S56" s="250" t="s">
        <v>194</v>
      </c>
      <c r="T56" s="251" t="s">
        <v>213</v>
      </c>
      <c r="U56" s="220">
        <v>0</v>
      </c>
      <c r="V56" s="220">
        <f>ROUND(E56*U56,2)</f>
        <v>0</v>
      </c>
      <c r="W56" s="220"/>
      <c r="X56" s="220" t="s">
        <v>388</v>
      </c>
      <c r="Y56" s="220" t="s">
        <v>117</v>
      </c>
      <c r="Z56" s="210"/>
      <c r="AA56" s="210"/>
      <c r="AB56" s="210"/>
      <c r="AC56" s="210"/>
      <c r="AD56" s="210"/>
      <c r="AE56" s="210"/>
      <c r="AF56" s="210"/>
      <c r="AG56" s="210" t="s">
        <v>389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5">
        <v>26</v>
      </c>
      <c r="B57" s="246" t="s">
        <v>358</v>
      </c>
      <c r="C57" s="259" t="s">
        <v>420</v>
      </c>
      <c r="D57" s="247" t="s">
        <v>360</v>
      </c>
      <c r="E57" s="248">
        <v>3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194</v>
      </c>
      <c r="T57" s="251" t="s">
        <v>213</v>
      </c>
      <c r="U57" s="220">
        <v>0</v>
      </c>
      <c r="V57" s="220">
        <f>ROUND(E57*U57,2)</f>
        <v>0</v>
      </c>
      <c r="W57" s="220"/>
      <c r="X57" s="220" t="s">
        <v>388</v>
      </c>
      <c r="Y57" s="220" t="s">
        <v>117</v>
      </c>
      <c r="Z57" s="210"/>
      <c r="AA57" s="210"/>
      <c r="AB57" s="210"/>
      <c r="AC57" s="210"/>
      <c r="AD57" s="210"/>
      <c r="AE57" s="210"/>
      <c r="AF57" s="210"/>
      <c r="AG57" s="210" t="s">
        <v>389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27</v>
      </c>
      <c r="B58" s="235" t="s">
        <v>358</v>
      </c>
      <c r="C58" s="253" t="s">
        <v>421</v>
      </c>
      <c r="D58" s="236" t="s">
        <v>113</v>
      </c>
      <c r="E58" s="237">
        <v>0.21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/>
      <c r="S58" s="239" t="s">
        <v>194</v>
      </c>
      <c r="T58" s="240" t="s">
        <v>213</v>
      </c>
      <c r="U58" s="220">
        <v>0</v>
      </c>
      <c r="V58" s="220">
        <f>ROUND(E58*U58,2)</f>
        <v>0</v>
      </c>
      <c r="W58" s="220"/>
      <c r="X58" s="220" t="s">
        <v>388</v>
      </c>
      <c r="Y58" s="220" t="s">
        <v>117</v>
      </c>
      <c r="Z58" s="210"/>
      <c r="AA58" s="210"/>
      <c r="AB58" s="210"/>
      <c r="AC58" s="210"/>
      <c r="AD58" s="210"/>
      <c r="AE58" s="210"/>
      <c r="AF58" s="210"/>
      <c r="AG58" s="210" t="s">
        <v>389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7" t="s">
        <v>422</v>
      </c>
      <c r="D59" s="244"/>
      <c r="E59" s="244"/>
      <c r="F59" s="244"/>
      <c r="G59" s="244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171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5">
        <v>28</v>
      </c>
      <c r="B60" s="246" t="s">
        <v>423</v>
      </c>
      <c r="C60" s="259" t="s">
        <v>424</v>
      </c>
      <c r="D60" s="247" t="s">
        <v>425</v>
      </c>
      <c r="E60" s="248">
        <v>1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194</v>
      </c>
      <c r="T60" s="251" t="s">
        <v>213</v>
      </c>
      <c r="U60" s="220">
        <v>0</v>
      </c>
      <c r="V60" s="220">
        <f>ROUND(E60*U60,2)</f>
        <v>0</v>
      </c>
      <c r="W60" s="220"/>
      <c r="X60" s="220" t="s">
        <v>201</v>
      </c>
      <c r="Y60" s="220" t="s">
        <v>117</v>
      </c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5">
        <v>29</v>
      </c>
      <c r="B61" s="246" t="s">
        <v>426</v>
      </c>
      <c r="C61" s="259" t="s">
        <v>427</v>
      </c>
      <c r="D61" s="247" t="s">
        <v>425</v>
      </c>
      <c r="E61" s="248">
        <v>1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194</v>
      </c>
      <c r="T61" s="251" t="s">
        <v>213</v>
      </c>
      <c r="U61" s="220">
        <v>0</v>
      </c>
      <c r="V61" s="220">
        <f>ROUND(E61*U61,2)</f>
        <v>0</v>
      </c>
      <c r="W61" s="220"/>
      <c r="X61" s="220" t="s">
        <v>201</v>
      </c>
      <c r="Y61" s="220" t="s">
        <v>117</v>
      </c>
      <c r="Z61" s="210"/>
      <c r="AA61" s="210"/>
      <c r="AB61" s="210"/>
      <c r="AC61" s="210"/>
      <c r="AD61" s="210"/>
      <c r="AE61" s="210"/>
      <c r="AF61" s="210"/>
      <c r="AG61" s="210" t="s">
        <v>202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30</v>
      </c>
      <c r="B62" s="235" t="s">
        <v>428</v>
      </c>
      <c r="C62" s="253" t="s">
        <v>429</v>
      </c>
      <c r="D62" s="236" t="s">
        <v>425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9"/>
      <c r="S62" s="239" t="s">
        <v>194</v>
      </c>
      <c r="T62" s="240" t="s">
        <v>213</v>
      </c>
      <c r="U62" s="220">
        <v>0</v>
      </c>
      <c r="V62" s="220">
        <f>ROUND(E62*U62,2)</f>
        <v>0</v>
      </c>
      <c r="W62" s="220"/>
      <c r="X62" s="220" t="s">
        <v>201</v>
      </c>
      <c r="Y62" s="220" t="s">
        <v>117</v>
      </c>
      <c r="Z62" s="210"/>
      <c r="AA62" s="210"/>
      <c r="AB62" s="210"/>
      <c r="AC62" s="210"/>
      <c r="AD62" s="210"/>
      <c r="AE62" s="210"/>
      <c r="AF62" s="210"/>
      <c r="AG62" s="210" t="s">
        <v>202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6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15</v>
      </c>
      <c r="AF63">
        <v>21</v>
      </c>
      <c r="AG63" t="s">
        <v>95</v>
      </c>
    </row>
    <row r="64" spans="1:60" x14ac:dyDescent="0.2">
      <c r="A64" s="213"/>
      <c r="B64" s="214" t="s">
        <v>29</v>
      </c>
      <c r="C64" s="261"/>
      <c r="D64" s="215"/>
      <c r="E64" s="216"/>
      <c r="F64" s="216"/>
      <c r="G64" s="233">
        <f>G8+G42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352</v>
      </c>
    </row>
    <row r="65" spans="3:33" x14ac:dyDescent="0.2">
      <c r="C65" s="262"/>
      <c r="D65" s="10"/>
      <c r="AG65" t="s">
        <v>357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fKnbmlqOjZ9xSqqLnEFsR7u2S5c/X6i/kWLHDF0Ar6gg/rLkadrWnHcMxOxIO64TgM8soBu0eQdCFpsx6npNw==" saltValue="RJsez25o7Fdw5NCSb9rhng==" spinCount="100000" sheet="1" formatRows="0"/>
  <mergeCells count="27">
    <mergeCell ref="C51:G51"/>
    <mergeCell ref="C53:G53"/>
    <mergeCell ref="C59:G59"/>
    <mergeCell ref="C39:G39"/>
    <mergeCell ref="C41:G41"/>
    <mergeCell ref="C44:G44"/>
    <mergeCell ref="C45:G45"/>
    <mergeCell ref="C47:G47"/>
    <mergeCell ref="C49:G49"/>
    <mergeCell ref="C26:G26"/>
    <mergeCell ref="C30:G30"/>
    <mergeCell ref="C32:G32"/>
    <mergeCell ref="C34:G34"/>
    <mergeCell ref="C35:G35"/>
    <mergeCell ref="C37:G37"/>
    <mergeCell ref="C14:G14"/>
    <mergeCell ref="C16:G16"/>
    <mergeCell ref="C17:G17"/>
    <mergeCell ref="C20:G20"/>
    <mergeCell ref="C22:G22"/>
    <mergeCell ref="C24:G24"/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CD83-4C36-4A1C-A56A-519A6240B76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81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7</v>
      </c>
      <c r="B2" s="49" t="s">
        <v>48</v>
      </c>
      <c r="C2" s="199" t="s">
        <v>83</v>
      </c>
      <c r="D2" s="197"/>
      <c r="E2" s="197"/>
      <c r="F2" s="197"/>
      <c r="G2" s="198"/>
      <c r="AG2" t="s">
        <v>84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84</v>
      </c>
      <c r="AG3" t="s">
        <v>85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86</v>
      </c>
    </row>
    <row r="5" spans="1:60" x14ac:dyDescent="0.2">
      <c r="D5" s="10"/>
    </row>
    <row r="6" spans="1:60" ht="38.25" x14ac:dyDescent="0.2">
      <c r="A6" s="206" t="s">
        <v>87</v>
      </c>
      <c r="B6" s="208" t="s">
        <v>88</v>
      </c>
      <c r="C6" s="208" t="s">
        <v>89</v>
      </c>
      <c r="D6" s="207" t="s">
        <v>90</v>
      </c>
      <c r="E6" s="206" t="s">
        <v>91</v>
      </c>
      <c r="F6" s="205" t="s">
        <v>92</v>
      </c>
      <c r="G6" s="206" t="s">
        <v>29</v>
      </c>
      <c r="H6" s="209" t="s">
        <v>30</v>
      </c>
      <c r="I6" s="209" t="s">
        <v>93</v>
      </c>
      <c r="J6" s="209" t="s">
        <v>31</v>
      </c>
      <c r="K6" s="209" t="s">
        <v>94</v>
      </c>
      <c r="L6" s="209" t="s">
        <v>95</v>
      </c>
      <c r="M6" s="209" t="s">
        <v>96</v>
      </c>
      <c r="N6" s="209" t="s">
        <v>97</v>
      </c>
      <c r="O6" s="209" t="s">
        <v>98</v>
      </c>
      <c r="P6" s="209" t="s">
        <v>99</v>
      </c>
      <c r="Q6" s="209" t="s">
        <v>100</v>
      </c>
      <c r="R6" s="209" t="s">
        <v>101</v>
      </c>
      <c r="S6" s="209" t="s">
        <v>102</v>
      </c>
      <c r="T6" s="209" t="s">
        <v>103</v>
      </c>
      <c r="U6" s="209" t="s">
        <v>104</v>
      </c>
      <c r="V6" s="209" t="s">
        <v>105</v>
      </c>
      <c r="W6" s="209" t="s">
        <v>106</v>
      </c>
      <c r="X6" s="209" t="s">
        <v>107</v>
      </c>
      <c r="Y6" s="209" t="s">
        <v>108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109</v>
      </c>
      <c r="B8" s="228" t="s">
        <v>43</v>
      </c>
      <c r="C8" s="252" t="s">
        <v>69</v>
      </c>
      <c r="D8" s="229"/>
      <c r="E8" s="230"/>
      <c r="F8" s="231"/>
      <c r="G8" s="231">
        <f>SUMIF(AG9:AG36,"&lt;&gt;NOR",G9:G36)</f>
        <v>0</v>
      </c>
      <c r="H8" s="231"/>
      <c r="I8" s="231">
        <f>SUM(I9:I36)</f>
        <v>0</v>
      </c>
      <c r="J8" s="231"/>
      <c r="K8" s="231">
        <f>SUM(K9:K36)</f>
        <v>0</v>
      </c>
      <c r="L8" s="231"/>
      <c r="M8" s="231">
        <f>SUM(M9:M36)</f>
        <v>0</v>
      </c>
      <c r="N8" s="230"/>
      <c r="O8" s="230">
        <f>SUM(O9:O36)</f>
        <v>0</v>
      </c>
      <c r="P8" s="230"/>
      <c r="Q8" s="230">
        <f>SUM(Q9:Q36)</f>
        <v>0</v>
      </c>
      <c r="R8" s="231"/>
      <c r="S8" s="231"/>
      <c r="T8" s="232"/>
      <c r="U8" s="226"/>
      <c r="V8" s="226">
        <f>SUM(V9:V36)</f>
        <v>0</v>
      </c>
      <c r="W8" s="226"/>
      <c r="X8" s="226"/>
      <c r="Y8" s="226"/>
      <c r="AG8" t="s">
        <v>110</v>
      </c>
    </row>
    <row r="9" spans="1:60" outlineLevel="1" x14ac:dyDescent="0.2">
      <c r="A9" s="245">
        <v>1</v>
      </c>
      <c r="B9" s="246" t="s">
        <v>358</v>
      </c>
      <c r="C9" s="259" t="s">
        <v>430</v>
      </c>
      <c r="D9" s="247" t="s">
        <v>167</v>
      </c>
      <c r="E9" s="248">
        <v>13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194</v>
      </c>
      <c r="T9" s="251" t="s">
        <v>213</v>
      </c>
      <c r="U9" s="220">
        <v>0</v>
      </c>
      <c r="V9" s="220">
        <f>ROUND(E9*U9,2)</f>
        <v>0</v>
      </c>
      <c r="W9" s="220"/>
      <c r="X9" s="220" t="s">
        <v>116</v>
      </c>
      <c r="Y9" s="220" t="s">
        <v>117</v>
      </c>
      <c r="Z9" s="210"/>
      <c r="AA9" s="210"/>
      <c r="AB9" s="210"/>
      <c r="AC9" s="210"/>
      <c r="AD9" s="210"/>
      <c r="AE9" s="210"/>
      <c r="AF9" s="210"/>
      <c r="AG9" s="210" t="s">
        <v>148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4">
        <v>2</v>
      </c>
      <c r="B10" s="235" t="s">
        <v>431</v>
      </c>
      <c r="C10" s="253" t="s">
        <v>432</v>
      </c>
      <c r="D10" s="236" t="s">
        <v>167</v>
      </c>
      <c r="E10" s="237">
        <v>26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9"/>
      <c r="S10" s="239" t="s">
        <v>194</v>
      </c>
      <c r="T10" s="240" t="s">
        <v>213</v>
      </c>
      <c r="U10" s="220">
        <v>0</v>
      </c>
      <c r="V10" s="220">
        <f>ROUND(E10*U10,2)</f>
        <v>0</v>
      </c>
      <c r="W10" s="220"/>
      <c r="X10" s="220" t="s">
        <v>116</v>
      </c>
      <c r="Y10" s="220" t="s">
        <v>117</v>
      </c>
      <c r="Z10" s="210"/>
      <c r="AA10" s="210"/>
      <c r="AB10" s="210"/>
      <c r="AC10" s="210"/>
      <c r="AD10" s="210"/>
      <c r="AE10" s="210"/>
      <c r="AF10" s="210"/>
      <c r="AG10" s="210" t="s">
        <v>148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7" t="s">
        <v>433</v>
      </c>
      <c r="D11" s="244"/>
      <c r="E11" s="244"/>
      <c r="F11" s="244"/>
      <c r="G11" s="244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3</v>
      </c>
      <c r="B12" s="235" t="s">
        <v>434</v>
      </c>
      <c r="C12" s="253" t="s">
        <v>435</v>
      </c>
      <c r="D12" s="236" t="s">
        <v>167</v>
      </c>
      <c r="E12" s="237">
        <v>13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/>
      <c r="S12" s="239" t="s">
        <v>194</v>
      </c>
      <c r="T12" s="240" t="s">
        <v>213</v>
      </c>
      <c r="U12" s="220">
        <v>0</v>
      </c>
      <c r="V12" s="220">
        <f>ROUND(E12*U12,2)</f>
        <v>0</v>
      </c>
      <c r="W12" s="220"/>
      <c r="X12" s="220" t="s">
        <v>116</v>
      </c>
      <c r="Y12" s="220" t="s">
        <v>117</v>
      </c>
      <c r="Z12" s="210"/>
      <c r="AA12" s="210"/>
      <c r="AB12" s="210"/>
      <c r="AC12" s="210"/>
      <c r="AD12" s="210"/>
      <c r="AE12" s="210"/>
      <c r="AF12" s="210"/>
      <c r="AG12" s="210" t="s">
        <v>148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 t="s">
        <v>436</v>
      </c>
      <c r="D13" s="244"/>
      <c r="E13" s="244"/>
      <c r="F13" s="244"/>
      <c r="G13" s="244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4">
        <v>4</v>
      </c>
      <c r="B14" s="235" t="s">
        <v>437</v>
      </c>
      <c r="C14" s="253" t="s">
        <v>438</v>
      </c>
      <c r="D14" s="236" t="s">
        <v>167</v>
      </c>
      <c r="E14" s="237">
        <v>13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/>
      <c r="S14" s="239" t="s">
        <v>194</v>
      </c>
      <c r="T14" s="240" t="s">
        <v>213</v>
      </c>
      <c r="U14" s="220">
        <v>0</v>
      </c>
      <c r="V14" s="220">
        <f>ROUND(E14*U14,2)</f>
        <v>0</v>
      </c>
      <c r="W14" s="220"/>
      <c r="X14" s="220" t="s">
        <v>116</v>
      </c>
      <c r="Y14" s="220" t="s">
        <v>117</v>
      </c>
      <c r="Z14" s="210"/>
      <c r="AA14" s="210"/>
      <c r="AB14" s="210"/>
      <c r="AC14" s="210"/>
      <c r="AD14" s="210"/>
      <c r="AE14" s="210"/>
      <c r="AF14" s="210"/>
      <c r="AG14" s="210" t="s">
        <v>148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7" t="s">
        <v>439</v>
      </c>
      <c r="D15" s="244"/>
      <c r="E15" s="244"/>
      <c r="F15" s="244"/>
      <c r="G15" s="24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4">
        <v>5</v>
      </c>
      <c r="B16" s="235" t="s">
        <v>440</v>
      </c>
      <c r="C16" s="253" t="s">
        <v>441</v>
      </c>
      <c r="D16" s="236" t="s">
        <v>209</v>
      </c>
      <c r="E16" s="237">
        <v>0.39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194</v>
      </c>
      <c r="T16" s="240" t="s">
        <v>213</v>
      </c>
      <c r="U16" s="220">
        <v>0</v>
      </c>
      <c r="V16" s="220">
        <f>ROUND(E16*U16,2)</f>
        <v>0</v>
      </c>
      <c r="W16" s="220"/>
      <c r="X16" s="220" t="s">
        <v>116</v>
      </c>
      <c r="Y16" s="220" t="s">
        <v>117</v>
      </c>
      <c r="Z16" s="210"/>
      <c r="AA16" s="210"/>
      <c r="AB16" s="210"/>
      <c r="AC16" s="210"/>
      <c r="AD16" s="210"/>
      <c r="AE16" s="210"/>
      <c r="AF16" s="210"/>
      <c r="AG16" s="210" t="s">
        <v>148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7" t="s">
        <v>442</v>
      </c>
      <c r="D17" s="244"/>
      <c r="E17" s="244"/>
      <c r="F17" s="244"/>
      <c r="G17" s="244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5">
        <v>6</v>
      </c>
      <c r="B18" s="246" t="s">
        <v>443</v>
      </c>
      <c r="C18" s="259" t="s">
        <v>444</v>
      </c>
      <c r="D18" s="247" t="s">
        <v>360</v>
      </c>
      <c r="E18" s="248">
        <v>13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194</v>
      </c>
      <c r="T18" s="251" t="s">
        <v>213</v>
      </c>
      <c r="U18" s="220">
        <v>0</v>
      </c>
      <c r="V18" s="220">
        <f>ROUND(E18*U18,2)</f>
        <v>0</v>
      </c>
      <c r="W18" s="220"/>
      <c r="X18" s="220" t="s">
        <v>116</v>
      </c>
      <c r="Y18" s="220" t="s">
        <v>117</v>
      </c>
      <c r="Z18" s="210"/>
      <c r="AA18" s="210"/>
      <c r="AB18" s="210"/>
      <c r="AC18" s="210"/>
      <c r="AD18" s="210"/>
      <c r="AE18" s="210"/>
      <c r="AF18" s="210"/>
      <c r="AG18" s="210" t="s">
        <v>148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5">
        <v>7</v>
      </c>
      <c r="B19" s="246" t="s">
        <v>445</v>
      </c>
      <c r="C19" s="259" t="s">
        <v>446</v>
      </c>
      <c r="D19" s="247" t="s">
        <v>360</v>
      </c>
      <c r="E19" s="248">
        <v>13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194</v>
      </c>
      <c r="T19" s="251" t="s">
        <v>213</v>
      </c>
      <c r="U19" s="220">
        <v>0</v>
      </c>
      <c r="V19" s="220">
        <f>ROUND(E19*U19,2)</f>
        <v>0</v>
      </c>
      <c r="W19" s="220"/>
      <c r="X19" s="220" t="s">
        <v>116</v>
      </c>
      <c r="Y19" s="220" t="s">
        <v>117</v>
      </c>
      <c r="Z19" s="210"/>
      <c r="AA19" s="210"/>
      <c r="AB19" s="210"/>
      <c r="AC19" s="210"/>
      <c r="AD19" s="210"/>
      <c r="AE19" s="210"/>
      <c r="AF19" s="210"/>
      <c r="AG19" s="210" t="s">
        <v>148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8</v>
      </c>
      <c r="B20" s="235" t="s">
        <v>382</v>
      </c>
      <c r="C20" s="253" t="s">
        <v>383</v>
      </c>
      <c r="D20" s="236" t="s">
        <v>209</v>
      </c>
      <c r="E20" s="237">
        <v>1.6900000000000001E-3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194</v>
      </c>
      <c r="T20" s="240" t="s">
        <v>213</v>
      </c>
      <c r="U20" s="220">
        <v>0</v>
      </c>
      <c r="V20" s="220">
        <f>ROUND(E20*U20,2)</f>
        <v>0</v>
      </c>
      <c r="W20" s="220"/>
      <c r="X20" s="220" t="s">
        <v>116</v>
      </c>
      <c r="Y20" s="220" t="s">
        <v>117</v>
      </c>
      <c r="Z20" s="210"/>
      <c r="AA20" s="210"/>
      <c r="AB20" s="210"/>
      <c r="AC20" s="210"/>
      <c r="AD20" s="210"/>
      <c r="AE20" s="210"/>
      <c r="AF20" s="210"/>
      <c r="AG20" s="210" t="s">
        <v>148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7" t="s">
        <v>384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171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9</v>
      </c>
      <c r="B22" s="246" t="s">
        <v>447</v>
      </c>
      <c r="C22" s="259" t="s">
        <v>448</v>
      </c>
      <c r="D22" s="247" t="s">
        <v>167</v>
      </c>
      <c r="E22" s="248">
        <v>13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194</v>
      </c>
      <c r="T22" s="251" t="s">
        <v>213</v>
      </c>
      <c r="U22" s="220">
        <v>0</v>
      </c>
      <c r="V22" s="220">
        <f>ROUND(E22*U22,2)</f>
        <v>0</v>
      </c>
      <c r="W22" s="220"/>
      <c r="X22" s="220" t="s">
        <v>116</v>
      </c>
      <c r="Y22" s="220" t="s">
        <v>117</v>
      </c>
      <c r="Z22" s="210"/>
      <c r="AA22" s="210"/>
      <c r="AB22" s="210"/>
      <c r="AC22" s="210"/>
      <c r="AD22" s="210"/>
      <c r="AE22" s="210"/>
      <c r="AF22" s="210"/>
      <c r="AG22" s="210" t="s">
        <v>148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10</v>
      </c>
      <c r="B23" s="235" t="s">
        <v>449</v>
      </c>
      <c r="C23" s="253" t="s">
        <v>450</v>
      </c>
      <c r="D23" s="236" t="s">
        <v>360</v>
      </c>
      <c r="E23" s="237">
        <v>13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194</v>
      </c>
      <c r="T23" s="240" t="s">
        <v>213</v>
      </c>
      <c r="U23" s="220">
        <v>0</v>
      </c>
      <c r="V23" s="220">
        <f>ROUND(E23*U23,2)</f>
        <v>0</v>
      </c>
      <c r="W23" s="220"/>
      <c r="X23" s="220" t="s">
        <v>201</v>
      </c>
      <c r="Y23" s="220" t="s">
        <v>117</v>
      </c>
      <c r="Z23" s="210"/>
      <c r="AA23" s="210"/>
      <c r="AB23" s="210"/>
      <c r="AC23" s="210"/>
      <c r="AD23" s="210"/>
      <c r="AE23" s="210"/>
      <c r="AF23" s="210"/>
      <c r="AG23" s="210" t="s">
        <v>393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7" t="s">
        <v>381</v>
      </c>
      <c r="D24" s="244"/>
      <c r="E24" s="244"/>
      <c r="F24" s="244"/>
      <c r="G24" s="244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5">
        <v>11</v>
      </c>
      <c r="B25" s="246" t="s">
        <v>385</v>
      </c>
      <c r="C25" s="259" t="s">
        <v>386</v>
      </c>
      <c r="D25" s="247" t="s">
        <v>209</v>
      </c>
      <c r="E25" s="248">
        <v>3.64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194</v>
      </c>
      <c r="T25" s="251" t="s">
        <v>213</v>
      </c>
      <c r="U25" s="220">
        <v>0</v>
      </c>
      <c r="V25" s="220">
        <f>ROUND(E25*U25,2)</f>
        <v>0</v>
      </c>
      <c r="W25" s="220"/>
      <c r="X25" s="220" t="s">
        <v>116</v>
      </c>
      <c r="Y25" s="220" t="s">
        <v>117</v>
      </c>
      <c r="Z25" s="210"/>
      <c r="AA25" s="210"/>
      <c r="AB25" s="210"/>
      <c r="AC25" s="210"/>
      <c r="AD25" s="210"/>
      <c r="AE25" s="210"/>
      <c r="AF25" s="210"/>
      <c r="AG25" s="210" t="s">
        <v>148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4">
        <v>12</v>
      </c>
      <c r="B26" s="235" t="s">
        <v>395</v>
      </c>
      <c r="C26" s="253" t="s">
        <v>396</v>
      </c>
      <c r="D26" s="236" t="s">
        <v>167</v>
      </c>
      <c r="E26" s="237">
        <v>13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194</v>
      </c>
      <c r="T26" s="240" t="s">
        <v>213</v>
      </c>
      <c r="U26" s="220">
        <v>0</v>
      </c>
      <c r="V26" s="220">
        <f>ROUND(E26*U26,2)</f>
        <v>0</v>
      </c>
      <c r="W26" s="220"/>
      <c r="X26" s="220" t="s">
        <v>201</v>
      </c>
      <c r="Y26" s="220" t="s">
        <v>117</v>
      </c>
      <c r="Z26" s="210"/>
      <c r="AA26" s="210"/>
      <c r="AB26" s="210"/>
      <c r="AC26" s="210"/>
      <c r="AD26" s="210"/>
      <c r="AE26" s="210"/>
      <c r="AF26" s="210"/>
      <c r="AG26" s="210" t="s">
        <v>393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7" t="s">
        <v>451</v>
      </c>
      <c r="D27" s="244"/>
      <c r="E27" s="244"/>
      <c r="F27" s="244"/>
      <c r="G27" s="244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171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13</v>
      </c>
      <c r="B28" s="235" t="s">
        <v>399</v>
      </c>
      <c r="C28" s="253" t="s">
        <v>400</v>
      </c>
      <c r="D28" s="236" t="s">
        <v>113</v>
      </c>
      <c r="E28" s="237">
        <v>0.13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194</v>
      </c>
      <c r="T28" s="240" t="s">
        <v>213</v>
      </c>
      <c r="U28" s="220">
        <v>0</v>
      </c>
      <c r="V28" s="220">
        <f>ROUND(E28*U28,2)</f>
        <v>0</v>
      </c>
      <c r="W28" s="220"/>
      <c r="X28" s="220" t="s">
        <v>201</v>
      </c>
      <c r="Y28" s="220" t="s">
        <v>117</v>
      </c>
      <c r="Z28" s="210"/>
      <c r="AA28" s="210"/>
      <c r="AB28" s="210"/>
      <c r="AC28" s="210"/>
      <c r="AD28" s="210"/>
      <c r="AE28" s="210"/>
      <c r="AF28" s="210"/>
      <c r="AG28" s="210" t="s">
        <v>393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7" t="s">
        <v>358</v>
      </c>
      <c r="D29" s="244"/>
      <c r="E29" s="244"/>
      <c r="F29" s="244"/>
      <c r="G29" s="24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171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4">
        <v>14</v>
      </c>
      <c r="B30" s="235" t="s">
        <v>401</v>
      </c>
      <c r="C30" s="253" t="s">
        <v>452</v>
      </c>
      <c r="D30" s="236" t="s">
        <v>113</v>
      </c>
      <c r="E30" s="237">
        <v>0.13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/>
      <c r="S30" s="239" t="s">
        <v>194</v>
      </c>
      <c r="T30" s="240" t="s">
        <v>213</v>
      </c>
      <c r="U30" s="220">
        <v>0</v>
      </c>
      <c r="V30" s="220">
        <f>ROUND(E30*U30,2)</f>
        <v>0</v>
      </c>
      <c r="W30" s="220"/>
      <c r="X30" s="220" t="s">
        <v>201</v>
      </c>
      <c r="Y30" s="220" t="s">
        <v>117</v>
      </c>
      <c r="Z30" s="210"/>
      <c r="AA30" s="210"/>
      <c r="AB30" s="210"/>
      <c r="AC30" s="210"/>
      <c r="AD30" s="210"/>
      <c r="AE30" s="210"/>
      <c r="AF30" s="210"/>
      <c r="AG30" s="210" t="s">
        <v>393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7" t="s">
        <v>358</v>
      </c>
      <c r="D31" s="244"/>
      <c r="E31" s="244"/>
      <c r="F31" s="244"/>
      <c r="G31" s="244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171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15</v>
      </c>
      <c r="B32" s="235" t="s">
        <v>358</v>
      </c>
      <c r="C32" s="253" t="s">
        <v>453</v>
      </c>
      <c r="D32" s="236" t="s">
        <v>209</v>
      </c>
      <c r="E32" s="237">
        <v>2.6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/>
      <c r="S32" s="239" t="s">
        <v>194</v>
      </c>
      <c r="T32" s="240" t="s">
        <v>213</v>
      </c>
      <c r="U32" s="220">
        <v>0</v>
      </c>
      <c r="V32" s="220">
        <f>ROUND(E32*U32,2)</f>
        <v>0</v>
      </c>
      <c r="W32" s="220"/>
      <c r="X32" s="220" t="s">
        <v>404</v>
      </c>
      <c r="Y32" s="220" t="s">
        <v>117</v>
      </c>
      <c r="Z32" s="210"/>
      <c r="AA32" s="210"/>
      <c r="AB32" s="210"/>
      <c r="AC32" s="210"/>
      <c r="AD32" s="210"/>
      <c r="AE32" s="210"/>
      <c r="AF32" s="210"/>
      <c r="AG32" s="210" t="s">
        <v>405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7" t="s">
        <v>454</v>
      </c>
      <c r="D33" s="244"/>
      <c r="E33" s="244"/>
      <c r="F33" s="244"/>
      <c r="G33" s="244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171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5">
        <v>16</v>
      </c>
      <c r="B34" s="246" t="s">
        <v>358</v>
      </c>
      <c r="C34" s="259" t="s">
        <v>455</v>
      </c>
      <c r="D34" s="247" t="s">
        <v>360</v>
      </c>
      <c r="E34" s="248">
        <v>13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194</v>
      </c>
      <c r="T34" s="251" t="s">
        <v>213</v>
      </c>
      <c r="U34" s="220">
        <v>0</v>
      </c>
      <c r="V34" s="220">
        <f>ROUND(E34*U34,2)</f>
        <v>0</v>
      </c>
      <c r="W34" s="220"/>
      <c r="X34" s="220" t="s">
        <v>201</v>
      </c>
      <c r="Y34" s="220" t="s">
        <v>117</v>
      </c>
      <c r="Z34" s="210"/>
      <c r="AA34" s="210"/>
      <c r="AB34" s="210"/>
      <c r="AC34" s="210"/>
      <c r="AD34" s="210"/>
      <c r="AE34" s="210"/>
      <c r="AF34" s="210"/>
      <c r="AG34" s="210" t="s">
        <v>393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17</v>
      </c>
      <c r="B35" s="235" t="s">
        <v>358</v>
      </c>
      <c r="C35" s="253" t="s">
        <v>456</v>
      </c>
      <c r="D35" s="236" t="s">
        <v>360</v>
      </c>
      <c r="E35" s="237">
        <v>13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/>
      <c r="S35" s="239" t="s">
        <v>194</v>
      </c>
      <c r="T35" s="240" t="s">
        <v>213</v>
      </c>
      <c r="U35" s="220">
        <v>0</v>
      </c>
      <c r="V35" s="220">
        <f>ROUND(E35*U35,2)</f>
        <v>0</v>
      </c>
      <c r="W35" s="220"/>
      <c r="X35" s="220" t="s">
        <v>388</v>
      </c>
      <c r="Y35" s="220" t="s">
        <v>117</v>
      </c>
      <c r="Z35" s="210"/>
      <c r="AA35" s="210"/>
      <c r="AB35" s="210"/>
      <c r="AC35" s="210"/>
      <c r="AD35" s="210"/>
      <c r="AE35" s="210"/>
      <c r="AF35" s="210"/>
      <c r="AG35" s="210" t="s">
        <v>389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7" t="s">
        <v>457</v>
      </c>
      <c r="D36" s="244"/>
      <c r="E36" s="244"/>
      <c r="F36" s="244"/>
      <c r="G36" s="244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171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7" t="s">
        <v>109</v>
      </c>
      <c r="B37" s="228" t="s">
        <v>48</v>
      </c>
      <c r="C37" s="252" t="s">
        <v>70</v>
      </c>
      <c r="D37" s="229"/>
      <c r="E37" s="230"/>
      <c r="F37" s="231"/>
      <c r="G37" s="231">
        <f>SUMIF(AG38:AG51,"&lt;&gt;NOR",G38:G51)</f>
        <v>0</v>
      </c>
      <c r="H37" s="231"/>
      <c r="I37" s="231">
        <f>SUM(I38:I51)</f>
        <v>0</v>
      </c>
      <c r="J37" s="231"/>
      <c r="K37" s="231">
        <f>SUM(K38:K51)</f>
        <v>0</v>
      </c>
      <c r="L37" s="231"/>
      <c r="M37" s="231">
        <f>SUM(M38:M51)</f>
        <v>0</v>
      </c>
      <c r="N37" s="230"/>
      <c r="O37" s="230">
        <f>SUM(O38:O51)</f>
        <v>0</v>
      </c>
      <c r="P37" s="230"/>
      <c r="Q37" s="230">
        <f>SUM(Q38:Q51)</f>
        <v>0</v>
      </c>
      <c r="R37" s="231"/>
      <c r="S37" s="231"/>
      <c r="T37" s="232"/>
      <c r="U37" s="226"/>
      <c r="V37" s="226">
        <f>SUM(V38:V51)</f>
        <v>0</v>
      </c>
      <c r="W37" s="226"/>
      <c r="X37" s="226"/>
      <c r="Y37" s="226"/>
      <c r="AG37" t="s">
        <v>110</v>
      </c>
    </row>
    <row r="38" spans="1:60" outlineLevel="1" x14ac:dyDescent="0.2">
      <c r="A38" s="234">
        <v>18</v>
      </c>
      <c r="B38" s="235" t="s">
        <v>358</v>
      </c>
      <c r="C38" s="253" t="s">
        <v>458</v>
      </c>
      <c r="D38" s="236" t="s">
        <v>360</v>
      </c>
      <c r="E38" s="237">
        <v>13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/>
      <c r="S38" s="239" t="s">
        <v>194</v>
      </c>
      <c r="T38" s="240" t="s">
        <v>213</v>
      </c>
      <c r="U38" s="220">
        <v>0</v>
      </c>
      <c r="V38" s="220">
        <f>ROUND(E38*U38,2)</f>
        <v>0</v>
      </c>
      <c r="W38" s="220"/>
      <c r="X38" s="220" t="s">
        <v>388</v>
      </c>
      <c r="Y38" s="220" t="s">
        <v>117</v>
      </c>
      <c r="Z38" s="210"/>
      <c r="AA38" s="210"/>
      <c r="AB38" s="210"/>
      <c r="AC38" s="210"/>
      <c r="AD38" s="210"/>
      <c r="AE38" s="210"/>
      <c r="AF38" s="210"/>
      <c r="AG38" s="210" t="s">
        <v>389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7" t="s">
        <v>459</v>
      </c>
      <c r="D39" s="244"/>
      <c r="E39" s="244"/>
      <c r="F39" s="244"/>
      <c r="G39" s="244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171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19</v>
      </c>
      <c r="B40" s="235" t="s">
        <v>358</v>
      </c>
      <c r="C40" s="253" t="s">
        <v>421</v>
      </c>
      <c r="D40" s="236" t="s">
        <v>113</v>
      </c>
      <c r="E40" s="237">
        <v>0.13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/>
      <c r="S40" s="239" t="s">
        <v>194</v>
      </c>
      <c r="T40" s="240" t="s">
        <v>213</v>
      </c>
      <c r="U40" s="220">
        <v>0</v>
      </c>
      <c r="V40" s="220">
        <f>ROUND(E40*U40,2)</f>
        <v>0</v>
      </c>
      <c r="W40" s="220"/>
      <c r="X40" s="220" t="s">
        <v>388</v>
      </c>
      <c r="Y40" s="220" t="s">
        <v>117</v>
      </c>
      <c r="Z40" s="210"/>
      <c r="AA40" s="210"/>
      <c r="AB40" s="210"/>
      <c r="AC40" s="210"/>
      <c r="AD40" s="210"/>
      <c r="AE40" s="210"/>
      <c r="AF40" s="210"/>
      <c r="AG40" s="210" t="s">
        <v>389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7" t="s">
        <v>460</v>
      </c>
      <c r="D41" s="244"/>
      <c r="E41" s="244"/>
      <c r="F41" s="244"/>
      <c r="G41" s="244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171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20</v>
      </c>
      <c r="B42" s="235" t="s">
        <v>358</v>
      </c>
      <c r="C42" s="253" t="s">
        <v>461</v>
      </c>
      <c r="D42" s="236" t="s">
        <v>209</v>
      </c>
      <c r="E42" s="237">
        <v>0.39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/>
      <c r="S42" s="239" t="s">
        <v>194</v>
      </c>
      <c r="T42" s="240" t="s">
        <v>213</v>
      </c>
      <c r="U42" s="220">
        <v>0</v>
      </c>
      <c r="V42" s="220">
        <f>ROUND(E42*U42,2)</f>
        <v>0</v>
      </c>
      <c r="W42" s="220"/>
      <c r="X42" s="220" t="s">
        <v>388</v>
      </c>
      <c r="Y42" s="220" t="s">
        <v>117</v>
      </c>
      <c r="Z42" s="210"/>
      <c r="AA42" s="210"/>
      <c r="AB42" s="210"/>
      <c r="AC42" s="210"/>
      <c r="AD42" s="210"/>
      <c r="AE42" s="210"/>
      <c r="AF42" s="210"/>
      <c r="AG42" s="210" t="s">
        <v>389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7" t="s">
        <v>462</v>
      </c>
      <c r="D43" s="244"/>
      <c r="E43" s="244"/>
      <c r="F43" s="244"/>
      <c r="G43" s="24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21</v>
      </c>
      <c r="B44" s="235" t="s">
        <v>358</v>
      </c>
      <c r="C44" s="253" t="s">
        <v>415</v>
      </c>
      <c r="D44" s="236" t="s">
        <v>113</v>
      </c>
      <c r="E44" s="237">
        <v>1.3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/>
      <c r="S44" s="239" t="s">
        <v>194</v>
      </c>
      <c r="T44" s="240" t="s">
        <v>213</v>
      </c>
      <c r="U44" s="220">
        <v>0</v>
      </c>
      <c r="V44" s="220">
        <f>ROUND(E44*U44,2)</f>
        <v>0</v>
      </c>
      <c r="W44" s="220"/>
      <c r="X44" s="220" t="s">
        <v>388</v>
      </c>
      <c r="Y44" s="220" t="s">
        <v>117</v>
      </c>
      <c r="Z44" s="210"/>
      <c r="AA44" s="210"/>
      <c r="AB44" s="210"/>
      <c r="AC44" s="210"/>
      <c r="AD44" s="210"/>
      <c r="AE44" s="210"/>
      <c r="AF44" s="210"/>
      <c r="AG44" s="210" t="s">
        <v>389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7" t="s">
        <v>463</v>
      </c>
      <c r="D45" s="244"/>
      <c r="E45" s="244"/>
      <c r="F45" s="244"/>
      <c r="G45" s="244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22</v>
      </c>
      <c r="B46" s="235" t="s">
        <v>358</v>
      </c>
      <c r="C46" s="253" t="s">
        <v>464</v>
      </c>
      <c r="D46" s="236" t="s">
        <v>465</v>
      </c>
      <c r="E46" s="237">
        <v>1.5599999999999999E-2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194</v>
      </c>
      <c r="T46" s="240" t="s">
        <v>213</v>
      </c>
      <c r="U46" s="220">
        <v>0</v>
      </c>
      <c r="V46" s="220">
        <f>ROUND(E46*U46,2)</f>
        <v>0</v>
      </c>
      <c r="W46" s="220"/>
      <c r="X46" s="220" t="s">
        <v>388</v>
      </c>
      <c r="Y46" s="220" t="s">
        <v>117</v>
      </c>
      <c r="Z46" s="210"/>
      <c r="AA46" s="210"/>
      <c r="AB46" s="210"/>
      <c r="AC46" s="210"/>
      <c r="AD46" s="210"/>
      <c r="AE46" s="210"/>
      <c r="AF46" s="210"/>
      <c r="AG46" s="210" t="s">
        <v>389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7" t="s">
        <v>466</v>
      </c>
      <c r="D47" s="244"/>
      <c r="E47" s="244"/>
      <c r="F47" s="244"/>
      <c r="G47" s="244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171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5">
        <v>23</v>
      </c>
      <c r="B48" s="246" t="s">
        <v>358</v>
      </c>
      <c r="C48" s="259" t="s">
        <v>467</v>
      </c>
      <c r="D48" s="247" t="s">
        <v>360</v>
      </c>
      <c r="E48" s="248">
        <v>13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50"/>
      <c r="S48" s="250" t="s">
        <v>194</v>
      </c>
      <c r="T48" s="251" t="s">
        <v>213</v>
      </c>
      <c r="U48" s="220">
        <v>0</v>
      </c>
      <c r="V48" s="220">
        <f>ROUND(E48*U48,2)</f>
        <v>0</v>
      </c>
      <c r="W48" s="220"/>
      <c r="X48" s="220" t="s">
        <v>388</v>
      </c>
      <c r="Y48" s="220" t="s">
        <v>117</v>
      </c>
      <c r="Z48" s="210"/>
      <c r="AA48" s="210"/>
      <c r="AB48" s="210"/>
      <c r="AC48" s="210"/>
      <c r="AD48" s="210"/>
      <c r="AE48" s="210"/>
      <c r="AF48" s="210"/>
      <c r="AG48" s="210" t="s">
        <v>389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24</v>
      </c>
      <c r="B49" s="235" t="s">
        <v>468</v>
      </c>
      <c r="C49" s="253" t="s">
        <v>469</v>
      </c>
      <c r="D49" s="236" t="s">
        <v>199</v>
      </c>
      <c r="E49" s="237">
        <v>0.12195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/>
      <c r="S49" s="239" t="s">
        <v>194</v>
      </c>
      <c r="T49" s="240" t="s">
        <v>213</v>
      </c>
      <c r="U49" s="220">
        <v>0</v>
      </c>
      <c r="V49" s="220">
        <f>ROUND(E49*U49,2)</f>
        <v>0</v>
      </c>
      <c r="W49" s="220"/>
      <c r="X49" s="220" t="s">
        <v>116</v>
      </c>
      <c r="Y49" s="220" t="s">
        <v>117</v>
      </c>
      <c r="Z49" s="210"/>
      <c r="AA49" s="210"/>
      <c r="AB49" s="210"/>
      <c r="AC49" s="210"/>
      <c r="AD49" s="210"/>
      <c r="AE49" s="210"/>
      <c r="AF49" s="210"/>
      <c r="AG49" s="210" t="s">
        <v>470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7" t="s">
        <v>471</v>
      </c>
      <c r="D50" s="244"/>
      <c r="E50" s="244"/>
      <c r="F50" s="244"/>
      <c r="G50" s="24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171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25</v>
      </c>
      <c r="B51" s="235" t="s">
        <v>472</v>
      </c>
      <c r="C51" s="253" t="s">
        <v>473</v>
      </c>
      <c r="D51" s="236" t="s">
        <v>425</v>
      </c>
      <c r="E51" s="237">
        <v>13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/>
      <c r="S51" s="239" t="s">
        <v>194</v>
      </c>
      <c r="T51" s="240" t="s">
        <v>213</v>
      </c>
      <c r="U51" s="220">
        <v>0</v>
      </c>
      <c r="V51" s="220">
        <f>ROUND(E51*U51,2)</f>
        <v>0</v>
      </c>
      <c r="W51" s="220"/>
      <c r="X51" s="220" t="s">
        <v>388</v>
      </c>
      <c r="Y51" s="220" t="s">
        <v>117</v>
      </c>
      <c r="Z51" s="210"/>
      <c r="AA51" s="210"/>
      <c r="AB51" s="210"/>
      <c r="AC51" s="210"/>
      <c r="AD51" s="210"/>
      <c r="AE51" s="210"/>
      <c r="AF51" s="210"/>
      <c r="AG51" s="210" t="s">
        <v>389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6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95</v>
      </c>
    </row>
    <row r="53" spans="1:60" x14ac:dyDescent="0.2">
      <c r="A53" s="213"/>
      <c r="B53" s="214" t="s">
        <v>29</v>
      </c>
      <c r="C53" s="261"/>
      <c r="D53" s="215"/>
      <c r="E53" s="216"/>
      <c r="F53" s="216"/>
      <c r="G53" s="233">
        <f>G8+G37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352</v>
      </c>
    </row>
    <row r="54" spans="1:60" x14ac:dyDescent="0.2">
      <c r="C54" s="262"/>
      <c r="D54" s="10"/>
      <c r="AG54" t="s">
        <v>357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BJY6QBF6znDGFcSRc0WNiQRTbYJdjKzfyxPohlXyxr9pjTiIO+9d92C/Fkf0+l3C5JgireTOPlpIW2VKyaJGw==" saltValue="rUJAcHL+Wjvy3hNYEYxKAQ==" spinCount="100000" sheet="1" formatRows="0"/>
  <mergeCells count="21">
    <mergeCell ref="C45:G45"/>
    <mergeCell ref="C47:G47"/>
    <mergeCell ref="C50:G50"/>
    <mergeCell ref="C31:G31"/>
    <mergeCell ref="C33:G33"/>
    <mergeCell ref="C36:G36"/>
    <mergeCell ref="C39:G39"/>
    <mergeCell ref="C41:G41"/>
    <mergeCell ref="C43:G43"/>
    <mergeCell ref="C15:G15"/>
    <mergeCell ref="C17:G17"/>
    <mergeCell ref="C21:G21"/>
    <mergeCell ref="C24:G24"/>
    <mergeCell ref="C27:G27"/>
    <mergeCell ref="C29:G29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6E96-D778-4A4F-BAF8-22D9E98B227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81</v>
      </c>
      <c r="B1" s="195"/>
      <c r="C1" s="195"/>
      <c r="D1" s="195"/>
      <c r="E1" s="195"/>
      <c r="F1" s="195"/>
      <c r="G1" s="195"/>
      <c r="AG1" t="s">
        <v>82</v>
      </c>
    </row>
    <row r="2" spans="1:60" ht="24.95" customHeight="1" x14ac:dyDescent="0.2">
      <c r="A2" s="196" t="s">
        <v>7</v>
      </c>
      <c r="B2" s="49" t="s">
        <v>48</v>
      </c>
      <c r="C2" s="199" t="s">
        <v>83</v>
      </c>
      <c r="D2" s="197"/>
      <c r="E2" s="197"/>
      <c r="F2" s="197"/>
      <c r="G2" s="198"/>
      <c r="AG2" t="s">
        <v>84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84</v>
      </c>
      <c r="AG3" t="s">
        <v>85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86</v>
      </c>
    </row>
    <row r="5" spans="1:60" x14ac:dyDescent="0.2">
      <c r="D5" s="10"/>
    </row>
    <row r="6" spans="1:60" ht="38.25" x14ac:dyDescent="0.2">
      <c r="A6" s="206" t="s">
        <v>87</v>
      </c>
      <c r="B6" s="208" t="s">
        <v>88</v>
      </c>
      <c r="C6" s="208" t="s">
        <v>89</v>
      </c>
      <c r="D6" s="207" t="s">
        <v>90</v>
      </c>
      <c r="E6" s="206" t="s">
        <v>91</v>
      </c>
      <c r="F6" s="205" t="s">
        <v>92</v>
      </c>
      <c r="G6" s="206" t="s">
        <v>29</v>
      </c>
      <c r="H6" s="209" t="s">
        <v>30</v>
      </c>
      <c r="I6" s="209" t="s">
        <v>93</v>
      </c>
      <c r="J6" s="209" t="s">
        <v>31</v>
      </c>
      <c r="K6" s="209" t="s">
        <v>94</v>
      </c>
      <c r="L6" s="209" t="s">
        <v>95</v>
      </c>
      <c r="M6" s="209" t="s">
        <v>96</v>
      </c>
      <c r="N6" s="209" t="s">
        <v>97</v>
      </c>
      <c r="O6" s="209" t="s">
        <v>98</v>
      </c>
      <c r="P6" s="209" t="s">
        <v>99</v>
      </c>
      <c r="Q6" s="209" t="s">
        <v>100</v>
      </c>
      <c r="R6" s="209" t="s">
        <v>101</v>
      </c>
      <c r="S6" s="209" t="s">
        <v>102</v>
      </c>
      <c r="T6" s="209" t="s">
        <v>103</v>
      </c>
      <c r="U6" s="209" t="s">
        <v>104</v>
      </c>
      <c r="V6" s="209" t="s">
        <v>105</v>
      </c>
      <c r="W6" s="209" t="s">
        <v>106</v>
      </c>
      <c r="X6" s="209" t="s">
        <v>107</v>
      </c>
      <c r="Y6" s="209" t="s">
        <v>108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109</v>
      </c>
      <c r="B8" s="228" t="s">
        <v>43</v>
      </c>
      <c r="C8" s="252" t="s">
        <v>69</v>
      </c>
      <c r="D8" s="229"/>
      <c r="E8" s="230"/>
      <c r="F8" s="231"/>
      <c r="G8" s="231">
        <f>SUMIF(AG9:AG60,"&lt;&gt;NOR",G9:G60)</f>
        <v>0</v>
      </c>
      <c r="H8" s="231"/>
      <c r="I8" s="231">
        <f>SUM(I9:I60)</f>
        <v>0</v>
      </c>
      <c r="J8" s="231"/>
      <c r="K8" s="231">
        <f>SUM(K9:K60)</f>
        <v>0</v>
      </c>
      <c r="L8" s="231"/>
      <c r="M8" s="231">
        <f>SUM(M9:M60)</f>
        <v>0</v>
      </c>
      <c r="N8" s="230"/>
      <c r="O8" s="230">
        <f>SUM(O9:O60)</f>
        <v>31.75</v>
      </c>
      <c r="P8" s="230"/>
      <c r="Q8" s="230">
        <f>SUM(Q9:Q60)</f>
        <v>0</v>
      </c>
      <c r="R8" s="231"/>
      <c r="S8" s="231"/>
      <c r="T8" s="232"/>
      <c r="U8" s="226"/>
      <c r="V8" s="226">
        <f>SUM(V9:V60)</f>
        <v>29.99</v>
      </c>
      <c r="W8" s="226"/>
      <c r="X8" s="226"/>
      <c r="Y8" s="226"/>
      <c r="AG8" t="s">
        <v>110</v>
      </c>
    </row>
    <row r="9" spans="1:60" outlineLevel="1" x14ac:dyDescent="0.2">
      <c r="A9" s="234">
        <v>1</v>
      </c>
      <c r="B9" s="235" t="s">
        <v>111</v>
      </c>
      <c r="C9" s="253" t="s">
        <v>112</v>
      </c>
      <c r="D9" s="236" t="s">
        <v>113</v>
      </c>
      <c r="E9" s="237">
        <v>10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114</v>
      </c>
      <c r="S9" s="239" t="s">
        <v>115</v>
      </c>
      <c r="T9" s="240" t="s">
        <v>115</v>
      </c>
      <c r="U9" s="220">
        <v>1.34E-2</v>
      </c>
      <c r="V9" s="220">
        <f>ROUND(E9*U9,2)</f>
        <v>0.13</v>
      </c>
      <c r="W9" s="220"/>
      <c r="X9" s="220" t="s">
        <v>116</v>
      </c>
      <c r="Y9" s="220" t="s">
        <v>117</v>
      </c>
      <c r="Z9" s="210"/>
      <c r="AA9" s="210"/>
      <c r="AB9" s="210"/>
      <c r="AC9" s="210"/>
      <c r="AD9" s="210"/>
      <c r="AE9" s="210"/>
      <c r="AF9" s="210"/>
      <c r="AG9" s="210" t="s">
        <v>118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119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1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5" t="s">
        <v>474</v>
      </c>
      <c r="D11" s="221"/>
      <c r="E11" s="222">
        <v>10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2</v>
      </c>
      <c r="B12" s="235" t="s">
        <v>123</v>
      </c>
      <c r="C12" s="253" t="s">
        <v>124</v>
      </c>
      <c r="D12" s="236" t="s">
        <v>113</v>
      </c>
      <c r="E12" s="237">
        <v>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114</v>
      </c>
      <c r="S12" s="239" t="s">
        <v>115</v>
      </c>
      <c r="T12" s="240" t="s">
        <v>115</v>
      </c>
      <c r="U12" s="220">
        <v>0.12</v>
      </c>
      <c r="V12" s="220">
        <f>ROUND(E12*U12,2)</f>
        <v>0.96</v>
      </c>
      <c r="W12" s="220"/>
      <c r="X12" s="220" t="s">
        <v>116</v>
      </c>
      <c r="Y12" s="220" t="s">
        <v>117</v>
      </c>
      <c r="Z12" s="210"/>
      <c r="AA12" s="210"/>
      <c r="AB12" s="210"/>
      <c r="AC12" s="210"/>
      <c r="AD12" s="210"/>
      <c r="AE12" s="210"/>
      <c r="AF12" s="210"/>
      <c r="AG12" s="210" t="s">
        <v>118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2" x14ac:dyDescent="0.2">
      <c r="A13" s="217"/>
      <c r="B13" s="218"/>
      <c r="C13" s="254" t="s">
        <v>125</v>
      </c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1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5" t="s">
        <v>475</v>
      </c>
      <c r="D14" s="221"/>
      <c r="E14" s="222">
        <v>8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3</v>
      </c>
      <c r="B15" s="235" t="s">
        <v>127</v>
      </c>
      <c r="C15" s="253" t="s">
        <v>128</v>
      </c>
      <c r="D15" s="236" t="s">
        <v>113</v>
      </c>
      <c r="E15" s="237">
        <v>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114</v>
      </c>
      <c r="S15" s="239" t="s">
        <v>115</v>
      </c>
      <c r="T15" s="240" t="s">
        <v>115</v>
      </c>
      <c r="U15" s="220">
        <v>4.3099999999999999E-2</v>
      </c>
      <c r="V15" s="220">
        <f>ROUND(E15*U15,2)</f>
        <v>0.34</v>
      </c>
      <c r="W15" s="220"/>
      <c r="X15" s="220" t="s">
        <v>116</v>
      </c>
      <c r="Y15" s="220" t="s">
        <v>117</v>
      </c>
      <c r="Z15" s="210"/>
      <c r="AA15" s="210"/>
      <c r="AB15" s="210"/>
      <c r="AC15" s="210"/>
      <c r="AD15" s="210"/>
      <c r="AE15" s="210"/>
      <c r="AF15" s="210"/>
      <c r="AG15" s="210" t="s">
        <v>118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17"/>
      <c r="B16" s="218"/>
      <c r="C16" s="254" t="s">
        <v>125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1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5" t="s">
        <v>476</v>
      </c>
      <c r="D17" s="221"/>
      <c r="E17" s="222">
        <v>8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122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4</v>
      </c>
      <c r="B18" s="235" t="s">
        <v>130</v>
      </c>
      <c r="C18" s="253" t="s">
        <v>131</v>
      </c>
      <c r="D18" s="236" t="s">
        <v>113</v>
      </c>
      <c r="E18" s="237">
        <v>0.97199999999999998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114</v>
      </c>
      <c r="S18" s="239" t="s">
        <v>115</v>
      </c>
      <c r="T18" s="240" t="s">
        <v>115</v>
      </c>
      <c r="U18" s="220">
        <v>3.5329999999999999</v>
      </c>
      <c r="V18" s="220">
        <f>ROUND(E18*U18,2)</f>
        <v>3.43</v>
      </c>
      <c r="W18" s="220"/>
      <c r="X18" s="220" t="s">
        <v>116</v>
      </c>
      <c r="Y18" s="220" t="s">
        <v>117</v>
      </c>
      <c r="Z18" s="210"/>
      <c r="AA18" s="210"/>
      <c r="AB18" s="210"/>
      <c r="AC18" s="210"/>
      <c r="AD18" s="210"/>
      <c r="AE18" s="210"/>
      <c r="AF18" s="210"/>
      <c r="AG18" s="210" t="s">
        <v>118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4" t="s">
        <v>132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5" t="s">
        <v>133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122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5" t="s">
        <v>477</v>
      </c>
      <c r="D21" s="221"/>
      <c r="E21" s="222">
        <v>0.97199999999999998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5</v>
      </c>
      <c r="B22" s="235" t="s">
        <v>140</v>
      </c>
      <c r="C22" s="253" t="s">
        <v>141</v>
      </c>
      <c r="D22" s="236" t="s">
        <v>113</v>
      </c>
      <c r="E22" s="237">
        <v>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 t="s">
        <v>114</v>
      </c>
      <c r="S22" s="239" t="s">
        <v>115</v>
      </c>
      <c r="T22" s="240" t="s">
        <v>115</v>
      </c>
      <c r="U22" s="220">
        <v>1.0999999999999999E-2</v>
      </c>
      <c r="V22" s="220">
        <f>ROUND(E22*U22,2)</f>
        <v>0.02</v>
      </c>
      <c r="W22" s="220"/>
      <c r="X22" s="220" t="s">
        <v>116</v>
      </c>
      <c r="Y22" s="220" t="s">
        <v>117</v>
      </c>
      <c r="Z22" s="210"/>
      <c r="AA22" s="210"/>
      <c r="AB22" s="210"/>
      <c r="AC22" s="210"/>
      <c r="AD22" s="210"/>
      <c r="AE22" s="210"/>
      <c r="AF22" s="210"/>
      <c r="AG22" s="210" t="s">
        <v>118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4" t="s">
        <v>142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5" t="s">
        <v>478</v>
      </c>
      <c r="D24" s="221"/>
      <c r="E24" s="222">
        <v>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122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6</v>
      </c>
      <c r="B25" s="235" t="s">
        <v>146</v>
      </c>
      <c r="C25" s="253" t="s">
        <v>147</v>
      </c>
      <c r="D25" s="236" t="s">
        <v>113</v>
      </c>
      <c r="E25" s="237">
        <v>16.972000000000001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 t="s">
        <v>114</v>
      </c>
      <c r="S25" s="239" t="s">
        <v>115</v>
      </c>
      <c r="T25" s="240" t="s">
        <v>115</v>
      </c>
      <c r="U25" s="220">
        <v>1.0999999999999999E-2</v>
      </c>
      <c r="V25" s="220">
        <f>ROUND(E25*U25,2)</f>
        <v>0.19</v>
      </c>
      <c r="W25" s="220"/>
      <c r="X25" s="220" t="s">
        <v>116</v>
      </c>
      <c r="Y25" s="220" t="s">
        <v>117</v>
      </c>
      <c r="Z25" s="210"/>
      <c r="AA25" s="210"/>
      <c r="AB25" s="210"/>
      <c r="AC25" s="210"/>
      <c r="AD25" s="210"/>
      <c r="AE25" s="210"/>
      <c r="AF25" s="210"/>
      <c r="AG25" s="210" t="s">
        <v>148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4" t="s">
        <v>142</v>
      </c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5" t="s">
        <v>479</v>
      </c>
      <c r="D27" s="221"/>
      <c r="E27" s="222">
        <v>-2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122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5" t="s">
        <v>480</v>
      </c>
      <c r="D28" s="221"/>
      <c r="E28" s="222">
        <v>10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122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5" t="s">
        <v>476</v>
      </c>
      <c r="D29" s="221"/>
      <c r="E29" s="222">
        <v>8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122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5" t="s">
        <v>481</v>
      </c>
      <c r="D30" s="221"/>
      <c r="E30" s="222">
        <v>0.97199999999999998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122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4">
        <v>7</v>
      </c>
      <c r="B31" s="235" t="s">
        <v>152</v>
      </c>
      <c r="C31" s="253" t="s">
        <v>153</v>
      </c>
      <c r="D31" s="236" t="s">
        <v>113</v>
      </c>
      <c r="E31" s="237">
        <v>254.58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 t="s">
        <v>114</v>
      </c>
      <c r="S31" s="239" t="s">
        <v>115</v>
      </c>
      <c r="T31" s="240" t="s">
        <v>115</v>
      </c>
      <c r="U31" s="220">
        <v>0</v>
      </c>
      <c r="V31" s="220">
        <f>ROUND(E31*U31,2)</f>
        <v>0</v>
      </c>
      <c r="W31" s="220"/>
      <c r="X31" s="220" t="s">
        <v>116</v>
      </c>
      <c r="Y31" s="220" t="s">
        <v>117</v>
      </c>
      <c r="Z31" s="210"/>
      <c r="AA31" s="210"/>
      <c r="AB31" s="210"/>
      <c r="AC31" s="210"/>
      <c r="AD31" s="210"/>
      <c r="AE31" s="210"/>
      <c r="AF31" s="210"/>
      <c r="AG31" s="210" t="s">
        <v>148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4" t="s">
        <v>142</v>
      </c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5" t="s">
        <v>482</v>
      </c>
      <c r="D33" s="221"/>
      <c r="E33" s="222">
        <v>254.58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122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4">
        <v>8</v>
      </c>
      <c r="B34" s="235" t="s">
        <v>155</v>
      </c>
      <c r="C34" s="253" t="s">
        <v>156</v>
      </c>
      <c r="D34" s="236" t="s">
        <v>113</v>
      </c>
      <c r="E34" s="237">
        <v>18.972000000000001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114</v>
      </c>
      <c r="S34" s="239" t="s">
        <v>115</v>
      </c>
      <c r="T34" s="240" t="s">
        <v>115</v>
      </c>
      <c r="U34" s="220">
        <v>5.2999999999999999E-2</v>
      </c>
      <c r="V34" s="220">
        <f>ROUND(E34*U34,2)</f>
        <v>1.01</v>
      </c>
      <c r="W34" s="220"/>
      <c r="X34" s="220" t="s">
        <v>116</v>
      </c>
      <c r="Y34" s="220" t="s">
        <v>117</v>
      </c>
      <c r="Z34" s="210"/>
      <c r="AA34" s="210"/>
      <c r="AB34" s="210"/>
      <c r="AC34" s="210"/>
      <c r="AD34" s="210"/>
      <c r="AE34" s="210"/>
      <c r="AF34" s="210"/>
      <c r="AG34" s="210" t="s">
        <v>148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5" t="s">
        <v>483</v>
      </c>
      <c r="D35" s="221"/>
      <c r="E35" s="222">
        <v>16.972000000000001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122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5" t="s">
        <v>484</v>
      </c>
      <c r="D36" s="221"/>
      <c r="E36" s="222">
        <v>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122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4">
        <v>9</v>
      </c>
      <c r="B37" s="235" t="s">
        <v>159</v>
      </c>
      <c r="C37" s="253" t="s">
        <v>160</v>
      </c>
      <c r="D37" s="236" t="s">
        <v>113</v>
      </c>
      <c r="E37" s="237">
        <v>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 t="s">
        <v>114</v>
      </c>
      <c r="S37" s="239" t="s">
        <v>115</v>
      </c>
      <c r="T37" s="240" t="s">
        <v>115</v>
      </c>
      <c r="U37" s="220">
        <v>8.9999999999999993E-3</v>
      </c>
      <c r="V37" s="220">
        <f>ROUND(E37*U37,2)</f>
        <v>0.02</v>
      </c>
      <c r="W37" s="220"/>
      <c r="X37" s="220" t="s">
        <v>116</v>
      </c>
      <c r="Y37" s="220" t="s">
        <v>117</v>
      </c>
      <c r="Z37" s="210"/>
      <c r="AA37" s="210"/>
      <c r="AB37" s="210"/>
      <c r="AC37" s="210"/>
      <c r="AD37" s="210"/>
      <c r="AE37" s="210"/>
      <c r="AF37" s="210"/>
      <c r="AG37" s="210" t="s">
        <v>118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5" t="s">
        <v>484</v>
      </c>
      <c r="D38" s="221"/>
      <c r="E38" s="222">
        <v>2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122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4">
        <v>10</v>
      </c>
      <c r="B39" s="235" t="s">
        <v>161</v>
      </c>
      <c r="C39" s="253" t="s">
        <v>162</v>
      </c>
      <c r="D39" s="236" t="s">
        <v>113</v>
      </c>
      <c r="E39" s="237">
        <v>16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114</v>
      </c>
      <c r="S39" s="239" t="s">
        <v>115</v>
      </c>
      <c r="T39" s="240" t="s">
        <v>115</v>
      </c>
      <c r="U39" s="220">
        <v>1.1499999999999999</v>
      </c>
      <c r="V39" s="220">
        <f>ROUND(E39*U39,2)</f>
        <v>18.399999999999999</v>
      </c>
      <c r="W39" s="220"/>
      <c r="X39" s="220" t="s">
        <v>116</v>
      </c>
      <c r="Y39" s="220" t="s">
        <v>117</v>
      </c>
      <c r="Z39" s="210"/>
      <c r="AA39" s="210"/>
      <c r="AB39" s="210"/>
      <c r="AC39" s="210"/>
      <c r="AD39" s="210"/>
      <c r="AE39" s="210"/>
      <c r="AF39" s="210"/>
      <c r="AG39" s="210" t="s">
        <v>118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4" t="s">
        <v>163</v>
      </c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5" t="s">
        <v>485</v>
      </c>
      <c r="D41" s="221"/>
      <c r="E41" s="222">
        <v>16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122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11</v>
      </c>
      <c r="B42" s="235" t="s">
        <v>165</v>
      </c>
      <c r="C42" s="253" t="s">
        <v>166</v>
      </c>
      <c r="D42" s="236" t="s">
        <v>167</v>
      </c>
      <c r="E42" s="237">
        <v>10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 t="s">
        <v>168</v>
      </c>
      <c r="S42" s="239" t="s">
        <v>115</v>
      </c>
      <c r="T42" s="240" t="s">
        <v>115</v>
      </c>
      <c r="U42" s="220">
        <v>0.20300000000000001</v>
      </c>
      <c r="V42" s="220">
        <f>ROUND(E42*U42,2)</f>
        <v>2.0299999999999998</v>
      </c>
      <c r="W42" s="220"/>
      <c r="X42" s="220" t="s">
        <v>116</v>
      </c>
      <c r="Y42" s="220" t="s">
        <v>117</v>
      </c>
      <c r="Z42" s="210"/>
      <c r="AA42" s="210"/>
      <c r="AB42" s="210"/>
      <c r="AC42" s="210"/>
      <c r="AD42" s="210"/>
      <c r="AE42" s="210"/>
      <c r="AF42" s="210"/>
      <c r="AG42" s="210" t="s">
        <v>118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2" x14ac:dyDescent="0.2">
      <c r="A43" s="217"/>
      <c r="B43" s="218"/>
      <c r="C43" s="254" t="s">
        <v>169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120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1" t="str">
        <f>C43</f>
        <v>s vyprofilováním, s přihnojením organickým hnojivem, naložením a odvozem shrabků a pokosené trávy na vzdálenost do 10 km a s jejich složením,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6" t="s">
        <v>170</v>
      </c>
      <c r="D44" s="243"/>
      <c r="E44" s="243"/>
      <c r="F44" s="243"/>
      <c r="G44" s="243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171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5" t="s">
        <v>486</v>
      </c>
      <c r="D45" s="221"/>
      <c r="E45" s="222">
        <v>10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122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4">
        <v>12</v>
      </c>
      <c r="B46" s="235" t="s">
        <v>173</v>
      </c>
      <c r="C46" s="253" t="s">
        <v>174</v>
      </c>
      <c r="D46" s="236" t="s">
        <v>167</v>
      </c>
      <c r="E46" s="237">
        <v>10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114</v>
      </c>
      <c r="S46" s="239" t="s">
        <v>115</v>
      </c>
      <c r="T46" s="240" t="s">
        <v>115</v>
      </c>
      <c r="U46" s="220">
        <v>0.254</v>
      </c>
      <c r="V46" s="220">
        <f>ROUND(E46*U46,2)</f>
        <v>2.54</v>
      </c>
      <c r="W46" s="220"/>
      <c r="X46" s="220" t="s">
        <v>116</v>
      </c>
      <c r="Y46" s="220" t="s">
        <v>117</v>
      </c>
      <c r="Z46" s="210"/>
      <c r="AA46" s="210"/>
      <c r="AB46" s="210"/>
      <c r="AC46" s="210"/>
      <c r="AD46" s="210"/>
      <c r="AE46" s="210"/>
      <c r="AF46" s="210"/>
      <c r="AG46" s="210" t="s">
        <v>148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2" x14ac:dyDescent="0.2">
      <c r="A47" s="217"/>
      <c r="B47" s="218"/>
      <c r="C47" s="254" t="s">
        <v>175</v>
      </c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1" t="str">
        <f>C47</f>
        <v>s případným nutným přemístěním hromad nebo dočasných skládek na místo potřeby ze vzdálenosti do 30 m, v rovině nebo ve svahu do 1 : 5,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5" t="s">
        <v>486</v>
      </c>
      <c r="D48" s="221"/>
      <c r="E48" s="222">
        <v>10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4">
        <v>13</v>
      </c>
      <c r="B49" s="235" t="s">
        <v>177</v>
      </c>
      <c r="C49" s="253" t="s">
        <v>178</v>
      </c>
      <c r="D49" s="236" t="s">
        <v>167</v>
      </c>
      <c r="E49" s="237">
        <v>10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 t="s">
        <v>168</v>
      </c>
      <c r="S49" s="239" t="s">
        <v>115</v>
      </c>
      <c r="T49" s="240" t="s">
        <v>115</v>
      </c>
      <c r="U49" s="220">
        <v>0.09</v>
      </c>
      <c r="V49" s="220">
        <f>ROUND(E49*U49,2)</f>
        <v>0.9</v>
      </c>
      <c r="W49" s="220"/>
      <c r="X49" s="220" t="s">
        <v>116</v>
      </c>
      <c r="Y49" s="220" t="s">
        <v>117</v>
      </c>
      <c r="Z49" s="210"/>
      <c r="AA49" s="210"/>
      <c r="AB49" s="210"/>
      <c r="AC49" s="210"/>
      <c r="AD49" s="210"/>
      <c r="AE49" s="210"/>
      <c r="AF49" s="210"/>
      <c r="AG49" s="210" t="s">
        <v>118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4" t="s">
        <v>179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5" t="s">
        <v>486</v>
      </c>
      <c r="D51" s="221"/>
      <c r="E51" s="222">
        <v>10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122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14</v>
      </c>
      <c r="B52" s="235" t="s">
        <v>187</v>
      </c>
      <c r="C52" s="253" t="s">
        <v>188</v>
      </c>
      <c r="D52" s="236" t="s">
        <v>167</v>
      </c>
      <c r="E52" s="237">
        <v>10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168</v>
      </c>
      <c r="S52" s="239" t="s">
        <v>115</v>
      </c>
      <c r="T52" s="240" t="s">
        <v>115</v>
      </c>
      <c r="U52" s="220">
        <v>2E-3</v>
      </c>
      <c r="V52" s="220">
        <f>ROUND(E52*U52,2)</f>
        <v>0.02</v>
      </c>
      <c r="W52" s="220"/>
      <c r="X52" s="220" t="s">
        <v>116</v>
      </c>
      <c r="Y52" s="220" t="s">
        <v>117</v>
      </c>
      <c r="Z52" s="210"/>
      <c r="AA52" s="210"/>
      <c r="AB52" s="210"/>
      <c r="AC52" s="210"/>
      <c r="AD52" s="210"/>
      <c r="AE52" s="210"/>
      <c r="AF52" s="210"/>
      <c r="AG52" s="210" t="s">
        <v>118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5" t="s">
        <v>487</v>
      </c>
      <c r="D53" s="221"/>
      <c r="E53" s="222">
        <v>10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122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15</v>
      </c>
      <c r="B54" s="235" t="s">
        <v>190</v>
      </c>
      <c r="C54" s="253" t="s">
        <v>191</v>
      </c>
      <c r="D54" s="236" t="s">
        <v>113</v>
      </c>
      <c r="E54" s="237">
        <v>16.972000000000001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 t="s">
        <v>114</v>
      </c>
      <c r="S54" s="239" t="s">
        <v>115</v>
      </c>
      <c r="T54" s="240" t="s">
        <v>115</v>
      </c>
      <c r="U54" s="220">
        <v>0</v>
      </c>
      <c r="V54" s="220">
        <f>ROUND(E54*U54,2)</f>
        <v>0</v>
      </c>
      <c r="W54" s="220"/>
      <c r="X54" s="220" t="s">
        <v>116</v>
      </c>
      <c r="Y54" s="220" t="s">
        <v>117</v>
      </c>
      <c r="Z54" s="210"/>
      <c r="AA54" s="210"/>
      <c r="AB54" s="210"/>
      <c r="AC54" s="210"/>
      <c r="AD54" s="210"/>
      <c r="AE54" s="210"/>
      <c r="AF54" s="210"/>
      <c r="AG54" s="210" t="s">
        <v>118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5" t="s">
        <v>483</v>
      </c>
      <c r="D55" s="221"/>
      <c r="E55" s="222">
        <v>16.972000000000001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122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16</v>
      </c>
      <c r="B56" s="235" t="s">
        <v>197</v>
      </c>
      <c r="C56" s="253" t="s">
        <v>198</v>
      </c>
      <c r="D56" s="236" t="s">
        <v>199</v>
      </c>
      <c r="E56" s="237">
        <v>0.3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1E-3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200</v>
      </c>
      <c r="S56" s="239" t="s">
        <v>115</v>
      </c>
      <c r="T56" s="240" t="s">
        <v>115</v>
      </c>
      <c r="U56" s="220">
        <v>0</v>
      </c>
      <c r="V56" s="220">
        <f>ROUND(E56*U56,2)</f>
        <v>0</v>
      </c>
      <c r="W56" s="220"/>
      <c r="X56" s="220" t="s">
        <v>201</v>
      </c>
      <c r="Y56" s="220" t="s">
        <v>117</v>
      </c>
      <c r="Z56" s="210"/>
      <c r="AA56" s="210"/>
      <c r="AB56" s="210"/>
      <c r="AC56" s="210"/>
      <c r="AD56" s="210"/>
      <c r="AE56" s="210"/>
      <c r="AF56" s="210"/>
      <c r="AG56" s="210" t="s">
        <v>202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5" t="s">
        <v>488</v>
      </c>
      <c r="D57" s="221"/>
      <c r="E57" s="222">
        <v>0.3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122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17</v>
      </c>
      <c r="B58" s="235" t="s">
        <v>211</v>
      </c>
      <c r="C58" s="253" t="s">
        <v>212</v>
      </c>
      <c r="D58" s="236" t="s">
        <v>209</v>
      </c>
      <c r="E58" s="237">
        <v>31.751999999999999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1</v>
      </c>
      <c r="O58" s="237">
        <f>ROUND(E58*N58,2)</f>
        <v>31.75</v>
      </c>
      <c r="P58" s="237">
        <v>0</v>
      </c>
      <c r="Q58" s="237">
        <f>ROUND(E58*P58,2)</f>
        <v>0</v>
      </c>
      <c r="R58" s="239"/>
      <c r="S58" s="239" t="s">
        <v>194</v>
      </c>
      <c r="T58" s="240" t="s">
        <v>213</v>
      </c>
      <c r="U58" s="220">
        <v>0</v>
      </c>
      <c r="V58" s="220">
        <f>ROUND(E58*U58,2)</f>
        <v>0</v>
      </c>
      <c r="W58" s="220"/>
      <c r="X58" s="220" t="s">
        <v>201</v>
      </c>
      <c r="Y58" s="220" t="s">
        <v>117</v>
      </c>
      <c r="Z58" s="210"/>
      <c r="AA58" s="210"/>
      <c r="AB58" s="210"/>
      <c r="AC58" s="210"/>
      <c r="AD58" s="210"/>
      <c r="AE58" s="210"/>
      <c r="AF58" s="210"/>
      <c r="AG58" s="210" t="s">
        <v>202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5" t="s">
        <v>489</v>
      </c>
      <c r="D59" s="221"/>
      <c r="E59" s="222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122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5" t="s">
        <v>490</v>
      </c>
      <c r="D60" s="221"/>
      <c r="E60" s="222">
        <v>31.751999999999999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122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7" t="s">
        <v>109</v>
      </c>
      <c r="B61" s="228" t="s">
        <v>48</v>
      </c>
      <c r="C61" s="252" t="s">
        <v>71</v>
      </c>
      <c r="D61" s="229"/>
      <c r="E61" s="230"/>
      <c r="F61" s="231"/>
      <c r="G61" s="231">
        <f>SUMIF(AG62:AG75,"&lt;&gt;NOR",G62:G75)</f>
        <v>0</v>
      </c>
      <c r="H61" s="231"/>
      <c r="I61" s="231">
        <f>SUM(I62:I75)</f>
        <v>0</v>
      </c>
      <c r="J61" s="231"/>
      <c r="K61" s="231">
        <f>SUM(K62:K75)</f>
        <v>0</v>
      </c>
      <c r="L61" s="231"/>
      <c r="M61" s="231">
        <f>SUM(M62:M75)</f>
        <v>0</v>
      </c>
      <c r="N61" s="230"/>
      <c r="O61" s="230">
        <f>SUM(O62:O75)</f>
        <v>2.65</v>
      </c>
      <c r="P61" s="230"/>
      <c r="Q61" s="230">
        <f>SUM(Q62:Q75)</f>
        <v>0</v>
      </c>
      <c r="R61" s="231"/>
      <c r="S61" s="231"/>
      <c r="T61" s="232"/>
      <c r="U61" s="226"/>
      <c r="V61" s="226">
        <f>SUM(V62:V75)</f>
        <v>11.35</v>
      </c>
      <c r="W61" s="226"/>
      <c r="X61" s="226"/>
      <c r="Y61" s="226"/>
      <c r="AG61" t="s">
        <v>110</v>
      </c>
    </row>
    <row r="62" spans="1:60" outlineLevel="1" x14ac:dyDescent="0.2">
      <c r="A62" s="234">
        <v>18</v>
      </c>
      <c r="B62" s="235" t="s">
        <v>222</v>
      </c>
      <c r="C62" s="253" t="s">
        <v>223</v>
      </c>
      <c r="D62" s="236" t="s">
        <v>113</v>
      </c>
      <c r="E62" s="237">
        <v>0.97199999999999998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2.5249999999999999</v>
      </c>
      <c r="O62" s="237">
        <f>ROUND(E62*N62,2)</f>
        <v>2.4500000000000002</v>
      </c>
      <c r="P62" s="237">
        <v>0</v>
      </c>
      <c r="Q62" s="237">
        <f>ROUND(E62*P62,2)</f>
        <v>0</v>
      </c>
      <c r="R62" s="239" t="s">
        <v>224</v>
      </c>
      <c r="S62" s="239" t="s">
        <v>115</v>
      </c>
      <c r="T62" s="240" t="s">
        <v>115</v>
      </c>
      <c r="U62" s="220">
        <v>0.47699999999999998</v>
      </c>
      <c r="V62" s="220">
        <f>ROUND(E62*U62,2)</f>
        <v>0.46</v>
      </c>
      <c r="W62" s="220"/>
      <c r="X62" s="220" t="s">
        <v>116</v>
      </c>
      <c r="Y62" s="220" t="s">
        <v>117</v>
      </c>
      <c r="Z62" s="210"/>
      <c r="AA62" s="210"/>
      <c r="AB62" s="210"/>
      <c r="AC62" s="210"/>
      <c r="AD62" s="210"/>
      <c r="AE62" s="210"/>
      <c r="AF62" s="210"/>
      <c r="AG62" s="210" t="s">
        <v>118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5" t="s">
        <v>133</v>
      </c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122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5" t="s">
        <v>477</v>
      </c>
      <c r="D64" s="221"/>
      <c r="E64" s="222">
        <v>0.97199999999999998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122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19</v>
      </c>
      <c r="B65" s="235" t="s">
        <v>225</v>
      </c>
      <c r="C65" s="253" t="s">
        <v>226</v>
      </c>
      <c r="D65" s="236" t="s">
        <v>167</v>
      </c>
      <c r="E65" s="237">
        <v>4.32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3.9199999999999999E-2</v>
      </c>
      <c r="O65" s="237">
        <f>ROUND(E65*N65,2)</f>
        <v>0.17</v>
      </c>
      <c r="P65" s="237">
        <v>0</v>
      </c>
      <c r="Q65" s="237">
        <f>ROUND(E65*P65,2)</f>
        <v>0</v>
      </c>
      <c r="R65" s="239" t="s">
        <v>224</v>
      </c>
      <c r="S65" s="239" t="s">
        <v>115</v>
      </c>
      <c r="T65" s="240" t="s">
        <v>115</v>
      </c>
      <c r="U65" s="220">
        <v>1.05</v>
      </c>
      <c r="V65" s="220">
        <f>ROUND(E65*U65,2)</f>
        <v>4.54</v>
      </c>
      <c r="W65" s="220"/>
      <c r="X65" s="220" t="s">
        <v>116</v>
      </c>
      <c r="Y65" s="220" t="s">
        <v>117</v>
      </c>
      <c r="Z65" s="210"/>
      <c r="AA65" s="210"/>
      <c r="AB65" s="210"/>
      <c r="AC65" s="210"/>
      <c r="AD65" s="210"/>
      <c r="AE65" s="210"/>
      <c r="AF65" s="210"/>
      <c r="AG65" s="210" t="s">
        <v>118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17"/>
      <c r="B66" s="218"/>
      <c r="C66" s="254" t="s">
        <v>227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120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1" t="str">
        <f>C66</f>
        <v>bednění svislé nebo šikmé (odkloněné), půdorysně přímé nebo zalomené, stěn základových patek ve volných nebo zapažených jámách, rýhách, šachtách, včetně případných vzpěr,</v>
      </c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5" t="s">
        <v>133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122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5" t="s">
        <v>491</v>
      </c>
      <c r="D68" s="221"/>
      <c r="E68" s="222">
        <v>4.32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122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20</v>
      </c>
      <c r="B69" s="235" t="s">
        <v>232</v>
      </c>
      <c r="C69" s="253" t="s">
        <v>233</v>
      </c>
      <c r="D69" s="236" t="s">
        <v>167</v>
      </c>
      <c r="E69" s="237">
        <v>4.32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9" t="s">
        <v>224</v>
      </c>
      <c r="S69" s="239" t="s">
        <v>115</v>
      </c>
      <c r="T69" s="240" t="s">
        <v>115</v>
      </c>
      <c r="U69" s="220">
        <v>0.32</v>
      </c>
      <c r="V69" s="220">
        <f>ROUND(E69*U69,2)</f>
        <v>1.38</v>
      </c>
      <c r="W69" s="220"/>
      <c r="X69" s="220" t="s">
        <v>116</v>
      </c>
      <c r="Y69" s="220" t="s">
        <v>117</v>
      </c>
      <c r="Z69" s="210"/>
      <c r="AA69" s="210"/>
      <c r="AB69" s="210"/>
      <c r="AC69" s="210"/>
      <c r="AD69" s="210"/>
      <c r="AE69" s="210"/>
      <c r="AF69" s="210"/>
      <c r="AG69" s="210" t="s">
        <v>118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2" x14ac:dyDescent="0.2">
      <c r="A70" s="217"/>
      <c r="B70" s="218"/>
      <c r="C70" s="254" t="s">
        <v>227</v>
      </c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120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1" t="str">
        <f>C70</f>
        <v>bednění svislé nebo šikmé (odkloněné), půdorysně přímé nebo zalomené, stěn základových patek ve volných nebo zapažených jámách, rýhách, šachtách, včetně případných vzpěr,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6" t="s">
        <v>234</v>
      </c>
      <c r="D71" s="243"/>
      <c r="E71" s="243"/>
      <c r="F71" s="243"/>
      <c r="G71" s="243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171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5" t="s">
        <v>492</v>
      </c>
      <c r="D72" s="221"/>
      <c r="E72" s="222">
        <v>4.32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122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21</v>
      </c>
      <c r="B73" s="235" t="s">
        <v>236</v>
      </c>
      <c r="C73" s="253" t="s">
        <v>237</v>
      </c>
      <c r="D73" s="236" t="s">
        <v>167</v>
      </c>
      <c r="E73" s="237">
        <v>52.887999999999998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5.0000000000000001E-4</v>
      </c>
      <c r="O73" s="237">
        <f>ROUND(E73*N73,2)</f>
        <v>0.03</v>
      </c>
      <c r="P73" s="237">
        <v>0</v>
      </c>
      <c r="Q73" s="237">
        <f>ROUND(E73*P73,2)</f>
        <v>0</v>
      </c>
      <c r="R73" s="239" t="s">
        <v>238</v>
      </c>
      <c r="S73" s="239" t="s">
        <v>115</v>
      </c>
      <c r="T73" s="240" t="s">
        <v>115</v>
      </c>
      <c r="U73" s="220">
        <v>9.4E-2</v>
      </c>
      <c r="V73" s="220">
        <f>ROUND(E73*U73,2)</f>
        <v>4.97</v>
      </c>
      <c r="W73" s="220"/>
      <c r="X73" s="220" t="s">
        <v>116</v>
      </c>
      <c r="Y73" s="220" t="s">
        <v>117</v>
      </c>
      <c r="Z73" s="210"/>
      <c r="AA73" s="210"/>
      <c r="AB73" s="210"/>
      <c r="AC73" s="210"/>
      <c r="AD73" s="210"/>
      <c r="AE73" s="210"/>
      <c r="AF73" s="210"/>
      <c r="AG73" s="210" t="s">
        <v>118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5" t="s">
        <v>493</v>
      </c>
      <c r="D74" s="221"/>
      <c r="E74" s="222">
        <v>44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122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5" t="s">
        <v>494</v>
      </c>
      <c r="D75" s="221"/>
      <c r="E75" s="222">
        <v>8.8879999999999999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122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7" t="s">
        <v>109</v>
      </c>
      <c r="B76" s="228" t="s">
        <v>54</v>
      </c>
      <c r="C76" s="252" t="s">
        <v>72</v>
      </c>
      <c r="D76" s="229"/>
      <c r="E76" s="230"/>
      <c r="F76" s="231"/>
      <c r="G76" s="231">
        <f>SUMIF(AG77:AG79,"&lt;&gt;NOR",G77:G79)</f>
        <v>0</v>
      </c>
      <c r="H76" s="231"/>
      <c r="I76" s="231">
        <f>SUM(I77:I79)</f>
        <v>0</v>
      </c>
      <c r="J76" s="231"/>
      <c r="K76" s="231">
        <f>SUM(K77:K79)</f>
        <v>0</v>
      </c>
      <c r="L76" s="231"/>
      <c r="M76" s="231">
        <f>SUM(M77:M79)</f>
        <v>0</v>
      </c>
      <c r="N76" s="230"/>
      <c r="O76" s="230">
        <f>SUM(O77:O79)</f>
        <v>0</v>
      </c>
      <c r="P76" s="230"/>
      <c r="Q76" s="230">
        <f>SUM(Q77:Q79)</f>
        <v>0</v>
      </c>
      <c r="R76" s="231"/>
      <c r="S76" s="231"/>
      <c r="T76" s="232"/>
      <c r="U76" s="226"/>
      <c r="V76" s="226">
        <f>SUM(V77:V79)</f>
        <v>6</v>
      </c>
      <c r="W76" s="226"/>
      <c r="X76" s="226"/>
      <c r="Y76" s="226"/>
      <c r="AG76" t="s">
        <v>110</v>
      </c>
    </row>
    <row r="77" spans="1:60" ht="22.5" outlineLevel="1" x14ac:dyDescent="0.2">
      <c r="A77" s="234">
        <v>22</v>
      </c>
      <c r="B77" s="235" t="s">
        <v>258</v>
      </c>
      <c r="C77" s="253" t="s">
        <v>259</v>
      </c>
      <c r="D77" s="236" t="s">
        <v>167</v>
      </c>
      <c r="E77" s="237">
        <v>40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9" t="s">
        <v>114</v>
      </c>
      <c r="S77" s="239" t="s">
        <v>115</v>
      </c>
      <c r="T77" s="240" t="s">
        <v>115</v>
      </c>
      <c r="U77" s="220">
        <v>0.15</v>
      </c>
      <c r="V77" s="220">
        <f>ROUND(E77*U77,2)</f>
        <v>6</v>
      </c>
      <c r="W77" s="220"/>
      <c r="X77" s="220" t="s">
        <v>116</v>
      </c>
      <c r="Y77" s="220" t="s">
        <v>117</v>
      </c>
      <c r="Z77" s="210"/>
      <c r="AA77" s="210"/>
      <c r="AB77" s="210"/>
      <c r="AC77" s="210"/>
      <c r="AD77" s="210"/>
      <c r="AE77" s="210"/>
      <c r="AF77" s="210"/>
      <c r="AG77" s="210" t="s">
        <v>118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4" t="s">
        <v>260</v>
      </c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120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41" t="str">
        <f>C78</f>
        <v>z rostlé horniny tř.1 - 4 pod násypy z hornin soudržných do 92% PS a hornin nesoudržných sypkých relativní ulehlosti I(d) do 0,8</v>
      </c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5" t="s">
        <v>495</v>
      </c>
      <c r="D79" s="221"/>
      <c r="E79" s="222">
        <v>40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122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7" t="s">
        <v>109</v>
      </c>
      <c r="B80" s="228" t="s">
        <v>75</v>
      </c>
      <c r="C80" s="252" t="s">
        <v>76</v>
      </c>
      <c r="D80" s="229"/>
      <c r="E80" s="230"/>
      <c r="F80" s="231"/>
      <c r="G80" s="231">
        <f>SUMIF(AG81:AG82,"&lt;&gt;NOR",G81:G82)</f>
        <v>0</v>
      </c>
      <c r="H80" s="231"/>
      <c r="I80" s="231">
        <f>SUM(I81:I82)</f>
        <v>0</v>
      </c>
      <c r="J80" s="231"/>
      <c r="K80" s="231">
        <f>SUM(K81:K82)</f>
        <v>0</v>
      </c>
      <c r="L80" s="231"/>
      <c r="M80" s="231">
        <f>SUM(M81:M82)</f>
        <v>0</v>
      </c>
      <c r="N80" s="230"/>
      <c r="O80" s="230">
        <f>SUM(O81:O82)</f>
        <v>0</v>
      </c>
      <c r="P80" s="230"/>
      <c r="Q80" s="230">
        <f>SUM(Q81:Q82)</f>
        <v>0</v>
      </c>
      <c r="R80" s="231"/>
      <c r="S80" s="231"/>
      <c r="T80" s="232"/>
      <c r="U80" s="226"/>
      <c r="V80" s="226">
        <f>SUM(V81:V82)</f>
        <v>32.29</v>
      </c>
      <c r="W80" s="226"/>
      <c r="X80" s="226"/>
      <c r="Y80" s="226"/>
      <c r="AG80" t="s">
        <v>110</v>
      </c>
    </row>
    <row r="81" spans="1:60" ht="22.5" outlineLevel="1" x14ac:dyDescent="0.2">
      <c r="A81" s="234">
        <v>23</v>
      </c>
      <c r="B81" s="235" t="s">
        <v>281</v>
      </c>
      <c r="C81" s="253" t="s">
        <v>282</v>
      </c>
      <c r="D81" s="236" t="s">
        <v>209</v>
      </c>
      <c r="E81" s="237">
        <v>34.402389999999997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9" t="s">
        <v>283</v>
      </c>
      <c r="S81" s="239" t="s">
        <v>115</v>
      </c>
      <c r="T81" s="240" t="s">
        <v>115</v>
      </c>
      <c r="U81" s="220">
        <v>0.9385</v>
      </c>
      <c r="V81" s="220">
        <f>ROUND(E81*U81,2)</f>
        <v>32.29</v>
      </c>
      <c r="W81" s="220"/>
      <c r="X81" s="220" t="s">
        <v>284</v>
      </c>
      <c r="Y81" s="220" t="s">
        <v>117</v>
      </c>
      <c r="Z81" s="210"/>
      <c r="AA81" s="210"/>
      <c r="AB81" s="210"/>
      <c r="AC81" s="210"/>
      <c r="AD81" s="210"/>
      <c r="AE81" s="210"/>
      <c r="AF81" s="210"/>
      <c r="AG81" s="210" t="s">
        <v>285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4" t="s">
        <v>286</v>
      </c>
      <c r="D82" s="242"/>
      <c r="E82" s="242"/>
      <c r="F82" s="242"/>
      <c r="G82" s="242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120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7" t="s">
        <v>109</v>
      </c>
      <c r="B83" s="228" t="s">
        <v>77</v>
      </c>
      <c r="C83" s="252" t="s">
        <v>78</v>
      </c>
      <c r="D83" s="229"/>
      <c r="E83" s="230"/>
      <c r="F83" s="231"/>
      <c r="G83" s="231">
        <f>SUMIF(AG84:AG90,"&lt;&gt;NOR",G84:G90)</f>
        <v>0</v>
      </c>
      <c r="H83" s="231"/>
      <c r="I83" s="231">
        <f>SUM(I84:I90)</f>
        <v>0</v>
      </c>
      <c r="J83" s="231"/>
      <c r="K83" s="231">
        <f>SUM(K84:K90)</f>
        <v>0</v>
      </c>
      <c r="L83" s="231"/>
      <c r="M83" s="231">
        <f>SUM(M84:M90)</f>
        <v>0</v>
      </c>
      <c r="N83" s="230"/>
      <c r="O83" s="230">
        <f>SUM(O84:O90)</f>
        <v>0</v>
      </c>
      <c r="P83" s="230"/>
      <c r="Q83" s="230">
        <f>SUM(Q84:Q90)</f>
        <v>0</v>
      </c>
      <c r="R83" s="231"/>
      <c r="S83" s="231"/>
      <c r="T83" s="232"/>
      <c r="U83" s="226"/>
      <c r="V83" s="226">
        <f>SUM(V84:V90)</f>
        <v>0</v>
      </c>
      <c r="W83" s="226"/>
      <c r="X83" s="226"/>
      <c r="Y83" s="226"/>
      <c r="AG83" t="s">
        <v>110</v>
      </c>
    </row>
    <row r="84" spans="1:60" ht="22.5" outlineLevel="1" x14ac:dyDescent="0.2">
      <c r="A84" s="234">
        <v>24</v>
      </c>
      <c r="B84" s="235" t="s">
        <v>496</v>
      </c>
      <c r="C84" s="253" t="s">
        <v>497</v>
      </c>
      <c r="D84" s="236" t="s">
        <v>289</v>
      </c>
      <c r="E84" s="237">
        <v>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/>
      <c r="S84" s="239" t="s">
        <v>194</v>
      </c>
      <c r="T84" s="240" t="s">
        <v>213</v>
      </c>
      <c r="U84" s="220">
        <v>0</v>
      </c>
      <c r="V84" s="220">
        <f>ROUND(E84*U84,2)</f>
        <v>0</v>
      </c>
      <c r="W84" s="220"/>
      <c r="X84" s="220" t="s">
        <v>116</v>
      </c>
      <c r="Y84" s="220" t="s">
        <v>117</v>
      </c>
      <c r="Z84" s="210"/>
      <c r="AA84" s="210"/>
      <c r="AB84" s="210"/>
      <c r="AC84" s="210"/>
      <c r="AD84" s="210"/>
      <c r="AE84" s="210"/>
      <c r="AF84" s="210"/>
      <c r="AG84" s="210" t="s">
        <v>118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7" t="s">
        <v>498</v>
      </c>
      <c r="D85" s="244"/>
      <c r="E85" s="244"/>
      <c r="F85" s="244"/>
      <c r="G85" s="24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171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6" t="s">
        <v>499</v>
      </c>
      <c r="D86" s="243"/>
      <c r="E86" s="243"/>
      <c r="F86" s="243"/>
      <c r="G86" s="243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171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8" t="s">
        <v>290</v>
      </c>
      <c r="D87" s="223"/>
      <c r="E87" s="224"/>
      <c r="F87" s="225"/>
      <c r="G87" s="225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171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6" t="s">
        <v>291</v>
      </c>
      <c r="D88" s="243"/>
      <c r="E88" s="243"/>
      <c r="F88" s="243"/>
      <c r="G88" s="243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171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41" t="str">
        <f>C88</f>
        <v>včetně kontroly nezávislého odborného technického kontrolora dětských hřišť a sportovišť (viz.TZ ) a provozního řádu k prvku</v>
      </c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8" t="s">
        <v>290</v>
      </c>
      <c r="D89" s="223"/>
      <c r="E89" s="224"/>
      <c r="F89" s="225"/>
      <c r="G89" s="225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171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3" x14ac:dyDescent="0.2">
      <c r="A90" s="217"/>
      <c r="B90" s="218"/>
      <c r="C90" s="256" t="s">
        <v>292</v>
      </c>
      <c r="D90" s="243"/>
      <c r="E90" s="243"/>
      <c r="F90" s="243"/>
      <c r="G90" s="243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171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41" t="str">
        <f>C90</f>
        <v>Dětské herní prvky, které jsou zařazeny mezi výrobky zákonem určené k povinnému posouzení shody s ČSN EN 1176 budou opatřeny Certifikátem výrobku vystaveným autorizovanou laboratoří. Ostatní prvky (mobiliář, doplňky apod.), které nejsou určeny k povinnému posouzení shody, budou vyrobeny v souladu s normou ČSN EN 1176 a budou opatřeny Prohlášením o shodě vydaným výrobcem.</v>
      </c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3"/>
      <c r="B91" s="4"/>
      <c r="C91" s="260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15</v>
      </c>
      <c r="AF91">
        <v>21</v>
      </c>
      <c r="AG91" t="s">
        <v>95</v>
      </c>
    </row>
    <row r="92" spans="1:60" x14ac:dyDescent="0.2">
      <c r="A92" s="213"/>
      <c r="B92" s="214" t="s">
        <v>29</v>
      </c>
      <c r="C92" s="261"/>
      <c r="D92" s="215"/>
      <c r="E92" s="216"/>
      <c r="F92" s="216"/>
      <c r="G92" s="233">
        <f>G8+G61+G76+G80+G83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352</v>
      </c>
    </row>
    <row r="93" spans="1:60" x14ac:dyDescent="0.2">
      <c r="C93" s="262"/>
      <c r="D93" s="10"/>
      <c r="AG93" t="s">
        <v>357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u3Vrft9ALkqs8VG6vd/r13ABhwmrMDdKGS6J5WxWqI25s0c439B8YNuQFDu23uSviE0G09TmBj3G70rEqlqqg==" saltValue="q6dghzavQjwYrwXF2i/bXw==" spinCount="100000" sheet="1" formatRows="0"/>
  <mergeCells count="25">
    <mergeCell ref="C90:G90"/>
    <mergeCell ref="C71:G71"/>
    <mergeCell ref="C78:G78"/>
    <mergeCell ref="C82:G82"/>
    <mergeCell ref="C85:G85"/>
    <mergeCell ref="C86:G86"/>
    <mergeCell ref="C88:G88"/>
    <mergeCell ref="C43:G43"/>
    <mergeCell ref="C44:G44"/>
    <mergeCell ref="C47:G47"/>
    <mergeCell ref="C50:G50"/>
    <mergeCell ref="C66:G66"/>
    <mergeCell ref="C70:G70"/>
    <mergeCell ref="C16:G16"/>
    <mergeCell ref="C19:G19"/>
    <mergeCell ref="C23:G23"/>
    <mergeCell ref="C26:G26"/>
    <mergeCell ref="C32:G32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 2 Pol</vt:lpstr>
      <vt:lpstr>1 3 Pol</vt:lpstr>
      <vt:lpstr>1 4 Pol</vt:lpstr>
      <vt:lpstr>1 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'1 3 Pol'!Názvy_tisku</vt:lpstr>
      <vt:lpstr>'1 4 Pol'!Názvy_tisku</vt:lpstr>
      <vt:lpstr>'1 5 Pol'!Názvy_tisku</vt:lpstr>
      <vt:lpstr>oadresa</vt:lpstr>
      <vt:lpstr>Stavba!Objednatel</vt:lpstr>
      <vt:lpstr>Stavba!Objekt</vt:lpstr>
      <vt:lpstr>'1 2 Pol'!Oblast_tisku</vt:lpstr>
      <vt:lpstr>'1 3 Pol'!Oblast_tisku</vt:lpstr>
      <vt:lpstr>'1 4 Pol'!Oblast_tisku</vt:lpstr>
      <vt:lpstr>'1 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2023-04-05T11:19:55Z</dcterms:modified>
</cp:coreProperties>
</file>