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a.koricanska\Nextcloud\VZMR\V Ý B Ě R O V Á  Ř Í Z E N Í  2 0 2 3\E-zak do 1. mil\16076_2023 - Rekonstrukce sociálního zařízení Hotelu Praha\6_WC hotel Praha\6_WC hotel Praha\Rozpočet a VV\"/>
    </mc:Choice>
  </mc:AlternateContent>
  <bookViews>
    <workbookView xWindow="0" yWindow="0" windowWidth="28800" windowHeight="12435" activeTab="1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Pol'!$A$1:$Y$253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252" i="12"/>
  <c r="BA237" i="12"/>
  <c r="BA45" i="12"/>
  <c r="BA41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4" i="12"/>
  <c r="I14" i="12"/>
  <c r="K14" i="12"/>
  <c r="M14" i="12"/>
  <c r="O14" i="12"/>
  <c r="Q14" i="12"/>
  <c r="V14" i="12"/>
  <c r="G16" i="12"/>
  <c r="O16" i="12"/>
  <c r="G17" i="12"/>
  <c r="M17" i="12" s="1"/>
  <c r="M16" i="12" s="1"/>
  <c r="I17" i="12"/>
  <c r="I16" i="12" s="1"/>
  <c r="K17" i="12"/>
  <c r="K16" i="12" s="1"/>
  <c r="O17" i="12"/>
  <c r="Q17" i="12"/>
  <c r="Q16" i="12" s="1"/>
  <c r="V17" i="12"/>
  <c r="V16" i="12" s="1"/>
  <c r="G19" i="12"/>
  <c r="K19" i="12"/>
  <c r="O19" i="12"/>
  <c r="V19" i="12"/>
  <c r="G20" i="12"/>
  <c r="I20" i="12"/>
  <c r="I19" i="12" s="1"/>
  <c r="K20" i="12"/>
  <c r="M20" i="12"/>
  <c r="M19" i="12" s="1"/>
  <c r="O20" i="12"/>
  <c r="Q20" i="12"/>
  <c r="Q19" i="12" s="1"/>
  <c r="V20" i="12"/>
  <c r="G25" i="12"/>
  <c r="K25" i="12"/>
  <c r="O25" i="12"/>
  <c r="V25" i="12"/>
  <c r="G26" i="12"/>
  <c r="I26" i="12"/>
  <c r="I25" i="12" s="1"/>
  <c r="K26" i="12"/>
  <c r="M26" i="12"/>
  <c r="M25" i="12" s="1"/>
  <c r="O26" i="12"/>
  <c r="Q26" i="12"/>
  <c r="Q25" i="12" s="1"/>
  <c r="V26" i="12"/>
  <c r="K29" i="12"/>
  <c r="V29" i="12"/>
  <c r="G30" i="12"/>
  <c r="I30" i="12"/>
  <c r="I29" i="12" s="1"/>
  <c r="K30" i="12"/>
  <c r="M30" i="12"/>
  <c r="O30" i="12"/>
  <c r="Q30" i="12"/>
  <c r="Q29" i="12" s="1"/>
  <c r="V30" i="12"/>
  <c r="G33" i="12"/>
  <c r="G29" i="12" s="1"/>
  <c r="I33" i="12"/>
  <c r="K33" i="12"/>
  <c r="O33" i="12"/>
  <c r="O29" i="12" s="1"/>
  <c r="Q33" i="12"/>
  <c r="V33" i="12"/>
  <c r="G36" i="12"/>
  <c r="I36" i="12"/>
  <c r="K36" i="12"/>
  <c r="M36" i="12"/>
  <c r="O36" i="12"/>
  <c r="Q36" i="12"/>
  <c r="V36" i="12"/>
  <c r="G40" i="12"/>
  <c r="I40" i="12"/>
  <c r="I39" i="12" s="1"/>
  <c r="K40" i="12"/>
  <c r="M40" i="12"/>
  <c r="O40" i="12"/>
  <c r="Q40" i="12"/>
  <c r="Q39" i="12" s="1"/>
  <c r="V40" i="12"/>
  <c r="G44" i="12"/>
  <c r="G39" i="12" s="1"/>
  <c r="I44" i="12"/>
  <c r="K44" i="12"/>
  <c r="K39" i="12" s="1"/>
  <c r="O44" i="12"/>
  <c r="O39" i="12" s="1"/>
  <c r="Q44" i="12"/>
  <c r="V44" i="12"/>
  <c r="V39" i="12" s="1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6" i="12"/>
  <c r="I56" i="12"/>
  <c r="K56" i="12"/>
  <c r="M56" i="12"/>
  <c r="O56" i="12"/>
  <c r="Q56" i="12"/>
  <c r="V56" i="12"/>
  <c r="G58" i="12"/>
  <c r="M58" i="12" s="1"/>
  <c r="I58" i="12"/>
  <c r="K58" i="12"/>
  <c r="O58" i="12"/>
  <c r="Q58" i="12"/>
  <c r="V58" i="12"/>
  <c r="G60" i="12"/>
  <c r="I60" i="12"/>
  <c r="K60" i="12"/>
  <c r="M60" i="12"/>
  <c r="O60" i="12"/>
  <c r="Q60" i="12"/>
  <c r="V60" i="12"/>
  <c r="G62" i="12"/>
  <c r="M62" i="12" s="1"/>
  <c r="I62" i="12"/>
  <c r="K62" i="12"/>
  <c r="O62" i="12"/>
  <c r="Q62" i="12"/>
  <c r="V62" i="12"/>
  <c r="G65" i="12"/>
  <c r="I65" i="12"/>
  <c r="K65" i="12"/>
  <c r="M65" i="12"/>
  <c r="O65" i="12"/>
  <c r="Q65" i="12"/>
  <c r="V65" i="12"/>
  <c r="G70" i="12"/>
  <c r="M70" i="12" s="1"/>
  <c r="I70" i="12"/>
  <c r="K70" i="12"/>
  <c r="O70" i="12"/>
  <c r="Q70" i="12"/>
  <c r="V70" i="12"/>
  <c r="G73" i="12"/>
  <c r="I73" i="12"/>
  <c r="K73" i="12"/>
  <c r="M73" i="12"/>
  <c r="O73" i="12"/>
  <c r="Q73" i="12"/>
  <c r="V73" i="12"/>
  <c r="G86" i="12"/>
  <c r="K86" i="12"/>
  <c r="O86" i="12"/>
  <c r="V86" i="12"/>
  <c r="G87" i="12"/>
  <c r="I87" i="12"/>
  <c r="I86" i="12" s="1"/>
  <c r="K87" i="12"/>
  <c r="M87" i="12"/>
  <c r="M86" i="12" s="1"/>
  <c r="O87" i="12"/>
  <c r="Q87" i="12"/>
  <c r="Q86" i="12" s="1"/>
  <c r="V87" i="12"/>
  <c r="G90" i="12"/>
  <c r="I90" i="12"/>
  <c r="I89" i="12" s="1"/>
  <c r="K90" i="12"/>
  <c r="M90" i="12"/>
  <c r="O90" i="12"/>
  <c r="Q90" i="12"/>
  <c r="Q89" i="12" s="1"/>
  <c r="V90" i="12"/>
  <c r="G92" i="12"/>
  <c r="M92" i="12" s="1"/>
  <c r="I92" i="12"/>
  <c r="K92" i="12"/>
  <c r="K89" i="12" s="1"/>
  <c r="O92" i="12"/>
  <c r="O89" i="12" s="1"/>
  <c r="Q92" i="12"/>
  <c r="V92" i="12"/>
  <c r="V89" i="12" s="1"/>
  <c r="G95" i="12"/>
  <c r="G94" i="12" s="1"/>
  <c r="I95" i="12"/>
  <c r="K95" i="12"/>
  <c r="K94" i="12" s="1"/>
  <c r="O95" i="12"/>
  <c r="O94" i="12" s="1"/>
  <c r="Q95" i="12"/>
  <c r="V95" i="12"/>
  <c r="V94" i="12" s="1"/>
  <c r="G99" i="12"/>
  <c r="I99" i="12"/>
  <c r="I94" i="12" s="1"/>
  <c r="K99" i="12"/>
  <c r="M99" i="12"/>
  <c r="O99" i="12"/>
  <c r="Q99" i="12"/>
  <c r="Q94" i="12" s="1"/>
  <c r="V99" i="12"/>
  <c r="G103" i="12"/>
  <c r="M103" i="12" s="1"/>
  <c r="I103" i="12"/>
  <c r="K103" i="12"/>
  <c r="O103" i="12"/>
  <c r="Q103" i="12"/>
  <c r="V103" i="12"/>
  <c r="G105" i="12"/>
  <c r="I105" i="12"/>
  <c r="K105" i="12"/>
  <c r="M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I109" i="12"/>
  <c r="K109" i="12"/>
  <c r="M109" i="12"/>
  <c r="O109" i="12"/>
  <c r="Q109" i="12"/>
  <c r="V109" i="12"/>
  <c r="G112" i="12"/>
  <c r="M112" i="12" s="1"/>
  <c r="I112" i="12"/>
  <c r="K112" i="12"/>
  <c r="O112" i="12"/>
  <c r="Q112" i="12"/>
  <c r="V112" i="12"/>
  <c r="G114" i="12"/>
  <c r="G113" i="12" s="1"/>
  <c r="I114" i="12"/>
  <c r="K114" i="12"/>
  <c r="K113" i="12" s="1"/>
  <c r="O114" i="12"/>
  <c r="O113" i="12" s="1"/>
  <c r="Q114" i="12"/>
  <c r="V114" i="12"/>
  <c r="V113" i="12" s="1"/>
  <c r="G115" i="12"/>
  <c r="I115" i="12"/>
  <c r="I113" i="12" s="1"/>
  <c r="K115" i="12"/>
  <c r="M115" i="12"/>
  <c r="O115" i="12"/>
  <c r="Q115" i="12"/>
  <c r="Q113" i="12" s="1"/>
  <c r="V115" i="12"/>
  <c r="G120" i="12"/>
  <c r="M120" i="12" s="1"/>
  <c r="I120" i="12"/>
  <c r="K120" i="12"/>
  <c r="O120" i="12"/>
  <c r="Q120" i="12"/>
  <c r="V120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30" i="12"/>
  <c r="I130" i="12"/>
  <c r="K130" i="12"/>
  <c r="M130" i="12"/>
  <c r="O130" i="12"/>
  <c r="Q130" i="12"/>
  <c r="V130" i="12"/>
  <c r="G132" i="12"/>
  <c r="I132" i="12"/>
  <c r="I131" i="12" s="1"/>
  <c r="K132" i="12"/>
  <c r="M132" i="12"/>
  <c r="O132" i="12"/>
  <c r="Q132" i="12"/>
  <c r="Q131" i="12" s="1"/>
  <c r="V132" i="12"/>
  <c r="G133" i="12"/>
  <c r="M133" i="12" s="1"/>
  <c r="I133" i="12"/>
  <c r="K133" i="12"/>
  <c r="K131" i="12" s="1"/>
  <c r="O133" i="12"/>
  <c r="Q133" i="12"/>
  <c r="V133" i="12"/>
  <c r="V131" i="12" s="1"/>
  <c r="G134" i="12"/>
  <c r="I134" i="12"/>
  <c r="K134" i="12"/>
  <c r="M134" i="12"/>
  <c r="O134" i="12"/>
  <c r="Q134" i="12"/>
  <c r="V134" i="12"/>
  <c r="G135" i="12"/>
  <c r="M135" i="12" s="1"/>
  <c r="I135" i="12"/>
  <c r="K135" i="12"/>
  <c r="O135" i="12"/>
  <c r="O131" i="12" s="1"/>
  <c r="Q135" i="12"/>
  <c r="V135" i="12"/>
  <c r="G136" i="12"/>
  <c r="I136" i="12"/>
  <c r="K136" i="12"/>
  <c r="M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I138" i="12"/>
  <c r="K138" i="12"/>
  <c r="M138" i="12"/>
  <c r="O138" i="12"/>
  <c r="Q138" i="12"/>
  <c r="V138" i="12"/>
  <c r="G140" i="12"/>
  <c r="M140" i="12" s="1"/>
  <c r="I140" i="12"/>
  <c r="K140" i="12"/>
  <c r="O140" i="12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I143" i="12"/>
  <c r="K143" i="12"/>
  <c r="M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I147" i="12"/>
  <c r="K147" i="12"/>
  <c r="M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I149" i="12"/>
  <c r="K149" i="12"/>
  <c r="M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I151" i="12"/>
  <c r="K151" i="12"/>
  <c r="M151" i="12"/>
  <c r="O151" i="12"/>
  <c r="Q151" i="12"/>
  <c r="V151" i="12"/>
  <c r="G152" i="12"/>
  <c r="O152" i="12"/>
  <c r="G153" i="12"/>
  <c r="I153" i="12"/>
  <c r="I152" i="12" s="1"/>
  <c r="K153" i="12"/>
  <c r="M153" i="12"/>
  <c r="O153" i="12"/>
  <c r="Q153" i="12"/>
  <c r="Q152" i="12" s="1"/>
  <c r="V153" i="12"/>
  <c r="G154" i="12"/>
  <c r="M154" i="12" s="1"/>
  <c r="I154" i="12"/>
  <c r="K154" i="12"/>
  <c r="K152" i="12" s="1"/>
  <c r="O154" i="12"/>
  <c r="Q154" i="12"/>
  <c r="V154" i="12"/>
  <c r="V152" i="12" s="1"/>
  <c r="G156" i="12"/>
  <c r="G155" i="12" s="1"/>
  <c r="I156" i="12"/>
  <c r="K156" i="12"/>
  <c r="K155" i="12" s="1"/>
  <c r="O156" i="12"/>
  <c r="O155" i="12" s="1"/>
  <c r="Q156" i="12"/>
  <c r="V156" i="12"/>
  <c r="V155" i="12" s="1"/>
  <c r="G157" i="12"/>
  <c r="I157" i="12"/>
  <c r="I155" i="12" s="1"/>
  <c r="K157" i="12"/>
  <c r="M157" i="12"/>
  <c r="O157" i="12"/>
  <c r="Q157" i="12"/>
  <c r="Q155" i="12" s="1"/>
  <c r="V157" i="12"/>
  <c r="G159" i="12"/>
  <c r="M159" i="12" s="1"/>
  <c r="I159" i="12"/>
  <c r="K159" i="12"/>
  <c r="O159" i="12"/>
  <c r="Q159" i="12"/>
  <c r="V159" i="12"/>
  <c r="G160" i="12"/>
  <c r="I160" i="12"/>
  <c r="K160" i="12"/>
  <c r="M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I162" i="12"/>
  <c r="K162" i="12"/>
  <c r="M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I164" i="12"/>
  <c r="K164" i="12"/>
  <c r="M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I166" i="12"/>
  <c r="K166" i="12"/>
  <c r="M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I168" i="12"/>
  <c r="K168" i="12"/>
  <c r="M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I170" i="12"/>
  <c r="K170" i="12"/>
  <c r="M170" i="12"/>
  <c r="O170" i="12"/>
  <c r="Q170" i="12"/>
  <c r="V170" i="12"/>
  <c r="G172" i="12"/>
  <c r="M172" i="12" s="1"/>
  <c r="I172" i="12"/>
  <c r="K172" i="12"/>
  <c r="O172" i="12"/>
  <c r="Q172" i="12"/>
  <c r="V172" i="12"/>
  <c r="G173" i="12"/>
  <c r="I173" i="12"/>
  <c r="K173" i="12"/>
  <c r="M173" i="12"/>
  <c r="O173" i="12"/>
  <c r="Q173" i="12"/>
  <c r="V173" i="12"/>
  <c r="G174" i="12"/>
  <c r="M174" i="12" s="1"/>
  <c r="I174" i="12"/>
  <c r="K174" i="12"/>
  <c r="O174" i="12"/>
  <c r="Q174" i="12"/>
  <c r="V174" i="12"/>
  <c r="G176" i="12"/>
  <c r="M176" i="12" s="1"/>
  <c r="I176" i="12"/>
  <c r="K176" i="12"/>
  <c r="K175" i="12" s="1"/>
  <c r="O176" i="12"/>
  <c r="O175" i="12" s="1"/>
  <c r="Q176" i="12"/>
  <c r="V176" i="12"/>
  <c r="V175" i="12" s="1"/>
  <c r="G178" i="12"/>
  <c r="I178" i="12"/>
  <c r="K178" i="12"/>
  <c r="M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I180" i="12"/>
  <c r="I175" i="12" s="1"/>
  <c r="K180" i="12"/>
  <c r="M180" i="12"/>
  <c r="O180" i="12"/>
  <c r="Q180" i="12"/>
  <c r="Q175" i="12" s="1"/>
  <c r="V180" i="12"/>
  <c r="G182" i="12"/>
  <c r="I182" i="12"/>
  <c r="I181" i="12" s="1"/>
  <c r="K182" i="12"/>
  <c r="M182" i="12"/>
  <c r="O182" i="12"/>
  <c r="Q182" i="12"/>
  <c r="Q181" i="12" s="1"/>
  <c r="V182" i="12"/>
  <c r="G183" i="12"/>
  <c r="G181" i="12" s="1"/>
  <c r="I183" i="12"/>
  <c r="K183" i="12"/>
  <c r="K181" i="12" s="1"/>
  <c r="O183" i="12"/>
  <c r="O181" i="12" s="1"/>
  <c r="Q183" i="12"/>
  <c r="V183" i="12"/>
  <c r="V181" i="12" s="1"/>
  <c r="G185" i="12"/>
  <c r="I185" i="12"/>
  <c r="K185" i="12"/>
  <c r="M185" i="12"/>
  <c r="O185" i="12"/>
  <c r="Q185" i="12"/>
  <c r="V185" i="12"/>
  <c r="G187" i="12"/>
  <c r="I187" i="12"/>
  <c r="I186" i="12" s="1"/>
  <c r="K187" i="12"/>
  <c r="M187" i="12"/>
  <c r="O187" i="12"/>
  <c r="Q187" i="12"/>
  <c r="Q186" i="12" s="1"/>
  <c r="V187" i="12"/>
  <c r="G188" i="12"/>
  <c r="G186" i="12" s="1"/>
  <c r="I188" i="12"/>
  <c r="K188" i="12"/>
  <c r="K186" i="12" s="1"/>
  <c r="O188" i="12"/>
  <c r="O186" i="12" s="1"/>
  <c r="Q188" i="12"/>
  <c r="V188" i="12"/>
  <c r="V186" i="12" s="1"/>
  <c r="G189" i="12"/>
  <c r="I189" i="12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I191" i="12"/>
  <c r="K191" i="12"/>
  <c r="M191" i="12"/>
  <c r="O191" i="12"/>
  <c r="Q191" i="12"/>
  <c r="V191" i="12"/>
  <c r="G193" i="12"/>
  <c r="I193" i="12"/>
  <c r="I192" i="12" s="1"/>
  <c r="K193" i="12"/>
  <c r="M193" i="12"/>
  <c r="O193" i="12"/>
  <c r="Q193" i="12"/>
  <c r="Q192" i="12" s="1"/>
  <c r="V193" i="12"/>
  <c r="G195" i="12"/>
  <c r="M195" i="12" s="1"/>
  <c r="I195" i="12"/>
  <c r="K195" i="12"/>
  <c r="K192" i="12" s="1"/>
  <c r="O195" i="12"/>
  <c r="O192" i="12" s="1"/>
  <c r="Q195" i="12"/>
  <c r="V195" i="12"/>
  <c r="V192" i="12" s="1"/>
  <c r="G197" i="12"/>
  <c r="I197" i="12"/>
  <c r="K197" i="12"/>
  <c r="M197" i="12"/>
  <c r="O197" i="12"/>
  <c r="Q197" i="12"/>
  <c r="V197" i="12"/>
  <c r="G199" i="12"/>
  <c r="M199" i="12" s="1"/>
  <c r="I199" i="12"/>
  <c r="K199" i="12"/>
  <c r="O199" i="12"/>
  <c r="Q199" i="12"/>
  <c r="V199" i="12"/>
  <c r="G201" i="12"/>
  <c r="I201" i="12"/>
  <c r="K201" i="12"/>
  <c r="M201" i="12"/>
  <c r="O201" i="12"/>
  <c r="Q201" i="12"/>
  <c r="V201" i="12"/>
  <c r="G205" i="12"/>
  <c r="M205" i="12" s="1"/>
  <c r="I205" i="12"/>
  <c r="K205" i="12"/>
  <c r="O205" i="12"/>
  <c r="Q205" i="12"/>
  <c r="V205" i="12"/>
  <c r="G208" i="12"/>
  <c r="G207" i="12" s="1"/>
  <c r="I208" i="12"/>
  <c r="K208" i="12"/>
  <c r="K207" i="12" s="1"/>
  <c r="O208" i="12"/>
  <c r="O207" i="12" s="1"/>
  <c r="Q208" i="12"/>
  <c r="V208" i="12"/>
  <c r="V207" i="12" s="1"/>
  <c r="G214" i="12"/>
  <c r="I214" i="12"/>
  <c r="I207" i="12" s="1"/>
  <c r="K214" i="12"/>
  <c r="M214" i="12"/>
  <c r="O214" i="12"/>
  <c r="Q214" i="12"/>
  <c r="Q207" i="12" s="1"/>
  <c r="V214" i="12"/>
  <c r="G217" i="12"/>
  <c r="M217" i="12" s="1"/>
  <c r="I217" i="12"/>
  <c r="K217" i="12"/>
  <c r="O217" i="12"/>
  <c r="Q217" i="12"/>
  <c r="V217" i="12"/>
  <c r="G219" i="12"/>
  <c r="I219" i="12"/>
  <c r="K219" i="12"/>
  <c r="M219" i="12"/>
  <c r="O219" i="12"/>
  <c r="Q219" i="12"/>
  <c r="V219" i="12"/>
  <c r="G221" i="12"/>
  <c r="M221" i="12" s="1"/>
  <c r="I221" i="12"/>
  <c r="K221" i="12"/>
  <c r="O221" i="12"/>
  <c r="Q221" i="12"/>
  <c r="V221" i="12"/>
  <c r="G222" i="12"/>
  <c r="I222" i="12"/>
  <c r="K222" i="12"/>
  <c r="M222" i="12"/>
  <c r="O222" i="12"/>
  <c r="Q222" i="12"/>
  <c r="V222" i="12"/>
  <c r="G224" i="12"/>
  <c r="M224" i="12" s="1"/>
  <c r="I224" i="12"/>
  <c r="K224" i="12"/>
  <c r="O224" i="12"/>
  <c r="Q224" i="12"/>
  <c r="V224" i="12"/>
  <c r="G227" i="12"/>
  <c r="G226" i="12" s="1"/>
  <c r="I227" i="12"/>
  <c r="K227" i="12"/>
  <c r="K226" i="12" s="1"/>
  <c r="O227" i="12"/>
  <c r="O226" i="12" s="1"/>
  <c r="Q227" i="12"/>
  <c r="V227" i="12"/>
  <c r="V226" i="12" s="1"/>
  <c r="G229" i="12"/>
  <c r="I229" i="12"/>
  <c r="I226" i="12" s="1"/>
  <c r="K229" i="12"/>
  <c r="M229" i="12"/>
  <c r="O229" i="12"/>
  <c r="Q229" i="12"/>
  <c r="Q226" i="12" s="1"/>
  <c r="V229" i="12"/>
  <c r="G231" i="12"/>
  <c r="O231" i="12"/>
  <c r="G232" i="12"/>
  <c r="I232" i="12"/>
  <c r="I231" i="12" s="1"/>
  <c r="K232" i="12"/>
  <c r="M232" i="12"/>
  <c r="O232" i="12"/>
  <c r="Q232" i="12"/>
  <c r="Q231" i="12" s="1"/>
  <c r="V232" i="12"/>
  <c r="G233" i="12"/>
  <c r="M233" i="12" s="1"/>
  <c r="I233" i="12"/>
  <c r="K233" i="12"/>
  <c r="K231" i="12" s="1"/>
  <c r="O233" i="12"/>
  <c r="Q233" i="12"/>
  <c r="V233" i="12"/>
  <c r="V231" i="12" s="1"/>
  <c r="G234" i="12"/>
  <c r="I234" i="12"/>
  <c r="K234" i="12"/>
  <c r="M234" i="12"/>
  <c r="O234" i="12"/>
  <c r="Q234" i="12"/>
  <c r="V234" i="12"/>
  <c r="G236" i="12"/>
  <c r="I236" i="12"/>
  <c r="I235" i="12" s="1"/>
  <c r="K236" i="12"/>
  <c r="M236" i="12"/>
  <c r="O236" i="12"/>
  <c r="Q236" i="12"/>
  <c r="Q235" i="12" s="1"/>
  <c r="V236" i="12"/>
  <c r="G238" i="12"/>
  <c r="M238" i="12" s="1"/>
  <c r="I238" i="12"/>
  <c r="K238" i="12"/>
  <c r="K235" i="12" s="1"/>
  <c r="O238" i="12"/>
  <c r="Q238" i="12"/>
  <c r="V238" i="12"/>
  <c r="V235" i="12" s="1"/>
  <c r="G239" i="12"/>
  <c r="I239" i="12"/>
  <c r="K239" i="12"/>
  <c r="M239" i="12"/>
  <c r="O239" i="12"/>
  <c r="Q239" i="12"/>
  <c r="V239" i="12"/>
  <c r="G240" i="12"/>
  <c r="M240" i="12" s="1"/>
  <c r="I240" i="12"/>
  <c r="K240" i="12"/>
  <c r="O240" i="12"/>
  <c r="O235" i="12" s="1"/>
  <c r="Q240" i="12"/>
  <c r="V240" i="12"/>
  <c r="G241" i="12"/>
  <c r="I241" i="12"/>
  <c r="K241" i="12"/>
  <c r="M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I243" i="12"/>
  <c r="K243" i="12"/>
  <c r="M243" i="12"/>
  <c r="O243" i="12"/>
  <c r="Q243" i="12"/>
  <c r="V243" i="12"/>
  <c r="G244" i="12"/>
  <c r="M244" i="12" s="1"/>
  <c r="I244" i="12"/>
  <c r="K244" i="12"/>
  <c r="O244" i="12"/>
  <c r="Q244" i="12"/>
  <c r="V244" i="12"/>
  <c r="I245" i="12"/>
  <c r="Q245" i="12"/>
  <c r="G246" i="12"/>
  <c r="G245" i="12" s="1"/>
  <c r="I246" i="12"/>
  <c r="K246" i="12"/>
  <c r="K245" i="12" s="1"/>
  <c r="O246" i="12"/>
  <c r="O245" i="12" s="1"/>
  <c r="Q246" i="12"/>
  <c r="V246" i="12"/>
  <c r="V245" i="12" s="1"/>
  <c r="G248" i="12"/>
  <c r="M248" i="12" s="1"/>
  <c r="M247" i="12" s="1"/>
  <c r="I248" i="12"/>
  <c r="K248" i="12"/>
  <c r="K247" i="12" s="1"/>
  <c r="O248" i="12"/>
  <c r="O247" i="12" s="1"/>
  <c r="Q248" i="12"/>
  <c r="V248" i="12"/>
  <c r="V247" i="12" s="1"/>
  <c r="G249" i="12"/>
  <c r="I249" i="12"/>
  <c r="I247" i="12" s="1"/>
  <c r="K249" i="12"/>
  <c r="M249" i="12"/>
  <c r="O249" i="12"/>
  <c r="Q249" i="12"/>
  <c r="Q247" i="12" s="1"/>
  <c r="V249" i="12"/>
  <c r="G250" i="12"/>
  <c r="M250" i="12" s="1"/>
  <c r="I250" i="12"/>
  <c r="K250" i="12"/>
  <c r="O250" i="12"/>
  <c r="Q250" i="12"/>
  <c r="V250" i="12"/>
  <c r="AE252" i="12"/>
  <c r="AF252" i="12"/>
  <c r="I20" i="1"/>
  <c r="I19" i="1"/>
  <c r="I18" i="1"/>
  <c r="I17" i="1"/>
  <c r="I16" i="1"/>
  <c r="I76" i="1"/>
  <c r="J75" i="1" s="1"/>
  <c r="F43" i="1"/>
  <c r="G23" i="1" s="1"/>
  <c r="G43" i="1"/>
  <c r="G25" i="1" s="1"/>
  <c r="A25" i="1" s="1"/>
  <c r="H42" i="1"/>
  <c r="I42" i="1" s="1"/>
  <c r="H41" i="1"/>
  <c r="I41" i="1" s="1"/>
  <c r="H40" i="1"/>
  <c r="H39" i="1"/>
  <c r="H43" i="1" s="1"/>
  <c r="J66" i="1" l="1"/>
  <c r="J70" i="1"/>
  <c r="J58" i="1"/>
  <c r="J56" i="1"/>
  <c r="J64" i="1"/>
  <c r="J60" i="1"/>
  <c r="J62" i="1"/>
  <c r="J68" i="1"/>
  <c r="J53" i="1"/>
  <c r="J73" i="1"/>
  <c r="J54" i="1"/>
  <c r="J59" i="1"/>
  <c r="J65" i="1"/>
  <c r="J55" i="1"/>
  <c r="J57" i="1"/>
  <c r="J61" i="1"/>
  <c r="J63" i="1"/>
  <c r="J67" i="1"/>
  <c r="J69" i="1"/>
  <c r="J71" i="1"/>
  <c r="J72" i="1"/>
  <c r="J74" i="1"/>
  <c r="G26" i="1"/>
  <c r="A26" i="1"/>
  <c r="A23" i="1"/>
  <c r="G28" i="1"/>
  <c r="M175" i="12"/>
  <c r="M152" i="12"/>
  <c r="M89" i="12"/>
  <c r="M231" i="12"/>
  <c r="M192" i="12"/>
  <c r="M131" i="12"/>
  <c r="M235" i="12"/>
  <c r="M186" i="12"/>
  <c r="G192" i="12"/>
  <c r="G131" i="12"/>
  <c r="G89" i="12"/>
  <c r="G247" i="12"/>
  <c r="M246" i="12"/>
  <c r="M245" i="12" s="1"/>
  <c r="M227" i="12"/>
  <c r="M226" i="12" s="1"/>
  <c r="M208" i="12"/>
  <c r="M207" i="12" s="1"/>
  <c r="M188" i="12"/>
  <c r="M183" i="12"/>
  <c r="M181" i="12" s="1"/>
  <c r="G175" i="12"/>
  <c r="M156" i="12"/>
  <c r="M155" i="12" s="1"/>
  <c r="M114" i="12"/>
  <c r="M113" i="12" s="1"/>
  <c r="M95" i="12"/>
  <c r="M94" i="12" s="1"/>
  <c r="M44" i="12"/>
  <c r="M39" i="12" s="1"/>
  <c r="M33" i="12"/>
  <c r="M29" i="12" s="1"/>
  <c r="G235" i="12"/>
  <c r="I39" i="1"/>
  <c r="I43" i="1" s="1"/>
  <c r="J41" i="1" s="1"/>
  <c r="I21" i="1"/>
  <c r="J28" i="1"/>
  <c r="J26" i="1"/>
  <c r="G38" i="1"/>
  <c r="F38" i="1"/>
  <c r="J23" i="1"/>
  <c r="J24" i="1"/>
  <c r="J25" i="1"/>
  <c r="J27" i="1"/>
  <c r="E24" i="1"/>
  <c r="E26" i="1"/>
  <c r="J76" i="1" l="1"/>
  <c r="A24" i="1"/>
  <c r="G24" i="1"/>
  <c r="A27" i="1" s="1"/>
  <c r="J39" i="1"/>
  <c r="J43" i="1" s="1"/>
  <c r="J42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Stavba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<sst xmlns="http://schemas.openxmlformats.org/spreadsheetml/2006/main" count="1550" uniqueCount="506">
  <si>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</si>
  <si>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</si>
  <si>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</si>
  <si>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</si>
  <si>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</si>
  <si>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</si>
  <si>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</si>
  <si>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</si>
  <si>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</si>
  <si>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</si>
  <si>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</si>
  <si>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</si>
  <si>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</si>
  <si>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</si>
  <si>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</si>
  <si>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</si>
  <si>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</si>
  <si>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</si>
  <si>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</si>
  <si>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</si>
  <si>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</si>
  <si>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</si>
  <si>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</si>
  <si>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</si>
  <si>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</si>
  <si>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</si>
  <si>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</si>
  <si>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</si>
  <si>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</si>
  <si>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</si>
  <si>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</si>
  <si>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</si>
  <si>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</si>
  <si>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</si>
  <si>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</si>
  <si>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</si>
  <si>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</si>
  <si>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</si>
  <si>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</si>
  <si>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</si>
  <si>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</si>
  <si>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</si>
  <si>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</si>
  <si>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</si>
  <si>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 xml:space="preserve">Oprava WC </t>
  </si>
  <si>
    <t>SO01</t>
  </si>
  <si>
    <t xml:space="preserve">Stavební </t>
  </si>
  <si>
    <t>Objekt:</t>
  </si>
  <si>
    <t>Rozpočet:</t>
  </si>
  <si>
    <t>BV003/2023</t>
  </si>
  <si>
    <t xml:space="preserve">Oprava soc. zařízení hotelu Praha Nový jičín </t>
  </si>
  <si>
    <t>Město Nový Jičín</t>
  </si>
  <si>
    <t>Masarykovo nám. 1/1</t>
  </si>
  <si>
    <t>Nový Jičín</t>
  </si>
  <si>
    <t>74101</t>
  </si>
  <si>
    <t>00298212</t>
  </si>
  <si>
    <t>CZ00298212</t>
  </si>
  <si>
    <t>Stavba</t>
  </si>
  <si>
    <t>Stavební objekt</t>
  </si>
  <si>
    <t>Celkem za stavbu</t>
  </si>
  <si>
    <t>CZK</t>
  </si>
  <si>
    <t>#POPS</t>
  </si>
  <si>
    <t xml:space="preserve">Popis stavby: BV003/2023 - Oprava soc. zařízení hotelu Praha Nový jičín </t>
  </si>
  <si>
    <t>#POPO</t>
  </si>
  <si>
    <t xml:space="preserve">Popis objektu: SO01 - Stavební </t>
  </si>
  <si>
    <t>#POPR</t>
  </si>
  <si>
    <t xml:space="preserve">Popis rozpočtu: 1 - Oprava WC </t>
  </si>
  <si>
    <t>Rekapitulace dílů</t>
  </si>
  <si>
    <t>Typ dílu</t>
  </si>
  <si>
    <t>3</t>
  </si>
  <si>
    <t>Svislé a kompletní konstrukce</t>
  </si>
  <si>
    <t>416</t>
  </si>
  <si>
    <t>Podhledy a mezistropy montované lehké</t>
  </si>
  <si>
    <t>6</t>
  </si>
  <si>
    <t>Úpravy povrchu, podlahy</t>
  </si>
  <si>
    <t>61</t>
  </si>
  <si>
    <t>Úpravy povrchů vnitřní</t>
  </si>
  <si>
    <t>63</t>
  </si>
  <si>
    <t>Podlahy a podlahové konstrukce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</si>
  <si>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</si>
  <si>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</si>
  <si>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</si>
  <si>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</si>
  <si>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</si>
  <si>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</si>
  <si>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</si>
  <si>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</si>
  <si>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</si>
  <si>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</si>
  <si>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</si>
  <si>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</si>
  <si>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</si>
  <si>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</si>
  <si>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728</t>
  </si>
  <si>
    <t>Vzduchotechnika</t>
  </si>
  <si>
    <t>733</t>
  </si>
  <si>
    <t>Rozvod potrubí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</si>
  <si>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</si>
  <si>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</si>
  <si>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</si>
  <si>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</si>
  <si>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</si>
  <si>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</si>
  <si>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</si>
  <si>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</si>
  <si>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</si>
  <si>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</si>
  <si>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</si>
  <si>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</si>
  <si>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</si>
  <si>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</si>
  <si>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</si>
  <si>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</si>
  <si>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</si>
  <si>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</si>
  <si>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</si>
  <si>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</si>
  <si>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</si>
  <si>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</si>
  <si>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</si>
  <si>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</si>
  <si>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</si>
  <si>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</si>
  <si>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</si>
  <si>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</si>
  <si>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</si>
  <si>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</si>
  <si>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</si>
  <si>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</si>
  <si>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</si>
  <si>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</si>
  <si>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</si>
  <si>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</si>
  <si>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</si>
  <si>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</si>
  <si>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</si>
  <si>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</si>
  <si>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</si>
  <si>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</si>
  <si>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</si>
  <si>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</si>
  <si>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</si>
  <si>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</si>
  <si>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317121047RT2</t>
  </si>
  <si>
    <t>Překlady pórobetonové nenosné délky 1240 mm, šířky 100 mm, výšky 249 mm</t>
  </si>
  <si>
    <t>kus</t>
  </si>
  <si>
    <t>801-1</t>
  </si>
  <si>
    <t>RTS 23/ I</t>
  </si>
  <si>
    <t>Práce</t>
  </si>
  <si>
    <t>Běžná</t>
  </si>
  <si>
    <t>POL1_</t>
  </si>
  <si>
    <t>342255024RT1</t>
  </si>
  <si>
    <t>Příčky z cihel a tvárnic nepálených příčky z příčkovek pórobetonových tloušťky 100 mm</t>
  </si>
  <si>
    <t>m2</t>
  </si>
  <si>
    <t>včetně pomocného lešení</t>
  </si>
  <si>
    <t>SPI</t>
  </si>
  <si>
    <t>2,65*(0,55+1,038+0,524+1,011+2,655+1,46+0,12+2,655+1,5+1,5+1,46+0,12+0,9+0,12+1,553)</t>
  </si>
  <si>
    <t>VV</t>
  </si>
  <si>
    <t>Odpočet dveří : -7*2*0,7-0,8*2</t>
  </si>
  <si>
    <t>346244313R00</t>
  </si>
  <si>
    <t>Obezdívka van a WC modulů z pórobetonu tloušťky 100 mm</t>
  </si>
  <si>
    <t>1,2*(1,011+0,98+1,5+0,9+1,553+0,9)</t>
  </si>
  <si>
    <t>342264051RT3</t>
  </si>
  <si>
    <t>Podhledy na kovové konstrukci opláštěné deskami sádrokartonovými nosná konstrukce z profilů CD s přímým uchycením 1x deska, tloušťky 12,5 mm, impregnovaná, bez izolace</t>
  </si>
  <si>
    <t>3,4+2,7+2,4+1,4+1+1,7+2,4+2,4+1,4</t>
  </si>
  <si>
    <t>602015191R00</t>
  </si>
  <si>
    <t>Omítka stěn z hotových směsí Doplňkové práce pro omítky stěn z hotových směsí  podkladní nátěr pod tenkovrstvé omítky</t>
  </si>
  <si>
    <t>po jednotlivých vrstvách</t>
  </si>
  <si>
    <t>2*0,4*(0,55+1,038+0,524+1,011+2,655+1,46+0,12+2,655+1,5+1,5+1,46+0,12+0,9+0,12+1,553)</t>
  </si>
  <si>
    <t/>
  </si>
  <si>
    <t>Obvod.  stěna : 0,4*(4,75+4,75+2,63+1,58+1,45+2,9)</t>
  </si>
  <si>
    <t>612421411R00</t>
  </si>
  <si>
    <t>Oprava vnitřních vápenných omítek stěn v množství opravované plochy přes 30 do 50 %, hrubých</t>
  </si>
  <si>
    <t>801-4</t>
  </si>
  <si>
    <t>Obvod.  stěna : 2,65*(4,75+4,75+2,63+1,58+1,45+2,9)</t>
  </si>
  <si>
    <t>-2,3*2,65</t>
  </si>
  <si>
    <t>631312611R00</t>
  </si>
  <si>
    <t xml:space="preserve">Mazanina z betonu prostého tl. přes 50 do 80 mm třídy C 16/20,  </t>
  </si>
  <si>
    <t>m3</t>
  </si>
  <si>
    <t>(z kameniva) hlazená dřevěným hladítkem</t>
  </si>
  <si>
    <t>0,07*(3,4+2,7+2,4+1,4+1+1,7+2,4+2,4+1,4)</t>
  </si>
  <si>
    <t>632411110RT2</t>
  </si>
  <si>
    <t>Potěr ze suchých směsí samonivelační polymercementová stěrka, pevnost v tlaku 30 MPa, tloušťky 10 mm, bez penetrace</t>
  </si>
  <si>
    <t>s rozprostřením a uhlazením</t>
  </si>
  <si>
    <t>(3,4+2,7+2,4+1,4+1+1,7+2,4+2,4+1,4)</t>
  </si>
  <si>
    <t>632411904R00</t>
  </si>
  <si>
    <t xml:space="preserve">Potěr ze suchých směsí nátěr savých podkladů penetrační,  </t>
  </si>
  <si>
    <t>Odkaz na mn. položky pořadí 8 : 18,80000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</si>
  <si>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</si>
  <si>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</si>
  <si>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</si>
  <si>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</si>
  <si>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2,65*(1,45+0,1+2,9)</t>
  </si>
  <si>
    <t>-2*,8</t>
  </si>
  <si>
    <t>962031124R00</t>
  </si>
  <si>
    <t>Bourání příček z cihel pálených děrovaných, tloušťky 115 mm</t>
  </si>
  <si>
    <t>2,65*1,7-0,8*2</t>
  </si>
  <si>
    <t>2,1*(2,9+1,665+1,6+1,58)</t>
  </si>
  <si>
    <t>-3*0,6*2</t>
  </si>
  <si>
    <t>0,7*2,3</t>
  </si>
  <si>
    <t>965042131RT1</t>
  </si>
  <si>
    <t>Bourání podkladů pod dlažby nebo litých celistvých dlažeb a mazanin  betonových nebo z litého asfaltu, tloušťky do 100 mm, plochy do 4 m2</t>
  </si>
  <si>
    <t>4,45*4,75*0,07</t>
  </si>
  <si>
    <t>965081713RT1</t>
  </si>
  <si>
    <t>Bourání podlah z keramických dlaždic, tloušťky do 10 mm, plochy přes 1 m2</t>
  </si>
  <si>
    <t>bez podkladního lože, s jakoukoliv výplní spár</t>
  </si>
  <si>
    <t>1,7*1,45</t>
  </si>
  <si>
    <t>2,9*1,7+2,12*2,9+1,6*0,91+1,6*0,87+1,65*0,92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</si>
  <si>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</si>
  <si>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</si>
  <si>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</si>
  <si>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</si>
  <si>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</si>
  <si>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2*0,8*2+3*0,6*2</t>
  </si>
  <si>
    <t>971033331R00</t>
  </si>
  <si>
    <t>Vybourání otvorů ve zdivu cihelném z jakýchkoliv cihel pálených  na jakoukoliv maltu vápenou nebo vápenocementovou, plochy do 0,09 m2, tloušťky do 150 mm</t>
  </si>
  <si>
    <t>základovém nebo nadzákladovém,</t>
  </si>
  <si>
    <t>971033641R00</t>
  </si>
  <si>
    <t>Vybourání otvorů ve zdivu cihelném z jakýchkoliv cihel pálených  na jakoukoliv maltu vápenou nebo vápenocementovou, plochy do 4 m2, tloušťky do 300 mm</t>
  </si>
  <si>
    <t>0,6*1,2*0,15</t>
  </si>
  <si>
    <t>974042587R00</t>
  </si>
  <si>
    <t>Vysekání rýh v podlaze betonové do hloubky 250 mm, šířky do 300 mm</t>
  </si>
  <si>
    <t>m</t>
  </si>
  <si>
    <t>s betonovým podkladem,</t>
  </si>
  <si>
    <t>Pro odpadní potrubí DN110 : 2,5</t>
  </si>
  <si>
    <t>Pro rozvod vody : 2</t>
  </si>
  <si>
    <t>Pro ÚT : 3</t>
  </si>
  <si>
    <t>978013161R00</t>
  </si>
  <si>
    <t>Otlučení omítek vápenných nebo vápenocementových vnitřních s vyškrabáním spár, s očištěním zdiva stěn, v rozsahu do 50 %</t>
  </si>
  <si>
    <t>Po demont. příček : 2,65*(4,75+4,75+2,63+1,58+1,45+2,9)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</si>
  <si>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</si>
  <si>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</si>
  <si>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</si>
  <si>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138 : 1,8*(2,9+2,9+1,7+1,7)</t>
  </si>
  <si>
    <t>-1,8*(2*0,8)</t>
  </si>
  <si>
    <t>139 : 1,8*(2,63+2,63+2,9+2,9)</t>
  </si>
  <si>
    <t>-1,8*(0,8+3*0,6+1,1*1,5)</t>
  </si>
  <si>
    <t>-5*0,45*0,86</t>
  </si>
  <si>
    <t>140 : 1,8*(0,91+0,91+1,58+1,58)</t>
  </si>
  <si>
    <t>-1,8*0,6</t>
  </si>
  <si>
    <t>141 : 1,8*(0,87+0,87+1,6+1,6)</t>
  </si>
  <si>
    <t>142 : 1,8*(0,92+0,92+1,665+1,665)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</si>
  <si>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</si>
  <si>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</si>
  <si>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</si>
  <si>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</si>
  <si>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</t>
  </si>
  <si>
    <t>oborů 801, 803, 811 a 812</t>
  </si>
  <si>
    <t>711212321R00</t>
  </si>
  <si>
    <t>Izolace proti vodě stěrka hydroizolační  proti zemní vlhkosti</t>
  </si>
  <si>
    <t>800-711</t>
  </si>
  <si>
    <t>Odkaz na mn. položky pořadí 90 : 18,80000</t>
  </si>
  <si>
    <t>711401112R00</t>
  </si>
  <si>
    <t>Izolace balkonů a teras páska k přelepení spojů rohože, tloušťky 0,3 mm</t>
  </si>
  <si>
    <t>0,9+0,9+1+1+1,685+1,685+1,1+1,1+2,65+2,65+0,98+0,98+1,46+1,46+1,5+1,5+0,9+0,9+1,46+1,46+1,55+1,55+1,38+1,38+0,9+0,9+1,511+1,511+2,63+2,63+0,9+0,9</t>
  </si>
  <si>
    <t>721176103R00</t>
  </si>
  <si>
    <t>Potrubí HT připojovací vnější průměr D 50 mm, tloušťka stěny 1,8 mm, DN 50</t>
  </si>
  <si>
    <t>800-721</t>
  </si>
  <si>
    <t>včetně tvarovek, objímek. Bez zednických výpomocí.</t>
  </si>
  <si>
    <t>Potrubí včetně tvarovek. Bez zednických výpomocí.</t>
  </si>
  <si>
    <t>POP</t>
  </si>
  <si>
    <t>2,5+0,9+1,2+4+0,5</t>
  </si>
  <si>
    <t>721176105R00</t>
  </si>
  <si>
    <t>Potrubí HT připojovací vnější průměr D 110 mm, tloušťka stěny 2,7 mm, DN 100</t>
  </si>
  <si>
    <t>0,5+2,7+0,4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</si>
  <si>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</si>
  <si>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</si>
  <si>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</si>
  <si>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</si>
  <si>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</si>
  <si>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</si>
  <si>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</si>
  <si>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721290111R00</t>
  </si>
  <si>
    <t>Zkouška těsnosti kanalizace v objektech vodou, DN 125</t>
  </si>
  <si>
    <t>Odkaz na mn. položky pořadí 24 : 9,10000</t>
  </si>
  <si>
    <t>Odkaz na mn. položky pořadí 25 : 3,60000</t>
  </si>
  <si>
    <t>721-01</t>
  </si>
  <si>
    <t>Porovedení napojení na původní kanalizaci vč. dodávky podr. materiálu</t>
  </si>
  <si>
    <t>kpl</t>
  </si>
  <si>
    <t>Vlastní</t>
  </si>
  <si>
    <t>Indiv</t>
  </si>
  <si>
    <t>722170801R00</t>
  </si>
  <si>
    <t>Demontáž potrubí z trubek z PH tlakových do D 32 mm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</si>
  <si>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</si>
  <si>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</si>
  <si>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</si>
  <si>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</si>
  <si>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Včetně pomocného lešení o výšce podlahy do 1900 mm a pro zatížení do 1,5 kPa.</t>
  </si>
  <si>
    <t>2,6+1,7+1,5+0,9+0,12+0,8+2,2</t>
  </si>
  <si>
    <t>722172331R00</t>
  </si>
  <si>
    <t>Potrubí z plastických hmot polypropylenové potrubí PP-R, D 20 mm, s 3,4 mm, PN 20, polyfúzně svařované, včetně zednických výpomocí</t>
  </si>
  <si>
    <t>2,6+1,7+0,12+0,8+2,2</t>
  </si>
  <si>
    <t>722175112R00</t>
  </si>
  <si>
    <t>Montáž tvarovek - bez dodávky materiálu svařovaných polyfuzně, D přes 16 do 20 mm, jeden spoj</t>
  </si>
  <si>
    <t>722179191R00</t>
  </si>
  <si>
    <t>Příplatky za malý rozsah za práce malého rozsahu na zakázce do 20 m rozvodu</t>
  </si>
  <si>
    <t>soubor</t>
  </si>
  <si>
    <t>722220121R00</t>
  </si>
  <si>
    <t>Nástěnka nátrubková mosazná pro baterii, vnitřní závit, DN 15, PN 10, včetně dodávky materiálu</t>
  </si>
  <si>
    <t>pár</t>
  </si>
  <si>
    <t>722280107R00</t>
  </si>
  <si>
    <t>Tlakové zkoušky vodovodního potrubí přes DN 32 do DN 40</t>
  </si>
  <si>
    <t>9,8+7,42</t>
  </si>
  <si>
    <t>28654330R</t>
  </si>
  <si>
    <t>ventil přímý pro topení, vodovod; DN 20 mm; pracovní tlak do 1,00 MPa; plocha sedla mosaz; ovládání manuální; pracovní teplota do 60 ° C; médium voda; připojení svaření</t>
  </si>
  <si>
    <t>SPCM</t>
  </si>
  <si>
    <t>Specifikace</t>
  </si>
  <si>
    <t>POL3_</t>
  </si>
  <si>
    <t>725110811R00</t>
  </si>
  <si>
    <t>Demontáž klozetů splachovacích</t>
  </si>
  <si>
    <t>725119306R00</t>
  </si>
  <si>
    <t>Klozetové mísy montáž  závěsné</t>
  </si>
  <si>
    <t>725122232R00</t>
  </si>
  <si>
    <t>Pisoár diturvit, bílý, s integrovaným zdrojem</t>
  </si>
  <si>
    <t>725129201R00</t>
  </si>
  <si>
    <t>Montáž pisoárového záchodku bez nádrže</t>
  </si>
  <si>
    <t>725130816R00</t>
  </si>
  <si>
    <t>Demontáž pisoárových stání pisoárové nádrže + 6 stání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</si>
  <si>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</si>
  <si>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</si>
  <si>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</si>
  <si>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</si>
  <si>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</si>
  <si>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725814102R00</t>
  </si>
  <si>
    <t>Ventil  rohový, mosazný, bez matky, DN 15 x DN 10, včetně dodávky materiálu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</si>
  <si>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</si>
  <si>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</si>
  <si>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</si>
  <si>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</si>
  <si>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725860168R00</t>
  </si>
  <si>
    <t>Zápachová uzávěrka (sifon) pro zařizovací předměty D 40, 50 mm; pro pisoáry, odsávací; PP; odtok vnitřní vodorovný, sklon 0-90°, včetně dodávky materiálu</t>
  </si>
  <si>
    <t>725860811R00</t>
  </si>
  <si>
    <t>Demontáž zápachových uzávěrek pro zařiz. předměty jednoduchých</t>
  </si>
  <si>
    <t>722-001</t>
  </si>
  <si>
    <t>Napojení rozvodu vody na původní rozvod vč. dodávky materiálu</t>
  </si>
  <si>
    <t xml:space="preserve">soubor </t>
  </si>
  <si>
    <t>Kalkul</t>
  </si>
  <si>
    <t>2869676110R</t>
  </si>
  <si>
    <t>Souprava pro tlumení hluku pro závěsné WC</t>
  </si>
  <si>
    <t>55144220R</t>
  </si>
  <si>
    <t>Baterie mechanická směšovací použití: umyvadlo; typ: stojánkový; materiál: mosaz; povrchová úprava: chrom</t>
  </si>
  <si>
    <t>55161205R</t>
  </si>
  <si>
    <t>výpusť umyvadlová; s tlakovým uzávěrem; kov chromovaný</t>
  </si>
  <si>
    <t>55167391R</t>
  </si>
  <si>
    <t>Sedátko záchodové s poklopem; materiál: plast; tvar: oválný; barva: bílá</t>
  </si>
  <si>
    <t>64214330R</t>
  </si>
  <si>
    <t>Umyvadlo typ: jednoduchý; materiál: keramika; šířka = 550,0 mm; hl. = 450 mm; tvar: oválný; otvor pro baterii uprostřed; barva: bílá</t>
  </si>
  <si>
    <t>64238801R</t>
  </si>
  <si>
    <t>Mísa záchodová se samostatným přívodem vody; materiál: keramika; zabudování: nástěnné; tvar: oválný; splachování: hluboké; odpad: vodorovný; barva: bílá</t>
  </si>
  <si>
    <t>726211321R00</t>
  </si>
  <si>
    <t>Klozet zavěšené,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</si>
  <si>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726211345R00</t>
  </si>
  <si>
    <t>Pisoár univerzální, pro instalaci suchým procesem do lehkých sádrokartonových příček nebo k instalaci před masivní stěnu, pro bezdotykové ovládání - skryté, stavební výška 112 - 130 cm, včetně dodávky materiálu</t>
  </si>
  <si>
    <t>728111814R00</t>
  </si>
  <si>
    <t>Demontáž potrubí plechového čtyřhranného do průřezu 0,13 m2</t>
  </si>
  <si>
    <t>800-728</t>
  </si>
  <si>
    <t>728112112R00</t>
  </si>
  <si>
    <t>Montáž kruhového plechového potrubí do průměru d 200 mm</t>
  </si>
  <si>
    <t>2,6+2,2+2,6+0,5+1,1+1+1,8+2,7</t>
  </si>
  <si>
    <t>728212112R00</t>
  </si>
  <si>
    <t>Montáž tvarovky pro kruhové plechové potrubí do průměru d 200 mm, - oblouku</t>
  </si>
  <si>
    <t>728212312R00</t>
  </si>
  <si>
    <t>Montáž tvarovky pro kruhové plechové potrubí do průměru d 200 mm, - jednostranné nebo oboustranné odbočky nebo kalhotového kusu</t>
  </si>
  <si>
    <t>728312112R00</t>
  </si>
  <si>
    <t xml:space="preserve">Montáž tlumiče hluku do čtyřhranného potrubí, do průřezu 0,30 m2,  </t>
  </si>
  <si>
    <t>728314121R00</t>
  </si>
  <si>
    <t>Montáž protidešťové žaluzie do kruhového potrubí, do průměru d 300 mm</t>
  </si>
  <si>
    <t>728413521R00</t>
  </si>
  <si>
    <t>Montáž talířového ventilu kruhového, do průměru d 100 mm</t>
  </si>
  <si>
    <t>728611212R00</t>
  </si>
  <si>
    <t>Montáž radiálního nízkotlakého ventilátoru potrubního do kruhového potrubí,  , do průměru d 200 mm</t>
  </si>
  <si>
    <t>42911116R1</t>
  </si>
  <si>
    <t>Kruhový tlumič hluku s izolací 50 mm - Průměr: 160, délka 900 mm</t>
  </si>
  <si>
    <t>42912102R</t>
  </si>
  <si>
    <t>ventilátor radiální nízkotlaký; jednostranně sací poháněný přímo, pravý nebo levý; D ventilátoru 200 mm; otáčky 1 350,0 ot/min; pohon přímý přírubovými elektromotory, motor 3N; použití pro výměnu vzduchu v občanské výbavě a v průmyslových prostorech; provedení: v prostředí bez nebezpečí výbuchu BNV; povrch. úprava pozink.plech; tepl.vzdušniny -30 až 85 °C; teplota okolí -30 až 40 °C</t>
  </si>
  <si>
    <t>4295330101R</t>
  </si>
  <si>
    <t>žaluzie průmyslová protidešťová s upevňovacím rámem; 200 x 200 mm; rám - ocel.profil, výplň - profil.pozinkované listy; v rámu upevněny 3 vodorovné lamely; zabudování samostatně na volné konce potrubí nebo v sestavě s rámem pomocí šroubů, nýtů</t>
  </si>
  <si>
    <t>4297266014R</t>
  </si>
  <si>
    <t>Ventil talířový odvodní; materiál: ocel; průměr = 137 mm; šířka vstupu = 100 mm; Q 5 až 70 m3/h</t>
  </si>
  <si>
    <t>42981270R</t>
  </si>
  <si>
    <t>trouba do potrubí vzduchotechniky; kruhová; ocelová; povrch pozink; rozměr d = 100, délka 1000 mm; rozsah teplot -40 až 70 °C</t>
  </si>
  <si>
    <t>42981281R</t>
  </si>
  <si>
    <t>trouba do potrubí vzduchotechniky; kruhová; ocelová; povrch pozink; rozměr d = 125, délka 1000 mm; rozsah teplot -40 až 70 °C</t>
  </si>
  <si>
    <t>2,6+2,2+2,6+0,5</t>
  </si>
  <si>
    <t>42981292R</t>
  </si>
  <si>
    <t>trouba do potrubí vzduchotechniky; kruhová; ocelová; povrch pozink; rozměr d = 160, délka 1000 mm; rozsah teplot -40 až 70 °C</t>
  </si>
  <si>
    <t>429822002R</t>
  </si>
  <si>
    <t>tvarovka do potrubí kruhová; oblouk segmentový 90°; d = 100 mm; materiál ocel; povrch pozink; se 3-mi segmenty</t>
  </si>
  <si>
    <t>429823005R</t>
  </si>
  <si>
    <t>tvarovka do potrubí kruhová; rozbočka jednostranná T 90°; d = 125 mm, d1=125 mm; materiál ocel; povrch pozink</t>
  </si>
  <si>
    <t>733163104R00</t>
  </si>
  <si>
    <t>Potrubí z měděných trubek měděné potrubí, D 22 mm, s 1,0 mm, pájení pomocí kapilárních pájecích tvarovek</t>
  </si>
  <si>
    <t>800-731</t>
  </si>
  <si>
    <t>733190306R00</t>
  </si>
  <si>
    <t xml:space="preserve">Tlakové zkoušky potrubí ocelových závitových, plastových, měděných do D 35 </t>
  </si>
  <si>
    <t>734266422R00</t>
  </si>
  <si>
    <t>Šroubení pro radiátory typu VK dvoutrubkový systém s vypouštěním, přímé, bronzové, DN EK 20x15, PN 10, včetně dodávky materiálu</t>
  </si>
  <si>
    <t>733181211RT7</t>
  </si>
  <si>
    <t>Izolace návleková MIRELON PRO tl. stěny 6 mm, vnitřní průměr 22 mm</t>
  </si>
  <si>
    <t>734223111RT2</t>
  </si>
  <si>
    <t>Ventil termostatický, dvouregulační, rohový, mosazný, DN 10, s termostatickou hlavicí, PN 10, vnitřní závit, včetně dodávky materiálu</t>
  </si>
  <si>
    <t>735111810R00</t>
  </si>
  <si>
    <t>Demontáž radiátorů litinových článkových</t>
  </si>
  <si>
    <t>0,6*0,9</t>
  </si>
  <si>
    <t>735151364R00</t>
  </si>
  <si>
    <t>Otopná tělesa panelová počet desek 2, počet přídavných přestupných ploch 2, výška 600 mm, délka 800 mm, levé nebo pravé boční připojení, s nuceným nebo samotížným oběhem, čelní deska hladká, včetně dodávky materiálu</t>
  </si>
  <si>
    <t>766670011R00</t>
  </si>
  <si>
    <t>Montáž obložkové zárubně a dveřního křídla jednokřídlového</t>
  </si>
  <si>
    <t>800-766</t>
  </si>
  <si>
    <t>54914625R</t>
  </si>
  <si>
    <t>kování interiérové kliky s kruhovými štíty pro klíč; povrch - kliky pochromované TiN (zlatá); povrch - štíty leštěná nerez TiN (zlatá)</t>
  </si>
  <si>
    <t>611601203R</t>
  </si>
  <si>
    <t>Dveře vnitřní jednostranně otevíravé; funkce: klasické; šířka = 800 mm; výška = 1 970 mm; počet křídel: 1; materiál rámu křídla: MDF; materiál výplně: voština; materiál pláště: MDF; povrchová úprava: CPL; struktura povrchu: oboustranně hladká; míra zasklení: plné křídlo; barva: dekor dle vzorníku</t>
  </si>
  <si>
    <t>61169503R</t>
  </si>
  <si>
    <t>Dveře vnitřní posuvné vně; funkce: klasické; šířka = 800 mm; výška = 1 970 mm; počet křídel: 1; materiál rámu křídla: MDF; materiál výplně: voština; materiál pláště: HDF; povrchová úprava: fólie; struktura povrchu: oboustranně hladká; míra zasklení: plné křídlo; barva: dekor dle vzorníku</t>
  </si>
  <si>
    <t>61181407R</t>
  </si>
  <si>
    <t>Zárubeň dřevěná - obložková; pro sádrokarton, přesné zdění; H' = 1 970 mm; B' = 800 mm; počet křídel: 1; povrchová úprava: CPL; typ závěsů: otočné; počet závěsů = 2</t>
  </si>
  <si>
    <t>771101101R00</t>
  </si>
  <si>
    <t xml:space="preserve">Příprava podkladu pod dlažby vysávání podkladů pod keramickou dlažbu průmyslovým vysavačem </t>
  </si>
  <si>
    <t>800-771</t>
  </si>
  <si>
    <t>771101210RT1</t>
  </si>
  <si>
    <t>Příprava podkladu pod dlažby penetrace podkladu pod dlažby</t>
  </si>
  <si>
    <t>771549792R00</t>
  </si>
  <si>
    <t>Montáž podlah z dlaždic hutných a polohutných příplatek za podlahy v omezeném prostoru</t>
  </si>
  <si>
    <t>Odkaz na mn. položky pořadí 89 : 18,80000</t>
  </si>
  <si>
    <t>771575109RT0</t>
  </si>
  <si>
    <t>Montáž podlah vnitřních z dlaždic keramických 300 x 200 mm, režných nebo glazovaných, hladkých, kladených do flexibilního tmele</t>
  </si>
  <si>
    <t>Odkaz na mn. položky pořadí 91 : 18,80000</t>
  </si>
  <si>
    <t>771578011R00</t>
  </si>
  <si>
    <t>Montáž podlah vnitřních z dlaždic keramických Zvláštní úpravy spár spára podlaha-stěna silikonem</t>
  </si>
  <si>
    <t>2*(0,55+1,038+0,524+1,011+2,655+1,46+0,12+2,655+1,5+1,5+1,46+0,12+0,9+0,12+1,553)</t>
  </si>
  <si>
    <t>Odpočet dveří : -7*0,7-0,8</t>
  </si>
  <si>
    <t>2,2*32</t>
  </si>
  <si>
    <t>597642240R</t>
  </si>
  <si>
    <t>Dlažba keramická bez glazury (UGL); tl. = 10,0 mm; a = 598 mm; b = 598 mm; povrch: hladký, lesklý; mrazuvzdorný; µ = 0,3; barva: černá</t>
  </si>
  <si>
    <t>Odkaz na mn. položky pořadí 92 : 18,80000*1,15</t>
  </si>
  <si>
    <t>781101210RT1</t>
  </si>
  <si>
    <t>Příprava podkladu pod obklady penetrace podkladu pod obklady</t>
  </si>
  <si>
    <t>2*2,4*(0,55+1,038+0,524+1,011+2,655+1,46+0,12+2,655+1,5+1,5+1,46+0,12+0,9+0,12+1,553)</t>
  </si>
  <si>
    <t>Odpočet dveří : 2*(-7*2*0,7-0,8*2)</t>
  </si>
  <si>
    <t>Obvod.  stěna : 2,4*(4,75+4,75+2,63+1,58+1,45+2,9)</t>
  </si>
  <si>
    <t>781497111R00</t>
  </si>
  <si>
    <t xml:space="preserve">Lišty k obkladům profil ukončovací leštěný hliník, uložení do tmele, výška profilu 6 mm,  </t>
  </si>
  <si>
    <t>781775015RU6</t>
  </si>
  <si>
    <t>Montáž obkladů vnějších stěn z dlaždic keramických režných nebo glazovaných,  , 300 x 600 mm, kladených do flexibilního tmele</t>
  </si>
  <si>
    <t>Odkaz na mn. položky pořadí 95 : 96,84580</t>
  </si>
  <si>
    <t>787911111R00</t>
  </si>
  <si>
    <t>Montáž zrcadla na stěnu, lepidlem, plochy do 2 m2</t>
  </si>
  <si>
    <t>800-787</t>
  </si>
  <si>
    <t>1,2*(0,6+0,6+0,6)</t>
  </si>
  <si>
    <t>766-001</t>
  </si>
  <si>
    <t>Dodávka a montáž přebalovací pult</t>
  </si>
  <si>
    <t>ks</t>
  </si>
  <si>
    <t>597813741R</t>
  </si>
  <si>
    <t>Obklad keramický typ: běžný; s glazurou (GL); tl. = 10,0 mm; a = 298 mm; b = 598 mm; povrch: hladký, lesklý; barva: bílá</t>
  </si>
  <si>
    <t>Odkaz na mn. položky pořadí 97 : 96,84580*1,15</t>
  </si>
  <si>
    <t>63465124R</t>
  </si>
  <si>
    <t>sklo plavené zrcadlo; čiré; š = 1 600 mm; l = 2000,0 mm; tl = 4,0 mm</t>
  </si>
  <si>
    <t>Odkaz na mn. položky pořadí 98 : 2,16000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</si>
  <si>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</si>
  <si>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</si>
  <si>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</si>
  <si>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</si>
  <si>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</si>
  <si>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Odkaz na mn. položky pořadí 102 : 18,80000</t>
  </si>
  <si>
    <t>650101521R00</t>
  </si>
  <si>
    <t>Svítidla LED, stropního, přisazeného</t>
  </si>
  <si>
    <t>M65</t>
  </si>
  <si>
    <t>M21-001</t>
  </si>
  <si>
    <t>Dodávka a montáž elektroinstalce dle PD</t>
  </si>
  <si>
    <t>M21-01</t>
  </si>
  <si>
    <t>Dodávka svítidla LED 12W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</si>
  <si>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</si>
  <si>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</si>
  <si>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</si>
  <si>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</si>
  <si>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</si>
  <si>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</si>
  <si>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</si>
  <si>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</si>
  <si>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</si>
  <si>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</si>
  <si>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</si>
  <si>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</si>
  <si>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</si>
  <si>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</si>
  <si>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</si>
  <si>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</si>
  <si>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</si>
  <si>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</si>
  <si>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979990101R00</t>
  </si>
  <si>
    <t>Poplatek za skládku za uložení, směsi betonu a cihel,  , skupina 17 01 01 a 17 01 02 z Katalogu odpadů</t>
  </si>
  <si>
    <t>005121 R</t>
  </si>
  <si>
    <t>Zařízení staveniště</t>
  </si>
  <si>
    <t>Soubor</t>
  </si>
  <si>
    <t>VRN</t>
  </si>
  <si>
    <t>POL99_0</t>
  </si>
  <si>
    <t>005211030R</t>
  </si>
  <si>
    <t xml:space="preserve">Dočasná dopravní opatření </t>
  </si>
  <si>
    <t>POL99_2</t>
  </si>
  <si>
    <t>005211040R</t>
  </si>
  <si>
    <t xml:space="preserve">Užívání veřejných ploch a prostranství  </t>
  </si>
  <si>
    <t>005231010R</t>
  </si>
  <si>
    <t>Revize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</si>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</sst>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dKHLIl7g86LOJfNx0mgdbLSNdf6/IKYNynxvvDAD16DCXyMT48v6nNgDT0tL/WMbuiZgvQwuaUFbBPaAPnMmuw==" saltValue="7rmjQqfLSuBEfAYPL1WeG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9"/>
  <sheetViews>
    <sheetView showGridLines="0" tabSelected="1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8" t="s">
        <v>22</v>
      </c>
      <c r="C2" s="79"/>
      <c r="D2" s="80" t="s">
        <v>49</v>
      </c>
      <c r="E2" s="235" t="s">
        <v>50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38" t="s">
        <v>46</v>
      </c>
      <c r="F3" s="239"/>
      <c r="G3" s="239"/>
      <c r="H3" s="239"/>
      <c r="I3" s="239"/>
      <c r="J3" s="240"/>
    </row>
    <row r="4" spans="1:15" ht="23.25" customHeight="1" x14ac:dyDescent="0.2">
      <c r="A4" s="76">
        <v>2648</v>
      </c>
      <c r="B4" s="83" t="s">
        <v>48</v>
      </c>
      <c r="C4" s="84"/>
      <c r="D4" s="85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 t="s">
        <v>51</v>
      </c>
      <c r="E5" s="224"/>
      <c r="F5" s="224"/>
      <c r="G5" s="224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5" t="s">
        <v>52</v>
      </c>
      <c r="E6" s="226"/>
      <c r="F6" s="226"/>
      <c r="G6" s="226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27" t="s">
        <v>53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SUMIF(F53:F75,A16,I53:I75)+SUMIF(F53:F75,"PSU",I53:I75)</f>
        <v>0</v>
      </c>
      <c r="J16" s="208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SUMIF(F53:F75,A17,I53:I75)</f>
        <v>0</v>
      </c>
      <c r="J17" s="208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SUMIF(F53:F75,A18,I53:I75)</f>
        <v>0</v>
      </c>
      <c r="J18" s="208"/>
    </row>
    <row r="19" spans="1:10" ht="23.25" customHeight="1" x14ac:dyDescent="0.2">
      <c r="A19" s="141" t="s">
        <v>112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SUMIF(F53:F75,A19,I53:I75)</f>
        <v>0</v>
      </c>
      <c r="J19" s="208"/>
    </row>
    <row r="20" spans="1:10" ht="23.25" customHeight="1" x14ac:dyDescent="0.2">
      <c r="A20" s="141" t="s">
        <v>113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SUMIF(F53:F75,A20,I53:I75)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12">
        <f>ZakladDPHSniVypocet+ZakladDPHZaklVypocet</f>
        <v>0</v>
      </c>
      <c r="H28" s="212"/>
      <c r="I28" s="212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11">
        <f>A27</f>
        <v>0</v>
      </c>
      <c r="H29" s="211"/>
      <c r="I29" s="211"/>
      <c r="J29" s="121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57</v>
      </c>
      <c r="C39" s="196"/>
      <c r="D39" s="196"/>
      <c r="E39" s="196"/>
      <c r="F39" s="101">
        <f>'SO01 1 Pol'!AE252</f>
        <v>0</v>
      </c>
      <c r="G39" s="102">
        <f>'SO01 1 Pol'!AF252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/>
      <c r="C40" s="197" t="s">
        <v>58</v>
      </c>
      <c r="D40" s="197"/>
      <c r="E40" s="197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">
      <c r="A41" s="90">
        <v>2</v>
      </c>
      <c r="B41" s="105" t="s">
        <v>45</v>
      </c>
      <c r="C41" s="197" t="s">
        <v>46</v>
      </c>
      <c r="D41" s="197"/>
      <c r="E41" s="197"/>
      <c r="F41" s="106">
        <f>'SO01 1 Pol'!AE252</f>
        <v>0</v>
      </c>
      <c r="G41" s="107">
        <f>'SO01 1 Pol'!AF252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0">
        <v>3</v>
      </c>
      <c r="B42" s="109" t="s">
        <v>43</v>
      </c>
      <c r="C42" s="196" t="s">
        <v>44</v>
      </c>
      <c r="D42" s="196"/>
      <c r="E42" s="196"/>
      <c r="F42" s="110">
        <f>'SO01 1 Pol'!AE252</f>
        <v>0</v>
      </c>
      <c r="G42" s="103">
        <f>'SO01 1 Pol'!AF252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90"/>
      <c r="B43" s="198" t="s">
        <v>59</v>
      </c>
      <c r="C43" s="199"/>
      <c r="D43" s="199"/>
      <c r="E43" s="200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22" t="s">
        <v>67</v>
      </c>
    </row>
    <row r="52" spans="1:10" ht="25.5" customHeight="1" x14ac:dyDescent="0.2">
      <c r="A52" s="124"/>
      <c r="B52" s="127" t="s">
        <v>17</v>
      </c>
      <c r="C52" s="127" t="s">
        <v>5</v>
      </c>
      <c r="D52" s="128"/>
      <c r="E52" s="128"/>
      <c r="F52" s="129" t="s">
        <v>68</v>
      </c>
      <c r="G52" s="129"/>
      <c r="H52" s="129"/>
      <c r="I52" s="129" t="s">
        <v>29</v>
      </c>
      <c r="J52" s="129" t="s">
        <v>0</v>
      </c>
    </row>
    <row r="53" spans="1:10" ht="36.75" customHeight="1" x14ac:dyDescent="0.2">
      <c r="A53" s="125"/>
      <c r="B53" s="130" t="s">
        <v>69</v>
      </c>
      <c r="C53" s="194" t="s">
        <v>70</v>
      </c>
      <c r="D53" s="195"/>
      <c r="E53" s="195"/>
      <c r="F53" s="137" t="s">
        <v>24</v>
      </c>
      <c r="G53" s="138"/>
      <c r="H53" s="138"/>
      <c r="I53" s="138">
        <f>'SO01 1 Pol'!G8</f>
        <v>0</v>
      </c>
      <c r="J53" s="134" t="str">
        <f>IF(I76=0,"",I53/I76*100)</f>
        <v/>
      </c>
    </row>
    <row r="54" spans="1:10" ht="36.75" customHeight="1" x14ac:dyDescent="0.2">
      <c r="A54" s="125"/>
      <c r="B54" s="130" t="s">
        <v>71</v>
      </c>
      <c r="C54" s="194" t="s">
        <v>72</v>
      </c>
      <c r="D54" s="195"/>
      <c r="E54" s="195"/>
      <c r="F54" s="137" t="s">
        <v>24</v>
      </c>
      <c r="G54" s="138"/>
      <c r="H54" s="138"/>
      <c r="I54" s="138">
        <f>'SO01 1 Pol'!G16</f>
        <v>0</v>
      </c>
      <c r="J54" s="134" t="str">
        <f>IF(I76=0,"",I54/I76*100)</f>
        <v/>
      </c>
    </row>
    <row r="55" spans="1:10" ht="36.75" customHeight="1" x14ac:dyDescent="0.2">
      <c r="A55" s="125"/>
      <c r="B55" s="130" t="s">
        <v>73</v>
      </c>
      <c r="C55" s="194" t="s">
        <v>74</v>
      </c>
      <c r="D55" s="195"/>
      <c r="E55" s="195"/>
      <c r="F55" s="137" t="s">
        <v>24</v>
      </c>
      <c r="G55" s="138"/>
      <c r="H55" s="138"/>
      <c r="I55" s="138">
        <f>'SO01 1 Pol'!G19</f>
        <v>0</v>
      </c>
      <c r="J55" s="134" t="str">
        <f>IF(I76=0,"",I55/I76*100)</f>
        <v/>
      </c>
    </row>
    <row r="56" spans="1:10" ht="36.75" customHeight="1" x14ac:dyDescent="0.2">
      <c r="A56" s="125"/>
      <c r="B56" s="130" t="s">
        <v>75</v>
      </c>
      <c r="C56" s="194" t="s">
        <v>76</v>
      </c>
      <c r="D56" s="195"/>
      <c r="E56" s="195"/>
      <c r="F56" s="137" t="s">
        <v>24</v>
      </c>
      <c r="G56" s="138"/>
      <c r="H56" s="138"/>
      <c r="I56" s="138">
        <f>'SO01 1 Pol'!G25</f>
        <v>0</v>
      </c>
      <c r="J56" s="134" t="str">
        <f>IF(I76=0,"",I56/I76*100)</f>
        <v/>
      </c>
    </row>
    <row r="57" spans="1:10" ht="36.75" customHeight="1" x14ac:dyDescent="0.2">
      <c r="A57" s="125"/>
      <c r="B57" s="130" t="s">
        <v>77</v>
      </c>
      <c r="C57" s="194" t="s">
        <v>78</v>
      </c>
      <c r="D57" s="195"/>
      <c r="E57" s="195"/>
      <c r="F57" s="137" t="s">
        <v>24</v>
      </c>
      <c r="G57" s="138"/>
      <c r="H57" s="138"/>
      <c r="I57" s="138">
        <f>'SO01 1 Pol'!G29</f>
        <v>0</v>
      </c>
      <c r="J57" s="134" t="str">
        <f>IF(I76=0,"",I57/I76*100)</f>
        <v/>
      </c>
    </row>
    <row r="58" spans="1:10" ht="36.75" customHeight="1" x14ac:dyDescent="0.2">
      <c r="A58" s="125"/>
      <c r="B58" s="130" t="s">
        <v>79</v>
      </c>
      <c r="C58" s="194" t="s">
        <v>80</v>
      </c>
      <c r="D58" s="195"/>
      <c r="E58" s="195"/>
      <c r="F58" s="137" t="s">
        <v>24</v>
      </c>
      <c r="G58" s="138"/>
      <c r="H58" s="138"/>
      <c r="I58" s="138">
        <f>'SO01 1 Pol'!G39</f>
        <v>0</v>
      </c>
      <c r="J58" s="134" t="str">
        <f>IF(I76=0,"",I58/I76*100)</f>
        <v/>
      </c>
    </row>
    <row r="59" spans="1:10" ht="36.75" customHeight="1" x14ac:dyDescent="0.2">
      <c r="A59" s="125"/>
      <c r="B59" s="130" t="s">
        <v>81</v>
      </c>
      <c r="C59" s="194" t="s">
        <v>82</v>
      </c>
      <c r="D59" s="195"/>
      <c r="E59" s="195"/>
      <c r="F59" s="137" t="s">
        <v>24</v>
      </c>
      <c r="G59" s="138"/>
      <c r="H59" s="138"/>
      <c r="I59" s="138">
        <f>'SO01 1 Pol'!G86</f>
        <v>0</v>
      </c>
      <c r="J59" s="134" t="str">
        <f>IF(I76=0,"",I59/I76*100)</f>
        <v/>
      </c>
    </row>
    <row r="60" spans="1:10" ht="36.75" customHeight="1" x14ac:dyDescent="0.2">
      <c r="A60" s="125"/>
      <c r="B60" s="130" t="s">
        <v>83</v>
      </c>
      <c r="C60" s="194" t="s">
        <v>84</v>
      </c>
      <c r="D60" s="195"/>
      <c r="E60" s="195"/>
      <c r="F60" s="137" t="s">
        <v>25</v>
      </c>
      <c r="G60" s="138"/>
      <c r="H60" s="138"/>
      <c r="I60" s="138">
        <f>'SO01 1 Pol'!G89</f>
        <v>0</v>
      </c>
      <c r="J60" s="134" t="str">
        <f>IF(I76=0,"",I60/I76*100)</f>
        <v/>
      </c>
    </row>
    <row r="61" spans="1:10" ht="36.75" customHeight="1" x14ac:dyDescent="0.2">
      <c r="A61" s="125"/>
      <c r="B61" s="130" t="s">
        <v>85</v>
      </c>
      <c r="C61" s="194" t="s">
        <v>86</v>
      </c>
      <c r="D61" s="195"/>
      <c r="E61" s="195"/>
      <c r="F61" s="137" t="s">
        <v>25</v>
      </c>
      <c r="G61" s="138"/>
      <c r="H61" s="138"/>
      <c r="I61" s="138">
        <f>'SO01 1 Pol'!G94</f>
        <v>0</v>
      </c>
      <c r="J61" s="134" t="str">
        <f>IF(I76=0,"",I61/I76*100)</f>
        <v/>
      </c>
    </row>
    <row r="62" spans="1:10" ht="36.75" customHeight="1" x14ac:dyDescent="0.2">
      <c r="A62" s="125"/>
      <c r="B62" s="130" t="s">
        <v>87</v>
      </c>
      <c r="C62" s="194" t="s">
        <v>88</v>
      </c>
      <c r="D62" s="195"/>
      <c r="E62" s="195"/>
      <c r="F62" s="137" t="s">
        <v>25</v>
      </c>
      <c r="G62" s="138"/>
      <c r="H62" s="138"/>
      <c r="I62" s="138">
        <f>'SO01 1 Pol'!G113</f>
        <v>0</v>
      </c>
      <c r="J62" s="134" t="str">
        <f>IF(I76=0,"",I62/I76*100)</f>
        <v/>
      </c>
    </row>
    <row r="63" spans="1:10" ht="36.75" customHeight="1" x14ac:dyDescent="0.2">
      <c r="A63" s="125"/>
      <c r="B63" s="130" t="s">
        <v>89</v>
      </c>
      <c r="C63" s="194" t="s">
        <v>90</v>
      </c>
      <c r="D63" s="195"/>
      <c r="E63" s="195"/>
      <c r="F63" s="137" t="s">
        <v>25</v>
      </c>
      <c r="G63" s="138"/>
      <c r="H63" s="138"/>
      <c r="I63" s="138">
        <f>'SO01 1 Pol'!G131</f>
        <v>0</v>
      </c>
      <c r="J63" s="134" t="str">
        <f>IF(I76=0,"",I63/I76*100)</f>
        <v/>
      </c>
    </row>
    <row r="64" spans="1:10" ht="36.75" customHeight="1" x14ac:dyDescent="0.2">
      <c r="A64" s="125"/>
      <c r="B64" s="130" t="s">
        <v>91</v>
      </c>
      <c r="C64" s="194" t="s">
        <v>92</v>
      </c>
      <c r="D64" s="195"/>
      <c r="E64" s="195"/>
      <c r="F64" s="137" t="s">
        <v>25</v>
      </c>
      <c r="G64" s="138"/>
      <c r="H64" s="138"/>
      <c r="I64" s="138">
        <f>'SO01 1 Pol'!G152</f>
        <v>0</v>
      </c>
      <c r="J64" s="134" t="str">
        <f>IF(I76=0,"",I64/I76*100)</f>
        <v/>
      </c>
    </row>
    <row r="65" spans="1:10" ht="36.75" customHeight="1" x14ac:dyDescent="0.2">
      <c r="A65" s="125"/>
      <c r="B65" s="130" t="s">
        <v>93</v>
      </c>
      <c r="C65" s="194" t="s">
        <v>94</v>
      </c>
      <c r="D65" s="195"/>
      <c r="E65" s="195"/>
      <c r="F65" s="137" t="s">
        <v>25</v>
      </c>
      <c r="G65" s="138"/>
      <c r="H65" s="138"/>
      <c r="I65" s="138">
        <f>'SO01 1 Pol'!G155</f>
        <v>0</v>
      </c>
      <c r="J65" s="134" t="str">
        <f>IF(I76=0,"",I65/I76*100)</f>
        <v/>
      </c>
    </row>
    <row r="66" spans="1:10" ht="36.75" customHeight="1" x14ac:dyDescent="0.2">
      <c r="A66" s="125"/>
      <c r="B66" s="130" t="s">
        <v>95</v>
      </c>
      <c r="C66" s="194" t="s">
        <v>96</v>
      </c>
      <c r="D66" s="195"/>
      <c r="E66" s="195"/>
      <c r="F66" s="137" t="s">
        <v>25</v>
      </c>
      <c r="G66" s="138"/>
      <c r="H66" s="138"/>
      <c r="I66" s="138">
        <f>'SO01 1 Pol'!G175</f>
        <v>0</v>
      </c>
      <c r="J66" s="134" t="str">
        <f>IF(I76=0,"",I66/I76*100)</f>
        <v/>
      </c>
    </row>
    <row r="67" spans="1:10" ht="36.75" customHeight="1" x14ac:dyDescent="0.2">
      <c r="A67" s="125"/>
      <c r="B67" s="130" t="s">
        <v>97</v>
      </c>
      <c r="C67" s="194" t="s">
        <v>98</v>
      </c>
      <c r="D67" s="195"/>
      <c r="E67" s="195"/>
      <c r="F67" s="137" t="s">
        <v>25</v>
      </c>
      <c r="G67" s="138"/>
      <c r="H67" s="138"/>
      <c r="I67" s="138">
        <f>'SO01 1 Pol'!G181</f>
        <v>0</v>
      </c>
      <c r="J67" s="134" t="str">
        <f>IF(I76=0,"",I67/I76*100)</f>
        <v/>
      </c>
    </row>
    <row r="68" spans="1:10" ht="36.75" customHeight="1" x14ac:dyDescent="0.2">
      <c r="A68" s="125"/>
      <c r="B68" s="130" t="s">
        <v>99</v>
      </c>
      <c r="C68" s="194" t="s">
        <v>100</v>
      </c>
      <c r="D68" s="195"/>
      <c r="E68" s="195"/>
      <c r="F68" s="137" t="s">
        <v>25</v>
      </c>
      <c r="G68" s="138"/>
      <c r="H68" s="138"/>
      <c r="I68" s="138">
        <f>'SO01 1 Pol'!G186</f>
        <v>0</v>
      </c>
      <c r="J68" s="134" t="str">
        <f>IF(I76=0,"",I68/I76*100)</f>
        <v/>
      </c>
    </row>
    <row r="69" spans="1:10" ht="36.75" customHeight="1" x14ac:dyDescent="0.2">
      <c r="A69" s="125"/>
      <c r="B69" s="130" t="s">
        <v>101</v>
      </c>
      <c r="C69" s="194" t="s">
        <v>102</v>
      </c>
      <c r="D69" s="195"/>
      <c r="E69" s="195"/>
      <c r="F69" s="137" t="s">
        <v>25</v>
      </c>
      <c r="G69" s="138"/>
      <c r="H69" s="138"/>
      <c r="I69" s="138">
        <f>'SO01 1 Pol'!G192</f>
        <v>0</v>
      </c>
      <c r="J69" s="134" t="str">
        <f>IF(I76=0,"",I69/I76*100)</f>
        <v/>
      </c>
    </row>
    <row r="70" spans="1:10" ht="36.75" customHeight="1" x14ac:dyDescent="0.2">
      <c r="A70" s="125"/>
      <c r="B70" s="130" t="s">
        <v>103</v>
      </c>
      <c r="C70" s="194" t="s">
        <v>104</v>
      </c>
      <c r="D70" s="195"/>
      <c r="E70" s="195"/>
      <c r="F70" s="137" t="s">
        <v>25</v>
      </c>
      <c r="G70" s="138"/>
      <c r="H70" s="138"/>
      <c r="I70" s="138">
        <f>'SO01 1 Pol'!G207</f>
        <v>0</v>
      </c>
      <c r="J70" s="134" t="str">
        <f>IF(I76=0,"",I70/I76*100)</f>
        <v/>
      </c>
    </row>
    <row r="71" spans="1:10" ht="36.75" customHeight="1" x14ac:dyDescent="0.2">
      <c r="A71" s="125"/>
      <c r="B71" s="130" t="s">
        <v>105</v>
      </c>
      <c r="C71" s="194" t="s">
        <v>106</v>
      </c>
      <c r="D71" s="195"/>
      <c r="E71" s="195"/>
      <c r="F71" s="137" t="s">
        <v>25</v>
      </c>
      <c r="G71" s="138"/>
      <c r="H71" s="138"/>
      <c r="I71" s="138">
        <f>'SO01 1 Pol'!G226</f>
        <v>0</v>
      </c>
      <c r="J71" s="134" t="str">
        <f>IF(I76=0,"",I71/I76*100)</f>
        <v/>
      </c>
    </row>
    <row r="72" spans="1:10" ht="36.75" customHeight="1" x14ac:dyDescent="0.2">
      <c r="A72" s="125"/>
      <c r="B72" s="130" t="s">
        <v>107</v>
      </c>
      <c r="C72" s="194" t="s">
        <v>108</v>
      </c>
      <c r="D72" s="195"/>
      <c r="E72" s="195"/>
      <c r="F72" s="137" t="s">
        <v>26</v>
      </c>
      <c r="G72" s="138"/>
      <c r="H72" s="138"/>
      <c r="I72" s="138">
        <f>'SO01 1 Pol'!G231</f>
        <v>0</v>
      </c>
      <c r="J72" s="134" t="str">
        <f>IF(I76=0,"",I72/I76*100)</f>
        <v/>
      </c>
    </row>
    <row r="73" spans="1:10" ht="36.75" customHeight="1" x14ac:dyDescent="0.2">
      <c r="A73" s="125"/>
      <c r="B73" s="130" t="s">
        <v>109</v>
      </c>
      <c r="C73" s="194" t="s">
        <v>110</v>
      </c>
      <c r="D73" s="195"/>
      <c r="E73" s="195"/>
      <c r="F73" s="137" t="s">
        <v>111</v>
      </c>
      <c r="G73" s="138"/>
      <c r="H73" s="138"/>
      <c r="I73" s="138">
        <f>'SO01 1 Pol'!G235</f>
        <v>0</v>
      </c>
      <c r="J73" s="134" t="str">
        <f>IF(I76=0,"",I73/I76*100)</f>
        <v/>
      </c>
    </row>
    <row r="74" spans="1:10" ht="36.75" customHeight="1" x14ac:dyDescent="0.2">
      <c r="A74" s="125"/>
      <c r="B74" s="130" t="s">
        <v>112</v>
      </c>
      <c r="C74" s="194" t="s">
        <v>27</v>
      </c>
      <c r="D74" s="195"/>
      <c r="E74" s="195"/>
      <c r="F74" s="137" t="s">
        <v>112</v>
      </c>
      <c r="G74" s="138"/>
      <c r="H74" s="138"/>
      <c r="I74" s="138">
        <f>'SO01 1 Pol'!G245</f>
        <v>0</v>
      </c>
      <c r="J74" s="134" t="str">
        <f>IF(I76=0,"",I74/I76*100)</f>
        <v/>
      </c>
    </row>
    <row r="75" spans="1:10" ht="36.75" customHeight="1" x14ac:dyDescent="0.2">
      <c r="A75" s="125"/>
      <c r="B75" s="130" t="s">
        <v>113</v>
      </c>
      <c r="C75" s="194" t="s">
        <v>28</v>
      </c>
      <c r="D75" s="195"/>
      <c r="E75" s="195"/>
      <c r="F75" s="137" t="s">
        <v>113</v>
      </c>
      <c r="G75" s="138"/>
      <c r="H75" s="138"/>
      <c r="I75" s="138">
        <f>'SO01 1 Pol'!G247</f>
        <v>0</v>
      </c>
      <c r="J75" s="134" t="str">
        <f>IF(I76=0,"",I75/I76*100)</f>
        <v/>
      </c>
    </row>
    <row r="76" spans="1:10" ht="25.5" customHeight="1" x14ac:dyDescent="0.2">
      <c r="A76" s="126"/>
      <c r="B76" s="131" t="s">
        <v>1</v>
      </c>
      <c r="C76" s="132"/>
      <c r="D76" s="133"/>
      <c r="E76" s="133"/>
      <c r="F76" s="139"/>
      <c r="G76" s="140"/>
      <c r="H76" s="140"/>
      <c r="I76" s="140">
        <f>SUM(I53:I75)</f>
        <v>0</v>
      </c>
      <c r="J76" s="135">
        <f>SUM(J53:J75)</f>
        <v>0</v>
      </c>
    </row>
    <row r="77" spans="1:10" x14ac:dyDescent="0.2">
      <c r="F77" s="89"/>
      <c r="G77" s="89"/>
      <c r="H77" s="89"/>
      <c r="I77" s="89"/>
      <c r="J77" s="136"/>
    </row>
    <row r="78" spans="1:10" x14ac:dyDescent="0.2">
      <c r="F78" s="89"/>
      <c r="G78" s="89"/>
      <c r="H78" s="89"/>
      <c r="I78" s="89"/>
      <c r="J78" s="136"/>
    </row>
    <row r="79" spans="1:10" x14ac:dyDescent="0.2">
      <c r="F79" s="89"/>
      <c r="G79" s="89"/>
      <c r="H79" s="89"/>
      <c r="I79" s="89"/>
      <c r="J79" s="136"/>
    </row>
  </sheetData>
  <sheetProtection algorithmName="SHA-512" hashValue="ZEcVYoG5+xxOVY08X7H850UWQ8Tpjn3gxxYgn0x1jAOQkwfgKO5dw5PkTtPqFhiyfgCBvXGTmDJrvkpEaqShNA==" saltValue="P9g6SZgMdJe6k1p6uGhSQ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73:E73"/>
    <mergeCell ref="C74:E74"/>
    <mergeCell ref="C75:E75"/>
    <mergeCell ref="C68:E68"/>
    <mergeCell ref="C69:E69"/>
    <mergeCell ref="C70:E70"/>
    <mergeCell ref="C71:E71"/>
    <mergeCell ref="C72:E7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ghD4EWX6WY9Ej//6l9CVB4GhOn/q3QWPSngiSasO0jY9Ru161E3dMP2OXHExZVU/im46NdA0nSUlB3JTjRSwTg==" saltValue="AZ6f0IUnF0SoLDsFxlO3u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114</v>
      </c>
      <c r="B1" s="256"/>
      <c r="C1" s="256"/>
      <c r="D1" s="256"/>
      <c r="E1" s="256"/>
      <c r="F1" s="256"/>
      <c r="G1" s="256"/>
      <c r="AG1" t="s">
        <v>115</v>
      </c>
    </row>
    <row r="2" spans="1:60" ht="25.15" customHeight="1" x14ac:dyDescent="0.2">
      <c r="A2" s="142" t="s">
        <v>7</v>
      </c>
      <c r="B2" s="49" t="s">
        <v>49</v>
      </c>
      <c r="C2" s="257" t="s">
        <v>50</v>
      </c>
      <c r="D2" s="258"/>
      <c r="E2" s="258"/>
      <c r="F2" s="258"/>
      <c r="G2" s="259"/>
      <c r="AG2" t="s">
        <v>116</v>
      </c>
    </row>
    <row r="3" spans="1:60" ht="25.15" customHeight="1" x14ac:dyDescent="0.2">
      <c r="A3" s="142" t="s">
        <v>8</v>
      </c>
      <c r="B3" s="49" t="s">
        <v>45</v>
      </c>
      <c r="C3" s="257" t="s">
        <v>46</v>
      </c>
      <c r="D3" s="258"/>
      <c r="E3" s="258"/>
      <c r="F3" s="258"/>
      <c r="G3" s="259"/>
      <c r="AC3" s="123" t="s">
        <v>116</v>
      </c>
      <c r="AG3" t="s">
        <v>117</v>
      </c>
    </row>
    <row r="4" spans="1:60" ht="25.15" customHeight="1" x14ac:dyDescent="0.2">
      <c r="A4" s="143" t="s">
        <v>9</v>
      </c>
      <c r="B4" s="144" t="s">
        <v>43</v>
      </c>
      <c r="C4" s="260" t="s">
        <v>44</v>
      </c>
      <c r="D4" s="261"/>
      <c r="E4" s="261"/>
      <c r="F4" s="261"/>
      <c r="G4" s="262"/>
      <c r="AG4" t="s">
        <v>118</v>
      </c>
    </row>
    <row r="5" spans="1:60" x14ac:dyDescent="0.2">
      <c r="D5" s="10"/>
    </row>
    <row r="6" spans="1:60" ht="38.25" x14ac:dyDescent="0.2">
      <c r="A6" s="146" t="s">
        <v>119</v>
      </c>
      <c r="B6" s="148" t="s">
        <v>120</v>
      </c>
      <c r="C6" s="148" t="s">
        <v>121</v>
      </c>
      <c r="D6" s="147" t="s">
        <v>122</v>
      </c>
      <c r="E6" s="146" t="s">
        <v>123</v>
      </c>
      <c r="F6" s="145" t="s">
        <v>124</v>
      </c>
      <c r="G6" s="146" t="s">
        <v>29</v>
      </c>
      <c r="H6" s="149" t="s">
        <v>30</v>
      </c>
      <c r="I6" s="149" t="s">
        <v>125</v>
      </c>
      <c r="J6" s="149" t="s">
        <v>31</v>
      </c>
      <c r="K6" s="149" t="s">
        <v>126</v>
      </c>
      <c r="L6" s="149" t="s">
        <v>127</v>
      </c>
      <c r="M6" s="149" t="s">
        <v>128</v>
      </c>
      <c r="N6" s="149" t="s">
        <v>129</v>
      </c>
      <c r="O6" s="149" t="s">
        <v>130</v>
      </c>
      <c r="P6" s="149" t="s">
        <v>131</v>
      </c>
      <c r="Q6" s="149" t="s">
        <v>132</v>
      </c>
      <c r="R6" s="149" t="s">
        <v>133</v>
      </c>
      <c r="S6" s="149" t="s">
        <v>134</v>
      </c>
      <c r="T6" s="149" t="s">
        <v>135</v>
      </c>
      <c r="U6" s="149" t="s">
        <v>136</v>
      </c>
      <c r="V6" s="149" t="s">
        <v>137</v>
      </c>
      <c r="W6" s="149" t="s">
        <v>138</v>
      </c>
      <c r="X6" s="149" t="s">
        <v>139</v>
      </c>
      <c r="Y6" s="149" t="s">
        <v>140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141</v>
      </c>
      <c r="B8" s="165" t="s">
        <v>69</v>
      </c>
      <c r="C8" s="186" t="s">
        <v>70</v>
      </c>
      <c r="D8" s="166"/>
      <c r="E8" s="167"/>
      <c r="F8" s="168"/>
      <c r="G8" s="168">
        <f>SUMIF(AG9:AG15,"&lt;&gt;NOR",G9:G15)</f>
        <v>0</v>
      </c>
      <c r="H8" s="168"/>
      <c r="I8" s="168">
        <f>SUM(I9:I15)</f>
        <v>0</v>
      </c>
      <c r="J8" s="168"/>
      <c r="K8" s="168">
        <f>SUM(K9:K15)</f>
        <v>0</v>
      </c>
      <c r="L8" s="168"/>
      <c r="M8" s="168">
        <f>SUM(M9:M15)</f>
        <v>0</v>
      </c>
      <c r="N8" s="167"/>
      <c r="O8" s="167">
        <f>SUM(O9:O15)</f>
        <v>3.3699999999999997</v>
      </c>
      <c r="P8" s="167"/>
      <c r="Q8" s="167">
        <f>SUM(Q9:Q15)</f>
        <v>0</v>
      </c>
      <c r="R8" s="168"/>
      <c r="S8" s="168"/>
      <c r="T8" s="169"/>
      <c r="U8" s="163"/>
      <c r="V8" s="163">
        <f>SUM(V9:V15)</f>
        <v>26.36</v>
      </c>
      <c r="W8" s="163"/>
      <c r="X8" s="163"/>
      <c r="Y8" s="163"/>
      <c r="AG8" t="s">
        <v>142</v>
      </c>
    </row>
    <row r="9" spans="1:60" outlineLevel="1" x14ac:dyDescent="0.2">
      <c r="A9" s="178">
        <v>1</v>
      </c>
      <c r="B9" s="179" t="s">
        <v>143</v>
      </c>
      <c r="C9" s="187" t="s">
        <v>144</v>
      </c>
      <c r="D9" s="180" t="s">
        <v>145</v>
      </c>
      <c r="E9" s="181">
        <v>8</v>
      </c>
      <c r="F9" s="182"/>
      <c r="G9" s="183">
        <f>ROUND(E9*F9,2)</f>
        <v>0</v>
      </c>
      <c r="H9" s="182"/>
      <c r="I9" s="183">
        <f>ROUND(E9*H9,2)</f>
        <v>0</v>
      </c>
      <c r="J9" s="182"/>
      <c r="K9" s="183">
        <f>ROUND(E9*J9,2)</f>
        <v>0</v>
      </c>
      <c r="L9" s="183">
        <v>21</v>
      </c>
      <c r="M9" s="183">
        <f>G9*(1+L9/100)</f>
        <v>0</v>
      </c>
      <c r="N9" s="181">
        <v>2.6509999999999999E-2</v>
      </c>
      <c r="O9" s="181">
        <f>ROUND(E9*N9,2)</f>
        <v>0.21</v>
      </c>
      <c r="P9" s="181">
        <v>0</v>
      </c>
      <c r="Q9" s="181">
        <f>ROUND(E9*P9,2)</f>
        <v>0</v>
      </c>
      <c r="R9" s="183" t="s">
        <v>146</v>
      </c>
      <c r="S9" s="183" t="s">
        <v>147</v>
      </c>
      <c r="T9" s="184" t="s">
        <v>147</v>
      </c>
      <c r="U9" s="160">
        <v>0.24199999999999999</v>
      </c>
      <c r="V9" s="160">
        <f>ROUND(E9*U9,2)</f>
        <v>1.94</v>
      </c>
      <c r="W9" s="160"/>
      <c r="X9" s="160" t="s">
        <v>148</v>
      </c>
      <c r="Y9" s="160" t="s">
        <v>149</v>
      </c>
      <c r="Z9" s="150"/>
      <c r="AA9" s="150"/>
      <c r="AB9" s="150"/>
      <c r="AC9" s="150"/>
      <c r="AD9" s="150"/>
      <c r="AE9" s="150"/>
      <c r="AF9" s="150"/>
      <c r="AG9" s="150" t="s">
        <v>150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1">
        <v>2</v>
      </c>
      <c r="B10" s="172" t="s">
        <v>151</v>
      </c>
      <c r="C10" s="188" t="s">
        <v>152</v>
      </c>
      <c r="D10" s="173" t="s">
        <v>153</v>
      </c>
      <c r="E10" s="174">
        <v>34.0899</v>
      </c>
      <c r="F10" s="175"/>
      <c r="G10" s="176">
        <f>ROUND(E10*F10,2)</f>
        <v>0</v>
      </c>
      <c r="H10" s="175"/>
      <c r="I10" s="176">
        <f>ROUND(E10*H10,2)</f>
        <v>0</v>
      </c>
      <c r="J10" s="175"/>
      <c r="K10" s="176">
        <f>ROUND(E10*J10,2)</f>
        <v>0</v>
      </c>
      <c r="L10" s="176">
        <v>21</v>
      </c>
      <c r="M10" s="176">
        <f>G10*(1+L10/100)</f>
        <v>0</v>
      </c>
      <c r="N10" s="174">
        <v>7.4709999999999999E-2</v>
      </c>
      <c r="O10" s="174">
        <f>ROUND(E10*N10,2)</f>
        <v>2.5499999999999998</v>
      </c>
      <c r="P10" s="174">
        <v>0</v>
      </c>
      <c r="Q10" s="174">
        <f>ROUND(E10*P10,2)</f>
        <v>0</v>
      </c>
      <c r="R10" s="176" t="s">
        <v>146</v>
      </c>
      <c r="S10" s="176" t="s">
        <v>147</v>
      </c>
      <c r="T10" s="177" t="s">
        <v>147</v>
      </c>
      <c r="U10" s="160">
        <v>0.52915000000000001</v>
      </c>
      <c r="V10" s="160">
        <f>ROUND(E10*U10,2)</f>
        <v>18.04</v>
      </c>
      <c r="W10" s="160"/>
      <c r="X10" s="160" t="s">
        <v>148</v>
      </c>
      <c r="Y10" s="160" t="s">
        <v>149</v>
      </c>
      <c r="Z10" s="150"/>
      <c r="AA10" s="150"/>
      <c r="AB10" s="150"/>
      <c r="AC10" s="150"/>
      <c r="AD10" s="150"/>
      <c r="AE10" s="150"/>
      <c r="AF10" s="150"/>
      <c r="AG10" s="150" t="s">
        <v>150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254" t="s">
        <v>154</v>
      </c>
      <c r="D11" s="255"/>
      <c r="E11" s="255"/>
      <c r="F11" s="255"/>
      <c r="G11" s="255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155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2" x14ac:dyDescent="0.2">
      <c r="A12" s="157"/>
      <c r="B12" s="158"/>
      <c r="C12" s="189" t="s">
        <v>156</v>
      </c>
      <c r="D12" s="161"/>
      <c r="E12" s="162">
        <v>45.489899999999999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157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3" x14ac:dyDescent="0.2">
      <c r="A13" s="157"/>
      <c r="B13" s="158"/>
      <c r="C13" s="189" t="s">
        <v>158</v>
      </c>
      <c r="D13" s="161"/>
      <c r="E13" s="162">
        <v>-11.4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157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1">
        <v>3</v>
      </c>
      <c r="B14" s="172" t="s">
        <v>159</v>
      </c>
      <c r="C14" s="188" t="s">
        <v>160</v>
      </c>
      <c r="D14" s="173" t="s">
        <v>153</v>
      </c>
      <c r="E14" s="174">
        <v>8.2127999999999997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7.392E-2</v>
      </c>
      <c r="O14" s="174">
        <f>ROUND(E14*N14,2)</f>
        <v>0.61</v>
      </c>
      <c r="P14" s="174">
        <v>0</v>
      </c>
      <c r="Q14" s="174">
        <f>ROUND(E14*P14,2)</f>
        <v>0</v>
      </c>
      <c r="R14" s="176" t="s">
        <v>146</v>
      </c>
      <c r="S14" s="176" t="s">
        <v>147</v>
      </c>
      <c r="T14" s="177" t="s">
        <v>147</v>
      </c>
      <c r="U14" s="160">
        <v>0.77700000000000002</v>
      </c>
      <c r="V14" s="160">
        <f>ROUND(E14*U14,2)</f>
        <v>6.38</v>
      </c>
      <c r="W14" s="160"/>
      <c r="X14" s="160" t="s">
        <v>148</v>
      </c>
      <c r="Y14" s="160" t="s">
        <v>149</v>
      </c>
      <c r="Z14" s="150"/>
      <c r="AA14" s="150"/>
      <c r="AB14" s="150"/>
      <c r="AC14" s="150"/>
      <c r="AD14" s="150"/>
      <c r="AE14" s="150"/>
      <c r="AF14" s="150"/>
      <c r="AG14" s="150" t="s">
        <v>150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">
      <c r="A15" s="157"/>
      <c r="B15" s="158"/>
      <c r="C15" s="189" t="s">
        <v>161</v>
      </c>
      <c r="D15" s="161"/>
      <c r="E15" s="162">
        <v>8.2127999999999997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157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4" t="s">
        <v>141</v>
      </c>
      <c r="B16" s="165" t="s">
        <v>71</v>
      </c>
      <c r="C16" s="186" t="s">
        <v>72</v>
      </c>
      <c r="D16" s="166"/>
      <c r="E16" s="167"/>
      <c r="F16" s="168"/>
      <c r="G16" s="168">
        <f>SUMIF(AG17:AG18,"&lt;&gt;NOR",G17:G18)</f>
        <v>0</v>
      </c>
      <c r="H16" s="168"/>
      <c r="I16" s="168">
        <f>SUM(I17:I18)</f>
        <v>0</v>
      </c>
      <c r="J16" s="168"/>
      <c r="K16" s="168">
        <f>SUM(K17:K18)</f>
        <v>0</v>
      </c>
      <c r="L16" s="168"/>
      <c r="M16" s="168">
        <f>SUM(M17:M18)</f>
        <v>0</v>
      </c>
      <c r="N16" s="167"/>
      <c r="O16" s="167">
        <f>SUM(O17:O18)</f>
        <v>0.23</v>
      </c>
      <c r="P16" s="167"/>
      <c r="Q16" s="167">
        <f>SUM(Q17:Q18)</f>
        <v>0</v>
      </c>
      <c r="R16" s="168"/>
      <c r="S16" s="168"/>
      <c r="T16" s="169"/>
      <c r="U16" s="163"/>
      <c r="V16" s="163">
        <f>SUM(V17:V18)</f>
        <v>19.010000000000002</v>
      </c>
      <c r="W16" s="163"/>
      <c r="X16" s="163"/>
      <c r="Y16" s="163"/>
      <c r="AG16" t="s">
        <v>142</v>
      </c>
    </row>
    <row r="17" spans="1:60" ht="33.75" outlineLevel="1" x14ac:dyDescent="0.2">
      <c r="A17" s="171">
        <v>4</v>
      </c>
      <c r="B17" s="172" t="s">
        <v>162</v>
      </c>
      <c r="C17" s="188" t="s">
        <v>163</v>
      </c>
      <c r="D17" s="173" t="s">
        <v>153</v>
      </c>
      <c r="E17" s="174">
        <v>18.8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1.2149999999999999E-2</v>
      </c>
      <c r="O17" s="174">
        <f>ROUND(E17*N17,2)</f>
        <v>0.23</v>
      </c>
      <c r="P17" s="174">
        <v>0</v>
      </c>
      <c r="Q17" s="174">
        <f>ROUND(E17*P17,2)</f>
        <v>0</v>
      </c>
      <c r="R17" s="176" t="s">
        <v>146</v>
      </c>
      <c r="S17" s="176" t="s">
        <v>147</v>
      </c>
      <c r="T17" s="177" t="s">
        <v>147</v>
      </c>
      <c r="U17" s="160">
        <v>1.0109999999999999</v>
      </c>
      <c r="V17" s="160">
        <f>ROUND(E17*U17,2)</f>
        <v>19.010000000000002</v>
      </c>
      <c r="W17" s="160"/>
      <c r="X17" s="160" t="s">
        <v>148</v>
      </c>
      <c r="Y17" s="160" t="s">
        <v>149</v>
      </c>
      <c r="Z17" s="150"/>
      <c r="AA17" s="150"/>
      <c r="AB17" s="150"/>
      <c r="AC17" s="150"/>
      <c r="AD17" s="150"/>
      <c r="AE17" s="150"/>
      <c r="AF17" s="150"/>
      <c r="AG17" s="150" t="s">
        <v>150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89" t="s">
        <v>164</v>
      </c>
      <c r="D18" s="161"/>
      <c r="E18" s="162">
        <v>18.8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157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4" t="s">
        <v>141</v>
      </c>
      <c r="B19" s="165" t="s">
        <v>73</v>
      </c>
      <c r="C19" s="186" t="s">
        <v>74</v>
      </c>
      <c r="D19" s="166"/>
      <c r="E19" s="167"/>
      <c r="F19" s="168"/>
      <c r="G19" s="168">
        <f>SUMIF(AG20:AG24,"&lt;&gt;NOR",G20:G24)</f>
        <v>0</v>
      </c>
      <c r="H19" s="168"/>
      <c r="I19" s="168">
        <f>SUM(I20:I24)</f>
        <v>0</v>
      </c>
      <c r="J19" s="168"/>
      <c r="K19" s="168">
        <f>SUM(K20:K24)</f>
        <v>0</v>
      </c>
      <c r="L19" s="168"/>
      <c r="M19" s="168">
        <f>SUM(M20:M24)</f>
        <v>0</v>
      </c>
      <c r="N19" s="167"/>
      <c r="O19" s="167">
        <f>SUM(O20:O24)</f>
        <v>0</v>
      </c>
      <c r="P19" s="167"/>
      <c r="Q19" s="167">
        <f>SUM(Q20:Q24)</f>
        <v>0</v>
      </c>
      <c r="R19" s="168"/>
      <c r="S19" s="168"/>
      <c r="T19" s="169"/>
      <c r="U19" s="163"/>
      <c r="V19" s="163">
        <f>SUM(V20:V24)</f>
        <v>1.0900000000000001</v>
      </c>
      <c r="W19" s="163"/>
      <c r="X19" s="163"/>
      <c r="Y19" s="163"/>
      <c r="AG19" t="s">
        <v>142</v>
      </c>
    </row>
    <row r="20" spans="1:60" ht="22.5" outlineLevel="1" x14ac:dyDescent="0.2">
      <c r="A20" s="171">
        <v>5</v>
      </c>
      <c r="B20" s="172" t="s">
        <v>165</v>
      </c>
      <c r="C20" s="188" t="s">
        <v>166</v>
      </c>
      <c r="D20" s="173" t="s">
        <v>153</v>
      </c>
      <c r="E20" s="174">
        <v>20.956800000000001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1.9000000000000001E-4</v>
      </c>
      <c r="O20" s="174">
        <f>ROUND(E20*N20,2)</f>
        <v>0</v>
      </c>
      <c r="P20" s="174">
        <v>0</v>
      </c>
      <c r="Q20" s="174">
        <f>ROUND(E20*P20,2)</f>
        <v>0</v>
      </c>
      <c r="R20" s="176" t="s">
        <v>146</v>
      </c>
      <c r="S20" s="176" t="s">
        <v>147</v>
      </c>
      <c r="T20" s="177" t="s">
        <v>147</v>
      </c>
      <c r="U20" s="160">
        <v>5.1999999999999998E-2</v>
      </c>
      <c r="V20" s="160">
        <f>ROUND(E20*U20,2)</f>
        <v>1.0900000000000001</v>
      </c>
      <c r="W20" s="160"/>
      <c r="X20" s="160" t="s">
        <v>148</v>
      </c>
      <c r="Y20" s="160" t="s">
        <v>149</v>
      </c>
      <c r="Z20" s="150"/>
      <c r="AA20" s="150"/>
      <c r="AB20" s="150"/>
      <c r="AC20" s="150"/>
      <c r="AD20" s="150"/>
      <c r="AE20" s="150"/>
      <c r="AF20" s="150"/>
      <c r="AG20" s="150" t="s">
        <v>150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254" t="s">
        <v>167</v>
      </c>
      <c r="D21" s="255"/>
      <c r="E21" s="255"/>
      <c r="F21" s="255"/>
      <c r="G21" s="255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155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2" x14ac:dyDescent="0.2">
      <c r="A22" s="157"/>
      <c r="B22" s="158"/>
      <c r="C22" s="189" t="s">
        <v>168</v>
      </c>
      <c r="D22" s="161"/>
      <c r="E22" s="162">
        <v>13.732799999999999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157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89" t="s">
        <v>169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157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89" t="s">
        <v>170</v>
      </c>
      <c r="D24" s="161"/>
      <c r="E24" s="162">
        <v>7.2240000000000002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157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4" t="s">
        <v>141</v>
      </c>
      <c r="B25" s="165" t="s">
        <v>75</v>
      </c>
      <c r="C25" s="186" t="s">
        <v>76</v>
      </c>
      <c r="D25" s="166"/>
      <c r="E25" s="167"/>
      <c r="F25" s="168"/>
      <c r="G25" s="168">
        <f>SUMIF(AG26:AG28,"&lt;&gt;NOR",G26:G28)</f>
        <v>0</v>
      </c>
      <c r="H25" s="168"/>
      <c r="I25" s="168">
        <f>SUM(I26:I28)</f>
        <v>0</v>
      </c>
      <c r="J25" s="168"/>
      <c r="K25" s="168">
        <f>SUM(K26:K28)</f>
        <v>0</v>
      </c>
      <c r="L25" s="168"/>
      <c r="M25" s="168">
        <f>SUM(M26:M28)</f>
        <v>0</v>
      </c>
      <c r="N25" s="167"/>
      <c r="O25" s="167">
        <f>SUM(O26:O28)</f>
        <v>0.92</v>
      </c>
      <c r="P25" s="167"/>
      <c r="Q25" s="167">
        <f>SUM(Q26:Q28)</f>
        <v>0</v>
      </c>
      <c r="R25" s="168"/>
      <c r="S25" s="168"/>
      <c r="T25" s="169"/>
      <c r="U25" s="163"/>
      <c r="V25" s="163">
        <f>SUM(V26:V28)</f>
        <v>15.75</v>
      </c>
      <c r="W25" s="163"/>
      <c r="X25" s="163"/>
      <c r="Y25" s="163"/>
      <c r="AG25" t="s">
        <v>142</v>
      </c>
    </row>
    <row r="26" spans="1:60" ht="22.5" outlineLevel="1" x14ac:dyDescent="0.2">
      <c r="A26" s="171">
        <v>6</v>
      </c>
      <c r="B26" s="172" t="s">
        <v>171</v>
      </c>
      <c r="C26" s="188" t="s">
        <v>172</v>
      </c>
      <c r="D26" s="173" t="s">
        <v>153</v>
      </c>
      <c r="E26" s="174">
        <v>41.764000000000003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2.1919999999999999E-2</v>
      </c>
      <c r="O26" s="174">
        <f>ROUND(E26*N26,2)</f>
        <v>0.92</v>
      </c>
      <c r="P26" s="174">
        <v>0</v>
      </c>
      <c r="Q26" s="174">
        <f>ROUND(E26*P26,2)</f>
        <v>0</v>
      </c>
      <c r="R26" s="176" t="s">
        <v>173</v>
      </c>
      <c r="S26" s="176" t="s">
        <v>147</v>
      </c>
      <c r="T26" s="177" t="s">
        <v>147</v>
      </c>
      <c r="U26" s="160">
        <v>0.377</v>
      </c>
      <c r="V26" s="160">
        <f>ROUND(E26*U26,2)</f>
        <v>15.75</v>
      </c>
      <c r="W26" s="160"/>
      <c r="X26" s="160" t="s">
        <v>148</v>
      </c>
      <c r="Y26" s="160" t="s">
        <v>149</v>
      </c>
      <c r="Z26" s="150"/>
      <c r="AA26" s="150"/>
      <c r="AB26" s="150"/>
      <c r="AC26" s="150"/>
      <c r="AD26" s="150"/>
      <c r="AE26" s="150"/>
      <c r="AF26" s="150"/>
      <c r="AG26" s="150" t="s">
        <v>150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89" t="s">
        <v>174</v>
      </c>
      <c r="D27" s="161"/>
      <c r="E27" s="162">
        <v>47.859000000000002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157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89" t="s">
        <v>175</v>
      </c>
      <c r="D28" s="161"/>
      <c r="E28" s="162">
        <v>-6.0949999999999998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157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64" t="s">
        <v>141</v>
      </c>
      <c r="B29" s="165" t="s">
        <v>77</v>
      </c>
      <c r="C29" s="186" t="s">
        <v>78</v>
      </c>
      <c r="D29" s="166"/>
      <c r="E29" s="167"/>
      <c r="F29" s="168"/>
      <c r="G29" s="168">
        <f>SUMIF(AG30:AG38,"&lt;&gt;NOR",G30:G38)</f>
        <v>0</v>
      </c>
      <c r="H29" s="168"/>
      <c r="I29" s="168">
        <f>SUM(I30:I38)</f>
        <v>0</v>
      </c>
      <c r="J29" s="168"/>
      <c r="K29" s="168">
        <f>SUM(K30:K38)</f>
        <v>0</v>
      </c>
      <c r="L29" s="168"/>
      <c r="M29" s="168">
        <f>SUM(M30:M38)</f>
        <v>0</v>
      </c>
      <c r="N29" s="167"/>
      <c r="O29" s="167">
        <f>SUM(O30:O38)</f>
        <v>3.6599999999999997</v>
      </c>
      <c r="P29" s="167"/>
      <c r="Q29" s="167">
        <f>SUM(Q30:Q38)</f>
        <v>0</v>
      </c>
      <c r="R29" s="168"/>
      <c r="S29" s="168"/>
      <c r="T29" s="169"/>
      <c r="U29" s="163"/>
      <c r="V29" s="163">
        <f>SUM(V30:V38)</f>
        <v>11.22</v>
      </c>
      <c r="W29" s="163"/>
      <c r="X29" s="163"/>
      <c r="Y29" s="163"/>
      <c r="AG29" t="s">
        <v>142</v>
      </c>
    </row>
    <row r="30" spans="1:60" outlineLevel="1" x14ac:dyDescent="0.2">
      <c r="A30" s="171">
        <v>7</v>
      </c>
      <c r="B30" s="172" t="s">
        <v>176</v>
      </c>
      <c r="C30" s="188" t="s">
        <v>177</v>
      </c>
      <c r="D30" s="173" t="s">
        <v>178</v>
      </c>
      <c r="E30" s="174">
        <v>1.3160000000000001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2.5249999999999999</v>
      </c>
      <c r="O30" s="174">
        <f>ROUND(E30*N30,2)</f>
        <v>3.32</v>
      </c>
      <c r="P30" s="174">
        <v>0</v>
      </c>
      <c r="Q30" s="174">
        <f>ROUND(E30*P30,2)</f>
        <v>0</v>
      </c>
      <c r="R30" s="176" t="s">
        <v>146</v>
      </c>
      <c r="S30" s="176" t="s">
        <v>147</v>
      </c>
      <c r="T30" s="177" t="s">
        <v>147</v>
      </c>
      <c r="U30" s="160">
        <v>3.2130000000000001</v>
      </c>
      <c r="V30" s="160">
        <f>ROUND(E30*U30,2)</f>
        <v>4.2300000000000004</v>
      </c>
      <c r="W30" s="160"/>
      <c r="X30" s="160" t="s">
        <v>148</v>
      </c>
      <c r="Y30" s="160" t="s">
        <v>149</v>
      </c>
      <c r="Z30" s="150"/>
      <c r="AA30" s="150"/>
      <c r="AB30" s="150"/>
      <c r="AC30" s="150"/>
      <c r="AD30" s="150"/>
      <c r="AE30" s="150"/>
      <c r="AF30" s="150"/>
      <c r="AG30" s="150" t="s">
        <v>150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54" t="s">
        <v>179</v>
      </c>
      <c r="D31" s="255"/>
      <c r="E31" s="255"/>
      <c r="F31" s="255"/>
      <c r="G31" s="255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155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189" t="s">
        <v>180</v>
      </c>
      <c r="D32" s="161"/>
      <c r="E32" s="162">
        <v>1.3160000000000001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157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1">
        <v>8</v>
      </c>
      <c r="B33" s="172" t="s">
        <v>181</v>
      </c>
      <c r="C33" s="188" t="s">
        <v>182</v>
      </c>
      <c r="D33" s="173" t="s">
        <v>153</v>
      </c>
      <c r="E33" s="174">
        <v>18.8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1.7850000000000001E-2</v>
      </c>
      <c r="O33" s="174">
        <f>ROUND(E33*N33,2)</f>
        <v>0.34</v>
      </c>
      <c r="P33" s="174">
        <v>0</v>
      </c>
      <c r="Q33" s="174">
        <f>ROUND(E33*P33,2)</f>
        <v>0</v>
      </c>
      <c r="R33" s="176" t="s">
        <v>146</v>
      </c>
      <c r="S33" s="176" t="s">
        <v>147</v>
      </c>
      <c r="T33" s="177" t="s">
        <v>147</v>
      </c>
      <c r="U33" s="160">
        <v>0.28199999999999997</v>
      </c>
      <c r="V33" s="160">
        <f>ROUND(E33*U33,2)</f>
        <v>5.3</v>
      </c>
      <c r="W33" s="160"/>
      <c r="X33" s="160" t="s">
        <v>148</v>
      </c>
      <c r="Y33" s="160" t="s">
        <v>149</v>
      </c>
      <c r="Z33" s="150"/>
      <c r="AA33" s="150"/>
      <c r="AB33" s="150"/>
      <c r="AC33" s="150"/>
      <c r="AD33" s="150"/>
      <c r="AE33" s="150"/>
      <c r="AF33" s="150"/>
      <c r="AG33" s="150" t="s">
        <v>150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 x14ac:dyDescent="0.2">
      <c r="A34" s="157"/>
      <c r="B34" s="158"/>
      <c r="C34" s="254" t="s">
        <v>183</v>
      </c>
      <c r="D34" s="255"/>
      <c r="E34" s="255"/>
      <c r="F34" s="255"/>
      <c r="G34" s="255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155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189" t="s">
        <v>184</v>
      </c>
      <c r="D35" s="161"/>
      <c r="E35" s="162">
        <v>18.8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157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1">
        <v>9</v>
      </c>
      <c r="B36" s="172" t="s">
        <v>185</v>
      </c>
      <c r="C36" s="188" t="s">
        <v>186</v>
      </c>
      <c r="D36" s="173" t="s">
        <v>153</v>
      </c>
      <c r="E36" s="174">
        <v>18.8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2.5999999999999998E-4</v>
      </c>
      <c r="O36" s="174">
        <f>ROUND(E36*N36,2)</f>
        <v>0</v>
      </c>
      <c r="P36" s="174">
        <v>0</v>
      </c>
      <c r="Q36" s="174">
        <f>ROUND(E36*P36,2)</f>
        <v>0</v>
      </c>
      <c r="R36" s="176" t="s">
        <v>146</v>
      </c>
      <c r="S36" s="176" t="s">
        <v>147</v>
      </c>
      <c r="T36" s="177" t="s">
        <v>147</v>
      </c>
      <c r="U36" s="160">
        <v>0.09</v>
      </c>
      <c r="V36" s="160">
        <f>ROUND(E36*U36,2)</f>
        <v>1.69</v>
      </c>
      <c r="W36" s="160"/>
      <c r="X36" s="160" t="s">
        <v>148</v>
      </c>
      <c r="Y36" s="160" t="s">
        <v>149</v>
      </c>
      <c r="Z36" s="150"/>
      <c r="AA36" s="150"/>
      <c r="AB36" s="150"/>
      <c r="AC36" s="150"/>
      <c r="AD36" s="150"/>
      <c r="AE36" s="150"/>
      <c r="AF36" s="150"/>
      <c r="AG36" s="150" t="s">
        <v>150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254" t="s">
        <v>183</v>
      </c>
      <c r="D37" s="255"/>
      <c r="E37" s="255"/>
      <c r="F37" s="255"/>
      <c r="G37" s="255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155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89" t="s">
        <v>187</v>
      </c>
      <c r="D38" s="161"/>
      <c r="E38" s="162">
        <v>18.8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157</v>
      </c>
      <c r="AH38" s="150">
        <v>5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64" t="s">
        <v>141</v>
      </c>
      <c r="B39" s="165" t="s">
        <v>79</v>
      </c>
      <c r="C39" s="186" t="s">
        <v>80</v>
      </c>
      <c r="D39" s="166"/>
      <c r="E39" s="167"/>
      <c r="F39" s="168"/>
      <c r="G39" s="168">
        <f>SUMIF(AG40:AG85,"&lt;&gt;NOR",G40:G85)</f>
        <v>0</v>
      </c>
      <c r="H39" s="168"/>
      <c r="I39" s="168">
        <f>SUM(I40:I85)</f>
        <v>0</v>
      </c>
      <c r="J39" s="168"/>
      <c r="K39" s="168">
        <f>SUM(K40:K85)</f>
        <v>0</v>
      </c>
      <c r="L39" s="168"/>
      <c r="M39" s="168">
        <f>SUM(M40:M85)</f>
        <v>0</v>
      </c>
      <c r="N39" s="167"/>
      <c r="O39" s="167">
        <f>SUM(O40:O85)</f>
        <v>0.03</v>
      </c>
      <c r="P39" s="167"/>
      <c r="Q39" s="167">
        <f>SUM(Q40:Q85)</f>
        <v>16.189999999999998</v>
      </c>
      <c r="R39" s="168"/>
      <c r="S39" s="168"/>
      <c r="T39" s="169"/>
      <c r="U39" s="163"/>
      <c r="V39" s="163">
        <f>SUM(V40:V85)</f>
        <v>73.45</v>
      </c>
      <c r="W39" s="163"/>
      <c r="X39" s="163"/>
      <c r="Y39" s="163"/>
      <c r="AG39" t="s">
        <v>142</v>
      </c>
    </row>
    <row r="40" spans="1:60" outlineLevel="1" x14ac:dyDescent="0.2">
      <c r="A40" s="171">
        <v>10</v>
      </c>
      <c r="B40" s="172" t="s">
        <v>188</v>
      </c>
      <c r="C40" s="188" t="s">
        <v>189</v>
      </c>
      <c r="D40" s="173" t="s">
        <v>153</v>
      </c>
      <c r="E40" s="174">
        <v>10.192500000000001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6.7000000000000002E-4</v>
      </c>
      <c r="O40" s="174">
        <f>ROUND(E40*N40,2)</f>
        <v>0.01</v>
      </c>
      <c r="P40" s="174">
        <v>0.31900000000000001</v>
      </c>
      <c r="Q40" s="174">
        <f>ROUND(E40*P40,2)</f>
        <v>3.25</v>
      </c>
      <c r="R40" s="176" t="s">
        <v>190</v>
      </c>
      <c r="S40" s="176" t="s">
        <v>147</v>
      </c>
      <c r="T40" s="177" t="s">
        <v>147</v>
      </c>
      <c r="U40" s="160">
        <v>0.317</v>
      </c>
      <c r="V40" s="160">
        <f>ROUND(E40*U40,2)</f>
        <v>3.23</v>
      </c>
      <c r="W40" s="160"/>
      <c r="X40" s="160" t="s">
        <v>148</v>
      </c>
      <c r="Y40" s="160" t="s">
        <v>149</v>
      </c>
      <c r="Z40" s="150"/>
      <c r="AA40" s="150"/>
      <c r="AB40" s="150"/>
      <c r="AC40" s="150"/>
      <c r="AD40" s="150"/>
      <c r="AE40" s="150"/>
      <c r="AF40" s="150"/>
      <c r="AG40" s="150" t="s">
        <v>150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2" x14ac:dyDescent="0.2">
      <c r="A41" s="157"/>
      <c r="B41" s="158"/>
      <c r="C41" s="254" t="s">
        <v>191</v>
      </c>
      <c r="D41" s="255"/>
      <c r="E41" s="255"/>
      <c r="F41" s="255"/>
      <c r="G41" s="255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155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85" t="str">
        <f>C41</f>
        <v>nebo vybourání otvorů průřezové plochy přes 4 m2 v příčkách, včetně pomocného lešení o výšce podlahy do 1900 mm a pro zatížení do 1,5 kPa  (150 kg/m2),</v>
      </c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189" t="s">
        <v>192</v>
      </c>
      <c r="D42" s="161"/>
      <c r="E42" s="162">
        <v>11.7925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157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3" x14ac:dyDescent="0.2">
      <c r="A43" s="157"/>
      <c r="B43" s="158"/>
      <c r="C43" s="189" t="s">
        <v>193</v>
      </c>
      <c r="D43" s="161"/>
      <c r="E43" s="162">
        <v>-1.6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157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1">
        <v>11</v>
      </c>
      <c r="B44" s="172" t="s">
        <v>194</v>
      </c>
      <c r="C44" s="188" t="s">
        <v>195</v>
      </c>
      <c r="D44" s="173" t="s">
        <v>153</v>
      </c>
      <c r="E44" s="174">
        <v>17.179500000000001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6.7000000000000002E-4</v>
      </c>
      <c r="O44" s="174">
        <f>ROUND(E44*N44,2)</f>
        <v>0.01</v>
      </c>
      <c r="P44" s="174">
        <v>0.18</v>
      </c>
      <c r="Q44" s="174">
        <f>ROUND(E44*P44,2)</f>
        <v>3.09</v>
      </c>
      <c r="R44" s="176" t="s">
        <v>190</v>
      </c>
      <c r="S44" s="176" t="s">
        <v>147</v>
      </c>
      <c r="T44" s="177" t="s">
        <v>147</v>
      </c>
      <c r="U44" s="160">
        <v>0.23200000000000001</v>
      </c>
      <c r="V44" s="160">
        <f>ROUND(E44*U44,2)</f>
        <v>3.99</v>
      </c>
      <c r="W44" s="160"/>
      <c r="X44" s="160" t="s">
        <v>148</v>
      </c>
      <c r="Y44" s="160" t="s">
        <v>149</v>
      </c>
      <c r="Z44" s="150"/>
      <c r="AA44" s="150"/>
      <c r="AB44" s="150"/>
      <c r="AC44" s="150"/>
      <c r="AD44" s="150"/>
      <c r="AE44" s="150"/>
      <c r="AF44" s="150"/>
      <c r="AG44" s="150" t="s">
        <v>150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2" x14ac:dyDescent="0.2">
      <c r="A45" s="157"/>
      <c r="B45" s="158"/>
      <c r="C45" s="254" t="s">
        <v>191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155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85" t="str">
        <f>C45</f>
        <v>nebo vybourání otvorů průřezové plochy přes 4 m2 v příčkách, včetně pomocného lešení o výšce podlahy do 1900 mm a pro zatížení do 1,5 kPa  (150 kg/m2),</v>
      </c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189" t="s">
        <v>196</v>
      </c>
      <c r="D46" s="161"/>
      <c r="E46" s="162">
        <v>2.9049999999999998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157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189" t="s">
        <v>197</v>
      </c>
      <c r="D47" s="161"/>
      <c r="E47" s="162">
        <v>16.264500000000002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157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189" t="s">
        <v>198</v>
      </c>
      <c r="D48" s="161"/>
      <c r="E48" s="162">
        <v>-3.6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157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189" t="s">
        <v>199</v>
      </c>
      <c r="D49" s="161"/>
      <c r="E49" s="162">
        <v>1.61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157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71">
        <v>12</v>
      </c>
      <c r="B50" s="172" t="s">
        <v>200</v>
      </c>
      <c r="C50" s="188" t="s">
        <v>201</v>
      </c>
      <c r="D50" s="173" t="s">
        <v>178</v>
      </c>
      <c r="E50" s="174">
        <v>1.47963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2.2000000000000002</v>
      </c>
      <c r="Q50" s="174">
        <f>ROUND(E50*P50,2)</f>
        <v>3.26</v>
      </c>
      <c r="R50" s="176" t="s">
        <v>190</v>
      </c>
      <c r="S50" s="176" t="s">
        <v>147</v>
      </c>
      <c r="T50" s="177" t="s">
        <v>147</v>
      </c>
      <c r="U50" s="160">
        <v>11.32</v>
      </c>
      <c r="V50" s="160">
        <f>ROUND(E50*U50,2)</f>
        <v>16.75</v>
      </c>
      <c r="W50" s="160"/>
      <c r="X50" s="160" t="s">
        <v>148</v>
      </c>
      <c r="Y50" s="160" t="s">
        <v>149</v>
      </c>
      <c r="Z50" s="150"/>
      <c r="AA50" s="150"/>
      <c r="AB50" s="150"/>
      <c r="AC50" s="150"/>
      <c r="AD50" s="150"/>
      <c r="AE50" s="150"/>
      <c r="AF50" s="150"/>
      <c r="AG50" s="150" t="s">
        <v>150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189" t="s">
        <v>202</v>
      </c>
      <c r="D51" s="161"/>
      <c r="E51" s="162">
        <v>1.47963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157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1">
        <v>13</v>
      </c>
      <c r="B52" s="172" t="s">
        <v>203</v>
      </c>
      <c r="C52" s="188" t="s">
        <v>204</v>
      </c>
      <c r="D52" s="173" t="s">
        <v>153</v>
      </c>
      <c r="E52" s="174">
        <v>17.908999999999999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</v>
      </c>
      <c r="O52" s="174">
        <f>ROUND(E52*N52,2)</f>
        <v>0</v>
      </c>
      <c r="P52" s="174">
        <v>0.02</v>
      </c>
      <c r="Q52" s="174">
        <f>ROUND(E52*P52,2)</f>
        <v>0.36</v>
      </c>
      <c r="R52" s="176" t="s">
        <v>190</v>
      </c>
      <c r="S52" s="176" t="s">
        <v>147</v>
      </c>
      <c r="T52" s="177" t="s">
        <v>147</v>
      </c>
      <c r="U52" s="160">
        <v>0.23</v>
      </c>
      <c r="V52" s="160">
        <f>ROUND(E52*U52,2)</f>
        <v>4.12</v>
      </c>
      <c r="W52" s="160"/>
      <c r="X52" s="160" t="s">
        <v>148</v>
      </c>
      <c r="Y52" s="160" t="s">
        <v>149</v>
      </c>
      <c r="Z52" s="150"/>
      <c r="AA52" s="150"/>
      <c r="AB52" s="150"/>
      <c r="AC52" s="150"/>
      <c r="AD52" s="150"/>
      <c r="AE52" s="150"/>
      <c r="AF52" s="150"/>
      <c r="AG52" s="150" t="s">
        <v>150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2" x14ac:dyDescent="0.2">
      <c r="A53" s="157"/>
      <c r="B53" s="158"/>
      <c r="C53" s="254" t="s">
        <v>205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155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189" t="s">
        <v>206</v>
      </c>
      <c r="D54" s="161"/>
      <c r="E54" s="162">
        <v>2.4649999999999999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157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189" t="s">
        <v>207</v>
      </c>
      <c r="D55" s="161"/>
      <c r="E55" s="162">
        <v>15.444000000000001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157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1">
        <v>14</v>
      </c>
      <c r="B56" s="172" t="s">
        <v>208</v>
      </c>
      <c r="C56" s="188" t="s">
        <v>209</v>
      </c>
      <c r="D56" s="173" t="s">
        <v>145</v>
      </c>
      <c r="E56" s="174">
        <v>5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0</v>
      </c>
      <c r="O56" s="174">
        <f>ROUND(E56*N56,2)</f>
        <v>0</v>
      </c>
      <c r="P56" s="174">
        <v>0</v>
      </c>
      <c r="Q56" s="174">
        <f>ROUND(E56*P56,2)</f>
        <v>0</v>
      </c>
      <c r="R56" s="176" t="s">
        <v>190</v>
      </c>
      <c r="S56" s="176" t="s">
        <v>147</v>
      </c>
      <c r="T56" s="177" t="s">
        <v>147</v>
      </c>
      <c r="U56" s="160">
        <v>0.05</v>
      </c>
      <c r="V56" s="160">
        <f>ROUND(E56*U56,2)</f>
        <v>0.25</v>
      </c>
      <c r="W56" s="160"/>
      <c r="X56" s="160" t="s">
        <v>148</v>
      </c>
      <c r="Y56" s="160" t="s">
        <v>149</v>
      </c>
      <c r="Z56" s="150"/>
      <c r="AA56" s="150"/>
      <c r="AB56" s="150"/>
      <c r="AC56" s="150"/>
      <c r="AD56" s="150"/>
      <c r="AE56" s="150"/>
      <c r="AF56" s="150"/>
      <c r="AG56" s="150" t="s">
        <v>150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254" t="s">
        <v>210</v>
      </c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155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33.75" outlineLevel="1" x14ac:dyDescent="0.2">
      <c r="A58" s="171">
        <v>15</v>
      </c>
      <c r="B58" s="172" t="s">
        <v>211</v>
      </c>
      <c r="C58" s="188" t="s">
        <v>212</v>
      </c>
      <c r="D58" s="173" t="s">
        <v>153</v>
      </c>
      <c r="E58" s="174">
        <v>6.8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1.17E-3</v>
      </c>
      <c r="O58" s="174">
        <f>ROUND(E58*N58,2)</f>
        <v>0.01</v>
      </c>
      <c r="P58" s="174">
        <v>7.5999999999999998E-2</v>
      </c>
      <c r="Q58" s="174">
        <f>ROUND(E58*P58,2)</f>
        <v>0.52</v>
      </c>
      <c r="R58" s="176" t="s">
        <v>190</v>
      </c>
      <c r="S58" s="176" t="s">
        <v>147</v>
      </c>
      <c r="T58" s="177" t="s">
        <v>147</v>
      </c>
      <c r="U58" s="160">
        <v>0.93899999999999995</v>
      </c>
      <c r="V58" s="160">
        <f>ROUND(E58*U58,2)</f>
        <v>6.39</v>
      </c>
      <c r="W58" s="160"/>
      <c r="X58" s="160" t="s">
        <v>148</v>
      </c>
      <c r="Y58" s="160" t="s">
        <v>149</v>
      </c>
      <c r="Z58" s="150"/>
      <c r="AA58" s="150"/>
      <c r="AB58" s="150"/>
      <c r="AC58" s="150"/>
      <c r="AD58" s="150"/>
      <c r="AE58" s="150"/>
      <c r="AF58" s="150"/>
      <c r="AG58" s="150" t="s">
        <v>150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2" x14ac:dyDescent="0.2">
      <c r="A59" s="157"/>
      <c r="B59" s="158"/>
      <c r="C59" s="189" t="s">
        <v>213</v>
      </c>
      <c r="D59" s="161"/>
      <c r="E59" s="162">
        <v>6.8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157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2.5" outlineLevel="1" x14ac:dyDescent="0.2">
      <c r="A60" s="171">
        <v>16</v>
      </c>
      <c r="B60" s="172" t="s">
        <v>214</v>
      </c>
      <c r="C60" s="188" t="s">
        <v>215</v>
      </c>
      <c r="D60" s="173" t="s">
        <v>145</v>
      </c>
      <c r="E60" s="174">
        <v>7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3.4000000000000002E-4</v>
      </c>
      <c r="O60" s="174">
        <f>ROUND(E60*N60,2)</f>
        <v>0</v>
      </c>
      <c r="P60" s="174">
        <v>2.5000000000000001E-2</v>
      </c>
      <c r="Q60" s="174">
        <f>ROUND(E60*P60,2)</f>
        <v>0.18</v>
      </c>
      <c r="R60" s="176" t="s">
        <v>190</v>
      </c>
      <c r="S60" s="176" t="s">
        <v>147</v>
      </c>
      <c r="T60" s="177" t="s">
        <v>147</v>
      </c>
      <c r="U60" s="160">
        <v>0.21299999999999999</v>
      </c>
      <c r="V60" s="160">
        <f>ROUND(E60*U60,2)</f>
        <v>1.49</v>
      </c>
      <c r="W60" s="160"/>
      <c r="X60" s="160" t="s">
        <v>148</v>
      </c>
      <c r="Y60" s="160" t="s">
        <v>149</v>
      </c>
      <c r="Z60" s="150"/>
      <c r="AA60" s="150"/>
      <c r="AB60" s="150"/>
      <c r="AC60" s="150"/>
      <c r="AD60" s="150"/>
      <c r="AE60" s="150"/>
      <c r="AF60" s="150"/>
      <c r="AG60" s="150" t="s">
        <v>150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2" x14ac:dyDescent="0.2">
      <c r="A61" s="157"/>
      <c r="B61" s="158"/>
      <c r="C61" s="254" t="s">
        <v>216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155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2.5" outlineLevel="1" x14ac:dyDescent="0.2">
      <c r="A62" s="171">
        <v>17</v>
      </c>
      <c r="B62" s="172" t="s">
        <v>217</v>
      </c>
      <c r="C62" s="188" t="s">
        <v>218</v>
      </c>
      <c r="D62" s="173" t="s">
        <v>178</v>
      </c>
      <c r="E62" s="174">
        <v>0.108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1.82E-3</v>
      </c>
      <c r="O62" s="174">
        <f>ROUND(E62*N62,2)</f>
        <v>0</v>
      </c>
      <c r="P62" s="174">
        <v>1.8</v>
      </c>
      <c r="Q62" s="174">
        <f>ROUND(E62*P62,2)</f>
        <v>0.19</v>
      </c>
      <c r="R62" s="176" t="s">
        <v>190</v>
      </c>
      <c r="S62" s="176" t="s">
        <v>147</v>
      </c>
      <c r="T62" s="177" t="s">
        <v>147</v>
      </c>
      <c r="U62" s="160">
        <v>3.1960000000000002</v>
      </c>
      <c r="V62" s="160">
        <f>ROUND(E62*U62,2)</f>
        <v>0.35</v>
      </c>
      <c r="W62" s="160"/>
      <c r="X62" s="160" t="s">
        <v>148</v>
      </c>
      <c r="Y62" s="160" t="s">
        <v>149</v>
      </c>
      <c r="Z62" s="150"/>
      <c r="AA62" s="150"/>
      <c r="AB62" s="150"/>
      <c r="AC62" s="150"/>
      <c r="AD62" s="150"/>
      <c r="AE62" s="150"/>
      <c r="AF62" s="150"/>
      <c r="AG62" s="150" t="s">
        <v>150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2" x14ac:dyDescent="0.2">
      <c r="A63" s="157"/>
      <c r="B63" s="158"/>
      <c r="C63" s="254" t="s">
        <v>216</v>
      </c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155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189" t="s">
        <v>219</v>
      </c>
      <c r="D64" s="161"/>
      <c r="E64" s="162">
        <v>0.108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157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1">
        <v>18</v>
      </c>
      <c r="B65" s="172" t="s">
        <v>220</v>
      </c>
      <c r="C65" s="188" t="s">
        <v>221</v>
      </c>
      <c r="D65" s="173" t="s">
        <v>222</v>
      </c>
      <c r="E65" s="174">
        <v>7.5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0.16500000000000001</v>
      </c>
      <c r="Q65" s="174">
        <f>ROUND(E65*P65,2)</f>
        <v>1.24</v>
      </c>
      <c r="R65" s="176" t="s">
        <v>190</v>
      </c>
      <c r="S65" s="176" t="s">
        <v>147</v>
      </c>
      <c r="T65" s="177" t="s">
        <v>147</v>
      </c>
      <c r="U65" s="160">
        <v>2.2759999999999998</v>
      </c>
      <c r="V65" s="160">
        <f>ROUND(E65*U65,2)</f>
        <v>17.07</v>
      </c>
      <c r="W65" s="160"/>
      <c r="X65" s="160" t="s">
        <v>148</v>
      </c>
      <c r="Y65" s="160" t="s">
        <v>149</v>
      </c>
      <c r="Z65" s="150"/>
      <c r="AA65" s="150"/>
      <c r="AB65" s="150"/>
      <c r="AC65" s="150"/>
      <c r="AD65" s="150"/>
      <c r="AE65" s="150"/>
      <c r="AF65" s="150"/>
      <c r="AG65" s="150" t="s">
        <v>150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2" x14ac:dyDescent="0.2">
      <c r="A66" s="157"/>
      <c r="B66" s="158"/>
      <c r="C66" s="254" t="s">
        <v>223</v>
      </c>
      <c r="D66" s="255"/>
      <c r="E66" s="255"/>
      <c r="F66" s="255"/>
      <c r="G66" s="255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155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2" x14ac:dyDescent="0.2">
      <c r="A67" s="157"/>
      <c r="B67" s="158"/>
      <c r="C67" s="189" t="s">
        <v>224</v>
      </c>
      <c r="D67" s="161"/>
      <c r="E67" s="162">
        <v>2.5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157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189" t="s">
        <v>225</v>
      </c>
      <c r="D68" s="161"/>
      <c r="E68" s="162">
        <v>2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157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189" t="s">
        <v>226</v>
      </c>
      <c r="D69" s="161"/>
      <c r="E69" s="162">
        <v>3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157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2.5" outlineLevel="1" x14ac:dyDescent="0.2">
      <c r="A70" s="171">
        <v>19</v>
      </c>
      <c r="B70" s="172" t="s">
        <v>227</v>
      </c>
      <c r="C70" s="188" t="s">
        <v>228</v>
      </c>
      <c r="D70" s="173" t="s">
        <v>153</v>
      </c>
      <c r="E70" s="174">
        <v>41.764000000000003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0.02</v>
      </c>
      <c r="Q70" s="174">
        <f>ROUND(E70*P70,2)</f>
        <v>0.84</v>
      </c>
      <c r="R70" s="176" t="s">
        <v>190</v>
      </c>
      <c r="S70" s="176" t="s">
        <v>147</v>
      </c>
      <c r="T70" s="177" t="s">
        <v>147</v>
      </c>
      <c r="U70" s="160">
        <v>0.13</v>
      </c>
      <c r="V70" s="160">
        <f>ROUND(E70*U70,2)</f>
        <v>5.43</v>
      </c>
      <c r="W70" s="160"/>
      <c r="X70" s="160" t="s">
        <v>148</v>
      </c>
      <c r="Y70" s="160" t="s">
        <v>149</v>
      </c>
      <c r="Z70" s="150"/>
      <c r="AA70" s="150"/>
      <c r="AB70" s="150"/>
      <c r="AC70" s="150"/>
      <c r="AD70" s="150"/>
      <c r="AE70" s="150"/>
      <c r="AF70" s="150"/>
      <c r="AG70" s="150" t="s">
        <v>150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2" x14ac:dyDescent="0.2">
      <c r="A71" s="157"/>
      <c r="B71" s="158"/>
      <c r="C71" s="189" t="s">
        <v>229</v>
      </c>
      <c r="D71" s="161"/>
      <c r="E71" s="162">
        <v>47.859000000000002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157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189" t="s">
        <v>175</v>
      </c>
      <c r="D72" s="161"/>
      <c r="E72" s="162">
        <v>-6.0949999999999998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157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71">
        <v>20</v>
      </c>
      <c r="B73" s="172" t="s">
        <v>230</v>
      </c>
      <c r="C73" s="188" t="s">
        <v>231</v>
      </c>
      <c r="D73" s="173" t="s">
        <v>153</v>
      </c>
      <c r="E73" s="174">
        <v>47.924999999999997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0</v>
      </c>
      <c r="O73" s="174">
        <f>ROUND(E73*N73,2)</f>
        <v>0</v>
      </c>
      <c r="P73" s="174">
        <v>6.8000000000000005E-2</v>
      </c>
      <c r="Q73" s="174">
        <f>ROUND(E73*P73,2)</f>
        <v>3.26</v>
      </c>
      <c r="R73" s="176" t="s">
        <v>190</v>
      </c>
      <c r="S73" s="176" t="s">
        <v>147</v>
      </c>
      <c r="T73" s="177" t="s">
        <v>147</v>
      </c>
      <c r="U73" s="160">
        <v>0.3</v>
      </c>
      <c r="V73" s="160">
        <f>ROUND(E73*U73,2)</f>
        <v>14.38</v>
      </c>
      <c r="W73" s="160"/>
      <c r="X73" s="160" t="s">
        <v>148</v>
      </c>
      <c r="Y73" s="160" t="s">
        <v>149</v>
      </c>
      <c r="Z73" s="150"/>
      <c r="AA73" s="150"/>
      <c r="AB73" s="150"/>
      <c r="AC73" s="150"/>
      <c r="AD73" s="150"/>
      <c r="AE73" s="150"/>
      <c r="AF73" s="150"/>
      <c r="AG73" s="150" t="s">
        <v>150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254" t="s">
        <v>232</v>
      </c>
      <c r="D74" s="255"/>
      <c r="E74" s="255"/>
      <c r="F74" s="255"/>
      <c r="G74" s="255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155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2" x14ac:dyDescent="0.2">
      <c r="A75" s="157"/>
      <c r="B75" s="158"/>
      <c r="C75" s="189" t="s">
        <v>233</v>
      </c>
      <c r="D75" s="161"/>
      <c r="E75" s="162">
        <v>16.559999999999999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157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189" t="s">
        <v>234</v>
      </c>
      <c r="D76" s="161"/>
      <c r="E76" s="162">
        <v>-2.88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157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189" t="s">
        <v>235</v>
      </c>
      <c r="D77" s="161"/>
      <c r="E77" s="162">
        <v>19.908000000000001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157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3" x14ac:dyDescent="0.2">
      <c r="A78" s="157"/>
      <c r="B78" s="158"/>
      <c r="C78" s="189" t="s">
        <v>236</v>
      </c>
      <c r="D78" s="161"/>
      <c r="E78" s="162">
        <v>-7.65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157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3" x14ac:dyDescent="0.2">
      <c r="A79" s="157"/>
      <c r="B79" s="158"/>
      <c r="C79" s="189" t="s">
        <v>237</v>
      </c>
      <c r="D79" s="161"/>
      <c r="E79" s="162">
        <v>-1.9350000000000001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157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189" t="s">
        <v>238</v>
      </c>
      <c r="D80" s="161"/>
      <c r="E80" s="162">
        <v>8.9640000000000004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157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189" t="s">
        <v>239</v>
      </c>
      <c r="D81" s="161"/>
      <c r="E81" s="162">
        <v>-1.08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157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189" t="s">
        <v>240</v>
      </c>
      <c r="D82" s="161"/>
      <c r="E82" s="162">
        <v>8.8919999999999995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157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89" t="s">
        <v>239</v>
      </c>
      <c r="D83" s="161"/>
      <c r="E83" s="162">
        <v>-1.08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157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189" t="s">
        <v>241</v>
      </c>
      <c r="D84" s="161"/>
      <c r="E84" s="162">
        <v>9.3059999999999992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157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189" t="s">
        <v>239</v>
      </c>
      <c r="D85" s="161"/>
      <c r="E85" s="162">
        <v>-1.08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157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x14ac:dyDescent="0.2">
      <c r="A86" s="164" t="s">
        <v>141</v>
      </c>
      <c r="B86" s="165" t="s">
        <v>81</v>
      </c>
      <c r="C86" s="186" t="s">
        <v>82</v>
      </c>
      <c r="D86" s="166"/>
      <c r="E86" s="167"/>
      <c r="F86" s="168"/>
      <c r="G86" s="168">
        <f>SUMIF(AG87:AG88,"&lt;&gt;NOR",G87:G88)</f>
        <v>0</v>
      </c>
      <c r="H86" s="168"/>
      <c r="I86" s="168">
        <f>SUM(I87:I88)</f>
        <v>0</v>
      </c>
      <c r="J86" s="168"/>
      <c r="K86" s="168">
        <f>SUM(K87:K88)</f>
        <v>0</v>
      </c>
      <c r="L86" s="168"/>
      <c r="M86" s="168">
        <f>SUM(M87:M88)</f>
        <v>0</v>
      </c>
      <c r="N86" s="167"/>
      <c r="O86" s="167">
        <f>SUM(O87:O88)</f>
        <v>0</v>
      </c>
      <c r="P86" s="167"/>
      <c r="Q86" s="167">
        <f>SUM(Q87:Q88)</f>
        <v>0</v>
      </c>
      <c r="R86" s="168"/>
      <c r="S86" s="168"/>
      <c r="T86" s="169"/>
      <c r="U86" s="163"/>
      <c r="V86" s="163">
        <f>SUM(V87:V88)</f>
        <v>21.15</v>
      </c>
      <c r="W86" s="163"/>
      <c r="X86" s="163"/>
      <c r="Y86" s="163"/>
      <c r="AG86" t="s">
        <v>142</v>
      </c>
    </row>
    <row r="87" spans="1:60" ht="22.5" outlineLevel="1" x14ac:dyDescent="0.2">
      <c r="A87" s="171">
        <v>21</v>
      </c>
      <c r="B87" s="172" t="s">
        <v>242</v>
      </c>
      <c r="C87" s="188" t="s">
        <v>243</v>
      </c>
      <c r="D87" s="173" t="s">
        <v>244</v>
      </c>
      <c r="E87" s="174">
        <v>8.2061399999999995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0</v>
      </c>
      <c r="O87" s="174">
        <f>ROUND(E87*N87,2)</f>
        <v>0</v>
      </c>
      <c r="P87" s="174">
        <v>0</v>
      </c>
      <c r="Q87" s="174">
        <f>ROUND(E87*P87,2)</f>
        <v>0</v>
      </c>
      <c r="R87" s="176" t="s">
        <v>173</v>
      </c>
      <c r="S87" s="176" t="s">
        <v>147</v>
      </c>
      <c r="T87" s="177" t="s">
        <v>147</v>
      </c>
      <c r="U87" s="160">
        <v>2.577</v>
      </c>
      <c r="V87" s="160">
        <f>ROUND(E87*U87,2)</f>
        <v>21.15</v>
      </c>
      <c r="W87" s="160"/>
      <c r="X87" s="160" t="s">
        <v>245</v>
      </c>
      <c r="Y87" s="160" t="s">
        <v>149</v>
      </c>
      <c r="Z87" s="150"/>
      <c r="AA87" s="150"/>
      <c r="AB87" s="150"/>
      <c r="AC87" s="150"/>
      <c r="AD87" s="150"/>
      <c r="AE87" s="150"/>
      <c r="AF87" s="150"/>
      <c r="AG87" s="150" t="s">
        <v>246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254" t="s">
        <v>247</v>
      </c>
      <c r="D88" s="255"/>
      <c r="E88" s="255"/>
      <c r="F88" s="255"/>
      <c r="G88" s="255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155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164" t="s">
        <v>141</v>
      </c>
      <c r="B89" s="165" t="s">
        <v>83</v>
      </c>
      <c r="C89" s="186" t="s">
        <v>84</v>
      </c>
      <c r="D89" s="166"/>
      <c r="E89" s="167"/>
      <c r="F89" s="168"/>
      <c r="G89" s="168">
        <f>SUMIF(AG90:AG93,"&lt;&gt;NOR",G90:G93)</f>
        <v>0</v>
      </c>
      <c r="H89" s="168"/>
      <c r="I89" s="168">
        <f>SUM(I90:I93)</f>
        <v>0</v>
      </c>
      <c r="J89" s="168"/>
      <c r="K89" s="168">
        <f>SUM(K90:K93)</f>
        <v>0</v>
      </c>
      <c r="L89" s="168"/>
      <c r="M89" s="168">
        <f>SUM(M90:M93)</f>
        <v>0</v>
      </c>
      <c r="N89" s="167"/>
      <c r="O89" s="167">
        <f>SUM(O90:O93)</f>
        <v>6.0000000000000005E-2</v>
      </c>
      <c r="P89" s="167"/>
      <c r="Q89" s="167">
        <f>SUM(Q90:Q93)</f>
        <v>0</v>
      </c>
      <c r="R89" s="168"/>
      <c r="S89" s="168"/>
      <c r="T89" s="169"/>
      <c r="U89" s="163"/>
      <c r="V89" s="163">
        <f>SUM(V90:V93)</f>
        <v>11.74</v>
      </c>
      <c r="W89" s="163"/>
      <c r="X89" s="163"/>
      <c r="Y89" s="163"/>
      <c r="AG89" t="s">
        <v>142</v>
      </c>
    </row>
    <row r="90" spans="1:60" outlineLevel="1" x14ac:dyDescent="0.2">
      <c r="A90" s="171">
        <v>22</v>
      </c>
      <c r="B90" s="172" t="s">
        <v>248</v>
      </c>
      <c r="C90" s="188" t="s">
        <v>249</v>
      </c>
      <c r="D90" s="173" t="s">
        <v>153</v>
      </c>
      <c r="E90" s="174">
        <v>18.8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2.63E-3</v>
      </c>
      <c r="O90" s="174">
        <f>ROUND(E90*N90,2)</f>
        <v>0.05</v>
      </c>
      <c r="P90" s="174">
        <v>0</v>
      </c>
      <c r="Q90" s="174">
        <f>ROUND(E90*P90,2)</f>
        <v>0</v>
      </c>
      <c r="R90" s="176" t="s">
        <v>250</v>
      </c>
      <c r="S90" s="176" t="s">
        <v>147</v>
      </c>
      <c r="T90" s="177" t="s">
        <v>147</v>
      </c>
      <c r="U90" s="160">
        <v>0.38500000000000001</v>
      </c>
      <c r="V90" s="160">
        <f>ROUND(E90*U90,2)</f>
        <v>7.24</v>
      </c>
      <c r="W90" s="160"/>
      <c r="X90" s="160" t="s">
        <v>148</v>
      </c>
      <c r="Y90" s="160" t="s">
        <v>149</v>
      </c>
      <c r="Z90" s="150"/>
      <c r="AA90" s="150"/>
      <c r="AB90" s="150"/>
      <c r="AC90" s="150"/>
      <c r="AD90" s="150"/>
      <c r="AE90" s="150"/>
      <c r="AF90" s="150"/>
      <c r="AG90" s="150" t="s">
        <v>150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">
      <c r="A91" s="157"/>
      <c r="B91" s="158"/>
      <c r="C91" s="189" t="s">
        <v>251</v>
      </c>
      <c r="D91" s="161"/>
      <c r="E91" s="162">
        <v>18.8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157</v>
      </c>
      <c r="AH91" s="150">
        <v>5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1">
        <v>23</v>
      </c>
      <c r="B92" s="172" t="s">
        <v>252</v>
      </c>
      <c r="C92" s="188" t="s">
        <v>253</v>
      </c>
      <c r="D92" s="173" t="s">
        <v>222</v>
      </c>
      <c r="E92" s="174">
        <v>45.012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4">
        <v>1.8000000000000001E-4</v>
      </c>
      <c r="O92" s="174">
        <f>ROUND(E92*N92,2)</f>
        <v>0.01</v>
      </c>
      <c r="P92" s="174">
        <v>0</v>
      </c>
      <c r="Q92" s="174">
        <f>ROUND(E92*P92,2)</f>
        <v>0</v>
      </c>
      <c r="R92" s="176" t="s">
        <v>250</v>
      </c>
      <c r="S92" s="176" t="s">
        <v>147</v>
      </c>
      <c r="T92" s="177" t="s">
        <v>147</v>
      </c>
      <c r="U92" s="160">
        <v>0.1</v>
      </c>
      <c r="V92" s="160">
        <f>ROUND(E92*U92,2)</f>
        <v>4.5</v>
      </c>
      <c r="W92" s="160"/>
      <c r="X92" s="160" t="s">
        <v>148</v>
      </c>
      <c r="Y92" s="160" t="s">
        <v>149</v>
      </c>
      <c r="Z92" s="150"/>
      <c r="AA92" s="150"/>
      <c r="AB92" s="150"/>
      <c r="AC92" s="150"/>
      <c r="AD92" s="150"/>
      <c r="AE92" s="150"/>
      <c r="AF92" s="150"/>
      <c r="AG92" s="150" t="s">
        <v>150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2" x14ac:dyDescent="0.2">
      <c r="A93" s="157"/>
      <c r="B93" s="158"/>
      <c r="C93" s="189" t="s">
        <v>254</v>
      </c>
      <c r="D93" s="161"/>
      <c r="E93" s="162">
        <v>45.012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157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x14ac:dyDescent="0.2">
      <c r="A94" s="164" t="s">
        <v>141</v>
      </c>
      <c r="B94" s="165" t="s">
        <v>85</v>
      </c>
      <c r="C94" s="186" t="s">
        <v>86</v>
      </c>
      <c r="D94" s="166"/>
      <c r="E94" s="167"/>
      <c r="F94" s="168"/>
      <c r="G94" s="168">
        <f>SUMIF(AG95:AG112,"&lt;&gt;NOR",G95:G112)</f>
        <v>0</v>
      </c>
      <c r="H94" s="168"/>
      <c r="I94" s="168">
        <f>SUM(I95:I112)</f>
        <v>0</v>
      </c>
      <c r="J94" s="168"/>
      <c r="K94" s="168">
        <f>SUM(K95:K112)</f>
        <v>0</v>
      </c>
      <c r="L94" s="168"/>
      <c r="M94" s="168">
        <f>SUM(M95:M112)</f>
        <v>0</v>
      </c>
      <c r="N94" s="167"/>
      <c r="O94" s="167">
        <f>SUM(O95:O112)</f>
        <v>0.01</v>
      </c>
      <c r="P94" s="167"/>
      <c r="Q94" s="167">
        <f>SUM(Q95:Q112)</f>
        <v>0</v>
      </c>
      <c r="R94" s="168"/>
      <c r="S94" s="168"/>
      <c r="T94" s="169"/>
      <c r="U94" s="163"/>
      <c r="V94" s="163">
        <f>SUM(V95:V112)</f>
        <v>9.6999999999999993</v>
      </c>
      <c r="W94" s="163"/>
      <c r="X94" s="163"/>
      <c r="Y94" s="163"/>
      <c r="AG94" t="s">
        <v>142</v>
      </c>
    </row>
    <row r="95" spans="1:60" outlineLevel="1" x14ac:dyDescent="0.2">
      <c r="A95" s="171">
        <v>24</v>
      </c>
      <c r="B95" s="172" t="s">
        <v>255</v>
      </c>
      <c r="C95" s="188" t="s">
        <v>256</v>
      </c>
      <c r="D95" s="173" t="s">
        <v>222</v>
      </c>
      <c r="E95" s="174">
        <v>9.1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4">
        <v>4.6999999999999999E-4</v>
      </c>
      <c r="O95" s="174">
        <f>ROUND(E95*N95,2)</f>
        <v>0</v>
      </c>
      <c r="P95" s="174">
        <v>0</v>
      </c>
      <c r="Q95" s="174">
        <f>ROUND(E95*P95,2)</f>
        <v>0</v>
      </c>
      <c r="R95" s="176" t="s">
        <v>257</v>
      </c>
      <c r="S95" s="176" t="s">
        <v>147</v>
      </c>
      <c r="T95" s="177" t="s">
        <v>147</v>
      </c>
      <c r="U95" s="160">
        <v>0.35899999999999999</v>
      </c>
      <c r="V95" s="160">
        <f>ROUND(E95*U95,2)</f>
        <v>3.27</v>
      </c>
      <c r="W95" s="160"/>
      <c r="X95" s="160" t="s">
        <v>148</v>
      </c>
      <c r="Y95" s="160" t="s">
        <v>149</v>
      </c>
      <c r="Z95" s="150"/>
      <c r="AA95" s="150"/>
      <c r="AB95" s="150"/>
      <c r="AC95" s="150"/>
      <c r="AD95" s="150"/>
      <c r="AE95" s="150"/>
      <c r="AF95" s="150"/>
      <c r="AG95" s="150" t="s">
        <v>150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254" t="s">
        <v>258</v>
      </c>
      <c r="D96" s="255"/>
      <c r="E96" s="255"/>
      <c r="F96" s="255"/>
      <c r="G96" s="255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155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250" t="s">
        <v>259</v>
      </c>
      <c r="D97" s="251"/>
      <c r="E97" s="251"/>
      <c r="F97" s="251"/>
      <c r="G97" s="251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260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2" x14ac:dyDescent="0.2">
      <c r="A98" s="157"/>
      <c r="B98" s="158"/>
      <c r="C98" s="189" t="s">
        <v>261</v>
      </c>
      <c r="D98" s="161"/>
      <c r="E98" s="162">
        <v>9.1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157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1">
        <v>25</v>
      </c>
      <c r="B99" s="172" t="s">
        <v>262</v>
      </c>
      <c r="C99" s="188" t="s">
        <v>263</v>
      </c>
      <c r="D99" s="173" t="s">
        <v>222</v>
      </c>
      <c r="E99" s="174">
        <v>3.6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1.5200000000000001E-3</v>
      </c>
      <c r="O99" s="174">
        <f>ROUND(E99*N99,2)</f>
        <v>0.01</v>
      </c>
      <c r="P99" s="174">
        <v>0</v>
      </c>
      <c r="Q99" s="174">
        <f>ROUND(E99*P99,2)</f>
        <v>0</v>
      </c>
      <c r="R99" s="176" t="s">
        <v>257</v>
      </c>
      <c r="S99" s="176" t="s">
        <v>147</v>
      </c>
      <c r="T99" s="177" t="s">
        <v>147</v>
      </c>
      <c r="U99" s="160">
        <v>1.173</v>
      </c>
      <c r="V99" s="160">
        <f>ROUND(E99*U99,2)</f>
        <v>4.22</v>
      </c>
      <c r="W99" s="160"/>
      <c r="X99" s="160" t="s">
        <v>148</v>
      </c>
      <c r="Y99" s="160" t="s">
        <v>149</v>
      </c>
      <c r="Z99" s="150"/>
      <c r="AA99" s="150"/>
      <c r="AB99" s="150"/>
      <c r="AC99" s="150"/>
      <c r="AD99" s="150"/>
      <c r="AE99" s="150"/>
      <c r="AF99" s="150"/>
      <c r="AG99" s="150" t="s">
        <v>150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2" x14ac:dyDescent="0.2">
      <c r="A100" s="157"/>
      <c r="B100" s="158"/>
      <c r="C100" s="254" t="s">
        <v>258</v>
      </c>
      <c r="D100" s="255"/>
      <c r="E100" s="255"/>
      <c r="F100" s="255"/>
      <c r="G100" s="255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155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2" x14ac:dyDescent="0.2">
      <c r="A101" s="157"/>
      <c r="B101" s="158"/>
      <c r="C101" s="250" t="s">
        <v>259</v>
      </c>
      <c r="D101" s="251"/>
      <c r="E101" s="251"/>
      <c r="F101" s="251"/>
      <c r="G101" s="251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260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2" x14ac:dyDescent="0.2">
      <c r="A102" s="157"/>
      <c r="B102" s="158"/>
      <c r="C102" s="189" t="s">
        <v>264</v>
      </c>
      <c r="D102" s="161"/>
      <c r="E102" s="162">
        <v>3.6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157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1">
        <v>26</v>
      </c>
      <c r="B103" s="172" t="s">
        <v>265</v>
      </c>
      <c r="C103" s="188" t="s">
        <v>266</v>
      </c>
      <c r="D103" s="173" t="s">
        <v>145</v>
      </c>
      <c r="E103" s="174">
        <v>3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0</v>
      </c>
      <c r="O103" s="174">
        <f>ROUND(E103*N103,2)</f>
        <v>0</v>
      </c>
      <c r="P103" s="174">
        <v>0</v>
      </c>
      <c r="Q103" s="174">
        <f>ROUND(E103*P103,2)</f>
        <v>0</v>
      </c>
      <c r="R103" s="176" t="s">
        <v>257</v>
      </c>
      <c r="S103" s="176" t="s">
        <v>147</v>
      </c>
      <c r="T103" s="177" t="s">
        <v>147</v>
      </c>
      <c r="U103" s="160">
        <v>0.157</v>
      </c>
      <c r="V103" s="160">
        <f>ROUND(E103*U103,2)</f>
        <v>0.47</v>
      </c>
      <c r="W103" s="160"/>
      <c r="X103" s="160" t="s">
        <v>148</v>
      </c>
      <c r="Y103" s="160" t="s">
        <v>149</v>
      </c>
      <c r="Z103" s="150"/>
      <c r="AA103" s="150"/>
      <c r="AB103" s="150"/>
      <c r="AC103" s="150"/>
      <c r="AD103" s="150"/>
      <c r="AE103" s="150"/>
      <c r="AF103" s="150"/>
      <c r="AG103" s="150" t="s">
        <v>150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2" x14ac:dyDescent="0.2">
      <c r="A104" s="157"/>
      <c r="B104" s="158"/>
      <c r="C104" s="254" t="s">
        <v>267</v>
      </c>
      <c r="D104" s="255"/>
      <c r="E104" s="255"/>
      <c r="F104" s="255"/>
      <c r="G104" s="255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155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1">
        <v>27</v>
      </c>
      <c r="B105" s="172" t="s">
        <v>268</v>
      </c>
      <c r="C105" s="188" t="s">
        <v>269</v>
      </c>
      <c r="D105" s="173" t="s">
        <v>145</v>
      </c>
      <c r="E105" s="174">
        <v>2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0</v>
      </c>
      <c r="O105" s="174">
        <f>ROUND(E105*N105,2)</f>
        <v>0</v>
      </c>
      <c r="P105" s="174">
        <v>0</v>
      </c>
      <c r="Q105" s="174">
        <f>ROUND(E105*P105,2)</f>
        <v>0</v>
      </c>
      <c r="R105" s="176" t="s">
        <v>257</v>
      </c>
      <c r="S105" s="176" t="s">
        <v>147</v>
      </c>
      <c r="T105" s="177" t="s">
        <v>147</v>
      </c>
      <c r="U105" s="160">
        <v>0.17399999999999999</v>
      </c>
      <c r="V105" s="160">
        <f>ROUND(E105*U105,2)</f>
        <v>0.35</v>
      </c>
      <c r="W105" s="160"/>
      <c r="X105" s="160" t="s">
        <v>148</v>
      </c>
      <c r="Y105" s="160" t="s">
        <v>149</v>
      </c>
      <c r="Z105" s="150"/>
      <c r="AA105" s="150"/>
      <c r="AB105" s="150"/>
      <c r="AC105" s="150"/>
      <c r="AD105" s="150"/>
      <c r="AE105" s="150"/>
      <c r="AF105" s="150"/>
      <c r="AG105" s="150" t="s">
        <v>150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2" x14ac:dyDescent="0.2">
      <c r="A106" s="157"/>
      <c r="B106" s="158"/>
      <c r="C106" s="254" t="s">
        <v>267</v>
      </c>
      <c r="D106" s="255"/>
      <c r="E106" s="255"/>
      <c r="F106" s="255"/>
      <c r="G106" s="255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155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1">
        <v>28</v>
      </c>
      <c r="B107" s="172" t="s">
        <v>270</v>
      </c>
      <c r="C107" s="188" t="s">
        <v>271</v>
      </c>
      <c r="D107" s="173" t="s">
        <v>145</v>
      </c>
      <c r="E107" s="174">
        <v>3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0</v>
      </c>
      <c r="O107" s="174">
        <f>ROUND(E107*N107,2)</f>
        <v>0</v>
      </c>
      <c r="P107" s="174">
        <v>0</v>
      </c>
      <c r="Q107" s="174">
        <f>ROUND(E107*P107,2)</f>
        <v>0</v>
      </c>
      <c r="R107" s="176" t="s">
        <v>257</v>
      </c>
      <c r="S107" s="176" t="s">
        <v>147</v>
      </c>
      <c r="T107" s="177" t="s">
        <v>147</v>
      </c>
      <c r="U107" s="160">
        <v>0.25900000000000001</v>
      </c>
      <c r="V107" s="160">
        <f>ROUND(E107*U107,2)</f>
        <v>0.78</v>
      </c>
      <c r="W107" s="160"/>
      <c r="X107" s="160" t="s">
        <v>148</v>
      </c>
      <c r="Y107" s="160" t="s">
        <v>149</v>
      </c>
      <c r="Z107" s="150"/>
      <c r="AA107" s="150"/>
      <c r="AB107" s="150"/>
      <c r="AC107" s="150"/>
      <c r="AD107" s="150"/>
      <c r="AE107" s="150"/>
      <c r="AF107" s="150"/>
      <c r="AG107" s="150" t="s">
        <v>150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2" x14ac:dyDescent="0.2">
      <c r="A108" s="157"/>
      <c r="B108" s="158"/>
      <c r="C108" s="254" t="s">
        <v>267</v>
      </c>
      <c r="D108" s="255"/>
      <c r="E108" s="255"/>
      <c r="F108" s="255"/>
      <c r="G108" s="255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155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1">
        <v>29</v>
      </c>
      <c r="B109" s="172" t="s">
        <v>272</v>
      </c>
      <c r="C109" s="188" t="s">
        <v>273</v>
      </c>
      <c r="D109" s="173" t="s">
        <v>222</v>
      </c>
      <c r="E109" s="174">
        <v>12.7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0</v>
      </c>
      <c r="O109" s="174">
        <f>ROUND(E109*N109,2)</f>
        <v>0</v>
      </c>
      <c r="P109" s="174">
        <v>0</v>
      </c>
      <c r="Q109" s="174">
        <f>ROUND(E109*P109,2)</f>
        <v>0</v>
      </c>
      <c r="R109" s="176" t="s">
        <v>257</v>
      </c>
      <c r="S109" s="176" t="s">
        <v>147</v>
      </c>
      <c r="T109" s="177" t="s">
        <v>147</v>
      </c>
      <c r="U109" s="160">
        <v>4.8000000000000001E-2</v>
      </c>
      <c r="V109" s="160">
        <f>ROUND(E109*U109,2)</f>
        <v>0.61</v>
      </c>
      <c r="W109" s="160"/>
      <c r="X109" s="160" t="s">
        <v>148</v>
      </c>
      <c r="Y109" s="160" t="s">
        <v>149</v>
      </c>
      <c r="Z109" s="150"/>
      <c r="AA109" s="150"/>
      <c r="AB109" s="150"/>
      <c r="AC109" s="150"/>
      <c r="AD109" s="150"/>
      <c r="AE109" s="150"/>
      <c r="AF109" s="150"/>
      <c r="AG109" s="150" t="s">
        <v>150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2" x14ac:dyDescent="0.2">
      <c r="A110" s="157"/>
      <c r="B110" s="158"/>
      <c r="C110" s="189" t="s">
        <v>274</v>
      </c>
      <c r="D110" s="161"/>
      <c r="E110" s="162">
        <v>9.1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157</v>
      </c>
      <c r="AH110" s="150">
        <v>5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3" x14ac:dyDescent="0.2">
      <c r="A111" s="157"/>
      <c r="B111" s="158"/>
      <c r="C111" s="189" t="s">
        <v>275</v>
      </c>
      <c r="D111" s="161"/>
      <c r="E111" s="162">
        <v>3.6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157</v>
      </c>
      <c r="AH111" s="150">
        <v>5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8">
        <v>30</v>
      </c>
      <c r="B112" s="179" t="s">
        <v>276</v>
      </c>
      <c r="C112" s="187" t="s">
        <v>277</v>
      </c>
      <c r="D112" s="180" t="s">
        <v>278</v>
      </c>
      <c r="E112" s="181">
        <v>3</v>
      </c>
      <c r="F112" s="182"/>
      <c r="G112" s="183">
        <f>ROUND(E112*F112,2)</f>
        <v>0</v>
      </c>
      <c r="H112" s="182"/>
      <c r="I112" s="183">
        <f>ROUND(E112*H112,2)</f>
        <v>0</v>
      </c>
      <c r="J112" s="182"/>
      <c r="K112" s="183">
        <f>ROUND(E112*J112,2)</f>
        <v>0</v>
      </c>
      <c r="L112" s="183">
        <v>21</v>
      </c>
      <c r="M112" s="183">
        <f>G112*(1+L112/100)</f>
        <v>0</v>
      </c>
      <c r="N112" s="181">
        <v>0</v>
      </c>
      <c r="O112" s="181">
        <f>ROUND(E112*N112,2)</f>
        <v>0</v>
      </c>
      <c r="P112" s="181">
        <v>0</v>
      </c>
      <c r="Q112" s="181">
        <f>ROUND(E112*P112,2)</f>
        <v>0</v>
      </c>
      <c r="R112" s="183"/>
      <c r="S112" s="183" t="s">
        <v>279</v>
      </c>
      <c r="T112" s="184" t="s">
        <v>280</v>
      </c>
      <c r="U112" s="160">
        <v>0</v>
      </c>
      <c r="V112" s="160">
        <f>ROUND(E112*U112,2)</f>
        <v>0</v>
      </c>
      <c r="W112" s="160"/>
      <c r="X112" s="160" t="s">
        <v>148</v>
      </c>
      <c r="Y112" s="160" t="s">
        <v>149</v>
      </c>
      <c r="Z112" s="150"/>
      <c r="AA112" s="150"/>
      <c r="AB112" s="150"/>
      <c r="AC112" s="150"/>
      <c r="AD112" s="150"/>
      <c r="AE112" s="150"/>
      <c r="AF112" s="150"/>
      <c r="AG112" s="150" t="s">
        <v>150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64" t="s">
        <v>141</v>
      </c>
      <c r="B113" s="165" t="s">
        <v>87</v>
      </c>
      <c r="C113" s="186" t="s">
        <v>88</v>
      </c>
      <c r="D113" s="166"/>
      <c r="E113" s="167"/>
      <c r="F113" s="168"/>
      <c r="G113" s="168">
        <f>SUMIF(AG114:AG130,"&lt;&gt;NOR",G114:G130)</f>
        <v>0</v>
      </c>
      <c r="H113" s="168"/>
      <c r="I113" s="168">
        <f>SUM(I114:I130)</f>
        <v>0</v>
      </c>
      <c r="J113" s="168"/>
      <c r="K113" s="168">
        <f>SUM(K114:K130)</f>
        <v>0</v>
      </c>
      <c r="L113" s="168"/>
      <c r="M113" s="168">
        <f>SUM(M114:M130)</f>
        <v>0</v>
      </c>
      <c r="N113" s="167"/>
      <c r="O113" s="167">
        <f>SUM(O114:O130)</f>
        <v>7.0000000000000007E-2</v>
      </c>
      <c r="P113" s="167"/>
      <c r="Q113" s="167">
        <f>SUM(Q114:Q130)</f>
        <v>0</v>
      </c>
      <c r="R113" s="168"/>
      <c r="S113" s="168"/>
      <c r="T113" s="169"/>
      <c r="U113" s="163"/>
      <c r="V113" s="163">
        <f>SUM(V114:V130)</f>
        <v>24.67</v>
      </c>
      <c r="W113" s="163"/>
      <c r="X113" s="163"/>
      <c r="Y113" s="163"/>
      <c r="AG113" t="s">
        <v>142</v>
      </c>
    </row>
    <row r="114" spans="1:60" outlineLevel="1" x14ac:dyDescent="0.2">
      <c r="A114" s="178">
        <v>31</v>
      </c>
      <c r="B114" s="179" t="s">
        <v>281</v>
      </c>
      <c r="C114" s="187" t="s">
        <v>282</v>
      </c>
      <c r="D114" s="180" t="s">
        <v>222</v>
      </c>
      <c r="E114" s="181">
        <v>15</v>
      </c>
      <c r="F114" s="182"/>
      <c r="G114" s="183">
        <f>ROUND(E114*F114,2)</f>
        <v>0</v>
      </c>
      <c r="H114" s="182"/>
      <c r="I114" s="183">
        <f>ROUND(E114*H114,2)</f>
        <v>0</v>
      </c>
      <c r="J114" s="182"/>
      <c r="K114" s="183">
        <f>ROUND(E114*J114,2)</f>
        <v>0</v>
      </c>
      <c r="L114" s="183">
        <v>21</v>
      </c>
      <c r="M114" s="183">
        <f>G114*(1+L114/100)</f>
        <v>0</v>
      </c>
      <c r="N114" s="181">
        <v>0</v>
      </c>
      <c r="O114" s="181">
        <f>ROUND(E114*N114,2)</f>
        <v>0</v>
      </c>
      <c r="P114" s="181">
        <v>2.7999999999999998E-4</v>
      </c>
      <c r="Q114" s="181">
        <f>ROUND(E114*P114,2)</f>
        <v>0</v>
      </c>
      <c r="R114" s="183" t="s">
        <v>257</v>
      </c>
      <c r="S114" s="183" t="s">
        <v>147</v>
      </c>
      <c r="T114" s="184" t="s">
        <v>147</v>
      </c>
      <c r="U114" s="160">
        <v>5.1999999999999998E-2</v>
      </c>
      <c r="V114" s="160">
        <f>ROUND(E114*U114,2)</f>
        <v>0.78</v>
      </c>
      <c r="W114" s="160"/>
      <c r="X114" s="160" t="s">
        <v>148</v>
      </c>
      <c r="Y114" s="160" t="s">
        <v>149</v>
      </c>
      <c r="Z114" s="150"/>
      <c r="AA114" s="150"/>
      <c r="AB114" s="150"/>
      <c r="AC114" s="150"/>
      <c r="AD114" s="150"/>
      <c r="AE114" s="150"/>
      <c r="AF114" s="150"/>
      <c r="AG114" s="150" t="s">
        <v>150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22.5" outlineLevel="1" x14ac:dyDescent="0.2">
      <c r="A115" s="171">
        <v>32</v>
      </c>
      <c r="B115" s="172" t="s">
        <v>283</v>
      </c>
      <c r="C115" s="188" t="s">
        <v>284</v>
      </c>
      <c r="D115" s="173" t="s">
        <v>222</v>
      </c>
      <c r="E115" s="174">
        <v>9.82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3.9899999999999996E-3</v>
      </c>
      <c r="O115" s="174">
        <f>ROUND(E115*N115,2)</f>
        <v>0.04</v>
      </c>
      <c r="P115" s="174">
        <v>0</v>
      </c>
      <c r="Q115" s="174">
        <f>ROUND(E115*P115,2)</f>
        <v>0</v>
      </c>
      <c r="R115" s="176" t="s">
        <v>257</v>
      </c>
      <c r="S115" s="176" t="s">
        <v>147</v>
      </c>
      <c r="T115" s="177" t="s">
        <v>147</v>
      </c>
      <c r="U115" s="160">
        <v>0.54290000000000005</v>
      </c>
      <c r="V115" s="160">
        <f>ROUND(E115*U115,2)</f>
        <v>5.33</v>
      </c>
      <c r="W115" s="160"/>
      <c r="X115" s="160" t="s">
        <v>148</v>
      </c>
      <c r="Y115" s="160" t="s">
        <v>149</v>
      </c>
      <c r="Z115" s="150"/>
      <c r="AA115" s="150"/>
      <c r="AB115" s="150"/>
      <c r="AC115" s="150"/>
      <c r="AD115" s="150"/>
      <c r="AE115" s="150"/>
      <c r="AF115" s="150"/>
      <c r="AG115" s="150" t="s">
        <v>150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2" x14ac:dyDescent="0.2">
      <c r="A116" s="157"/>
      <c r="B116" s="158"/>
      <c r="C116" s="254" t="s">
        <v>285</v>
      </c>
      <c r="D116" s="255"/>
      <c r="E116" s="255"/>
      <c r="F116" s="255"/>
      <c r="G116" s="255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155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2" x14ac:dyDescent="0.2">
      <c r="A117" s="157"/>
      <c r="B117" s="158"/>
      <c r="C117" s="250" t="s">
        <v>286</v>
      </c>
      <c r="D117" s="251"/>
      <c r="E117" s="251"/>
      <c r="F117" s="251"/>
      <c r="G117" s="251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260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3" x14ac:dyDescent="0.2">
      <c r="A118" s="157"/>
      <c r="B118" s="158"/>
      <c r="C118" s="250" t="s">
        <v>287</v>
      </c>
      <c r="D118" s="251"/>
      <c r="E118" s="251"/>
      <c r="F118" s="251"/>
      <c r="G118" s="251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260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2" x14ac:dyDescent="0.2">
      <c r="A119" s="157"/>
      <c r="B119" s="158"/>
      <c r="C119" s="189" t="s">
        <v>288</v>
      </c>
      <c r="D119" s="161"/>
      <c r="E119" s="162">
        <v>9.82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157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2.5" outlineLevel="1" x14ac:dyDescent="0.2">
      <c r="A120" s="171">
        <v>33</v>
      </c>
      <c r="B120" s="172" t="s">
        <v>289</v>
      </c>
      <c r="C120" s="188" t="s">
        <v>290</v>
      </c>
      <c r="D120" s="173" t="s">
        <v>222</v>
      </c>
      <c r="E120" s="174">
        <v>7.42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4">
        <v>4.0099999999999997E-3</v>
      </c>
      <c r="O120" s="174">
        <f>ROUND(E120*N120,2)</f>
        <v>0.03</v>
      </c>
      <c r="P120" s="174">
        <v>0</v>
      </c>
      <c r="Q120" s="174">
        <f>ROUND(E120*P120,2)</f>
        <v>0</v>
      </c>
      <c r="R120" s="176" t="s">
        <v>257</v>
      </c>
      <c r="S120" s="176" t="s">
        <v>147</v>
      </c>
      <c r="T120" s="177" t="s">
        <v>147</v>
      </c>
      <c r="U120" s="160">
        <v>0.54290000000000005</v>
      </c>
      <c r="V120" s="160">
        <f>ROUND(E120*U120,2)</f>
        <v>4.03</v>
      </c>
      <c r="W120" s="160"/>
      <c r="X120" s="160" t="s">
        <v>148</v>
      </c>
      <c r="Y120" s="160" t="s">
        <v>149</v>
      </c>
      <c r="Z120" s="150"/>
      <c r="AA120" s="150"/>
      <c r="AB120" s="150"/>
      <c r="AC120" s="150"/>
      <c r="AD120" s="150"/>
      <c r="AE120" s="150"/>
      <c r="AF120" s="150"/>
      <c r="AG120" s="150" t="s">
        <v>150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2" x14ac:dyDescent="0.2">
      <c r="A121" s="157"/>
      <c r="B121" s="158"/>
      <c r="C121" s="254" t="s">
        <v>285</v>
      </c>
      <c r="D121" s="255"/>
      <c r="E121" s="255"/>
      <c r="F121" s="255"/>
      <c r="G121" s="255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155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2" x14ac:dyDescent="0.2">
      <c r="A122" s="157"/>
      <c r="B122" s="158"/>
      <c r="C122" s="250" t="s">
        <v>286</v>
      </c>
      <c r="D122" s="251"/>
      <c r="E122" s="251"/>
      <c r="F122" s="251"/>
      <c r="G122" s="251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260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3" x14ac:dyDescent="0.2">
      <c r="A123" s="157"/>
      <c r="B123" s="158"/>
      <c r="C123" s="250" t="s">
        <v>287</v>
      </c>
      <c r="D123" s="251"/>
      <c r="E123" s="251"/>
      <c r="F123" s="251"/>
      <c r="G123" s="251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260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2" x14ac:dyDescent="0.2">
      <c r="A124" s="157"/>
      <c r="B124" s="158"/>
      <c r="C124" s="189" t="s">
        <v>291</v>
      </c>
      <c r="D124" s="161"/>
      <c r="E124" s="162">
        <v>7.42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157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2.5" outlineLevel="1" x14ac:dyDescent="0.2">
      <c r="A125" s="178">
        <v>34</v>
      </c>
      <c r="B125" s="179" t="s">
        <v>292</v>
      </c>
      <c r="C125" s="187" t="s">
        <v>293</v>
      </c>
      <c r="D125" s="180" t="s">
        <v>145</v>
      </c>
      <c r="E125" s="181">
        <v>11</v>
      </c>
      <c r="F125" s="182"/>
      <c r="G125" s="183">
        <f>ROUND(E125*F125,2)</f>
        <v>0</v>
      </c>
      <c r="H125" s="182"/>
      <c r="I125" s="183">
        <f>ROUND(E125*H125,2)</f>
        <v>0</v>
      </c>
      <c r="J125" s="182"/>
      <c r="K125" s="183">
        <f>ROUND(E125*J125,2)</f>
        <v>0</v>
      </c>
      <c r="L125" s="183">
        <v>21</v>
      </c>
      <c r="M125" s="183">
        <f>G125*(1+L125/100)</f>
        <v>0</v>
      </c>
      <c r="N125" s="181">
        <v>8.0000000000000007E-5</v>
      </c>
      <c r="O125" s="181">
        <f>ROUND(E125*N125,2)</f>
        <v>0</v>
      </c>
      <c r="P125" s="181">
        <v>0</v>
      </c>
      <c r="Q125" s="181">
        <f>ROUND(E125*P125,2)</f>
        <v>0</v>
      </c>
      <c r="R125" s="183" t="s">
        <v>257</v>
      </c>
      <c r="S125" s="183" t="s">
        <v>147</v>
      </c>
      <c r="T125" s="184" t="s">
        <v>147</v>
      </c>
      <c r="U125" s="160">
        <v>9.9610000000000004E-2</v>
      </c>
      <c r="V125" s="160">
        <f>ROUND(E125*U125,2)</f>
        <v>1.1000000000000001</v>
      </c>
      <c r="W125" s="160"/>
      <c r="X125" s="160" t="s">
        <v>148</v>
      </c>
      <c r="Y125" s="160" t="s">
        <v>149</v>
      </c>
      <c r="Z125" s="150"/>
      <c r="AA125" s="150"/>
      <c r="AB125" s="150"/>
      <c r="AC125" s="150"/>
      <c r="AD125" s="150"/>
      <c r="AE125" s="150"/>
      <c r="AF125" s="150"/>
      <c r="AG125" s="150" t="s">
        <v>150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78">
        <v>35</v>
      </c>
      <c r="B126" s="179" t="s">
        <v>294</v>
      </c>
      <c r="C126" s="187" t="s">
        <v>295</v>
      </c>
      <c r="D126" s="180" t="s">
        <v>296</v>
      </c>
      <c r="E126" s="181">
        <v>17.2</v>
      </c>
      <c r="F126" s="182"/>
      <c r="G126" s="183">
        <f>ROUND(E126*F126,2)</f>
        <v>0</v>
      </c>
      <c r="H126" s="182"/>
      <c r="I126" s="183">
        <f>ROUND(E126*H126,2)</f>
        <v>0</v>
      </c>
      <c r="J126" s="182"/>
      <c r="K126" s="183">
        <f>ROUND(E126*J126,2)</f>
        <v>0</v>
      </c>
      <c r="L126" s="183">
        <v>21</v>
      </c>
      <c r="M126" s="183">
        <f>G126*(1+L126/100)</f>
        <v>0</v>
      </c>
      <c r="N126" s="181">
        <v>0</v>
      </c>
      <c r="O126" s="181">
        <f>ROUND(E126*N126,2)</f>
        <v>0</v>
      </c>
      <c r="P126" s="181">
        <v>0</v>
      </c>
      <c r="Q126" s="181">
        <f>ROUND(E126*P126,2)</f>
        <v>0</v>
      </c>
      <c r="R126" s="183" t="s">
        <v>257</v>
      </c>
      <c r="S126" s="183" t="s">
        <v>147</v>
      </c>
      <c r="T126" s="184" t="s">
        <v>147</v>
      </c>
      <c r="U126" s="160">
        <v>0.65566000000000002</v>
      </c>
      <c r="V126" s="160">
        <f>ROUND(E126*U126,2)</f>
        <v>11.28</v>
      </c>
      <c r="W126" s="160"/>
      <c r="X126" s="160" t="s">
        <v>148</v>
      </c>
      <c r="Y126" s="160" t="s">
        <v>149</v>
      </c>
      <c r="Z126" s="150"/>
      <c r="AA126" s="150"/>
      <c r="AB126" s="150"/>
      <c r="AC126" s="150"/>
      <c r="AD126" s="150"/>
      <c r="AE126" s="150"/>
      <c r="AF126" s="150"/>
      <c r="AG126" s="150" t="s">
        <v>150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78">
        <v>36</v>
      </c>
      <c r="B127" s="179" t="s">
        <v>297</v>
      </c>
      <c r="C127" s="187" t="s">
        <v>298</v>
      </c>
      <c r="D127" s="180" t="s">
        <v>299</v>
      </c>
      <c r="E127" s="181">
        <v>3</v>
      </c>
      <c r="F127" s="182"/>
      <c r="G127" s="183">
        <f>ROUND(E127*F127,2)</f>
        <v>0</v>
      </c>
      <c r="H127" s="182"/>
      <c r="I127" s="183">
        <f>ROUND(E127*H127,2)</f>
        <v>0</v>
      </c>
      <c r="J127" s="182"/>
      <c r="K127" s="183">
        <f>ROUND(E127*J127,2)</f>
        <v>0</v>
      </c>
      <c r="L127" s="183">
        <v>21</v>
      </c>
      <c r="M127" s="183">
        <f>G127*(1+L127/100)</f>
        <v>0</v>
      </c>
      <c r="N127" s="181">
        <v>1.48E-3</v>
      </c>
      <c r="O127" s="181">
        <f>ROUND(E127*N127,2)</f>
        <v>0</v>
      </c>
      <c r="P127" s="181">
        <v>0</v>
      </c>
      <c r="Q127" s="181">
        <f>ROUND(E127*P127,2)</f>
        <v>0</v>
      </c>
      <c r="R127" s="183" t="s">
        <v>257</v>
      </c>
      <c r="S127" s="183" t="s">
        <v>147</v>
      </c>
      <c r="T127" s="184" t="s">
        <v>147</v>
      </c>
      <c r="U127" s="160">
        <v>0.54</v>
      </c>
      <c r="V127" s="160">
        <f>ROUND(E127*U127,2)</f>
        <v>1.62</v>
      </c>
      <c r="W127" s="160"/>
      <c r="X127" s="160" t="s">
        <v>148</v>
      </c>
      <c r="Y127" s="160" t="s">
        <v>149</v>
      </c>
      <c r="Z127" s="150"/>
      <c r="AA127" s="150"/>
      <c r="AB127" s="150"/>
      <c r="AC127" s="150"/>
      <c r="AD127" s="150"/>
      <c r="AE127" s="150"/>
      <c r="AF127" s="150"/>
      <c r="AG127" s="150" t="s">
        <v>150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1">
        <v>37</v>
      </c>
      <c r="B128" s="172" t="s">
        <v>300</v>
      </c>
      <c r="C128" s="188" t="s">
        <v>301</v>
      </c>
      <c r="D128" s="173" t="s">
        <v>222</v>
      </c>
      <c r="E128" s="174">
        <v>17.22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 t="s">
        <v>257</v>
      </c>
      <c r="S128" s="176" t="s">
        <v>147</v>
      </c>
      <c r="T128" s="177" t="s">
        <v>147</v>
      </c>
      <c r="U128" s="160">
        <v>3.1E-2</v>
      </c>
      <c r="V128" s="160">
        <f>ROUND(E128*U128,2)</f>
        <v>0.53</v>
      </c>
      <c r="W128" s="160"/>
      <c r="X128" s="160" t="s">
        <v>148</v>
      </c>
      <c r="Y128" s="160" t="s">
        <v>149</v>
      </c>
      <c r="Z128" s="150"/>
      <c r="AA128" s="150"/>
      <c r="AB128" s="150"/>
      <c r="AC128" s="150"/>
      <c r="AD128" s="150"/>
      <c r="AE128" s="150"/>
      <c r="AF128" s="150"/>
      <c r="AG128" s="150" t="s">
        <v>150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2" x14ac:dyDescent="0.2">
      <c r="A129" s="157"/>
      <c r="B129" s="158"/>
      <c r="C129" s="189" t="s">
        <v>302</v>
      </c>
      <c r="D129" s="161"/>
      <c r="E129" s="162">
        <v>17.22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157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2.5" outlineLevel="1" x14ac:dyDescent="0.2">
      <c r="A130" s="178">
        <v>38</v>
      </c>
      <c r="B130" s="179" t="s">
        <v>303</v>
      </c>
      <c r="C130" s="187" t="s">
        <v>304</v>
      </c>
      <c r="D130" s="180" t="s">
        <v>145</v>
      </c>
      <c r="E130" s="181">
        <v>2</v>
      </c>
      <c r="F130" s="182"/>
      <c r="G130" s="183">
        <f>ROUND(E130*F130,2)</f>
        <v>0</v>
      </c>
      <c r="H130" s="182"/>
      <c r="I130" s="183">
        <f>ROUND(E130*H130,2)</f>
        <v>0</v>
      </c>
      <c r="J130" s="182"/>
      <c r="K130" s="183">
        <f>ROUND(E130*J130,2)</f>
        <v>0</v>
      </c>
      <c r="L130" s="183">
        <v>21</v>
      </c>
      <c r="M130" s="183">
        <f>G130*(1+L130/100)</f>
        <v>0</v>
      </c>
      <c r="N130" s="181">
        <v>1.6000000000000001E-4</v>
      </c>
      <c r="O130" s="181">
        <f>ROUND(E130*N130,2)</f>
        <v>0</v>
      </c>
      <c r="P130" s="181">
        <v>0</v>
      </c>
      <c r="Q130" s="181">
        <f>ROUND(E130*P130,2)</f>
        <v>0</v>
      </c>
      <c r="R130" s="183" t="s">
        <v>305</v>
      </c>
      <c r="S130" s="183" t="s">
        <v>147</v>
      </c>
      <c r="T130" s="184" t="s">
        <v>147</v>
      </c>
      <c r="U130" s="160">
        <v>0</v>
      </c>
      <c r="V130" s="160">
        <f>ROUND(E130*U130,2)</f>
        <v>0</v>
      </c>
      <c r="W130" s="160"/>
      <c r="X130" s="160" t="s">
        <v>306</v>
      </c>
      <c r="Y130" s="160" t="s">
        <v>149</v>
      </c>
      <c r="Z130" s="150"/>
      <c r="AA130" s="150"/>
      <c r="AB130" s="150"/>
      <c r="AC130" s="150"/>
      <c r="AD130" s="150"/>
      <c r="AE130" s="150"/>
      <c r="AF130" s="150"/>
      <c r="AG130" s="150" t="s">
        <v>307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x14ac:dyDescent="0.2">
      <c r="A131" s="164" t="s">
        <v>141</v>
      </c>
      <c r="B131" s="165" t="s">
        <v>89</v>
      </c>
      <c r="C131" s="186" t="s">
        <v>90</v>
      </c>
      <c r="D131" s="166"/>
      <c r="E131" s="167"/>
      <c r="F131" s="168"/>
      <c r="G131" s="168">
        <f>SUMIF(AG132:AG151,"&lt;&gt;NOR",G132:G151)</f>
        <v>0</v>
      </c>
      <c r="H131" s="168"/>
      <c r="I131" s="168">
        <f>SUM(I132:I151)</f>
        <v>0</v>
      </c>
      <c r="J131" s="168"/>
      <c r="K131" s="168">
        <f>SUM(K132:K151)</f>
        <v>0</v>
      </c>
      <c r="L131" s="168"/>
      <c r="M131" s="168">
        <f>SUM(M132:M151)</f>
        <v>0</v>
      </c>
      <c r="N131" s="167"/>
      <c r="O131" s="167">
        <f>SUM(O132:O151)</f>
        <v>0.14000000000000001</v>
      </c>
      <c r="P131" s="167"/>
      <c r="Q131" s="167">
        <f>SUM(Q132:Q151)</f>
        <v>0.30000000000000004</v>
      </c>
      <c r="R131" s="168"/>
      <c r="S131" s="168"/>
      <c r="T131" s="169"/>
      <c r="U131" s="163"/>
      <c r="V131" s="163">
        <f>SUM(V132:V151)</f>
        <v>21.219999999999995</v>
      </c>
      <c r="W131" s="163"/>
      <c r="X131" s="163"/>
      <c r="Y131" s="163"/>
      <c r="AG131" t="s">
        <v>142</v>
      </c>
    </row>
    <row r="132" spans="1:60" outlineLevel="1" x14ac:dyDescent="0.2">
      <c r="A132" s="178">
        <v>39</v>
      </c>
      <c r="B132" s="179" t="s">
        <v>308</v>
      </c>
      <c r="C132" s="187" t="s">
        <v>309</v>
      </c>
      <c r="D132" s="180" t="s">
        <v>296</v>
      </c>
      <c r="E132" s="181">
        <v>3</v>
      </c>
      <c r="F132" s="182"/>
      <c r="G132" s="183">
        <f t="shared" ref="G132:G138" si="0">ROUND(E132*F132,2)</f>
        <v>0</v>
      </c>
      <c r="H132" s="182"/>
      <c r="I132" s="183">
        <f t="shared" ref="I132:I138" si="1">ROUND(E132*H132,2)</f>
        <v>0</v>
      </c>
      <c r="J132" s="182"/>
      <c r="K132" s="183">
        <f t="shared" ref="K132:K138" si="2">ROUND(E132*J132,2)</f>
        <v>0</v>
      </c>
      <c r="L132" s="183">
        <v>21</v>
      </c>
      <c r="M132" s="183">
        <f t="shared" ref="M132:M138" si="3">G132*(1+L132/100)</f>
        <v>0</v>
      </c>
      <c r="N132" s="181">
        <v>0</v>
      </c>
      <c r="O132" s="181">
        <f t="shared" ref="O132:O138" si="4">ROUND(E132*N132,2)</f>
        <v>0</v>
      </c>
      <c r="P132" s="181">
        <v>1.933E-2</v>
      </c>
      <c r="Q132" s="181">
        <f t="shared" ref="Q132:Q138" si="5">ROUND(E132*P132,2)</f>
        <v>0.06</v>
      </c>
      <c r="R132" s="183" t="s">
        <v>257</v>
      </c>
      <c r="S132" s="183" t="s">
        <v>147</v>
      </c>
      <c r="T132" s="184" t="s">
        <v>147</v>
      </c>
      <c r="U132" s="160">
        <v>0.59</v>
      </c>
      <c r="V132" s="160">
        <f t="shared" ref="V132:V138" si="6">ROUND(E132*U132,2)</f>
        <v>1.77</v>
      </c>
      <c r="W132" s="160"/>
      <c r="X132" s="160" t="s">
        <v>148</v>
      </c>
      <c r="Y132" s="160" t="s">
        <v>149</v>
      </c>
      <c r="Z132" s="150"/>
      <c r="AA132" s="150"/>
      <c r="AB132" s="150"/>
      <c r="AC132" s="150"/>
      <c r="AD132" s="150"/>
      <c r="AE132" s="150"/>
      <c r="AF132" s="150"/>
      <c r="AG132" s="150" t="s">
        <v>150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8">
        <v>40</v>
      </c>
      <c r="B133" s="179" t="s">
        <v>310</v>
      </c>
      <c r="C133" s="187" t="s">
        <v>311</v>
      </c>
      <c r="D133" s="180" t="s">
        <v>296</v>
      </c>
      <c r="E133" s="181">
        <v>3</v>
      </c>
      <c r="F133" s="182"/>
      <c r="G133" s="183">
        <f t="shared" si="0"/>
        <v>0</v>
      </c>
      <c r="H133" s="182"/>
      <c r="I133" s="183">
        <f t="shared" si="1"/>
        <v>0</v>
      </c>
      <c r="J133" s="182"/>
      <c r="K133" s="183">
        <f t="shared" si="2"/>
        <v>0</v>
      </c>
      <c r="L133" s="183">
        <v>21</v>
      </c>
      <c r="M133" s="183">
        <f t="shared" si="3"/>
        <v>0</v>
      </c>
      <c r="N133" s="181">
        <v>8.8999999999999995E-4</v>
      </c>
      <c r="O133" s="181">
        <f t="shared" si="4"/>
        <v>0</v>
      </c>
      <c r="P133" s="181">
        <v>0</v>
      </c>
      <c r="Q133" s="181">
        <f t="shared" si="5"/>
        <v>0</v>
      </c>
      <c r="R133" s="183" t="s">
        <v>257</v>
      </c>
      <c r="S133" s="183" t="s">
        <v>147</v>
      </c>
      <c r="T133" s="184" t="s">
        <v>147</v>
      </c>
      <c r="U133" s="160">
        <v>1.1200000000000001</v>
      </c>
      <c r="V133" s="160">
        <f t="shared" si="6"/>
        <v>3.36</v>
      </c>
      <c r="W133" s="160"/>
      <c r="X133" s="160" t="s">
        <v>148</v>
      </c>
      <c r="Y133" s="160" t="s">
        <v>149</v>
      </c>
      <c r="Z133" s="150"/>
      <c r="AA133" s="150"/>
      <c r="AB133" s="150"/>
      <c r="AC133" s="150"/>
      <c r="AD133" s="150"/>
      <c r="AE133" s="150"/>
      <c r="AF133" s="150"/>
      <c r="AG133" s="150" t="s">
        <v>150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78">
        <v>41</v>
      </c>
      <c r="B134" s="179" t="s">
        <v>312</v>
      </c>
      <c r="C134" s="187" t="s">
        <v>313</v>
      </c>
      <c r="D134" s="180" t="s">
        <v>296</v>
      </c>
      <c r="E134" s="181">
        <v>2</v>
      </c>
      <c r="F134" s="182"/>
      <c r="G134" s="183">
        <f t="shared" si="0"/>
        <v>0</v>
      </c>
      <c r="H134" s="182"/>
      <c r="I134" s="183">
        <f t="shared" si="1"/>
        <v>0</v>
      </c>
      <c r="J134" s="182"/>
      <c r="K134" s="183">
        <f t="shared" si="2"/>
        <v>0</v>
      </c>
      <c r="L134" s="183">
        <v>21</v>
      </c>
      <c r="M134" s="183">
        <f t="shared" si="3"/>
        <v>0</v>
      </c>
      <c r="N134" s="181">
        <v>1.6E-2</v>
      </c>
      <c r="O134" s="181">
        <f t="shared" si="4"/>
        <v>0.03</v>
      </c>
      <c r="P134" s="181">
        <v>0</v>
      </c>
      <c r="Q134" s="181">
        <f t="shared" si="5"/>
        <v>0</v>
      </c>
      <c r="R134" s="183" t="s">
        <v>257</v>
      </c>
      <c r="S134" s="183" t="s">
        <v>147</v>
      </c>
      <c r="T134" s="184" t="s">
        <v>147</v>
      </c>
      <c r="U134" s="160">
        <v>1.5</v>
      </c>
      <c r="V134" s="160">
        <f t="shared" si="6"/>
        <v>3</v>
      </c>
      <c r="W134" s="160"/>
      <c r="X134" s="160" t="s">
        <v>148</v>
      </c>
      <c r="Y134" s="160" t="s">
        <v>149</v>
      </c>
      <c r="Z134" s="150"/>
      <c r="AA134" s="150"/>
      <c r="AB134" s="150"/>
      <c r="AC134" s="150"/>
      <c r="AD134" s="150"/>
      <c r="AE134" s="150"/>
      <c r="AF134" s="150"/>
      <c r="AG134" s="150" t="s">
        <v>150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78">
        <v>42</v>
      </c>
      <c r="B135" s="179" t="s">
        <v>314</v>
      </c>
      <c r="C135" s="187" t="s">
        <v>315</v>
      </c>
      <c r="D135" s="180" t="s">
        <v>296</v>
      </c>
      <c r="E135" s="181">
        <v>2</v>
      </c>
      <c r="F135" s="182"/>
      <c r="G135" s="183">
        <f t="shared" si="0"/>
        <v>0</v>
      </c>
      <c r="H135" s="182"/>
      <c r="I135" s="183">
        <f t="shared" si="1"/>
        <v>0</v>
      </c>
      <c r="J135" s="182"/>
      <c r="K135" s="183">
        <f t="shared" si="2"/>
        <v>0</v>
      </c>
      <c r="L135" s="183">
        <v>21</v>
      </c>
      <c r="M135" s="183">
        <f t="shared" si="3"/>
        <v>0</v>
      </c>
      <c r="N135" s="181">
        <v>3.9199999999999999E-3</v>
      </c>
      <c r="O135" s="181">
        <f t="shared" si="4"/>
        <v>0.01</v>
      </c>
      <c r="P135" s="181">
        <v>0</v>
      </c>
      <c r="Q135" s="181">
        <f t="shared" si="5"/>
        <v>0</v>
      </c>
      <c r="R135" s="183" t="s">
        <v>257</v>
      </c>
      <c r="S135" s="183" t="s">
        <v>147</v>
      </c>
      <c r="T135" s="184" t="s">
        <v>147</v>
      </c>
      <c r="U135" s="160">
        <v>0.755</v>
      </c>
      <c r="V135" s="160">
        <f t="shared" si="6"/>
        <v>1.51</v>
      </c>
      <c r="W135" s="160"/>
      <c r="X135" s="160" t="s">
        <v>148</v>
      </c>
      <c r="Y135" s="160" t="s">
        <v>149</v>
      </c>
      <c r="Z135" s="150"/>
      <c r="AA135" s="150"/>
      <c r="AB135" s="150"/>
      <c r="AC135" s="150"/>
      <c r="AD135" s="150"/>
      <c r="AE135" s="150"/>
      <c r="AF135" s="150"/>
      <c r="AG135" s="150" t="s">
        <v>150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78">
        <v>43</v>
      </c>
      <c r="B136" s="179" t="s">
        <v>316</v>
      </c>
      <c r="C136" s="187" t="s">
        <v>317</v>
      </c>
      <c r="D136" s="180" t="s">
        <v>296</v>
      </c>
      <c r="E136" s="181">
        <v>1</v>
      </c>
      <c r="F136" s="182"/>
      <c r="G136" s="183">
        <f t="shared" si="0"/>
        <v>0</v>
      </c>
      <c r="H136" s="182"/>
      <c r="I136" s="183">
        <f t="shared" si="1"/>
        <v>0</v>
      </c>
      <c r="J136" s="182"/>
      <c r="K136" s="183">
        <f t="shared" si="2"/>
        <v>0</v>
      </c>
      <c r="L136" s="183">
        <v>21</v>
      </c>
      <c r="M136" s="183">
        <f t="shared" si="3"/>
        <v>0</v>
      </c>
      <c r="N136" s="181">
        <v>0</v>
      </c>
      <c r="O136" s="181">
        <f t="shared" si="4"/>
        <v>0</v>
      </c>
      <c r="P136" s="181">
        <v>0.21768000000000001</v>
      </c>
      <c r="Q136" s="181">
        <f t="shared" si="5"/>
        <v>0.22</v>
      </c>
      <c r="R136" s="183" t="s">
        <v>257</v>
      </c>
      <c r="S136" s="183" t="s">
        <v>147</v>
      </c>
      <c r="T136" s="184" t="s">
        <v>147</v>
      </c>
      <c r="U136" s="160">
        <v>2.9260000000000002</v>
      </c>
      <c r="V136" s="160">
        <f t="shared" si="6"/>
        <v>2.93</v>
      </c>
      <c r="W136" s="160"/>
      <c r="X136" s="160" t="s">
        <v>148</v>
      </c>
      <c r="Y136" s="160" t="s">
        <v>149</v>
      </c>
      <c r="Z136" s="150"/>
      <c r="AA136" s="150"/>
      <c r="AB136" s="150"/>
      <c r="AC136" s="150"/>
      <c r="AD136" s="150"/>
      <c r="AE136" s="150"/>
      <c r="AF136" s="150"/>
      <c r="AG136" s="150" t="s">
        <v>150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8">
        <v>44</v>
      </c>
      <c r="B137" s="179" t="s">
        <v>318</v>
      </c>
      <c r="C137" s="187" t="s">
        <v>319</v>
      </c>
      <c r="D137" s="180" t="s">
        <v>296</v>
      </c>
      <c r="E137" s="181">
        <v>1</v>
      </c>
      <c r="F137" s="182"/>
      <c r="G137" s="183">
        <f t="shared" si="0"/>
        <v>0</v>
      </c>
      <c r="H137" s="182"/>
      <c r="I137" s="183">
        <f t="shared" si="1"/>
        <v>0</v>
      </c>
      <c r="J137" s="182"/>
      <c r="K137" s="183">
        <f t="shared" si="2"/>
        <v>0</v>
      </c>
      <c r="L137" s="183">
        <v>21</v>
      </c>
      <c r="M137" s="183">
        <f t="shared" si="3"/>
        <v>0</v>
      </c>
      <c r="N137" s="181">
        <v>0</v>
      </c>
      <c r="O137" s="181">
        <f t="shared" si="4"/>
        <v>0</v>
      </c>
      <c r="P137" s="181">
        <v>1.9460000000000002E-2</v>
      </c>
      <c r="Q137" s="181">
        <f t="shared" si="5"/>
        <v>0.02</v>
      </c>
      <c r="R137" s="183" t="s">
        <v>257</v>
      </c>
      <c r="S137" s="183" t="s">
        <v>147</v>
      </c>
      <c r="T137" s="184" t="s">
        <v>147</v>
      </c>
      <c r="U137" s="160">
        <v>0.38200000000000001</v>
      </c>
      <c r="V137" s="160">
        <f t="shared" si="6"/>
        <v>0.38</v>
      </c>
      <c r="W137" s="160"/>
      <c r="X137" s="160" t="s">
        <v>148</v>
      </c>
      <c r="Y137" s="160" t="s">
        <v>149</v>
      </c>
      <c r="Z137" s="150"/>
      <c r="AA137" s="150"/>
      <c r="AB137" s="150"/>
      <c r="AC137" s="150"/>
      <c r="AD137" s="150"/>
      <c r="AE137" s="150"/>
      <c r="AF137" s="150"/>
      <c r="AG137" s="150" t="s">
        <v>150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71">
        <v>45</v>
      </c>
      <c r="B138" s="172" t="s">
        <v>320</v>
      </c>
      <c r="C138" s="188" t="s">
        <v>321</v>
      </c>
      <c r="D138" s="173" t="s">
        <v>296</v>
      </c>
      <c r="E138" s="174">
        <v>3</v>
      </c>
      <c r="F138" s="175"/>
      <c r="G138" s="176">
        <f t="shared" si="0"/>
        <v>0</v>
      </c>
      <c r="H138" s="175"/>
      <c r="I138" s="176">
        <f t="shared" si="1"/>
        <v>0</v>
      </c>
      <c r="J138" s="175"/>
      <c r="K138" s="176">
        <f t="shared" si="2"/>
        <v>0</v>
      </c>
      <c r="L138" s="176">
        <v>21</v>
      </c>
      <c r="M138" s="176">
        <f t="shared" si="3"/>
        <v>0</v>
      </c>
      <c r="N138" s="174">
        <v>1.41E-3</v>
      </c>
      <c r="O138" s="174">
        <f t="shared" si="4"/>
        <v>0</v>
      </c>
      <c r="P138" s="174">
        <v>0</v>
      </c>
      <c r="Q138" s="174">
        <f t="shared" si="5"/>
        <v>0</v>
      </c>
      <c r="R138" s="176" t="s">
        <v>257</v>
      </c>
      <c r="S138" s="176" t="s">
        <v>147</v>
      </c>
      <c r="T138" s="177" t="s">
        <v>147</v>
      </c>
      <c r="U138" s="160">
        <v>1.575</v>
      </c>
      <c r="V138" s="160">
        <f t="shared" si="6"/>
        <v>4.7300000000000004</v>
      </c>
      <c r="W138" s="160"/>
      <c r="X138" s="160" t="s">
        <v>148</v>
      </c>
      <c r="Y138" s="160" t="s">
        <v>149</v>
      </c>
      <c r="Z138" s="150"/>
      <c r="AA138" s="150"/>
      <c r="AB138" s="150"/>
      <c r="AC138" s="150"/>
      <c r="AD138" s="150"/>
      <c r="AE138" s="150"/>
      <c r="AF138" s="150"/>
      <c r="AG138" s="150" t="s">
        <v>150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2" x14ac:dyDescent="0.2">
      <c r="A139" s="157"/>
      <c r="B139" s="158"/>
      <c r="C139" s="252" t="s">
        <v>322</v>
      </c>
      <c r="D139" s="253"/>
      <c r="E139" s="253"/>
      <c r="F139" s="253"/>
      <c r="G139" s="253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50"/>
      <c r="AA139" s="150"/>
      <c r="AB139" s="150"/>
      <c r="AC139" s="150"/>
      <c r="AD139" s="150"/>
      <c r="AE139" s="150"/>
      <c r="AF139" s="150"/>
      <c r="AG139" s="150" t="s">
        <v>260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78">
        <v>46</v>
      </c>
      <c r="B140" s="179" t="s">
        <v>323</v>
      </c>
      <c r="C140" s="187" t="s">
        <v>324</v>
      </c>
      <c r="D140" s="180" t="s">
        <v>296</v>
      </c>
      <c r="E140" s="181">
        <v>11</v>
      </c>
      <c r="F140" s="182"/>
      <c r="G140" s="183">
        <f t="shared" ref="G140:G151" si="7">ROUND(E140*F140,2)</f>
        <v>0</v>
      </c>
      <c r="H140" s="182"/>
      <c r="I140" s="183">
        <f t="shared" ref="I140:I151" si="8">ROUND(E140*H140,2)</f>
        <v>0</v>
      </c>
      <c r="J140" s="182"/>
      <c r="K140" s="183">
        <f t="shared" ref="K140:K151" si="9">ROUND(E140*J140,2)</f>
        <v>0</v>
      </c>
      <c r="L140" s="183">
        <v>21</v>
      </c>
      <c r="M140" s="183">
        <f t="shared" ref="M140:M151" si="10">G140*(1+L140/100)</f>
        <v>0</v>
      </c>
      <c r="N140" s="181">
        <v>2.4000000000000001E-4</v>
      </c>
      <c r="O140" s="181">
        <f t="shared" ref="O140:O151" si="11">ROUND(E140*N140,2)</f>
        <v>0</v>
      </c>
      <c r="P140" s="181">
        <v>0</v>
      </c>
      <c r="Q140" s="181">
        <f t="shared" ref="Q140:Q151" si="12">ROUND(E140*P140,2)</f>
        <v>0</v>
      </c>
      <c r="R140" s="183" t="s">
        <v>257</v>
      </c>
      <c r="S140" s="183" t="s">
        <v>147</v>
      </c>
      <c r="T140" s="184" t="s">
        <v>147</v>
      </c>
      <c r="U140" s="160">
        <v>0.124</v>
      </c>
      <c r="V140" s="160">
        <f t="shared" ref="V140:V151" si="13">ROUND(E140*U140,2)</f>
        <v>1.36</v>
      </c>
      <c r="W140" s="160"/>
      <c r="X140" s="160" t="s">
        <v>148</v>
      </c>
      <c r="Y140" s="160" t="s">
        <v>149</v>
      </c>
      <c r="Z140" s="150"/>
      <c r="AA140" s="150"/>
      <c r="AB140" s="150"/>
      <c r="AC140" s="150"/>
      <c r="AD140" s="150"/>
      <c r="AE140" s="150"/>
      <c r="AF140" s="150"/>
      <c r="AG140" s="150" t="s">
        <v>150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8">
        <v>47</v>
      </c>
      <c r="B141" s="179" t="s">
        <v>325</v>
      </c>
      <c r="C141" s="187" t="s">
        <v>326</v>
      </c>
      <c r="D141" s="180" t="s">
        <v>296</v>
      </c>
      <c r="E141" s="181">
        <v>1</v>
      </c>
      <c r="F141" s="182"/>
      <c r="G141" s="183">
        <f t="shared" si="7"/>
        <v>0</v>
      </c>
      <c r="H141" s="182"/>
      <c r="I141" s="183">
        <f t="shared" si="8"/>
        <v>0</v>
      </c>
      <c r="J141" s="182"/>
      <c r="K141" s="183">
        <f t="shared" si="9"/>
        <v>0</v>
      </c>
      <c r="L141" s="183">
        <v>21</v>
      </c>
      <c r="M141" s="183">
        <f t="shared" si="10"/>
        <v>0</v>
      </c>
      <c r="N141" s="181">
        <v>0</v>
      </c>
      <c r="O141" s="181">
        <f t="shared" si="11"/>
        <v>0</v>
      </c>
      <c r="P141" s="181">
        <v>1.56E-3</v>
      </c>
      <c r="Q141" s="181">
        <f t="shared" si="12"/>
        <v>0</v>
      </c>
      <c r="R141" s="183" t="s">
        <v>257</v>
      </c>
      <c r="S141" s="183" t="s">
        <v>147</v>
      </c>
      <c r="T141" s="184" t="s">
        <v>147</v>
      </c>
      <c r="U141" s="160">
        <v>0.217</v>
      </c>
      <c r="V141" s="160">
        <f t="shared" si="13"/>
        <v>0.22</v>
      </c>
      <c r="W141" s="160"/>
      <c r="X141" s="160" t="s">
        <v>148</v>
      </c>
      <c r="Y141" s="160" t="s">
        <v>149</v>
      </c>
      <c r="Z141" s="150"/>
      <c r="AA141" s="150"/>
      <c r="AB141" s="150"/>
      <c r="AC141" s="150"/>
      <c r="AD141" s="150"/>
      <c r="AE141" s="150"/>
      <c r="AF141" s="150"/>
      <c r="AG141" s="150" t="s">
        <v>150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8">
        <v>48</v>
      </c>
      <c r="B142" s="179" t="s">
        <v>327</v>
      </c>
      <c r="C142" s="187" t="s">
        <v>328</v>
      </c>
      <c r="D142" s="180" t="s">
        <v>145</v>
      </c>
      <c r="E142" s="181">
        <v>3</v>
      </c>
      <c r="F142" s="182"/>
      <c r="G142" s="183">
        <f t="shared" si="7"/>
        <v>0</v>
      </c>
      <c r="H142" s="182"/>
      <c r="I142" s="183">
        <f t="shared" si="8"/>
        <v>0</v>
      </c>
      <c r="J142" s="182"/>
      <c r="K142" s="183">
        <f t="shared" si="9"/>
        <v>0</v>
      </c>
      <c r="L142" s="183">
        <v>21</v>
      </c>
      <c r="M142" s="183">
        <f t="shared" si="10"/>
        <v>0</v>
      </c>
      <c r="N142" s="181">
        <v>1.2E-4</v>
      </c>
      <c r="O142" s="181">
        <f t="shared" si="11"/>
        <v>0</v>
      </c>
      <c r="P142" s="181">
        <v>0</v>
      </c>
      <c r="Q142" s="181">
        <f t="shared" si="12"/>
        <v>0</v>
      </c>
      <c r="R142" s="183" t="s">
        <v>257</v>
      </c>
      <c r="S142" s="183" t="s">
        <v>147</v>
      </c>
      <c r="T142" s="184" t="s">
        <v>147</v>
      </c>
      <c r="U142" s="160">
        <v>0.47599999999999998</v>
      </c>
      <c r="V142" s="160">
        <f t="shared" si="13"/>
        <v>1.43</v>
      </c>
      <c r="W142" s="160"/>
      <c r="X142" s="160" t="s">
        <v>148</v>
      </c>
      <c r="Y142" s="160" t="s">
        <v>149</v>
      </c>
      <c r="Z142" s="150"/>
      <c r="AA142" s="150"/>
      <c r="AB142" s="150"/>
      <c r="AC142" s="150"/>
      <c r="AD142" s="150"/>
      <c r="AE142" s="150"/>
      <c r="AF142" s="150"/>
      <c r="AG142" s="150" t="s">
        <v>150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78">
        <v>49</v>
      </c>
      <c r="B143" s="179" t="s">
        <v>329</v>
      </c>
      <c r="C143" s="187" t="s">
        <v>330</v>
      </c>
      <c r="D143" s="180" t="s">
        <v>145</v>
      </c>
      <c r="E143" s="181">
        <v>2</v>
      </c>
      <c r="F143" s="182"/>
      <c r="G143" s="183">
        <f t="shared" si="7"/>
        <v>0</v>
      </c>
      <c r="H143" s="182"/>
      <c r="I143" s="183">
        <f t="shared" si="8"/>
        <v>0</v>
      </c>
      <c r="J143" s="182"/>
      <c r="K143" s="183">
        <f t="shared" si="9"/>
        <v>0</v>
      </c>
      <c r="L143" s="183">
        <v>21</v>
      </c>
      <c r="M143" s="183">
        <f t="shared" si="10"/>
        <v>0</v>
      </c>
      <c r="N143" s="181">
        <v>1.8000000000000001E-4</v>
      </c>
      <c r="O143" s="181">
        <f t="shared" si="11"/>
        <v>0</v>
      </c>
      <c r="P143" s="181">
        <v>0</v>
      </c>
      <c r="Q143" s="181">
        <f t="shared" si="12"/>
        <v>0</v>
      </c>
      <c r="R143" s="183" t="s">
        <v>257</v>
      </c>
      <c r="S143" s="183" t="s">
        <v>147</v>
      </c>
      <c r="T143" s="184" t="s">
        <v>147</v>
      </c>
      <c r="U143" s="160">
        <v>0.246</v>
      </c>
      <c r="V143" s="160">
        <f t="shared" si="13"/>
        <v>0.49</v>
      </c>
      <c r="W143" s="160"/>
      <c r="X143" s="160" t="s">
        <v>148</v>
      </c>
      <c r="Y143" s="160" t="s">
        <v>149</v>
      </c>
      <c r="Z143" s="150"/>
      <c r="AA143" s="150"/>
      <c r="AB143" s="150"/>
      <c r="AC143" s="150"/>
      <c r="AD143" s="150"/>
      <c r="AE143" s="150"/>
      <c r="AF143" s="150"/>
      <c r="AG143" s="150" t="s">
        <v>150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78">
        <v>50</v>
      </c>
      <c r="B144" s="179" t="s">
        <v>331</v>
      </c>
      <c r="C144" s="187" t="s">
        <v>332</v>
      </c>
      <c r="D144" s="180" t="s">
        <v>145</v>
      </c>
      <c r="E144" s="181">
        <v>1</v>
      </c>
      <c r="F144" s="182"/>
      <c r="G144" s="183">
        <f t="shared" si="7"/>
        <v>0</v>
      </c>
      <c r="H144" s="182"/>
      <c r="I144" s="183">
        <f t="shared" si="8"/>
        <v>0</v>
      </c>
      <c r="J144" s="182"/>
      <c r="K144" s="183">
        <f t="shared" si="9"/>
        <v>0</v>
      </c>
      <c r="L144" s="183">
        <v>21</v>
      </c>
      <c r="M144" s="183">
        <f t="shared" si="10"/>
        <v>0</v>
      </c>
      <c r="N144" s="181">
        <v>0</v>
      </c>
      <c r="O144" s="181">
        <f t="shared" si="11"/>
        <v>0</v>
      </c>
      <c r="P144" s="181">
        <v>8.4999999999999995E-4</v>
      </c>
      <c r="Q144" s="181">
        <f t="shared" si="12"/>
        <v>0</v>
      </c>
      <c r="R144" s="183" t="s">
        <v>257</v>
      </c>
      <c r="S144" s="183" t="s">
        <v>147</v>
      </c>
      <c r="T144" s="184" t="s">
        <v>147</v>
      </c>
      <c r="U144" s="160">
        <v>3.7999999999999999E-2</v>
      </c>
      <c r="V144" s="160">
        <f t="shared" si="13"/>
        <v>0.04</v>
      </c>
      <c r="W144" s="160"/>
      <c r="X144" s="160" t="s">
        <v>148</v>
      </c>
      <c r="Y144" s="160" t="s">
        <v>149</v>
      </c>
      <c r="Z144" s="150"/>
      <c r="AA144" s="150"/>
      <c r="AB144" s="150"/>
      <c r="AC144" s="150"/>
      <c r="AD144" s="150"/>
      <c r="AE144" s="150"/>
      <c r="AF144" s="150"/>
      <c r="AG144" s="150" t="s">
        <v>150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78">
        <v>51</v>
      </c>
      <c r="B145" s="179" t="s">
        <v>333</v>
      </c>
      <c r="C145" s="187" t="s">
        <v>334</v>
      </c>
      <c r="D145" s="180" t="s">
        <v>335</v>
      </c>
      <c r="E145" s="181">
        <v>1</v>
      </c>
      <c r="F145" s="182"/>
      <c r="G145" s="183">
        <f t="shared" si="7"/>
        <v>0</v>
      </c>
      <c r="H145" s="182"/>
      <c r="I145" s="183">
        <f t="shared" si="8"/>
        <v>0</v>
      </c>
      <c r="J145" s="182"/>
      <c r="K145" s="183">
        <f t="shared" si="9"/>
        <v>0</v>
      </c>
      <c r="L145" s="183">
        <v>21</v>
      </c>
      <c r="M145" s="183">
        <f t="shared" si="10"/>
        <v>0</v>
      </c>
      <c r="N145" s="181">
        <v>0</v>
      </c>
      <c r="O145" s="181">
        <f t="shared" si="11"/>
        <v>0</v>
      </c>
      <c r="P145" s="181">
        <v>0</v>
      </c>
      <c r="Q145" s="181">
        <f t="shared" si="12"/>
        <v>0</v>
      </c>
      <c r="R145" s="183"/>
      <c r="S145" s="183" t="s">
        <v>279</v>
      </c>
      <c r="T145" s="184" t="s">
        <v>336</v>
      </c>
      <c r="U145" s="160">
        <v>0</v>
      </c>
      <c r="V145" s="160">
        <f t="shared" si="13"/>
        <v>0</v>
      </c>
      <c r="W145" s="160"/>
      <c r="X145" s="160" t="s">
        <v>148</v>
      </c>
      <c r="Y145" s="160" t="s">
        <v>149</v>
      </c>
      <c r="Z145" s="150"/>
      <c r="AA145" s="150"/>
      <c r="AB145" s="150"/>
      <c r="AC145" s="150"/>
      <c r="AD145" s="150"/>
      <c r="AE145" s="150"/>
      <c r="AF145" s="150"/>
      <c r="AG145" s="150" t="s">
        <v>150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78">
        <v>52</v>
      </c>
      <c r="B146" s="179" t="s">
        <v>337</v>
      </c>
      <c r="C146" s="187" t="s">
        <v>338</v>
      </c>
      <c r="D146" s="180" t="s">
        <v>145</v>
      </c>
      <c r="E146" s="181">
        <v>3</v>
      </c>
      <c r="F146" s="182"/>
      <c r="G146" s="183">
        <f t="shared" si="7"/>
        <v>0</v>
      </c>
      <c r="H146" s="182"/>
      <c r="I146" s="183">
        <f t="shared" si="8"/>
        <v>0</v>
      </c>
      <c r="J146" s="182"/>
      <c r="K146" s="183">
        <f t="shared" si="9"/>
        <v>0</v>
      </c>
      <c r="L146" s="183">
        <v>21</v>
      </c>
      <c r="M146" s="183">
        <f t="shared" si="10"/>
        <v>0</v>
      </c>
      <c r="N146" s="181">
        <v>1.1E-4</v>
      </c>
      <c r="O146" s="181">
        <f t="shared" si="11"/>
        <v>0</v>
      </c>
      <c r="P146" s="181">
        <v>0</v>
      </c>
      <c r="Q146" s="181">
        <f t="shared" si="12"/>
        <v>0</v>
      </c>
      <c r="R146" s="183" t="s">
        <v>305</v>
      </c>
      <c r="S146" s="183" t="s">
        <v>147</v>
      </c>
      <c r="T146" s="184" t="s">
        <v>147</v>
      </c>
      <c r="U146" s="160">
        <v>0</v>
      </c>
      <c r="V146" s="160">
        <f t="shared" si="13"/>
        <v>0</v>
      </c>
      <c r="W146" s="160"/>
      <c r="X146" s="160" t="s">
        <v>306</v>
      </c>
      <c r="Y146" s="160" t="s">
        <v>149</v>
      </c>
      <c r="Z146" s="150"/>
      <c r="AA146" s="150"/>
      <c r="AB146" s="150"/>
      <c r="AC146" s="150"/>
      <c r="AD146" s="150"/>
      <c r="AE146" s="150"/>
      <c r="AF146" s="150"/>
      <c r="AG146" s="150" t="s">
        <v>307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ht="22.5" outlineLevel="1" x14ac:dyDescent="0.2">
      <c r="A147" s="178">
        <v>53</v>
      </c>
      <c r="B147" s="179" t="s">
        <v>339</v>
      </c>
      <c r="C147" s="187" t="s">
        <v>340</v>
      </c>
      <c r="D147" s="180" t="s">
        <v>145</v>
      </c>
      <c r="E147" s="181">
        <v>3</v>
      </c>
      <c r="F147" s="182"/>
      <c r="G147" s="183">
        <f t="shared" si="7"/>
        <v>0</v>
      </c>
      <c r="H147" s="182"/>
      <c r="I147" s="183">
        <f t="shared" si="8"/>
        <v>0</v>
      </c>
      <c r="J147" s="182"/>
      <c r="K147" s="183">
        <f t="shared" si="9"/>
        <v>0</v>
      </c>
      <c r="L147" s="183">
        <v>21</v>
      </c>
      <c r="M147" s="183">
        <f t="shared" si="10"/>
        <v>0</v>
      </c>
      <c r="N147" s="181">
        <v>1.9E-3</v>
      </c>
      <c r="O147" s="181">
        <f t="shared" si="11"/>
        <v>0.01</v>
      </c>
      <c r="P147" s="181">
        <v>0</v>
      </c>
      <c r="Q147" s="181">
        <f t="shared" si="12"/>
        <v>0</v>
      </c>
      <c r="R147" s="183" t="s">
        <v>305</v>
      </c>
      <c r="S147" s="183" t="s">
        <v>147</v>
      </c>
      <c r="T147" s="184" t="s">
        <v>147</v>
      </c>
      <c r="U147" s="160">
        <v>0</v>
      </c>
      <c r="V147" s="160">
        <f t="shared" si="13"/>
        <v>0</v>
      </c>
      <c r="W147" s="160"/>
      <c r="X147" s="160" t="s">
        <v>306</v>
      </c>
      <c r="Y147" s="160" t="s">
        <v>149</v>
      </c>
      <c r="Z147" s="150"/>
      <c r="AA147" s="150"/>
      <c r="AB147" s="150"/>
      <c r="AC147" s="150"/>
      <c r="AD147" s="150"/>
      <c r="AE147" s="150"/>
      <c r="AF147" s="150"/>
      <c r="AG147" s="150" t="s">
        <v>307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78">
        <v>54</v>
      </c>
      <c r="B148" s="179" t="s">
        <v>341</v>
      </c>
      <c r="C148" s="187" t="s">
        <v>342</v>
      </c>
      <c r="D148" s="180" t="s">
        <v>145</v>
      </c>
      <c r="E148" s="181">
        <v>3</v>
      </c>
      <c r="F148" s="182"/>
      <c r="G148" s="183">
        <f t="shared" si="7"/>
        <v>0</v>
      </c>
      <c r="H148" s="182"/>
      <c r="I148" s="183">
        <f t="shared" si="8"/>
        <v>0</v>
      </c>
      <c r="J148" s="182"/>
      <c r="K148" s="183">
        <f t="shared" si="9"/>
        <v>0</v>
      </c>
      <c r="L148" s="183">
        <v>21</v>
      </c>
      <c r="M148" s="183">
        <f t="shared" si="10"/>
        <v>0</v>
      </c>
      <c r="N148" s="181">
        <v>0</v>
      </c>
      <c r="O148" s="181">
        <f t="shared" si="11"/>
        <v>0</v>
      </c>
      <c r="P148" s="181">
        <v>0</v>
      </c>
      <c r="Q148" s="181">
        <f t="shared" si="12"/>
        <v>0</v>
      </c>
      <c r="R148" s="183" t="s">
        <v>305</v>
      </c>
      <c r="S148" s="183" t="s">
        <v>147</v>
      </c>
      <c r="T148" s="184" t="s">
        <v>147</v>
      </c>
      <c r="U148" s="160">
        <v>0</v>
      </c>
      <c r="V148" s="160">
        <f t="shared" si="13"/>
        <v>0</v>
      </c>
      <c r="W148" s="160"/>
      <c r="X148" s="160" t="s">
        <v>306</v>
      </c>
      <c r="Y148" s="160" t="s">
        <v>149</v>
      </c>
      <c r="Z148" s="150"/>
      <c r="AA148" s="150"/>
      <c r="AB148" s="150"/>
      <c r="AC148" s="150"/>
      <c r="AD148" s="150"/>
      <c r="AE148" s="150"/>
      <c r="AF148" s="150"/>
      <c r="AG148" s="150" t="s">
        <v>307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78">
        <v>55</v>
      </c>
      <c r="B149" s="179" t="s">
        <v>343</v>
      </c>
      <c r="C149" s="187" t="s">
        <v>344</v>
      </c>
      <c r="D149" s="180" t="s">
        <v>145</v>
      </c>
      <c r="E149" s="181">
        <v>3</v>
      </c>
      <c r="F149" s="182"/>
      <c r="G149" s="183">
        <f t="shared" si="7"/>
        <v>0</v>
      </c>
      <c r="H149" s="182"/>
      <c r="I149" s="183">
        <f t="shared" si="8"/>
        <v>0</v>
      </c>
      <c r="J149" s="182"/>
      <c r="K149" s="183">
        <f t="shared" si="9"/>
        <v>0</v>
      </c>
      <c r="L149" s="183">
        <v>21</v>
      </c>
      <c r="M149" s="183">
        <f t="shared" si="10"/>
        <v>0</v>
      </c>
      <c r="N149" s="181">
        <v>1.2800000000000001E-3</v>
      </c>
      <c r="O149" s="181">
        <f t="shared" si="11"/>
        <v>0</v>
      </c>
      <c r="P149" s="181">
        <v>0</v>
      </c>
      <c r="Q149" s="181">
        <f t="shared" si="12"/>
        <v>0</v>
      </c>
      <c r="R149" s="183" t="s">
        <v>305</v>
      </c>
      <c r="S149" s="183" t="s">
        <v>147</v>
      </c>
      <c r="T149" s="184" t="s">
        <v>147</v>
      </c>
      <c r="U149" s="160">
        <v>0</v>
      </c>
      <c r="V149" s="160">
        <f t="shared" si="13"/>
        <v>0</v>
      </c>
      <c r="W149" s="160"/>
      <c r="X149" s="160" t="s">
        <v>306</v>
      </c>
      <c r="Y149" s="160" t="s">
        <v>149</v>
      </c>
      <c r="Z149" s="150"/>
      <c r="AA149" s="150"/>
      <c r="AB149" s="150"/>
      <c r="AC149" s="150"/>
      <c r="AD149" s="150"/>
      <c r="AE149" s="150"/>
      <c r="AF149" s="150"/>
      <c r="AG149" s="150" t="s">
        <v>307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22.5" outlineLevel="1" x14ac:dyDescent="0.2">
      <c r="A150" s="178">
        <v>56</v>
      </c>
      <c r="B150" s="179" t="s">
        <v>345</v>
      </c>
      <c r="C150" s="187" t="s">
        <v>346</v>
      </c>
      <c r="D150" s="180" t="s">
        <v>145</v>
      </c>
      <c r="E150" s="181">
        <v>3</v>
      </c>
      <c r="F150" s="182"/>
      <c r="G150" s="183">
        <f t="shared" si="7"/>
        <v>0</v>
      </c>
      <c r="H150" s="182"/>
      <c r="I150" s="183">
        <f t="shared" si="8"/>
        <v>0</v>
      </c>
      <c r="J150" s="182"/>
      <c r="K150" s="183">
        <f t="shared" si="9"/>
        <v>0</v>
      </c>
      <c r="L150" s="183">
        <v>21</v>
      </c>
      <c r="M150" s="183">
        <f t="shared" si="10"/>
        <v>0</v>
      </c>
      <c r="N150" s="181">
        <v>1.2999999999999999E-2</v>
      </c>
      <c r="O150" s="181">
        <f t="shared" si="11"/>
        <v>0.04</v>
      </c>
      <c r="P150" s="181">
        <v>0</v>
      </c>
      <c r="Q150" s="181">
        <f t="shared" si="12"/>
        <v>0</v>
      </c>
      <c r="R150" s="183" t="s">
        <v>305</v>
      </c>
      <c r="S150" s="183" t="s">
        <v>147</v>
      </c>
      <c r="T150" s="184" t="s">
        <v>147</v>
      </c>
      <c r="U150" s="160">
        <v>0</v>
      </c>
      <c r="V150" s="160">
        <f t="shared" si="13"/>
        <v>0</v>
      </c>
      <c r="W150" s="160"/>
      <c r="X150" s="160" t="s">
        <v>306</v>
      </c>
      <c r="Y150" s="160" t="s">
        <v>149</v>
      </c>
      <c r="Z150" s="150"/>
      <c r="AA150" s="150"/>
      <c r="AB150" s="150"/>
      <c r="AC150" s="150"/>
      <c r="AD150" s="150"/>
      <c r="AE150" s="150"/>
      <c r="AF150" s="150"/>
      <c r="AG150" s="150" t="s">
        <v>307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22.5" outlineLevel="1" x14ac:dyDescent="0.2">
      <c r="A151" s="178">
        <v>57</v>
      </c>
      <c r="B151" s="179" t="s">
        <v>347</v>
      </c>
      <c r="C151" s="187" t="s">
        <v>348</v>
      </c>
      <c r="D151" s="180" t="s">
        <v>145</v>
      </c>
      <c r="E151" s="181">
        <v>3</v>
      </c>
      <c r="F151" s="182"/>
      <c r="G151" s="183">
        <f t="shared" si="7"/>
        <v>0</v>
      </c>
      <c r="H151" s="182"/>
      <c r="I151" s="183">
        <f t="shared" si="8"/>
        <v>0</v>
      </c>
      <c r="J151" s="182"/>
      <c r="K151" s="183">
        <f t="shared" si="9"/>
        <v>0</v>
      </c>
      <c r="L151" s="183">
        <v>21</v>
      </c>
      <c r="M151" s="183">
        <f t="shared" si="10"/>
        <v>0</v>
      </c>
      <c r="N151" s="181">
        <v>1.4999999999999999E-2</v>
      </c>
      <c r="O151" s="181">
        <f t="shared" si="11"/>
        <v>0.05</v>
      </c>
      <c r="P151" s="181">
        <v>0</v>
      </c>
      <c r="Q151" s="181">
        <f t="shared" si="12"/>
        <v>0</v>
      </c>
      <c r="R151" s="183" t="s">
        <v>305</v>
      </c>
      <c r="S151" s="183" t="s">
        <v>147</v>
      </c>
      <c r="T151" s="184" t="s">
        <v>147</v>
      </c>
      <c r="U151" s="160">
        <v>0</v>
      </c>
      <c r="V151" s="160">
        <f t="shared" si="13"/>
        <v>0</v>
      </c>
      <c r="W151" s="160"/>
      <c r="X151" s="160" t="s">
        <v>306</v>
      </c>
      <c r="Y151" s="160" t="s">
        <v>149</v>
      </c>
      <c r="Z151" s="150"/>
      <c r="AA151" s="150"/>
      <c r="AB151" s="150"/>
      <c r="AC151" s="150"/>
      <c r="AD151" s="150"/>
      <c r="AE151" s="150"/>
      <c r="AF151" s="150"/>
      <c r="AG151" s="150" t="s">
        <v>307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x14ac:dyDescent="0.2">
      <c r="A152" s="164" t="s">
        <v>141</v>
      </c>
      <c r="B152" s="165" t="s">
        <v>91</v>
      </c>
      <c r="C152" s="186" t="s">
        <v>92</v>
      </c>
      <c r="D152" s="166"/>
      <c r="E152" s="167"/>
      <c r="F152" s="168"/>
      <c r="G152" s="168">
        <f>SUMIF(AG153:AG154,"&lt;&gt;NOR",G153:G154)</f>
        <v>0</v>
      </c>
      <c r="H152" s="168"/>
      <c r="I152" s="168">
        <f>SUM(I153:I154)</f>
        <v>0</v>
      </c>
      <c r="J152" s="168"/>
      <c r="K152" s="168">
        <f>SUM(K153:K154)</f>
        <v>0</v>
      </c>
      <c r="L152" s="168"/>
      <c r="M152" s="168">
        <f>SUM(M153:M154)</f>
        <v>0</v>
      </c>
      <c r="N152" s="167"/>
      <c r="O152" s="167">
        <f>SUM(O153:O154)</f>
        <v>7.0000000000000007E-2</v>
      </c>
      <c r="P152" s="167"/>
      <c r="Q152" s="167">
        <f>SUM(Q153:Q154)</f>
        <v>0</v>
      </c>
      <c r="R152" s="168"/>
      <c r="S152" s="168"/>
      <c r="T152" s="169"/>
      <c r="U152" s="163"/>
      <c r="V152" s="163">
        <f>SUM(V153:V154)</f>
        <v>8.9</v>
      </c>
      <c r="W152" s="163"/>
      <c r="X152" s="163"/>
      <c r="Y152" s="163"/>
      <c r="AG152" t="s">
        <v>142</v>
      </c>
    </row>
    <row r="153" spans="1:60" ht="45" outlineLevel="1" x14ac:dyDescent="0.2">
      <c r="A153" s="178">
        <v>58</v>
      </c>
      <c r="B153" s="179" t="s">
        <v>349</v>
      </c>
      <c r="C153" s="187" t="s">
        <v>350</v>
      </c>
      <c r="D153" s="180" t="s">
        <v>296</v>
      </c>
      <c r="E153" s="181">
        <v>3</v>
      </c>
      <c r="F153" s="182"/>
      <c r="G153" s="183">
        <f>ROUND(E153*F153,2)</f>
        <v>0</v>
      </c>
      <c r="H153" s="182"/>
      <c r="I153" s="183">
        <f>ROUND(E153*H153,2)</f>
        <v>0</v>
      </c>
      <c r="J153" s="182"/>
      <c r="K153" s="183">
        <f>ROUND(E153*J153,2)</f>
        <v>0</v>
      </c>
      <c r="L153" s="183">
        <v>21</v>
      </c>
      <c r="M153" s="183">
        <f>G153*(1+L153/100)</f>
        <v>0</v>
      </c>
      <c r="N153" s="181">
        <v>1.2970000000000001E-2</v>
      </c>
      <c r="O153" s="181">
        <f>ROUND(E153*N153,2)</f>
        <v>0.04</v>
      </c>
      <c r="P153" s="181">
        <v>0</v>
      </c>
      <c r="Q153" s="181">
        <f>ROUND(E153*P153,2)</f>
        <v>0</v>
      </c>
      <c r="R153" s="183" t="s">
        <v>257</v>
      </c>
      <c r="S153" s="183" t="s">
        <v>147</v>
      </c>
      <c r="T153" s="184" t="s">
        <v>147</v>
      </c>
      <c r="U153" s="160">
        <v>1.9</v>
      </c>
      <c r="V153" s="160">
        <f>ROUND(E153*U153,2)</f>
        <v>5.7</v>
      </c>
      <c r="W153" s="160"/>
      <c r="X153" s="160" t="s">
        <v>148</v>
      </c>
      <c r="Y153" s="160" t="s">
        <v>149</v>
      </c>
      <c r="Z153" s="150"/>
      <c r="AA153" s="150"/>
      <c r="AB153" s="150"/>
      <c r="AC153" s="150"/>
      <c r="AD153" s="150"/>
      <c r="AE153" s="150"/>
      <c r="AF153" s="150"/>
      <c r="AG153" s="150" t="s">
        <v>150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ht="33.75" outlineLevel="1" x14ac:dyDescent="0.2">
      <c r="A154" s="178">
        <v>59</v>
      </c>
      <c r="B154" s="179" t="s">
        <v>351</v>
      </c>
      <c r="C154" s="187" t="s">
        <v>352</v>
      </c>
      <c r="D154" s="180" t="s">
        <v>296</v>
      </c>
      <c r="E154" s="181">
        <v>2</v>
      </c>
      <c r="F154" s="182"/>
      <c r="G154" s="183">
        <f>ROUND(E154*F154,2)</f>
        <v>0</v>
      </c>
      <c r="H154" s="182"/>
      <c r="I154" s="183">
        <f>ROUND(E154*H154,2)</f>
        <v>0</v>
      </c>
      <c r="J154" s="182"/>
      <c r="K154" s="183">
        <f>ROUND(E154*J154,2)</f>
        <v>0</v>
      </c>
      <c r="L154" s="183">
        <v>21</v>
      </c>
      <c r="M154" s="183">
        <f>G154*(1+L154/100)</f>
        <v>0</v>
      </c>
      <c r="N154" s="181">
        <v>1.4E-2</v>
      </c>
      <c r="O154" s="181">
        <f>ROUND(E154*N154,2)</f>
        <v>0.03</v>
      </c>
      <c r="P154" s="181">
        <v>0</v>
      </c>
      <c r="Q154" s="181">
        <f>ROUND(E154*P154,2)</f>
        <v>0</v>
      </c>
      <c r="R154" s="183" t="s">
        <v>257</v>
      </c>
      <c r="S154" s="183" t="s">
        <v>147</v>
      </c>
      <c r="T154" s="184" t="s">
        <v>147</v>
      </c>
      <c r="U154" s="160">
        <v>1.6</v>
      </c>
      <c r="V154" s="160">
        <f>ROUND(E154*U154,2)</f>
        <v>3.2</v>
      </c>
      <c r="W154" s="160"/>
      <c r="X154" s="160" t="s">
        <v>148</v>
      </c>
      <c r="Y154" s="160" t="s">
        <v>149</v>
      </c>
      <c r="Z154" s="150"/>
      <c r="AA154" s="150"/>
      <c r="AB154" s="150"/>
      <c r="AC154" s="150"/>
      <c r="AD154" s="150"/>
      <c r="AE154" s="150"/>
      <c r="AF154" s="150"/>
      <c r="AG154" s="150" t="s">
        <v>150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x14ac:dyDescent="0.2">
      <c r="A155" s="164" t="s">
        <v>141</v>
      </c>
      <c r="B155" s="165" t="s">
        <v>93</v>
      </c>
      <c r="C155" s="186" t="s">
        <v>94</v>
      </c>
      <c r="D155" s="166"/>
      <c r="E155" s="167"/>
      <c r="F155" s="168"/>
      <c r="G155" s="168">
        <f>SUMIF(AG156:AG174,"&lt;&gt;NOR",G156:G174)</f>
        <v>0</v>
      </c>
      <c r="H155" s="168"/>
      <c r="I155" s="168">
        <f>SUM(I156:I174)</f>
        <v>0</v>
      </c>
      <c r="J155" s="168"/>
      <c r="K155" s="168">
        <f>SUM(K156:K174)</f>
        <v>0</v>
      </c>
      <c r="L155" s="168"/>
      <c r="M155" s="168">
        <f>SUM(M156:M174)</f>
        <v>0</v>
      </c>
      <c r="N155" s="167"/>
      <c r="O155" s="167">
        <f>SUM(O156:O174)</f>
        <v>6.0000000000000005E-2</v>
      </c>
      <c r="P155" s="167"/>
      <c r="Q155" s="167">
        <f>SUM(Q156:Q174)</f>
        <v>0.03</v>
      </c>
      <c r="R155" s="168"/>
      <c r="S155" s="168"/>
      <c r="T155" s="169"/>
      <c r="U155" s="163"/>
      <c r="V155" s="163">
        <f>SUM(V156:V174)</f>
        <v>15.36</v>
      </c>
      <c r="W155" s="163"/>
      <c r="X155" s="163"/>
      <c r="Y155" s="163"/>
      <c r="AG155" t="s">
        <v>142</v>
      </c>
    </row>
    <row r="156" spans="1:60" outlineLevel="1" x14ac:dyDescent="0.2">
      <c r="A156" s="178">
        <v>60</v>
      </c>
      <c r="B156" s="179" t="s">
        <v>353</v>
      </c>
      <c r="C156" s="187" t="s">
        <v>354</v>
      </c>
      <c r="D156" s="180" t="s">
        <v>222</v>
      </c>
      <c r="E156" s="181">
        <v>2.9</v>
      </c>
      <c r="F156" s="182"/>
      <c r="G156" s="183">
        <f>ROUND(E156*F156,2)</f>
        <v>0</v>
      </c>
      <c r="H156" s="182"/>
      <c r="I156" s="183">
        <f>ROUND(E156*H156,2)</f>
        <v>0</v>
      </c>
      <c r="J156" s="182"/>
      <c r="K156" s="183">
        <f>ROUND(E156*J156,2)</f>
        <v>0</v>
      </c>
      <c r="L156" s="183">
        <v>21</v>
      </c>
      <c r="M156" s="183">
        <f>G156*(1+L156/100)</f>
        <v>0</v>
      </c>
      <c r="N156" s="181">
        <v>0</v>
      </c>
      <c r="O156" s="181">
        <f>ROUND(E156*N156,2)</f>
        <v>0</v>
      </c>
      <c r="P156" s="181">
        <v>1.106E-2</v>
      </c>
      <c r="Q156" s="181">
        <f>ROUND(E156*P156,2)</f>
        <v>0.03</v>
      </c>
      <c r="R156" s="183" t="s">
        <v>355</v>
      </c>
      <c r="S156" s="183" t="s">
        <v>147</v>
      </c>
      <c r="T156" s="184" t="s">
        <v>147</v>
      </c>
      <c r="U156" s="160">
        <v>0.52200000000000002</v>
      </c>
      <c r="V156" s="160">
        <f>ROUND(E156*U156,2)</f>
        <v>1.51</v>
      </c>
      <c r="W156" s="160"/>
      <c r="X156" s="160" t="s">
        <v>148</v>
      </c>
      <c r="Y156" s="160" t="s">
        <v>149</v>
      </c>
      <c r="Z156" s="150"/>
      <c r="AA156" s="150"/>
      <c r="AB156" s="150"/>
      <c r="AC156" s="150"/>
      <c r="AD156" s="150"/>
      <c r="AE156" s="150"/>
      <c r="AF156" s="150"/>
      <c r="AG156" s="150" t="s">
        <v>150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71">
        <v>61</v>
      </c>
      <c r="B157" s="172" t="s">
        <v>356</v>
      </c>
      <c r="C157" s="188" t="s">
        <v>357</v>
      </c>
      <c r="D157" s="173" t="s">
        <v>222</v>
      </c>
      <c r="E157" s="174">
        <v>14.5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4">
        <v>0</v>
      </c>
      <c r="O157" s="174">
        <f>ROUND(E157*N157,2)</f>
        <v>0</v>
      </c>
      <c r="P157" s="174">
        <v>0</v>
      </c>
      <c r="Q157" s="174">
        <f>ROUND(E157*P157,2)</f>
        <v>0</v>
      </c>
      <c r="R157" s="176" t="s">
        <v>355</v>
      </c>
      <c r="S157" s="176" t="s">
        <v>147</v>
      </c>
      <c r="T157" s="177" t="s">
        <v>147</v>
      </c>
      <c r="U157" s="160">
        <v>0.37</v>
      </c>
      <c r="V157" s="160">
        <f>ROUND(E157*U157,2)</f>
        <v>5.37</v>
      </c>
      <c r="W157" s="160"/>
      <c r="X157" s="160" t="s">
        <v>148</v>
      </c>
      <c r="Y157" s="160" t="s">
        <v>149</v>
      </c>
      <c r="Z157" s="150"/>
      <c r="AA157" s="150"/>
      <c r="AB157" s="150"/>
      <c r="AC157" s="150"/>
      <c r="AD157" s="150"/>
      <c r="AE157" s="150"/>
      <c r="AF157" s="150"/>
      <c r="AG157" s="150" t="s">
        <v>150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2" x14ac:dyDescent="0.2">
      <c r="A158" s="157"/>
      <c r="B158" s="158"/>
      <c r="C158" s="189" t="s">
        <v>358</v>
      </c>
      <c r="D158" s="161"/>
      <c r="E158" s="162">
        <v>14.5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157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78">
        <v>62</v>
      </c>
      <c r="B159" s="179" t="s">
        <v>359</v>
      </c>
      <c r="C159" s="187" t="s">
        <v>360</v>
      </c>
      <c r="D159" s="180" t="s">
        <v>145</v>
      </c>
      <c r="E159" s="181">
        <v>1</v>
      </c>
      <c r="F159" s="182"/>
      <c r="G159" s="183">
        <f t="shared" ref="G159:G170" si="14">ROUND(E159*F159,2)</f>
        <v>0</v>
      </c>
      <c r="H159" s="182"/>
      <c r="I159" s="183">
        <f t="shared" ref="I159:I170" si="15">ROUND(E159*H159,2)</f>
        <v>0</v>
      </c>
      <c r="J159" s="182"/>
      <c r="K159" s="183">
        <f t="shared" ref="K159:K170" si="16">ROUND(E159*J159,2)</f>
        <v>0</v>
      </c>
      <c r="L159" s="183">
        <v>21</v>
      </c>
      <c r="M159" s="183">
        <f t="shared" ref="M159:M170" si="17">G159*(1+L159/100)</f>
        <v>0</v>
      </c>
      <c r="N159" s="181">
        <v>0</v>
      </c>
      <c r="O159" s="181">
        <f t="shared" ref="O159:O170" si="18">ROUND(E159*N159,2)</f>
        <v>0</v>
      </c>
      <c r="P159" s="181">
        <v>0</v>
      </c>
      <c r="Q159" s="181">
        <f t="shared" ref="Q159:Q170" si="19">ROUND(E159*P159,2)</f>
        <v>0</v>
      </c>
      <c r="R159" s="183" t="s">
        <v>355</v>
      </c>
      <c r="S159" s="183" t="s">
        <v>147</v>
      </c>
      <c r="T159" s="184" t="s">
        <v>147</v>
      </c>
      <c r="U159" s="160">
        <v>0.33</v>
      </c>
      <c r="V159" s="160">
        <f t="shared" ref="V159:V170" si="20">ROUND(E159*U159,2)</f>
        <v>0.33</v>
      </c>
      <c r="W159" s="160"/>
      <c r="X159" s="160" t="s">
        <v>148</v>
      </c>
      <c r="Y159" s="160" t="s">
        <v>149</v>
      </c>
      <c r="Z159" s="150"/>
      <c r="AA159" s="150"/>
      <c r="AB159" s="150"/>
      <c r="AC159" s="150"/>
      <c r="AD159" s="150"/>
      <c r="AE159" s="150"/>
      <c r="AF159" s="150"/>
      <c r="AG159" s="150" t="s">
        <v>150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 x14ac:dyDescent="0.2">
      <c r="A160" s="178">
        <v>63</v>
      </c>
      <c r="B160" s="179" t="s">
        <v>361</v>
      </c>
      <c r="C160" s="187" t="s">
        <v>362</v>
      </c>
      <c r="D160" s="180" t="s">
        <v>145</v>
      </c>
      <c r="E160" s="181">
        <v>7</v>
      </c>
      <c r="F160" s="182"/>
      <c r="G160" s="183">
        <f t="shared" si="14"/>
        <v>0</v>
      </c>
      <c r="H160" s="182"/>
      <c r="I160" s="183">
        <f t="shared" si="15"/>
        <v>0</v>
      </c>
      <c r="J160" s="182"/>
      <c r="K160" s="183">
        <f t="shared" si="16"/>
        <v>0</v>
      </c>
      <c r="L160" s="183">
        <v>21</v>
      </c>
      <c r="M160" s="183">
        <f t="shared" si="17"/>
        <v>0</v>
      </c>
      <c r="N160" s="181">
        <v>0</v>
      </c>
      <c r="O160" s="181">
        <f t="shared" si="18"/>
        <v>0</v>
      </c>
      <c r="P160" s="181">
        <v>0</v>
      </c>
      <c r="Q160" s="181">
        <f t="shared" si="19"/>
        <v>0</v>
      </c>
      <c r="R160" s="183" t="s">
        <v>355</v>
      </c>
      <c r="S160" s="183" t="s">
        <v>147</v>
      </c>
      <c r="T160" s="184" t="s">
        <v>147</v>
      </c>
      <c r="U160" s="160">
        <v>0.35</v>
      </c>
      <c r="V160" s="160">
        <f t="shared" si="20"/>
        <v>2.4500000000000002</v>
      </c>
      <c r="W160" s="160"/>
      <c r="X160" s="160" t="s">
        <v>148</v>
      </c>
      <c r="Y160" s="160" t="s">
        <v>149</v>
      </c>
      <c r="Z160" s="150"/>
      <c r="AA160" s="150"/>
      <c r="AB160" s="150"/>
      <c r="AC160" s="150"/>
      <c r="AD160" s="150"/>
      <c r="AE160" s="150"/>
      <c r="AF160" s="150"/>
      <c r="AG160" s="150" t="s">
        <v>150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78">
        <v>64</v>
      </c>
      <c r="B161" s="179" t="s">
        <v>363</v>
      </c>
      <c r="C161" s="187" t="s">
        <v>364</v>
      </c>
      <c r="D161" s="180" t="s">
        <v>145</v>
      </c>
      <c r="E161" s="181">
        <v>2</v>
      </c>
      <c r="F161" s="182"/>
      <c r="G161" s="183">
        <f t="shared" si="14"/>
        <v>0</v>
      </c>
      <c r="H161" s="182"/>
      <c r="I161" s="183">
        <f t="shared" si="15"/>
        <v>0</v>
      </c>
      <c r="J161" s="182"/>
      <c r="K161" s="183">
        <f t="shared" si="16"/>
        <v>0</v>
      </c>
      <c r="L161" s="183">
        <v>21</v>
      </c>
      <c r="M161" s="183">
        <f t="shared" si="17"/>
        <v>0</v>
      </c>
      <c r="N161" s="181">
        <v>0</v>
      </c>
      <c r="O161" s="181">
        <f t="shared" si="18"/>
        <v>0</v>
      </c>
      <c r="P161" s="181">
        <v>0</v>
      </c>
      <c r="Q161" s="181">
        <f t="shared" si="19"/>
        <v>0</v>
      </c>
      <c r="R161" s="183" t="s">
        <v>355</v>
      </c>
      <c r="S161" s="183" t="s">
        <v>147</v>
      </c>
      <c r="T161" s="184" t="s">
        <v>147</v>
      </c>
      <c r="U161" s="160">
        <v>1.21</v>
      </c>
      <c r="V161" s="160">
        <f t="shared" si="20"/>
        <v>2.42</v>
      </c>
      <c r="W161" s="160"/>
      <c r="X161" s="160" t="s">
        <v>148</v>
      </c>
      <c r="Y161" s="160" t="s">
        <v>149</v>
      </c>
      <c r="Z161" s="150"/>
      <c r="AA161" s="150"/>
      <c r="AB161" s="150"/>
      <c r="AC161" s="150"/>
      <c r="AD161" s="150"/>
      <c r="AE161" s="150"/>
      <c r="AF161" s="150"/>
      <c r="AG161" s="150" t="s">
        <v>150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78">
        <v>65</v>
      </c>
      <c r="B162" s="179" t="s">
        <v>365</v>
      </c>
      <c r="C162" s="187" t="s">
        <v>366</v>
      </c>
      <c r="D162" s="180" t="s">
        <v>145</v>
      </c>
      <c r="E162" s="181">
        <v>1</v>
      </c>
      <c r="F162" s="182"/>
      <c r="G162" s="183">
        <f t="shared" si="14"/>
        <v>0</v>
      </c>
      <c r="H162" s="182"/>
      <c r="I162" s="183">
        <f t="shared" si="15"/>
        <v>0</v>
      </c>
      <c r="J162" s="182"/>
      <c r="K162" s="183">
        <f t="shared" si="16"/>
        <v>0</v>
      </c>
      <c r="L162" s="183">
        <v>21</v>
      </c>
      <c r="M162" s="183">
        <f t="shared" si="17"/>
        <v>0</v>
      </c>
      <c r="N162" s="181">
        <v>0</v>
      </c>
      <c r="O162" s="181">
        <f t="shared" si="18"/>
        <v>0</v>
      </c>
      <c r="P162" s="181">
        <v>0</v>
      </c>
      <c r="Q162" s="181">
        <f t="shared" si="19"/>
        <v>0</v>
      </c>
      <c r="R162" s="183" t="s">
        <v>355</v>
      </c>
      <c r="S162" s="183" t="s">
        <v>147</v>
      </c>
      <c r="T162" s="184" t="s">
        <v>147</v>
      </c>
      <c r="U162" s="160">
        <v>0.61</v>
      </c>
      <c r="V162" s="160">
        <f t="shared" si="20"/>
        <v>0.61</v>
      </c>
      <c r="W162" s="160"/>
      <c r="X162" s="160" t="s">
        <v>148</v>
      </c>
      <c r="Y162" s="160" t="s">
        <v>149</v>
      </c>
      <c r="Z162" s="150"/>
      <c r="AA162" s="150"/>
      <c r="AB162" s="150"/>
      <c r="AC162" s="150"/>
      <c r="AD162" s="150"/>
      <c r="AE162" s="150"/>
      <c r="AF162" s="150"/>
      <c r="AG162" s="150" t="s">
        <v>150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78">
        <v>66</v>
      </c>
      <c r="B163" s="179" t="s">
        <v>367</v>
      </c>
      <c r="C163" s="187" t="s">
        <v>368</v>
      </c>
      <c r="D163" s="180" t="s">
        <v>145</v>
      </c>
      <c r="E163" s="181">
        <v>7</v>
      </c>
      <c r="F163" s="182"/>
      <c r="G163" s="183">
        <f t="shared" si="14"/>
        <v>0</v>
      </c>
      <c r="H163" s="182"/>
      <c r="I163" s="183">
        <f t="shared" si="15"/>
        <v>0</v>
      </c>
      <c r="J163" s="182"/>
      <c r="K163" s="183">
        <f t="shared" si="16"/>
        <v>0</v>
      </c>
      <c r="L163" s="183">
        <v>21</v>
      </c>
      <c r="M163" s="183">
        <f t="shared" si="17"/>
        <v>0</v>
      </c>
      <c r="N163" s="181">
        <v>0</v>
      </c>
      <c r="O163" s="181">
        <f t="shared" si="18"/>
        <v>0</v>
      </c>
      <c r="P163" s="181">
        <v>0</v>
      </c>
      <c r="Q163" s="181">
        <f t="shared" si="19"/>
        <v>0</v>
      </c>
      <c r="R163" s="183" t="s">
        <v>355</v>
      </c>
      <c r="S163" s="183" t="s">
        <v>147</v>
      </c>
      <c r="T163" s="184" t="s">
        <v>147</v>
      </c>
      <c r="U163" s="160">
        <v>0.28999999999999998</v>
      </c>
      <c r="V163" s="160">
        <f t="shared" si="20"/>
        <v>2.0299999999999998</v>
      </c>
      <c r="W163" s="160"/>
      <c r="X163" s="160" t="s">
        <v>148</v>
      </c>
      <c r="Y163" s="160" t="s">
        <v>149</v>
      </c>
      <c r="Z163" s="150"/>
      <c r="AA163" s="150"/>
      <c r="AB163" s="150"/>
      <c r="AC163" s="150"/>
      <c r="AD163" s="150"/>
      <c r="AE163" s="150"/>
      <c r="AF163" s="150"/>
      <c r="AG163" s="150" t="s">
        <v>150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22.5" outlineLevel="1" x14ac:dyDescent="0.2">
      <c r="A164" s="178">
        <v>67</v>
      </c>
      <c r="B164" s="179" t="s">
        <v>369</v>
      </c>
      <c r="C164" s="187" t="s">
        <v>370</v>
      </c>
      <c r="D164" s="180" t="s">
        <v>145</v>
      </c>
      <c r="E164" s="181">
        <v>1</v>
      </c>
      <c r="F164" s="182"/>
      <c r="G164" s="183">
        <f t="shared" si="14"/>
        <v>0</v>
      </c>
      <c r="H164" s="182"/>
      <c r="I164" s="183">
        <f t="shared" si="15"/>
        <v>0</v>
      </c>
      <c r="J164" s="182"/>
      <c r="K164" s="183">
        <f t="shared" si="16"/>
        <v>0</v>
      </c>
      <c r="L164" s="183">
        <v>21</v>
      </c>
      <c r="M164" s="183">
        <f t="shared" si="17"/>
        <v>0</v>
      </c>
      <c r="N164" s="181">
        <v>0</v>
      </c>
      <c r="O164" s="181">
        <f t="shared" si="18"/>
        <v>0</v>
      </c>
      <c r="P164" s="181">
        <v>0</v>
      </c>
      <c r="Q164" s="181">
        <f t="shared" si="19"/>
        <v>0</v>
      </c>
      <c r="R164" s="183" t="s">
        <v>355</v>
      </c>
      <c r="S164" s="183" t="s">
        <v>147</v>
      </c>
      <c r="T164" s="184" t="s">
        <v>147</v>
      </c>
      <c r="U164" s="160">
        <v>0.64</v>
      </c>
      <c r="V164" s="160">
        <f t="shared" si="20"/>
        <v>0.64</v>
      </c>
      <c r="W164" s="160"/>
      <c r="X164" s="160" t="s">
        <v>148</v>
      </c>
      <c r="Y164" s="160" t="s">
        <v>149</v>
      </c>
      <c r="Z164" s="150"/>
      <c r="AA164" s="150"/>
      <c r="AB164" s="150"/>
      <c r="AC164" s="150"/>
      <c r="AD164" s="150"/>
      <c r="AE164" s="150"/>
      <c r="AF164" s="150"/>
      <c r="AG164" s="150" t="s">
        <v>150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78">
        <v>68</v>
      </c>
      <c r="B165" s="179" t="s">
        <v>371</v>
      </c>
      <c r="C165" s="187" t="s">
        <v>372</v>
      </c>
      <c r="D165" s="180" t="s">
        <v>145</v>
      </c>
      <c r="E165" s="181">
        <v>2</v>
      </c>
      <c r="F165" s="182"/>
      <c r="G165" s="183">
        <f t="shared" si="14"/>
        <v>0</v>
      </c>
      <c r="H165" s="182"/>
      <c r="I165" s="183">
        <f t="shared" si="15"/>
        <v>0</v>
      </c>
      <c r="J165" s="182"/>
      <c r="K165" s="183">
        <f t="shared" si="16"/>
        <v>0</v>
      </c>
      <c r="L165" s="183">
        <v>21</v>
      </c>
      <c r="M165" s="183">
        <f t="shared" si="17"/>
        <v>0</v>
      </c>
      <c r="N165" s="181">
        <v>0</v>
      </c>
      <c r="O165" s="181">
        <f t="shared" si="18"/>
        <v>0</v>
      </c>
      <c r="P165" s="181">
        <v>0</v>
      </c>
      <c r="Q165" s="181">
        <f t="shared" si="19"/>
        <v>0</v>
      </c>
      <c r="R165" s="183"/>
      <c r="S165" s="183" t="s">
        <v>279</v>
      </c>
      <c r="T165" s="184" t="s">
        <v>280</v>
      </c>
      <c r="U165" s="160">
        <v>0</v>
      </c>
      <c r="V165" s="160">
        <f t="shared" si="20"/>
        <v>0</v>
      </c>
      <c r="W165" s="160"/>
      <c r="X165" s="160" t="s">
        <v>306</v>
      </c>
      <c r="Y165" s="160" t="s">
        <v>149</v>
      </c>
      <c r="Z165" s="150"/>
      <c r="AA165" s="150"/>
      <c r="AB165" s="150"/>
      <c r="AC165" s="150"/>
      <c r="AD165" s="150"/>
      <c r="AE165" s="150"/>
      <c r="AF165" s="150"/>
      <c r="AG165" s="150" t="s">
        <v>307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ht="56.25" outlineLevel="1" x14ac:dyDescent="0.2">
      <c r="A166" s="178">
        <v>69</v>
      </c>
      <c r="B166" s="179" t="s">
        <v>373</v>
      </c>
      <c r="C166" s="187" t="s">
        <v>374</v>
      </c>
      <c r="D166" s="180" t="s">
        <v>145</v>
      </c>
      <c r="E166" s="181">
        <v>1</v>
      </c>
      <c r="F166" s="182"/>
      <c r="G166" s="183">
        <f t="shared" si="14"/>
        <v>0</v>
      </c>
      <c r="H166" s="182"/>
      <c r="I166" s="183">
        <f t="shared" si="15"/>
        <v>0</v>
      </c>
      <c r="J166" s="182"/>
      <c r="K166" s="183">
        <f t="shared" si="16"/>
        <v>0</v>
      </c>
      <c r="L166" s="183">
        <v>21</v>
      </c>
      <c r="M166" s="183">
        <f t="shared" si="17"/>
        <v>0</v>
      </c>
      <c r="N166" s="181">
        <v>1.2999999999999999E-2</v>
      </c>
      <c r="O166" s="181">
        <f t="shared" si="18"/>
        <v>0.01</v>
      </c>
      <c r="P166" s="181">
        <v>0</v>
      </c>
      <c r="Q166" s="181">
        <f t="shared" si="19"/>
        <v>0</v>
      </c>
      <c r="R166" s="183" t="s">
        <v>305</v>
      </c>
      <c r="S166" s="183" t="s">
        <v>147</v>
      </c>
      <c r="T166" s="184" t="s">
        <v>147</v>
      </c>
      <c r="U166" s="160">
        <v>0</v>
      </c>
      <c r="V166" s="160">
        <f t="shared" si="20"/>
        <v>0</v>
      </c>
      <c r="W166" s="160"/>
      <c r="X166" s="160" t="s">
        <v>306</v>
      </c>
      <c r="Y166" s="160" t="s">
        <v>149</v>
      </c>
      <c r="Z166" s="150"/>
      <c r="AA166" s="150"/>
      <c r="AB166" s="150"/>
      <c r="AC166" s="150"/>
      <c r="AD166" s="150"/>
      <c r="AE166" s="150"/>
      <c r="AF166" s="150"/>
      <c r="AG166" s="150" t="s">
        <v>307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45" outlineLevel="1" x14ac:dyDescent="0.2">
      <c r="A167" s="178">
        <v>70</v>
      </c>
      <c r="B167" s="179" t="s">
        <v>375</v>
      </c>
      <c r="C167" s="187" t="s">
        <v>376</v>
      </c>
      <c r="D167" s="180" t="s">
        <v>145</v>
      </c>
      <c r="E167" s="181">
        <v>1</v>
      </c>
      <c r="F167" s="182"/>
      <c r="G167" s="183">
        <f t="shared" si="14"/>
        <v>0</v>
      </c>
      <c r="H167" s="182"/>
      <c r="I167" s="183">
        <f t="shared" si="15"/>
        <v>0</v>
      </c>
      <c r="J167" s="182"/>
      <c r="K167" s="183">
        <f t="shared" si="16"/>
        <v>0</v>
      </c>
      <c r="L167" s="183">
        <v>21</v>
      </c>
      <c r="M167" s="183">
        <f t="shared" si="17"/>
        <v>0</v>
      </c>
      <c r="N167" s="181">
        <v>2.2000000000000001E-3</v>
      </c>
      <c r="O167" s="181">
        <f t="shared" si="18"/>
        <v>0</v>
      </c>
      <c r="P167" s="181">
        <v>0</v>
      </c>
      <c r="Q167" s="181">
        <f t="shared" si="19"/>
        <v>0</v>
      </c>
      <c r="R167" s="183" t="s">
        <v>305</v>
      </c>
      <c r="S167" s="183" t="s">
        <v>147</v>
      </c>
      <c r="T167" s="184" t="s">
        <v>147</v>
      </c>
      <c r="U167" s="160">
        <v>0</v>
      </c>
      <c r="V167" s="160">
        <f t="shared" si="20"/>
        <v>0</v>
      </c>
      <c r="W167" s="160"/>
      <c r="X167" s="160" t="s">
        <v>306</v>
      </c>
      <c r="Y167" s="160" t="s">
        <v>149</v>
      </c>
      <c r="Z167" s="150"/>
      <c r="AA167" s="150"/>
      <c r="AB167" s="150"/>
      <c r="AC167" s="150"/>
      <c r="AD167" s="150"/>
      <c r="AE167" s="150"/>
      <c r="AF167" s="150"/>
      <c r="AG167" s="150" t="s">
        <v>307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1" x14ac:dyDescent="0.2">
      <c r="A168" s="178">
        <v>71</v>
      </c>
      <c r="B168" s="179" t="s">
        <v>377</v>
      </c>
      <c r="C168" s="187" t="s">
        <v>378</v>
      </c>
      <c r="D168" s="180" t="s">
        <v>145</v>
      </c>
      <c r="E168" s="181">
        <v>7</v>
      </c>
      <c r="F168" s="182"/>
      <c r="G168" s="183">
        <f t="shared" si="14"/>
        <v>0</v>
      </c>
      <c r="H168" s="182"/>
      <c r="I168" s="183">
        <f t="shared" si="15"/>
        <v>0</v>
      </c>
      <c r="J168" s="182"/>
      <c r="K168" s="183">
        <f t="shared" si="16"/>
        <v>0</v>
      </c>
      <c r="L168" s="183">
        <v>21</v>
      </c>
      <c r="M168" s="183">
        <f t="shared" si="17"/>
        <v>0</v>
      </c>
      <c r="N168" s="181">
        <v>2.0000000000000001E-4</v>
      </c>
      <c r="O168" s="181">
        <f t="shared" si="18"/>
        <v>0</v>
      </c>
      <c r="P168" s="181">
        <v>0</v>
      </c>
      <c r="Q168" s="181">
        <f t="shared" si="19"/>
        <v>0</v>
      </c>
      <c r="R168" s="183" t="s">
        <v>305</v>
      </c>
      <c r="S168" s="183" t="s">
        <v>147</v>
      </c>
      <c r="T168" s="184" t="s">
        <v>147</v>
      </c>
      <c r="U168" s="160">
        <v>0</v>
      </c>
      <c r="V168" s="160">
        <f t="shared" si="20"/>
        <v>0</v>
      </c>
      <c r="W168" s="160"/>
      <c r="X168" s="160" t="s">
        <v>306</v>
      </c>
      <c r="Y168" s="160" t="s">
        <v>149</v>
      </c>
      <c r="Z168" s="150"/>
      <c r="AA168" s="150"/>
      <c r="AB168" s="150"/>
      <c r="AC168" s="150"/>
      <c r="AD168" s="150"/>
      <c r="AE168" s="150"/>
      <c r="AF168" s="150"/>
      <c r="AG168" s="150" t="s">
        <v>307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2.5" outlineLevel="1" x14ac:dyDescent="0.2">
      <c r="A169" s="178">
        <v>72</v>
      </c>
      <c r="B169" s="179" t="s">
        <v>379</v>
      </c>
      <c r="C169" s="187" t="s">
        <v>380</v>
      </c>
      <c r="D169" s="180" t="s">
        <v>145</v>
      </c>
      <c r="E169" s="181">
        <v>3.6</v>
      </c>
      <c r="F169" s="182"/>
      <c r="G169" s="183">
        <f t="shared" si="14"/>
        <v>0</v>
      </c>
      <c r="H169" s="182"/>
      <c r="I169" s="183">
        <f t="shared" si="15"/>
        <v>0</v>
      </c>
      <c r="J169" s="182"/>
      <c r="K169" s="183">
        <f t="shared" si="16"/>
        <v>0</v>
      </c>
      <c r="L169" s="183">
        <v>21</v>
      </c>
      <c r="M169" s="183">
        <f t="shared" si="17"/>
        <v>0</v>
      </c>
      <c r="N169" s="181">
        <v>1.6100000000000001E-3</v>
      </c>
      <c r="O169" s="181">
        <f t="shared" si="18"/>
        <v>0.01</v>
      </c>
      <c r="P169" s="181">
        <v>0</v>
      </c>
      <c r="Q169" s="181">
        <f t="shared" si="19"/>
        <v>0</v>
      </c>
      <c r="R169" s="183" t="s">
        <v>305</v>
      </c>
      <c r="S169" s="183" t="s">
        <v>147</v>
      </c>
      <c r="T169" s="184" t="s">
        <v>147</v>
      </c>
      <c r="U169" s="160">
        <v>0</v>
      </c>
      <c r="V169" s="160">
        <f t="shared" si="20"/>
        <v>0</v>
      </c>
      <c r="W169" s="160"/>
      <c r="X169" s="160" t="s">
        <v>306</v>
      </c>
      <c r="Y169" s="160" t="s">
        <v>149</v>
      </c>
      <c r="Z169" s="150"/>
      <c r="AA169" s="150"/>
      <c r="AB169" s="150"/>
      <c r="AC169" s="150"/>
      <c r="AD169" s="150"/>
      <c r="AE169" s="150"/>
      <c r="AF169" s="150"/>
      <c r="AG169" s="150" t="s">
        <v>307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71">
        <v>73</v>
      </c>
      <c r="B170" s="172" t="s">
        <v>381</v>
      </c>
      <c r="C170" s="188" t="s">
        <v>382</v>
      </c>
      <c r="D170" s="173" t="s">
        <v>145</v>
      </c>
      <c r="E170" s="174">
        <v>7.9</v>
      </c>
      <c r="F170" s="175"/>
      <c r="G170" s="176">
        <f t="shared" si="14"/>
        <v>0</v>
      </c>
      <c r="H170" s="175"/>
      <c r="I170" s="176">
        <f t="shared" si="15"/>
        <v>0</v>
      </c>
      <c r="J170" s="175"/>
      <c r="K170" s="176">
        <f t="shared" si="16"/>
        <v>0</v>
      </c>
      <c r="L170" s="176">
        <v>21</v>
      </c>
      <c r="M170" s="176">
        <f t="shared" si="17"/>
        <v>0</v>
      </c>
      <c r="N170" s="174">
        <v>2.0500000000000002E-3</v>
      </c>
      <c r="O170" s="174">
        <f t="shared" si="18"/>
        <v>0.02</v>
      </c>
      <c r="P170" s="174">
        <v>0</v>
      </c>
      <c r="Q170" s="174">
        <f t="shared" si="19"/>
        <v>0</v>
      </c>
      <c r="R170" s="176" t="s">
        <v>305</v>
      </c>
      <c r="S170" s="176" t="s">
        <v>147</v>
      </c>
      <c r="T170" s="177" t="s">
        <v>147</v>
      </c>
      <c r="U170" s="160">
        <v>0</v>
      </c>
      <c r="V170" s="160">
        <f t="shared" si="20"/>
        <v>0</v>
      </c>
      <c r="W170" s="160"/>
      <c r="X170" s="160" t="s">
        <v>306</v>
      </c>
      <c r="Y170" s="160" t="s">
        <v>149</v>
      </c>
      <c r="Z170" s="150"/>
      <c r="AA170" s="150"/>
      <c r="AB170" s="150"/>
      <c r="AC170" s="150"/>
      <c r="AD170" s="150"/>
      <c r="AE170" s="150"/>
      <c r="AF170" s="150"/>
      <c r="AG170" s="150" t="s">
        <v>307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2" x14ac:dyDescent="0.2">
      <c r="A171" s="157"/>
      <c r="B171" s="158"/>
      <c r="C171" s="189" t="s">
        <v>383</v>
      </c>
      <c r="D171" s="161"/>
      <c r="E171" s="162">
        <v>7.9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50"/>
      <c r="AA171" s="150"/>
      <c r="AB171" s="150"/>
      <c r="AC171" s="150"/>
      <c r="AD171" s="150"/>
      <c r="AE171" s="150"/>
      <c r="AF171" s="150"/>
      <c r="AG171" s="150" t="s">
        <v>157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ht="22.5" outlineLevel="1" x14ac:dyDescent="0.2">
      <c r="A172" s="178">
        <v>74</v>
      </c>
      <c r="B172" s="179" t="s">
        <v>384</v>
      </c>
      <c r="C172" s="187" t="s">
        <v>385</v>
      </c>
      <c r="D172" s="180" t="s">
        <v>145</v>
      </c>
      <c r="E172" s="181">
        <v>3</v>
      </c>
      <c r="F172" s="182"/>
      <c r="G172" s="183">
        <f>ROUND(E172*F172,2)</f>
        <v>0</v>
      </c>
      <c r="H172" s="182"/>
      <c r="I172" s="183">
        <f>ROUND(E172*H172,2)</f>
        <v>0</v>
      </c>
      <c r="J172" s="182"/>
      <c r="K172" s="183">
        <f>ROUND(E172*J172,2)</f>
        <v>0</v>
      </c>
      <c r="L172" s="183">
        <v>21</v>
      </c>
      <c r="M172" s="183">
        <f>G172*(1+L172/100)</f>
        <v>0</v>
      </c>
      <c r="N172" s="181">
        <v>2.65E-3</v>
      </c>
      <c r="O172" s="181">
        <f>ROUND(E172*N172,2)</f>
        <v>0.01</v>
      </c>
      <c r="P172" s="181">
        <v>0</v>
      </c>
      <c r="Q172" s="181">
        <f>ROUND(E172*P172,2)</f>
        <v>0</v>
      </c>
      <c r="R172" s="183" t="s">
        <v>305</v>
      </c>
      <c r="S172" s="183" t="s">
        <v>147</v>
      </c>
      <c r="T172" s="184" t="s">
        <v>147</v>
      </c>
      <c r="U172" s="160">
        <v>0</v>
      </c>
      <c r="V172" s="160">
        <f>ROUND(E172*U172,2)</f>
        <v>0</v>
      </c>
      <c r="W172" s="160"/>
      <c r="X172" s="160" t="s">
        <v>306</v>
      </c>
      <c r="Y172" s="160" t="s">
        <v>149</v>
      </c>
      <c r="Z172" s="150"/>
      <c r="AA172" s="150"/>
      <c r="AB172" s="150"/>
      <c r="AC172" s="150"/>
      <c r="AD172" s="150"/>
      <c r="AE172" s="150"/>
      <c r="AF172" s="150"/>
      <c r="AG172" s="150" t="s">
        <v>307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78">
        <v>75</v>
      </c>
      <c r="B173" s="179" t="s">
        <v>386</v>
      </c>
      <c r="C173" s="187" t="s">
        <v>387</v>
      </c>
      <c r="D173" s="180" t="s">
        <v>145</v>
      </c>
      <c r="E173" s="181">
        <v>1</v>
      </c>
      <c r="F173" s="182"/>
      <c r="G173" s="183">
        <f>ROUND(E173*F173,2)</f>
        <v>0</v>
      </c>
      <c r="H173" s="182"/>
      <c r="I173" s="183">
        <f>ROUND(E173*H173,2)</f>
        <v>0</v>
      </c>
      <c r="J173" s="182"/>
      <c r="K173" s="183">
        <f>ROUND(E173*J173,2)</f>
        <v>0</v>
      </c>
      <c r="L173" s="183">
        <v>21</v>
      </c>
      <c r="M173" s="183">
        <f>G173*(1+L173/100)</f>
        <v>0</v>
      </c>
      <c r="N173" s="181">
        <v>5.9999999999999995E-4</v>
      </c>
      <c r="O173" s="181">
        <f>ROUND(E173*N173,2)</f>
        <v>0</v>
      </c>
      <c r="P173" s="181">
        <v>0</v>
      </c>
      <c r="Q173" s="181">
        <f>ROUND(E173*P173,2)</f>
        <v>0</v>
      </c>
      <c r="R173" s="183" t="s">
        <v>305</v>
      </c>
      <c r="S173" s="183" t="s">
        <v>147</v>
      </c>
      <c r="T173" s="184" t="s">
        <v>147</v>
      </c>
      <c r="U173" s="160">
        <v>0</v>
      </c>
      <c r="V173" s="160">
        <f>ROUND(E173*U173,2)</f>
        <v>0</v>
      </c>
      <c r="W173" s="160"/>
      <c r="X173" s="160" t="s">
        <v>306</v>
      </c>
      <c r="Y173" s="160" t="s">
        <v>149</v>
      </c>
      <c r="Z173" s="150"/>
      <c r="AA173" s="150"/>
      <c r="AB173" s="150"/>
      <c r="AC173" s="150"/>
      <c r="AD173" s="150"/>
      <c r="AE173" s="150"/>
      <c r="AF173" s="150"/>
      <c r="AG173" s="150" t="s">
        <v>307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ht="22.5" outlineLevel="1" x14ac:dyDescent="0.2">
      <c r="A174" s="178">
        <v>76</v>
      </c>
      <c r="B174" s="179" t="s">
        <v>388</v>
      </c>
      <c r="C174" s="187" t="s">
        <v>389</v>
      </c>
      <c r="D174" s="180" t="s">
        <v>145</v>
      </c>
      <c r="E174" s="181">
        <v>7</v>
      </c>
      <c r="F174" s="182"/>
      <c r="G174" s="183">
        <f>ROUND(E174*F174,2)</f>
        <v>0</v>
      </c>
      <c r="H174" s="182"/>
      <c r="I174" s="183">
        <f>ROUND(E174*H174,2)</f>
        <v>0</v>
      </c>
      <c r="J174" s="182"/>
      <c r="K174" s="183">
        <f>ROUND(E174*J174,2)</f>
        <v>0</v>
      </c>
      <c r="L174" s="183">
        <v>21</v>
      </c>
      <c r="M174" s="183">
        <f>G174*(1+L174/100)</f>
        <v>0</v>
      </c>
      <c r="N174" s="181">
        <v>8.9999999999999998E-4</v>
      </c>
      <c r="O174" s="181">
        <f>ROUND(E174*N174,2)</f>
        <v>0.01</v>
      </c>
      <c r="P174" s="181">
        <v>0</v>
      </c>
      <c r="Q174" s="181">
        <f>ROUND(E174*P174,2)</f>
        <v>0</v>
      </c>
      <c r="R174" s="183" t="s">
        <v>305</v>
      </c>
      <c r="S174" s="183" t="s">
        <v>147</v>
      </c>
      <c r="T174" s="184" t="s">
        <v>147</v>
      </c>
      <c r="U174" s="160">
        <v>0</v>
      </c>
      <c r="V174" s="160">
        <f>ROUND(E174*U174,2)</f>
        <v>0</v>
      </c>
      <c r="W174" s="160"/>
      <c r="X174" s="160" t="s">
        <v>306</v>
      </c>
      <c r="Y174" s="160" t="s">
        <v>149</v>
      </c>
      <c r="Z174" s="150"/>
      <c r="AA174" s="150"/>
      <c r="AB174" s="150"/>
      <c r="AC174" s="150"/>
      <c r="AD174" s="150"/>
      <c r="AE174" s="150"/>
      <c r="AF174" s="150"/>
      <c r="AG174" s="150" t="s">
        <v>307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x14ac:dyDescent="0.2">
      <c r="A175" s="164" t="s">
        <v>141</v>
      </c>
      <c r="B175" s="165" t="s">
        <v>95</v>
      </c>
      <c r="C175" s="186" t="s">
        <v>96</v>
      </c>
      <c r="D175" s="166"/>
      <c r="E175" s="167"/>
      <c r="F175" s="168"/>
      <c r="G175" s="168">
        <f>SUMIF(AG176:AG180,"&lt;&gt;NOR",G176:G180)</f>
        <v>0</v>
      </c>
      <c r="H175" s="168"/>
      <c r="I175" s="168">
        <f>SUM(I176:I180)</f>
        <v>0</v>
      </c>
      <c r="J175" s="168"/>
      <c r="K175" s="168">
        <f>SUM(K176:K180)</f>
        <v>0</v>
      </c>
      <c r="L175" s="168"/>
      <c r="M175" s="168">
        <f>SUM(M176:M180)</f>
        <v>0</v>
      </c>
      <c r="N175" s="167"/>
      <c r="O175" s="167">
        <f>SUM(O176:O180)</f>
        <v>0.02</v>
      </c>
      <c r="P175" s="167"/>
      <c r="Q175" s="167">
        <f>SUM(Q176:Q180)</f>
        <v>0</v>
      </c>
      <c r="R175" s="168"/>
      <c r="S175" s="168"/>
      <c r="T175" s="169"/>
      <c r="U175" s="163"/>
      <c r="V175" s="163">
        <f>SUM(V176:V180)</f>
        <v>7.35</v>
      </c>
      <c r="W175" s="163"/>
      <c r="X175" s="163"/>
      <c r="Y175" s="163"/>
      <c r="AG175" t="s">
        <v>142</v>
      </c>
    </row>
    <row r="176" spans="1:60" ht="22.5" outlineLevel="1" x14ac:dyDescent="0.2">
      <c r="A176" s="171">
        <v>77</v>
      </c>
      <c r="B176" s="172" t="s">
        <v>390</v>
      </c>
      <c r="C176" s="188" t="s">
        <v>391</v>
      </c>
      <c r="D176" s="173" t="s">
        <v>222</v>
      </c>
      <c r="E176" s="174">
        <v>15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4">
        <v>1.01E-3</v>
      </c>
      <c r="O176" s="174">
        <f>ROUND(E176*N176,2)</f>
        <v>0.02</v>
      </c>
      <c r="P176" s="174">
        <v>0</v>
      </c>
      <c r="Q176" s="174">
        <f>ROUND(E176*P176,2)</f>
        <v>0</v>
      </c>
      <c r="R176" s="176" t="s">
        <v>392</v>
      </c>
      <c r="S176" s="176" t="s">
        <v>147</v>
      </c>
      <c r="T176" s="177" t="s">
        <v>147</v>
      </c>
      <c r="U176" s="160">
        <v>0.31738</v>
      </c>
      <c r="V176" s="160">
        <f>ROUND(E176*U176,2)</f>
        <v>4.76</v>
      </c>
      <c r="W176" s="160"/>
      <c r="X176" s="160" t="s">
        <v>148</v>
      </c>
      <c r="Y176" s="160" t="s">
        <v>149</v>
      </c>
      <c r="Z176" s="150"/>
      <c r="AA176" s="150"/>
      <c r="AB176" s="150"/>
      <c r="AC176" s="150"/>
      <c r="AD176" s="150"/>
      <c r="AE176" s="150"/>
      <c r="AF176" s="150"/>
      <c r="AG176" s="150" t="s">
        <v>150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2" x14ac:dyDescent="0.2">
      <c r="A177" s="157"/>
      <c r="B177" s="158"/>
      <c r="C177" s="254" t="s">
        <v>285</v>
      </c>
      <c r="D177" s="255"/>
      <c r="E177" s="255"/>
      <c r="F177" s="255"/>
      <c r="G177" s="255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50"/>
      <c r="AA177" s="150"/>
      <c r="AB177" s="150"/>
      <c r="AC177" s="150"/>
      <c r="AD177" s="150"/>
      <c r="AE177" s="150"/>
      <c r="AF177" s="150"/>
      <c r="AG177" s="150" t="s">
        <v>155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78">
        <v>78</v>
      </c>
      <c r="B178" s="179" t="s">
        <v>393</v>
      </c>
      <c r="C178" s="187" t="s">
        <v>394</v>
      </c>
      <c r="D178" s="180" t="s">
        <v>222</v>
      </c>
      <c r="E178" s="181">
        <v>15</v>
      </c>
      <c r="F178" s="182"/>
      <c r="G178" s="183">
        <f>ROUND(E178*F178,2)</f>
        <v>0</v>
      </c>
      <c r="H178" s="182"/>
      <c r="I178" s="183">
        <f>ROUND(E178*H178,2)</f>
        <v>0</v>
      </c>
      <c r="J178" s="182"/>
      <c r="K178" s="183">
        <f>ROUND(E178*J178,2)</f>
        <v>0</v>
      </c>
      <c r="L178" s="183">
        <v>21</v>
      </c>
      <c r="M178" s="183">
        <f>G178*(1+L178/100)</f>
        <v>0</v>
      </c>
      <c r="N178" s="181">
        <v>0</v>
      </c>
      <c r="O178" s="181">
        <f>ROUND(E178*N178,2)</f>
        <v>0</v>
      </c>
      <c r="P178" s="181">
        <v>0</v>
      </c>
      <c r="Q178" s="181">
        <f>ROUND(E178*P178,2)</f>
        <v>0</v>
      </c>
      <c r="R178" s="183" t="s">
        <v>392</v>
      </c>
      <c r="S178" s="183" t="s">
        <v>147</v>
      </c>
      <c r="T178" s="184" t="s">
        <v>147</v>
      </c>
      <c r="U178" s="160">
        <v>2.1499999999999998E-2</v>
      </c>
      <c r="V178" s="160">
        <f>ROUND(E178*U178,2)</f>
        <v>0.32</v>
      </c>
      <c r="W178" s="160"/>
      <c r="X178" s="160" t="s">
        <v>148</v>
      </c>
      <c r="Y178" s="160" t="s">
        <v>149</v>
      </c>
      <c r="Z178" s="150"/>
      <c r="AA178" s="150"/>
      <c r="AB178" s="150"/>
      <c r="AC178" s="150"/>
      <c r="AD178" s="150"/>
      <c r="AE178" s="150"/>
      <c r="AF178" s="150"/>
      <c r="AG178" s="150" t="s">
        <v>150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ht="22.5" outlineLevel="1" x14ac:dyDescent="0.2">
      <c r="A179" s="178">
        <v>79</v>
      </c>
      <c r="B179" s="179" t="s">
        <v>395</v>
      </c>
      <c r="C179" s="187" t="s">
        <v>396</v>
      </c>
      <c r="D179" s="180" t="s">
        <v>145</v>
      </c>
      <c r="E179" s="181">
        <v>2</v>
      </c>
      <c r="F179" s="182"/>
      <c r="G179" s="183">
        <f>ROUND(E179*F179,2)</f>
        <v>0</v>
      </c>
      <c r="H179" s="182"/>
      <c r="I179" s="183">
        <f>ROUND(E179*H179,2)</f>
        <v>0</v>
      </c>
      <c r="J179" s="182"/>
      <c r="K179" s="183">
        <f>ROUND(E179*J179,2)</f>
        <v>0</v>
      </c>
      <c r="L179" s="183">
        <v>21</v>
      </c>
      <c r="M179" s="183">
        <f>G179*(1+L179/100)</f>
        <v>0</v>
      </c>
      <c r="N179" s="181">
        <v>4.4000000000000002E-4</v>
      </c>
      <c r="O179" s="181">
        <f>ROUND(E179*N179,2)</f>
        <v>0</v>
      </c>
      <c r="P179" s="181">
        <v>0</v>
      </c>
      <c r="Q179" s="181">
        <f>ROUND(E179*P179,2)</f>
        <v>0</v>
      </c>
      <c r="R179" s="183" t="s">
        <v>392</v>
      </c>
      <c r="S179" s="183" t="s">
        <v>147</v>
      </c>
      <c r="T179" s="184" t="s">
        <v>147</v>
      </c>
      <c r="U179" s="160">
        <v>0.16400000000000001</v>
      </c>
      <c r="V179" s="160">
        <f>ROUND(E179*U179,2)</f>
        <v>0.33</v>
      </c>
      <c r="W179" s="160"/>
      <c r="X179" s="160" t="s">
        <v>148</v>
      </c>
      <c r="Y179" s="160" t="s">
        <v>149</v>
      </c>
      <c r="Z179" s="150"/>
      <c r="AA179" s="150"/>
      <c r="AB179" s="150"/>
      <c r="AC179" s="150"/>
      <c r="AD179" s="150"/>
      <c r="AE179" s="150"/>
      <c r="AF179" s="150"/>
      <c r="AG179" s="150" t="s">
        <v>150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78">
        <v>80</v>
      </c>
      <c r="B180" s="179" t="s">
        <v>397</v>
      </c>
      <c r="C180" s="187" t="s">
        <v>398</v>
      </c>
      <c r="D180" s="180" t="s">
        <v>222</v>
      </c>
      <c r="E180" s="181">
        <v>15</v>
      </c>
      <c r="F180" s="182"/>
      <c r="G180" s="183">
        <f>ROUND(E180*F180,2)</f>
        <v>0</v>
      </c>
      <c r="H180" s="182"/>
      <c r="I180" s="183">
        <f>ROUND(E180*H180,2)</f>
        <v>0</v>
      </c>
      <c r="J180" s="182"/>
      <c r="K180" s="183">
        <f>ROUND(E180*J180,2)</f>
        <v>0</v>
      </c>
      <c r="L180" s="183">
        <v>21</v>
      </c>
      <c r="M180" s="183">
        <f>G180*(1+L180/100)</f>
        <v>0</v>
      </c>
      <c r="N180" s="181">
        <v>2.0000000000000002E-5</v>
      </c>
      <c r="O180" s="181">
        <f>ROUND(E180*N180,2)</f>
        <v>0</v>
      </c>
      <c r="P180" s="181">
        <v>0</v>
      </c>
      <c r="Q180" s="181">
        <f>ROUND(E180*P180,2)</f>
        <v>0</v>
      </c>
      <c r="R180" s="183"/>
      <c r="S180" s="183" t="s">
        <v>279</v>
      </c>
      <c r="T180" s="184" t="s">
        <v>147</v>
      </c>
      <c r="U180" s="160">
        <v>0.129</v>
      </c>
      <c r="V180" s="160">
        <f>ROUND(E180*U180,2)</f>
        <v>1.94</v>
      </c>
      <c r="W180" s="160"/>
      <c r="X180" s="160" t="s">
        <v>148</v>
      </c>
      <c r="Y180" s="160" t="s">
        <v>149</v>
      </c>
      <c r="Z180" s="150"/>
      <c r="AA180" s="150"/>
      <c r="AB180" s="150"/>
      <c r="AC180" s="150"/>
      <c r="AD180" s="150"/>
      <c r="AE180" s="150"/>
      <c r="AF180" s="150"/>
      <c r="AG180" s="150" t="s">
        <v>150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x14ac:dyDescent="0.2">
      <c r="A181" s="164" t="s">
        <v>141</v>
      </c>
      <c r="B181" s="165" t="s">
        <v>97</v>
      </c>
      <c r="C181" s="186" t="s">
        <v>98</v>
      </c>
      <c r="D181" s="166"/>
      <c r="E181" s="167"/>
      <c r="F181" s="168"/>
      <c r="G181" s="168">
        <f>SUMIF(AG182:AG185,"&lt;&gt;NOR",G182:G185)</f>
        <v>0</v>
      </c>
      <c r="H181" s="168"/>
      <c r="I181" s="168">
        <f>SUM(I182:I185)</f>
        <v>0</v>
      </c>
      <c r="J181" s="168"/>
      <c r="K181" s="168">
        <f>SUM(K182:K185)</f>
        <v>0</v>
      </c>
      <c r="L181" s="168"/>
      <c r="M181" s="168">
        <f>SUM(M182:M185)</f>
        <v>0</v>
      </c>
      <c r="N181" s="167"/>
      <c r="O181" s="167">
        <f>SUM(O182:O185)</f>
        <v>7.0000000000000007E-2</v>
      </c>
      <c r="P181" s="167"/>
      <c r="Q181" s="167">
        <f>SUM(Q182:Q185)</f>
        <v>0.01</v>
      </c>
      <c r="R181" s="168"/>
      <c r="S181" s="168"/>
      <c r="T181" s="169"/>
      <c r="U181" s="163"/>
      <c r="V181" s="163">
        <f>SUM(V182:V185)</f>
        <v>2.42</v>
      </c>
      <c r="W181" s="163"/>
      <c r="X181" s="163"/>
      <c r="Y181" s="163"/>
      <c r="AG181" t="s">
        <v>142</v>
      </c>
    </row>
    <row r="182" spans="1:60" ht="22.5" outlineLevel="1" x14ac:dyDescent="0.2">
      <c r="A182" s="178">
        <v>81</v>
      </c>
      <c r="B182" s="179" t="s">
        <v>399</v>
      </c>
      <c r="C182" s="187" t="s">
        <v>400</v>
      </c>
      <c r="D182" s="180" t="s">
        <v>145</v>
      </c>
      <c r="E182" s="181">
        <v>2</v>
      </c>
      <c r="F182" s="182"/>
      <c r="G182" s="183">
        <f>ROUND(E182*F182,2)</f>
        <v>0</v>
      </c>
      <c r="H182" s="182"/>
      <c r="I182" s="183">
        <f>ROUND(E182*H182,2)</f>
        <v>0</v>
      </c>
      <c r="J182" s="182"/>
      <c r="K182" s="183">
        <f>ROUND(E182*J182,2)</f>
        <v>0</v>
      </c>
      <c r="L182" s="183">
        <v>21</v>
      </c>
      <c r="M182" s="183">
        <f>G182*(1+L182/100)</f>
        <v>0</v>
      </c>
      <c r="N182" s="181">
        <v>8.9999999999999998E-4</v>
      </c>
      <c r="O182" s="181">
        <f>ROUND(E182*N182,2)</f>
        <v>0</v>
      </c>
      <c r="P182" s="181">
        <v>0</v>
      </c>
      <c r="Q182" s="181">
        <f>ROUND(E182*P182,2)</f>
        <v>0</v>
      </c>
      <c r="R182" s="183" t="s">
        <v>392</v>
      </c>
      <c r="S182" s="183" t="s">
        <v>147</v>
      </c>
      <c r="T182" s="184" t="s">
        <v>147</v>
      </c>
      <c r="U182" s="160">
        <v>0.247</v>
      </c>
      <c r="V182" s="160">
        <f>ROUND(E182*U182,2)</f>
        <v>0.49</v>
      </c>
      <c r="W182" s="160"/>
      <c r="X182" s="160" t="s">
        <v>148</v>
      </c>
      <c r="Y182" s="160" t="s">
        <v>149</v>
      </c>
      <c r="Z182" s="150"/>
      <c r="AA182" s="150"/>
      <c r="AB182" s="150"/>
      <c r="AC182" s="150"/>
      <c r="AD182" s="150"/>
      <c r="AE182" s="150"/>
      <c r="AF182" s="150"/>
      <c r="AG182" s="150" t="s">
        <v>150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71">
        <v>82</v>
      </c>
      <c r="B183" s="172" t="s">
        <v>401</v>
      </c>
      <c r="C183" s="188" t="s">
        <v>402</v>
      </c>
      <c r="D183" s="173" t="s">
        <v>153</v>
      </c>
      <c r="E183" s="174">
        <v>0.54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4">
        <v>0</v>
      </c>
      <c r="O183" s="174">
        <f>ROUND(E183*N183,2)</f>
        <v>0</v>
      </c>
      <c r="P183" s="174">
        <v>2.3800000000000002E-2</v>
      </c>
      <c r="Q183" s="174">
        <f>ROUND(E183*P183,2)</f>
        <v>0.01</v>
      </c>
      <c r="R183" s="176" t="s">
        <v>392</v>
      </c>
      <c r="S183" s="176" t="s">
        <v>147</v>
      </c>
      <c r="T183" s="177" t="s">
        <v>147</v>
      </c>
      <c r="U183" s="160">
        <v>8.2000000000000003E-2</v>
      </c>
      <c r="V183" s="160">
        <f>ROUND(E183*U183,2)</f>
        <v>0.04</v>
      </c>
      <c r="W183" s="160"/>
      <c r="X183" s="160" t="s">
        <v>148</v>
      </c>
      <c r="Y183" s="160" t="s">
        <v>149</v>
      </c>
      <c r="Z183" s="150"/>
      <c r="AA183" s="150"/>
      <c r="AB183" s="150"/>
      <c r="AC183" s="150"/>
      <c r="AD183" s="150"/>
      <c r="AE183" s="150"/>
      <c r="AF183" s="150"/>
      <c r="AG183" s="150" t="s">
        <v>150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2" x14ac:dyDescent="0.2">
      <c r="A184" s="157"/>
      <c r="B184" s="158"/>
      <c r="C184" s="189" t="s">
        <v>403</v>
      </c>
      <c r="D184" s="161"/>
      <c r="E184" s="162">
        <v>0.54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50"/>
      <c r="AA184" s="150"/>
      <c r="AB184" s="150"/>
      <c r="AC184" s="150"/>
      <c r="AD184" s="150"/>
      <c r="AE184" s="150"/>
      <c r="AF184" s="150"/>
      <c r="AG184" s="150" t="s">
        <v>157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33.75" outlineLevel="1" x14ac:dyDescent="0.2">
      <c r="A185" s="178">
        <v>83</v>
      </c>
      <c r="B185" s="179" t="s">
        <v>404</v>
      </c>
      <c r="C185" s="187" t="s">
        <v>405</v>
      </c>
      <c r="D185" s="180" t="s">
        <v>145</v>
      </c>
      <c r="E185" s="181">
        <v>2</v>
      </c>
      <c r="F185" s="182"/>
      <c r="G185" s="183">
        <f>ROUND(E185*F185,2)</f>
        <v>0</v>
      </c>
      <c r="H185" s="182"/>
      <c r="I185" s="183">
        <f>ROUND(E185*H185,2)</f>
        <v>0</v>
      </c>
      <c r="J185" s="182"/>
      <c r="K185" s="183">
        <f>ROUND(E185*J185,2)</f>
        <v>0</v>
      </c>
      <c r="L185" s="183">
        <v>21</v>
      </c>
      <c r="M185" s="183">
        <f>G185*(1+L185/100)</f>
        <v>0</v>
      </c>
      <c r="N185" s="181">
        <v>3.2559999999999999E-2</v>
      </c>
      <c r="O185" s="181">
        <f>ROUND(E185*N185,2)</f>
        <v>7.0000000000000007E-2</v>
      </c>
      <c r="P185" s="181">
        <v>0</v>
      </c>
      <c r="Q185" s="181">
        <f>ROUND(E185*P185,2)</f>
        <v>0</v>
      </c>
      <c r="R185" s="183" t="s">
        <v>392</v>
      </c>
      <c r="S185" s="183" t="s">
        <v>147</v>
      </c>
      <c r="T185" s="184" t="s">
        <v>147</v>
      </c>
      <c r="U185" s="160">
        <v>0.94499999999999995</v>
      </c>
      <c r="V185" s="160">
        <f>ROUND(E185*U185,2)</f>
        <v>1.89</v>
      </c>
      <c r="W185" s="160"/>
      <c r="X185" s="160" t="s">
        <v>148</v>
      </c>
      <c r="Y185" s="160" t="s">
        <v>149</v>
      </c>
      <c r="Z185" s="150"/>
      <c r="AA185" s="150"/>
      <c r="AB185" s="150"/>
      <c r="AC185" s="150"/>
      <c r="AD185" s="150"/>
      <c r="AE185" s="150"/>
      <c r="AF185" s="150"/>
      <c r="AG185" s="150" t="s">
        <v>150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x14ac:dyDescent="0.2">
      <c r="A186" s="164" t="s">
        <v>141</v>
      </c>
      <c r="B186" s="165" t="s">
        <v>99</v>
      </c>
      <c r="C186" s="186" t="s">
        <v>100</v>
      </c>
      <c r="D186" s="166"/>
      <c r="E186" s="167"/>
      <c r="F186" s="168"/>
      <c r="G186" s="168">
        <f>SUMIF(AG187:AG191,"&lt;&gt;NOR",G187:G191)</f>
        <v>0</v>
      </c>
      <c r="H186" s="168"/>
      <c r="I186" s="168">
        <f>SUM(I187:I191)</f>
        <v>0</v>
      </c>
      <c r="J186" s="168"/>
      <c r="K186" s="168">
        <f>SUM(K187:K191)</f>
        <v>0</v>
      </c>
      <c r="L186" s="168"/>
      <c r="M186" s="168">
        <f>SUM(M187:M191)</f>
        <v>0</v>
      </c>
      <c r="N186" s="167"/>
      <c r="O186" s="167">
        <f>SUM(O187:O191)</f>
        <v>0.38</v>
      </c>
      <c r="P186" s="167"/>
      <c r="Q186" s="167">
        <f>SUM(Q187:Q191)</f>
        <v>0</v>
      </c>
      <c r="R186" s="168"/>
      <c r="S186" s="168"/>
      <c r="T186" s="169"/>
      <c r="U186" s="163"/>
      <c r="V186" s="163">
        <f>SUM(V187:V191)</f>
        <v>32.159999999999997</v>
      </c>
      <c r="W186" s="163"/>
      <c r="X186" s="163"/>
      <c r="Y186" s="163"/>
      <c r="AG186" t="s">
        <v>142</v>
      </c>
    </row>
    <row r="187" spans="1:60" outlineLevel="1" x14ac:dyDescent="0.2">
      <c r="A187" s="178">
        <v>84</v>
      </c>
      <c r="B187" s="179" t="s">
        <v>406</v>
      </c>
      <c r="C187" s="187" t="s">
        <v>407</v>
      </c>
      <c r="D187" s="180" t="s">
        <v>145</v>
      </c>
      <c r="E187" s="181">
        <v>8</v>
      </c>
      <c r="F187" s="182"/>
      <c r="G187" s="183">
        <f>ROUND(E187*F187,2)</f>
        <v>0</v>
      </c>
      <c r="H187" s="182"/>
      <c r="I187" s="183">
        <f>ROUND(E187*H187,2)</f>
        <v>0</v>
      </c>
      <c r="J187" s="182"/>
      <c r="K187" s="183">
        <f>ROUND(E187*J187,2)</f>
        <v>0</v>
      </c>
      <c r="L187" s="183">
        <v>21</v>
      </c>
      <c r="M187" s="183">
        <f>G187*(1+L187/100)</f>
        <v>0</v>
      </c>
      <c r="N187" s="181">
        <v>2.0000000000000002E-5</v>
      </c>
      <c r="O187" s="181">
        <f>ROUND(E187*N187,2)</f>
        <v>0</v>
      </c>
      <c r="P187" s="181">
        <v>0</v>
      </c>
      <c r="Q187" s="181">
        <f>ROUND(E187*P187,2)</f>
        <v>0</v>
      </c>
      <c r="R187" s="183" t="s">
        <v>408</v>
      </c>
      <c r="S187" s="183" t="s">
        <v>147</v>
      </c>
      <c r="T187" s="184" t="s">
        <v>147</v>
      </c>
      <c r="U187" s="160">
        <v>4.0199999999999996</v>
      </c>
      <c r="V187" s="160">
        <f>ROUND(E187*U187,2)</f>
        <v>32.159999999999997</v>
      </c>
      <c r="W187" s="160"/>
      <c r="X187" s="160" t="s">
        <v>148</v>
      </c>
      <c r="Y187" s="160" t="s">
        <v>149</v>
      </c>
      <c r="Z187" s="150"/>
      <c r="AA187" s="150"/>
      <c r="AB187" s="150"/>
      <c r="AC187" s="150"/>
      <c r="AD187" s="150"/>
      <c r="AE187" s="150"/>
      <c r="AF187" s="150"/>
      <c r="AG187" s="150" t="s">
        <v>150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ht="22.5" outlineLevel="1" x14ac:dyDescent="0.2">
      <c r="A188" s="178">
        <v>85</v>
      </c>
      <c r="B188" s="179" t="s">
        <v>409</v>
      </c>
      <c r="C188" s="187" t="s">
        <v>410</v>
      </c>
      <c r="D188" s="180" t="s">
        <v>145</v>
      </c>
      <c r="E188" s="181">
        <v>7</v>
      </c>
      <c r="F188" s="182"/>
      <c r="G188" s="183">
        <f>ROUND(E188*F188,2)</f>
        <v>0</v>
      </c>
      <c r="H188" s="182"/>
      <c r="I188" s="183">
        <f>ROUND(E188*H188,2)</f>
        <v>0</v>
      </c>
      <c r="J188" s="182"/>
      <c r="K188" s="183">
        <f>ROUND(E188*J188,2)</f>
        <v>0</v>
      </c>
      <c r="L188" s="183">
        <v>21</v>
      </c>
      <c r="M188" s="183">
        <f>G188*(1+L188/100)</f>
        <v>0</v>
      </c>
      <c r="N188" s="181">
        <v>8.0000000000000004E-4</v>
      </c>
      <c r="O188" s="181">
        <f>ROUND(E188*N188,2)</f>
        <v>0.01</v>
      </c>
      <c r="P188" s="181">
        <v>0</v>
      </c>
      <c r="Q188" s="181">
        <f>ROUND(E188*P188,2)</f>
        <v>0</v>
      </c>
      <c r="R188" s="183" t="s">
        <v>305</v>
      </c>
      <c r="S188" s="183" t="s">
        <v>147</v>
      </c>
      <c r="T188" s="184" t="s">
        <v>147</v>
      </c>
      <c r="U188" s="160">
        <v>0</v>
      </c>
      <c r="V188" s="160">
        <f>ROUND(E188*U188,2)</f>
        <v>0</v>
      </c>
      <c r="W188" s="160"/>
      <c r="X188" s="160" t="s">
        <v>306</v>
      </c>
      <c r="Y188" s="160" t="s">
        <v>149</v>
      </c>
      <c r="Z188" s="150"/>
      <c r="AA188" s="150"/>
      <c r="AB188" s="150"/>
      <c r="AC188" s="150"/>
      <c r="AD188" s="150"/>
      <c r="AE188" s="150"/>
      <c r="AF188" s="150"/>
      <c r="AG188" s="150" t="s">
        <v>307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45" outlineLevel="1" x14ac:dyDescent="0.2">
      <c r="A189" s="178">
        <v>86</v>
      </c>
      <c r="B189" s="179" t="s">
        <v>411</v>
      </c>
      <c r="C189" s="187" t="s">
        <v>412</v>
      </c>
      <c r="D189" s="180" t="s">
        <v>145</v>
      </c>
      <c r="E189" s="181">
        <v>7</v>
      </c>
      <c r="F189" s="182"/>
      <c r="G189" s="183">
        <f>ROUND(E189*F189,2)</f>
        <v>0</v>
      </c>
      <c r="H189" s="182"/>
      <c r="I189" s="183">
        <f>ROUND(E189*H189,2)</f>
        <v>0</v>
      </c>
      <c r="J189" s="182"/>
      <c r="K189" s="183">
        <f>ROUND(E189*J189,2)</f>
        <v>0</v>
      </c>
      <c r="L189" s="183">
        <v>21</v>
      </c>
      <c r="M189" s="183">
        <f>G189*(1+L189/100)</f>
        <v>0</v>
      </c>
      <c r="N189" s="181">
        <v>1.9E-2</v>
      </c>
      <c r="O189" s="181">
        <f>ROUND(E189*N189,2)</f>
        <v>0.13</v>
      </c>
      <c r="P189" s="181">
        <v>0</v>
      </c>
      <c r="Q189" s="181">
        <f>ROUND(E189*P189,2)</f>
        <v>0</v>
      </c>
      <c r="R189" s="183" t="s">
        <v>305</v>
      </c>
      <c r="S189" s="183" t="s">
        <v>147</v>
      </c>
      <c r="T189" s="184" t="s">
        <v>147</v>
      </c>
      <c r="U189" s="160">
        <v>0</v>
      </c>
      <c r="V189" s="160">
        <f>ROUND(E189*U189,2)</f>
        <v>0</v>
      </c>
      <c r="W189" s="160"/>
      <c r="X189" s="160" t="s">
        <v>306</v>
      </c>
      <c r="Y189" s="160" t="s">
        <v>149</v>
      </c>
      <c r="Z189" s="150"/>
      <c r="AA189" s="150"/>
      <c r="AB189" s="150"/>
      <c r="AC189" s="150"/>
      <c r="AD189" s="150"/>
      <c r="AE189" s="150"/>
      <c r="AF189" s="150"/>
      <c r="AG189" s="150" t="s">
        <v>307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ht="45" outlineLevel="1" x14ac:dyDescent="0.2">
      <c r="A190" s="178">
        <v>87</v>
      </c>
      <c r="B190" s="179" t="s">
        <v>413</v>
      </c>
      <c r="C190" s="187" t="s">
        <v>414</v>
      </c>
      <c r="D190" s="180" t="s">
        <v>145</v>
      </c>
      <c r="E190" s="181">
        <v>1</v>
      </c>
      <c r="F190" s="182"/>
      <c r="G190" s="183">
        <f>ROUND(E190*F190,2)</f>
        <v>0</v>
      </c>
      <c r="H190" s="182"/>
      <c r="I190" s="183">
        <f>ROUND(E190*H190,2)</f>
        <v>0</v>
      </c>
      <c r="J190" s="182"/>
      <c r="K190" s="183">
        <f>ROUND(E190*J190,2)</f>
        <v>0</v>
      </c>
      <c r="L190" s="183">
        <v>21</v>
      </c>
      <c r="M190" s="183">
        <f>G190*(1+L190/100)</f>
        <v>0</v>
      </c>
      <c r="N190" s="181">
        <v>0.04</v>
      </c>
      <c r="O190" s="181">
        <f>ROUND(E190*N190,2)</f>
        <v>0.04</v>
      </c>
      <c r="P190" s="181">
        <v>0</v>
      </c>
      <c r="Q190" s="181">
        <f>ROUND(E190*P190,2)</f>
        <v>0</v>
      </c>
      <c r="R190" s="183" t="s">
        <v>305</v>
      </c>
      <c r="S190" s="183" t="s">
        <v>147</v>
      </c>
      <c r="T190" s="184" t="s">
        <v>147</v>
      </c>
      <c r="U190" s="160">
        <v>0</v>
      </c>
      <c r="V190" s="160">
        <f>ROUND(E190*U190,2)</f>
        <v>0</v>
      </c>
      <c r="W190" s="160"/>
      <c r="X190" s="160" t="s">
        <v>306</v>
      </c>
      <c r="Y190" s="160" t="s">
        <v>149</v>
      </c>
      <c r="Z190" s="150"/>
      <c r="AA190" s="150"/>
      <c r="AB190" s="150"/>
      <c r="AC190" s="150"/>
      <c r="AD190" s="150"/>
      <c r="AE190" s="150"/>
      <c r="AF190" s="150"/>
      <c r="AG190" s="150" t="s">
        <v>307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ht="22.5" outlineLevel="1" x14ac:dyDescent="0.2">
      <c r="A191" s="178">
        <v>88</v>
      </c>
      <c r="B191" s="179" t="s">
        <v>415</v>
      </c>
      <c r="C191" s="187" t="s">
        <v>416</v>
      </c>
      <c r="D191" s="180" t="s">
        <v>145</v>
      </c>
      <c r="E191" s="181">
        <v>8</v>
      </c>
      <c r="F191" s="182"/>
      <c r="G191" s="183">
        <f>ROUND(E191*F191,2)</f>
        <v>0</v>
      </c>
      <c r="H191" s="182"/>
      <c r="I191" s="183">
        <f>ROUND(E191*H191,2)</f>
        <v>0</v>
      </c>
      <c r="J191" s="182"/>
      <c r="K191" s="183">
        <f>ROUND(E191*J191,2)</f>
        <v>0</v>
      </c>
      <c r="L191" s="183">
        <v>21</v>
      </c>
      <c r="M191" s="183">
        <f>G191*(1+L191/100)</f>
        <v>0</v>
      </c>
      <c r="N191" s="181">
        <v>2.5000000000000001E-2</v>
      </c>
      <c r="O191" s="181">
        <f>ROUND(E191*N191,2)</f>
        <v>0.2</v>
      </c>
      <c r="P191" s="181">
        <v>0</v>
      </c>
      <c r="Q191" s="181">
        <f>ROUND(E191*P191,2)</f>
        <v>0</v>
      </c>
      <c r="R191" s="183" t="s">
        <v>305</v>
      </c>
      <c r="S191" s="183" t="s">
        <v>147</v>
      </c>
      <c r="T191" s="184" t="s">
        <v>147</v>
      </c>
      <c r="U191" s="160">
        <v>0</v>
      </c>
      <c r="V191" s="160">
        <f>ROUND(E191*U191,2)</f>
        <v>0</v>
      </c>
      <c r="W191" s="160"/>
      <c r="X191" s="160" t="s">
        <v>306</v>
      </c>
      <c r="Y191" s="160" t="s">
        <v>149</v>
      </c>
      <c r="Z191" s="150"/>
      <c r="AA191" s="150"/>
      <c r="AB191" s="150"/>
      <c r="AC191" s="150"/>
      <c r="AD191" s="150"/>
      <c r="AE191" s="150"/>
      <c r="AF191" s="150"/>
      <c r="AG191" s="150" t="s">
        <v>307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x14ac:dyDescent="0.2">
      <c r="A192" s="164" t="s">
        <v>141</v>
      </c>
      <c r="B192" s="165" t="s">
        <v>101</v>
      </c>
      <c r="C192" s="186" t="s">
        <v>102</v>
      </c>
      <c r="D192" s="166"/>
      <c r="E192" s="167"/>
      <c r="F192" s="168"/>
      <c r="G192" s="168">
        <f>SUMIF(AG193:AG206,"&lt;&gt;NOR",G193:G206)</f>
        <v>0</v>
      </c>
      <c r="H192" s="168"/>
      <c r="I192" s="168">
        <f>SUM(I193:I206)</f>
        <v>0</v>
      </c>
      <c r="J192" s="168"/>
      <c r="K192" s="168">
        <f>SUM(K193:K206)</f>
        <v>0</v>
      </c>
      <c r="L192" s="168"/>
      <c r="M192" s="168">
        <f>SUM(M193:M206)</f>
        <v>0</v>
      </c>
      <c r="N192" s="167"/>
      <c r="O192" s="167">
        <f>SUM(O193:O206)</f>
        <v>0.48</v>
      </c>
      <c r="P192" s="167"/>
      <c r="Q192" s="167">
        <f>SUM(Q193:Q206)</f>
        <v>0</v>
      </c>
      <c r="R192" s="168"/>
      <c r="S192" s="168"/>
      <c r="T192" s="169"/>
      <c r="U192" s="163"/>
      <c r="V192" s="163">
        <f>SUM(V193:V206)</f>
        <v>31.15</v>
      </c>
      <c r="W192" s="163"/>
      <c r="X192" s="163"/>
      <c r="Y192" s="163"/>
      <c r="AG192" t="s">
        <v>142</v>
      </c>
    </row>
    <row r="193" spans="1:60" ht="22.5" outlineLevel="1" x14ac:dyDescent="0.2">
      <c r="A193" s="171">
        <v>89</v>
      </c>
      <c r="B193" s="172" t="s">
        <v>417</v>
      </c>
      <c r="C193" s="188" t="s">
        <v>418</v>
      </c>
      <c r="D193" s="173" t="s">
        <v>153</v>
      </c>
      <c r="E193" s="174">
        <v>18.8</v>
      </c>
      <c r="F193" s="175"/>
      <c r="G193" s="176">
        <f>ROUND(E193*F193,2)</f>
        <v>0</v>
      </c>
      <c r="H193" s="175"/>
      <c r="I193" s="176">
        <f>ROUND(E193*H193,2)</f>
        <v>0</v>
      </c>
      <c r="J193" s="175"/>
      <c r="K193" s="176">
        <f>ROUND(E193*J193,2)</f>
        <v>0</v>
      </c>
      <c r="L193" s="176">
        <v>21</v>
      </c>
      <c r="M193" s="176">
        <f>G193*(1+L193/100)</f>
        <v>0</v>
      </c>
      <c r="N193" s="174">
        <v>0</v>
      </c>
      <c r="O193" s="174">
        <f>ROUND(E193*N193,2)</f>
        <v>0</v>
      </c>
      <c r="P193" s="174">
        <v>0</v>
      </c>
      <c r="Q193" s="174">
        <f>ROUND(E193*P193,2)</f>
        <v>0</v>
      </c>
      <c r="R193" s="176" t="s">
        <v>419</v>
      </c>
      <c r="S193" s="176" t="s">
        <v>147</v>
      </c>
      <c r="T193" s="177" t="s">
        <v>147</v>
      </c>
      <c r="U193" s="160">
        <v>1.6E-2</v>
      </c>
      <c r="V193" s="160">
        <f>ROUND(E193*U193,2)</f>
        <v>0.3</v>
      </c>
      <c r="W193" s="160"/>
      <c r="X193" s="160" t="s">
        <v>148</v>
      </c>
      <c r="Y193" s="160" t="s">
        <v>149</v>
      </c>
      <c r="Z193" s="150"/>
      <c r="AA193" s="150"/>
      <c r="AB193" s="150"/>
      <c r="AC193" s="150"/>
      <c r="AD193" s="150"/>
      <c r="AE193" s="150"/>
      <c r="AF193" s="150"/>
      <c r="AG193" s="150" t="s">
        <v>150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2" x14ac:dyDescent="0.2">
      <c r="A194" s="157"/>
      <c r="B194" s="158"/>
      <c r="C194" s="189" t="s">
        <v>251</v>
      </c>
      <c r="D194" s="161"/>
      <c r="E194" s="162">
        <v>18.8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50"/>
      <c r="AA194" s="150"/>
      <c r="AB194" s="150"/>
      <c r="AC194" s="150"/>
      <c r="AD194" s="150"/>
      <c r="AE194" s="150"/>
      <c r="AF194" s="150"/>
      <c r="AG194" s="150" t="s">
        <v>157</v>
      </c>
      <c r="AH194" s="150">
        <v>5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71">
        <v>90</v>
      </c>
      <c r="B195" s="172" t="s">
        <v>420</v>
      </c>
      <c r="C195" s="188" t="s">
        <v>421</v>
      </c>
      <c r="D195" s="173" t="s">
        <v>153</v>
      </c>
      <c r="E195" s="174">
        <v>18.8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4">
        <v>2.1000000000000001E-4</v>
      </c>
      <c r="O195" s="174">
        <f>ROUND(E195*N195,2)</f>
        <v>0</v>
      </c>
      <c r="P195" s="174">
        <v>0</v>
      </c>
      <c r="Q195" s="174">
        <f>ROUND(E195*P195,2)</f>
        <v>0</v>
      </c>
      <c r="R195" s="176" t="s">
        <v>419</v>
      </c>
      <c r="S195" s="176" t="s">
        <v>147</v>
      </c>
      <c r="T195" s="177" t="s">
        <v>147</v>
      </c>
      <c r="U195" s="160">
        <v>0.05</v>
      </c>
      <c r="V195" s="160">
        <f>ROUND(E195*U195,2)</f>
        <v>0.94</v>
      </c>
      <c r="W195" s="160"/>
      <c r="X195" s="160" t="s">
        <v>148</v>
      </c>
      <c r="Y195" s="160" t="s">
        <v>149</v>
      </c>
      <c r="Z195" s="150"/>
      <c r="AA195" s="150"/>
      <c r="AB195" s="150"/>
      <c r="AC195" s="150"/>
      <c r="AD195" s="150"/>
      <c r="AE195" s="150"/>
      <c r="AF195" s="150"/>
      <c r="AG195" s="150" t="s">
        <v>150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2" x14ac:dyDescent="0.2">
      <c r="A196" s="157"/>
      <c r="B196" s="158"/>
      <c r="C196" s="189" t="s">
        <v>187</v>
      </c>
      <c r="D196" s="161"/>
      <c r="E196" s="162">
        <v>18.8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157</v>
      </c>
      <c r="AH196" s="150">
        <v>5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ht="22.5" outlineLevel="1" x14ac:dyDescent="0.2">
      <c r="A197" s="171">
        <v>91</v>
      </c>
      <c r="B197" s="172" t="s">
        <v>422</v>
      </c>
      <c r="C197" s="188" t="s">
        <v>423</v>
      </c>
      <c r="D197" s="173" t="s">
        <v>153</v>
      </c>
      <c r="E197" s="174">
        <v>18.8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4">
        <v>0</v>
      </c>
      <c r="O197" s="174">
        <f>ROUND(E197*N197,2)</f>
        <v>0</v>
      </c>
      <c r="P197" s="174">
        <v>0</v>
      </c>
      <c r="Q197" s="174">
        <f>ROUND(E197*P197,2)</f>
        <v>0</v>
      </c>
      <c r="R197" s="176" t="s">
        <v>419</v>
      </c>
      <c r="S197" s="176" t="s">
        <v>147</v>
      </c>
      <c r="T197" s="177" t="s">
        <v>147</v>
      </c>
      <c r="U197" s="160">
        <v>0.24399999999999999</v>
      </c>
      <c r="V197" s="160">
        <f>ROUND(E197*U197,2)</f>
        <v>4.59</v>
      </c>
      <c r="W197" s="160"/>
      <c r="X197" s="160" t="s">
        <v>148</v>
      </c>
      <c r="Y197" s="160" t="s">
        <v>149</v>
      </c>
      <c r="Z197" s="150"/>
      <c r="AA197" s="150"/>
      <c r="AB197" s="150"/>
      <c r="AC197" s="150"/>
      <c r="AD197" s="150"/>
      <c r="AE197" s="150"/>
      <c r="AF197" s="150"/>
      <c r="AG197" s="150" t="s">
        <v>150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2" x14ac:dyDescent="0.2">
      <c r="A198" s="157"/>
      <c r="B198" s="158"/>
      <c r="C198" s="189" t="s">
        <v>424</v>
      </c>
      <c r="D198" s="161"/>
      <c r="E198" s="162">
        <v>18.8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157</v>
      </c>
      <c r="AH198" s="150">
        <v>5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ht="22.5" outlineLevel="1" x14ac:dyDescent="0.2">
      <c r="A199" s="171">
        <v>92</v>
      </c>
      <c r="B199" s="172" t="s">
        <v>425</v>
      </c>
      <c r="C199" s="188" t="s">
        <v>426</v>
      </c>
      <c r="D199" s="173" t="s">
        <v>153</v>
      </c>
      <c r="E199" s="174">
        <v>18.8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4">
        <v>5.0400000000000002E-3</v>
      </c>
      <c r="O199" s="174">
        <f>ROUND(E199*N199,2)</f>
        <v>0.09</v>
      </c>
      <c r="P199" s="174">
        <v>0</v>
      </c>
      <c r="Q199" s="174">
        <f>ROUND(E199*P199,2)</f>
        <v>0</v>
      </c>
      <c r="R199" s="176" t="s">
        <v>419</v>
      </c>
      <c r="S199" s="176" t="s">
        <v>147</v>
      </c>
      <c r="T199" s="177" t="s">
        <v>147</v>
      </c>
      <c r="U199" s="160">
        <v>0.97799999999999998</v>
      </c>
      <c r="V199" s="160">
        <f>ROUND(E199*U199,2)</f>
        <v>18.39</v>
      </c>
      <c r="W199" s="160"/>
      <c r="X199" s="160" t="s">
        <v>148</v>
      </c>
      <c r="Y199" s="160" t="s">
        <v>149</v>
      </c>
      <c r="Z199" s="150"/>
      <c r="AA199" s="150"/>
      <c r="AB199" s="150"/>
      <c r="AC199" s="150"/>
      <c r="AD199" s="150"/>
      <c r="AE199" s="150"/>
      <c r="AF199" s="150"/>
      <c r="AG199" s="150" t="s">
        <v>150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2" x14ac:dyDescent="0.2">
      <c r="A200" s="157"/>
      <c r="B200" s="158"/>
      <c r="C200" s="189" t="s">
        <v>427</v>
      </c>
      <c r="D200" s="161"/>
      <c r="E200" s="162">
        <v>18.8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50"/>
      <c r="AA200" s="150"/>
      <c r="AB200" s="150"/>
      <c r="AC200" s="150"/>
      <c r="AD200" s="150"/>
      <c r="AE200" s="150"/>
      <c r="AF200" s="150"/>
      <c r="AG200" s="150" t="s">
        <v>157</v>
      </c>
      <c r="AH200" s="150">
        <v>5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ht="22.5" outlineLevel="1" x14ac:dyDescent="0.2">
      <c r="A201" s="171">
        <v>93</v>
      </c>
      <c r="B201" s="172" t="s">
        <v>428</v>
      </c>
      <c r="C201" s="188" t="s">
        <v>429</v>
      </c>
      <c r="D201" s="173" t="s">
        <v>222</v>
      </c>
      <c r="E201" s="174">
        <v>99.031999999999996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4">
        <v>4.0000000000000003E-5</v>
      </c>
      <c r="O201" s="174">
        <f>ROUND(E201*N201,2)</f>
        <v>0</v>
      </c>
      <c r="P201" s="174">
        <v>0</v>
      </c>
      <c r="Q201" s="174">
        <f>ROUND(E201*P201,2)</f>
        <v>0</v>
      </c>
      <c r="R201" s="176" t="s">
        <v>419</v>
      </c>
      <c r="S201" s="176" t="s">
        <v>147</v>
      </c>
      <c r="T201" s="177" t="s">
        <v>147</v>
      </c>
      <c r="U201" s="160">
        <v>7.0000000000000007E-2</v>
      </c>
      <c r="V201" s="160">
        <f>ROUND(E201*U201,2)</f>
        <v>6.93</v>
      </c>
      <c r="W201" s="160"/>
      <c r="X201" s="160" t="s">
        <v>148</v>
      </c>
      <c r="Y201" s="160" t="s">
        <v>149</v>
      </c>
      <c r="Z201" s="150"/>
      <c r="AA201" s="150"/>
      <c r="AB201" s="150"/>
      <c r="AC201" s="150"/>
      <c r="AD201" s="150"/>
      <c r="AE201" s="150"/>
      <c r="AF201" s="150"/>
      <c r="AG201" s="150" t="s">
        <v>150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ht="22.5" outlineLevel="2" x14ac:dyDescent="0.2">
      <c r="A202" s="157"/>
      <c r="B202" s="158"/>
      <c r="C202" s="189" t="s">
        <v>430</v>
      </c>
      <c r="D202" s="161"/>
      <c r="E202" s="162">
        <v>34.332000000000001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50"/>
      <c r="AA202" s="150"/>
      <c r="AB202" s="150"/>
      <c r="AC202" s="150"/>
      <c r="AD202" s="150"/>
      <c r="AE202" s="150"/>
      <c r="AF202" s="150"/>
      <c r="AG202" s="150" t="s">
        <v>157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3" x14ac:dyDescent="0.2">
      <c r="A203" s="157"/>
      <c r="B203" s="158"/>
      <c r="C203" s="189" t="s">
        <v>431</v>
      </c>
      <c r="D203" s="161"/>
      <c r="E203" s="162">
        <v>-5.7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157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3" x14ac:dyDescent="0.2">
      <c r="A204" s="157"/>
      <c r="B204" s="158"/>
      <c r="C204" s="189" t="s">
        <v>432</v>
      </c>
      <c r="D204" s="161"/>
      <c r="E204" s="162">
        <v>70.400000000000006</v>
      </c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50"/>
      <c r="AA204" s="150"/>
      <c r="AB204" s="150"/>
      <c r="AC204" s="150"/>
      <c r="AD204" s="150"/>
      <c r="AE204" s="150"/>
      <c r="AF204" s="150"/>
      <c r="AG204" s="150" t="s">
        <v>157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ht="22.5" outlineLevel="1" x14ac:dyDescent="0.2">
      <c r="A205" s="171">
        <v>94</v>
      </c>
      <c r="B205" s="172" t="s">
        <v>433</v>
      </c>
      <c r="C205" s="188" t="s">
        <v>434</v>
      </c>
      <c r="D205" s="173" t="s">
        <v>153</v>
      </c>
      <c r="E205" s="174">
        <v>21.62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21</v>
      </c>
      <c r="M205" s="176">
        <f>G205*(1+L205/100)</f>
        <v>0</v>
      </c>
      <c r="N205" s="174">
        <v>1.8200000000000001E-2</v>
      </c>
      <c r="O205" s="174">
        <f>ROUND(E205*N205,2)</f>
        <v>0.39</v>
      </c>
      <c r="P205" s="174">
        <v>0</v>
      </c>
      <c r="Q205" s="174">
        <f>ROUND(E205*P205,2)</f>
        <v>0</v>
      </c>
      <c r="R205" s="176" t="s">
        <v>305</v>
      </c>
      <c r="S205" s="176" t="s">
        <v>147</v>
      </c>
      <c r="T205" s="177" t="s">
        <v>147</v>
      </c>
      <c r="U205" s="160">
        <v>0</v>
      </c>
      <c r="V205" s="160">
        <f>ROUND(E205*U205,2)</f>
        <v>0</v>
      </c>
      <c r="W205" s="160"/>
      <c r="X205" s="160" t="s">
        <v>306</v>
      </c>
      <c r="Y205" s="160" t="s">
        <v>149</v>
      </c>
      <c r="Z205" s="150"/>
      <c r="AA205" s="150"/>
      <c r="AB205" s="150"/>
      <c r="AC205" s="150"/>
      <c r="AD205" s="150"/>
      <c r="AE205" s="150"/>
      <c r="AF205" s="150"/>
      <c r="AG205" s="150" t="s">
        <v>307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2" x14ac:dyDescent="0.2">
      <c r="A206" s="157"/>
      <c r="B206" s="158"/>
      <c r="C206" s="189" t="s">
        <v>435</v>
      </c>
      <c r="D206" s="161"/>
      <c r="E206" s="162">
        <v>21.62</v>
      </c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50"/>
      <c r="AA206" s="150"/>
      <c r="AB206" s="150"/>
      <c r="AC206" s="150"/>
      <c r="AD206" s="150"/>
      <c r="AE206" s="150"/>
      <c r="AF206" s="150"/>
      <c r="AG206" s="150" t="s">
        <v>157</v>
      </c>
      <c r="AH206" s="150">
        <v>5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x14ac:dyDescent="0.2">
      <c r="A207" s="164" t="s">
        <v>141</v>
      </c>
      <c r="B207" s="165" t="s">
        <v>103</v>
      </c>
      <c r="C207" s="186" t="s">
        <v>104</v>
      </c>
      <c r="D207" s="166"/>
      <c r="E207" s="167"/>
      <c r="F207" s="168"/>
      <c r="G207" s="168">
        <f>SUMIF(AG208:AG225,"&lt;&gt;NOR",G208:G225)</f>
        <v>0</v>
      </c>
      <c r="H207" s="168"/>
      <c r="I207" s="168">
        <f>SUM(I208:I225)</f>
        <v>0</v>
      </c>
      <c r="J207" s="168"/>
      <c r="K207" s="168">
        <f>SUM(K208:K225)</f>
        <v>0</v>
      </c>
      <c r="L207" s="168"/>
      <c r="M207" s="168">
        <f>SUM(M208:M225)</f>
        <v>0</v>
      </c>
      <c r="N207" s="167"/>
      <c r="O207" s="167">
        <f>SUM(O208:O225)</f>
        <v>2.7100000000000004</v>
      </c>
      <c r="P207" s="167"/>
      <c r="Q207" s="167">
        <f>SUM(Q208:Q225)</f>
        <v>0</v>
      </c>
      <c r="R207" s="168"/>
      <c r="S207" s="168"/>
      <c r="T207" s="169"/>
      <c r="U207" s="163"/>
      <c r="V207" s="163">
        <f>SUM(V208:V225)</f>
        <v>119.93</v>
      </c>
      <c r="W207" s="163"/>
      <c r="X207" s="163"/>
      <c r="Y207" s="163"/>
      <c r="AG207" t="s">
        <v>142</v>
      </c>
    </row>
    <row r="208" spans="1:60" outlineLevel="1" x14ac:dyDescent="0.2">
      <c r="A208" s="171">
        <v>95</v>
      </c>
      <c r="B208" s="172" t="s">
        <v>436</v>
      </c>
      <c r="C208" s="188" t="s">
        <v>437</v>
      </c>
      <c r="D208" s="173" t="s">
        <v>153</v>
      </c>
      <c r="E208" s="174">
        <v>96.845799999999997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4">
        <v>1.6000000000000001E-4</v>
      </c>
      <c r="O208" s="174">
        <f>ROUND(E208*N208,2)</f>
        <v>0.02</v>
      </c>
      <c r="P208" s="174">
        <v>0</v>
      </c>
      <c r="Q208" s="174">
        <f>ROUND(E208*P208,2)</f>
        <v>0</v>
      </c>
      <c r="R208" s="176" t="s">
        <v>419</v>
      </c>
      <c r="S208" s="176" t="s">
        <v>147</v>
      </c>
      <c r="T208" s="177" t="s">
        <v>147</v>
      </c>
      <c r="U208" s="160">
        <v>0.05</v>
      </c>
      <c r="V208" s="160">
        <f>ROUND(E208*U208,2)</f>
        <v>4.84</v>
      </c>
      <c r="W208" s="160"/>
      <c r="X208" s="160" t="s">
        <v>148</v>
      </c>
      <c r="Y208" s="160" t="s">
        <v>149</v>
      </c>
      <c r="Z208" s="150"/>
      <c r="AA208" s="150"/>
      <c r="AB208" s="150"/>
      <c r="AC208" s="150"/>
      <c r="AD208" s="150"/>
      <c r="AE208" s="150"/>
      <c r="AF208" s="150"/>
      <c r="AG208" s="150" t="s">
        <v>150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ht="22.5" outlineLevel="2" x14ac:dyDescent="0.2">
      <c r="A209" s="157"/>
      <c r="B209" s="158"/>
      <c r="C209" s="189" t="s">
        <v>438</v>
      </c>
      <c r="D209" s="161"/>
      <c r="E209" s="162">
        <v>82.396799999999999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50"/>
      <c r="AA209" s="150"/>
      <c r="AB209" s="150"/>
      <c r="AC209" s="150"/>
      <c r="AD209" s="150"/>
      <c r="AE209" s="150"/>
      <c r="AF209" s="150"/>
      <c r="AG209" s="150" t="s">
        <v>157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3" x14ac:dyDescent="0.2">
      <c r="A210" s="157"/>
      <c r="B210" s="158"/>
      <c r="C210" s="189" t="s">
        <v>439</v>
      </c>
      <c r="D210" s="161"/>
      <c r="E210" s="162">
        <v>-22.8</v>
      </c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60"/>
      <c r="Z210" s="150"/>
      <c r="AA210" s="150"/>
      <c r="AB210" s="150"/>
      <c r="AC210" s="150"/>
      <c r="AD210" s="150"/>
      <c r="AE210" s="150"/>
      <c r="AF210" s="150"/>
      <c r="AG210" s="150" t="s">
        <v>157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3" x14ac:dyDescent="0.2">
      <c r="A211" s="157"/>
      <c r="B211" s="158"/>
      <c r="C211" s="189" t="s">
        <v>169</v>
      </c>
      <c r="D211" s="161"/>
      <c r="E211" s="162"/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50"/>
      <c r="AA211" s="150"/>
      <c r="AB211" s="150"/>
      <c r="AC211" s="150"/>
      <c r="AD211" s="150"/>
      <c r="AE211" s="150"/>
      <c r="AF211" s="150"/>
      <c r="AG211" s="150" t="s">
        <v>157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3" x14ac:dyDescent="0.2">
      <c r="A212" s="157"/>
      <c r="B212" s="158"/>
      <c r="C212" s="189" t="s">
        <v>440</v>
      </c>
      <c r="D212" s="161"/>
      <c r="E212" s="162">
        <v>43.344000000000001</v>
      </c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60"/>
      <c r="Z212" s="150"/>
      <c r="AA212" s="150"/>
      <c r="AB212" s="150"/>
      <c r="AC212" s="150"/>
      <c r="AD212" s="150"/>
      <c r="AE212" s="150"/>
      <c r="AF212" s="150"/>
      <c r="AG212" s="150" t="s">
        <v>157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3" x14ac:dyDescent="0.2">
      <c r="A213" s="157"/>
      <c r="B213" s="158"/>
      <c r="C213" s="189" t="s">
        <v>175</v>
      </c>
      <c r="D213" s="161"/>
      <c r="E213" s="162">
        <v>-6.0949999999999998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50"/>
      <c r="AA213" s="150"/>
      <c r="AB213" s="150"/>
      <c r="AC213" s="150"/>
      <c r="AD213" s="150"/>
      <c r="AE213" s="150"/>
      <c r="AF213" s="150"/>
      <c r="AG213" s="150" t="s">
        <v>157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71">
        <v>96</v>
      </c>
      <c r="B214" s="172" t="s">
        <v>441</v>
      </c>
      <c r="C214" s="188" t="s">
        <v>442</v>
      </c>
      <c r="D214" s="173" t="s">
        <v>222</v>
      </c>
      <c r="E214" s="174">
        <v>28.632000000000001</v>
      </c>
      <c r="F214" s="175"/>
      <c r="G214" s="176">
        <f>ROUND(E214*F214,2)</f>
        <v>0</v>
      </c>
      <c r="H214" s="175"/>
      <c r="I214" s="176">
        <f>ROUND(E214*H214,2)</f>
        <v>0</v>
      </c>
      <c r="J214" s="175"/>
      <c r="K214" s="176">
        <f>ROUND(E214*J214,2)</f>
        <v>0</v>
      </c>
      <c r="L214" s="176">
        <v>21</v>
      </c>
      <c r="M214" s="176">
        <f>G214*(1+L214/100)</f>
        <v>0</v>
      </c>
      <c r="N214" s="174">
        <v>1E-4</v>
      </c>
      <c r="O214" s="174">
        <f>ROUND(E214*N214,2)</f>
        <v>0</v>
      </c>
      <c r="P214" s="174">
        <v>0</v>
      </c>
      <c r="Q214" s="174">
        <f>ROUND(E214*P214,2)</f>
        <v>0</v>
      </c>
      <c r="R214" s="176" t="s">
        <v>419</v>
      </c>
      <c r="S214" s="176" t="s">
        <v>147</v>
      </c>
      <c r="T214" s="177" t="s">
        <v>147</v>
      </c>
      <c r="U214" s="160">
        <v>0.12</v>
      </c>
      <c r="V214" s="160">
        <f>ROUND(E214*U214,2)</f>
        <v>3.44</v>
      </c>
      <c r="W214" s="160"/>
      <c r="X214" s="160" t="s">
        <v>148</v>
      </c>
      <c r="Y214" s="160" t="s">
        <v>149</v>
      </c>
      <c r="Z214" s="150"/>
      <c r="AA214" s="150"/>
      <c r="AB214" s="150"/>
      <c r="AC214" s="150"/>
      <c r="AD214" s="150"/>
      <c r="AE214" s="150"/>
      <c r="AF214" s="150"/>
      <c r="AG214" s="150" t="s">
        <v>150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22.5" outlineLevel="2" x14ac:dyDescent="0.2">
      <c r="A215" s="157"/>
      <c r="B215" s="158"/>
      <c r="C215" s="189" t="s">
        <v>430</v>
      </c>
      <c r="D215" s="161"/>
      <c r="E215" s="162">
        <v>34.332000000000001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50"/>
      <c r="AA215" s="150"/>
      <c r="AB215" s="150"/>
      <c r="AC215" s="150"/>
      <c r="AD215" s="150"/>
      <c r="AE215" s="150"/>
      <c r="AF215" s="150"/>
      <c r="AG215" s="150" t="s">
        <v>157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3" x14ac:dyDescent="0.2">
      <c r="A216" s="157"/>
      <c r="B216" s="158"/>
      <c r="C216" s="189" t="s">
        <v>431</v>
      </c>
      <c r="D216" s="161"/>
      <c r="E216" s="162">
        <v>-5.7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50"/>
      <c r="AA216" s="150"/>
      <c r="AB216" s="150"/>
      <c r="AC216" s="150"/>
      <c r="AD216" s="150"/>
      <c r="AE216" s="150"/>
      <c r="AF216" s="150"/>
      <c r="AG216" s="150" t="s">
        <v>157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ht="22.5" outlineLevel="1" x14ac:dyDescent="0.2">
      <c r="A217" s="171">
        <v>97</v>
      </c>
      <c r="B217" s="172" t="s">
        <v>443</v>
      </c>
      <c r="C217" s="188" t="s">
        <v>444</v>
      </c>
      <c r="D217" s="173" t="s">
        <v>153</v>
      </c>
      <c r="E217" s="174">
        <v>96.845799999999997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4">
        <v>5.2500000000000003E-3</v>
      </c>
      <c r="O217" s="174">
        <f>ROUND(E217*N217,2)</f>
        <v>0.51</v>
      </c>
      <c r="P217" s="174">
        <v>0</v>
      </c>
      <c r="Q217" s="174">
        <f>ROUND(E217*P217,2)</f>
        <v>0</v>
      </c>
      <c r="R217" s="176" t="s">
        <v>419</v>
      </c>
      <c r="S217" s="176" t="s">
        <v>147</v>
      </c>
      <c r="T217" s="177" t="s">
        <v>147</v>
      </c>
      <c r="U217" s="160">
        <v>1.1060000000000001</v>
      </c>
      <c r="V217" s="160">
        <f>ROUND(E217*U217,2)</f>
        <v>107.11</v>
      </c>
      <c r="W217" s="160"/>
      <c r="X217" s="160" t="s">
        <v>148</v>
      </c>
      <c r="Y217" s="160" t="s">
        <v>149</v>
      </c>
      <c r="Z217" s="150"/>
      <c r="AA217" s="150"/>
      <c r="AB217" s="150"/>
      <c r="AC217" s="150"/>
      <c r="AD217" s="150"/>
      <c r="AE217" s="150"/>
      <c r="AF217" s="150"/>
      <c r="AG217" s="150" t="s">
        <v>150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2" x14ac:dyDescent="0.2">
      <c r="A218" s="157"/>
      <c r="B218" s="158"/>
      <c r="C218" s="189" t="s">
        <v>445</v>
      </c>
      <c r="D218" s="161"/>
      <c r="E218" s="162">
        <v>96.845799999999997</v>
      </c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50"/>
      <c r="AA218" s="150"/>
      <c r="AB218" s="150"/>
      <c r="AC218" s="150"/>
      <c r="AD218" s="150"/>
      <c r="AE218" s="150"/>
      <c r="AF218" s="150"/>
      <c r="AG218" s="150" t="s">
        <v>157</v>
      </c>
      <c r="AH218" s="150">
        <v>5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71">
        <v>98</v>
      </c>
      <c r="B219" s="172" t="s">
        <v>446</v>
      </c>
      <c r="C219" s="188" t="s">
        <v>447</v>
      </c>
      <c r="D219" s="173" t="s">
        <v>153</v>
      </c>
      <c r="E219" s="174">
        <v>2.16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21</v>
      </c>
      <c r="M219" s="176">
        <f>G219*(1+L219/100)</f>
        <v>0</v>
      </c>
      <c r="N219" s="174">
        <v>8.0000000000000007E-5</v>
      </c>
      <c r="O219" s="174">
        <f>ROUND(E219*N219,2)</f>
        <v>0</v>
      </c>
      <c r="P219" s="174">
        <v>0</v>
      </c>
      <c r="Q219" s="174">
        <f>ROUND(E219*P219,2)</f>
        <v>0</v>
      </c>
      <c r="R219" s="176" t="s">
        <v>448</v>
      </c>
      <c r="S219" s="176" t="s">
        <v>147</v>
      </c>
      <c r="T219" s="177" t="s">
        <v>147</v>
      </c>
      <c r="U219" s="160">
        <v>2.1</v>
      </c>
      <c r="V219" s="160">
        <f>ROUND(E219*U219,2)</f>
        <v>4.54</v>
      </c>
      <c r="W219" s="160"/>
      <c r="X219" s="160" t="s">
        <v>148</v>
      </c>
      <c r="Y219" s="160" t="s">
        <v>149</v>
      </c>
      <c r="Z219" s="150"/>
      <c r="AA219" s="150"/>
      <c r="AB219" s="150"/>
      <c r="AC219" s="150"/>
      <c r="AD219" s="150"/>
      <c r="AE219" s="150"/>
      <c r="AF219" s="150"/>
      <c r="AG219" s="150" t="s">
        <v>150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2" x14ac:dyDescent="0.2">
      <c r="A220" s="157"/>
      <c r="B220" s="158"/>
      <c r="C220" s="189" t="s">
        <v>449</v>
      </c>
      <c r="D220" s="161"/>
      <c r="E220" s="162">
        <v>2.16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50"/>
      <c r="AA220" s="150"/>
      <c r="AB220" s="150"/>
      <c r="AC220" s="150"/>
      <c r="AD220" s="150"/>
      <c r="AE220" s="150"/>
      <c r="AF220" s="150"/>
      <c r="AG220" s="150" t="s">
        <v>157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78">
        <v>99</v>
      </c>
      <c r="B221" s="179" t="s">
        <v>450</v>
      </c>
      <c r="C221" s="187" t="s">
        <v>451</v>
      </c>
      <c r="D221" s="180" t="s">
        <v>452</v>
      </c>
      <c r="E221" s="181">
        <v>1</v>
      </c>
      <c r="F221" s="182"/>
      <c r="G221" s="183">
        <f>ROUND(E221*F221,2)</f>
        <v>0</v>
      </c>
      <c r="H221" s="182"/>
      <c r="I221" s="183">
        <f>ROUND(E221*H221,2)</f>
        <v>0</v>
      </c>
      <c r="J221" s="182"/>
      <c r="K221" s="183">
        <f>ROUND(E221*J221,2)</f>
        <v>0</v>
      </c>
      <c r="L221" s="183">
        <v>21</v>
      </c>
      <c r="M221" s="183">
        <f>G221*(1+L221/100)</f>
        <v>0</v>
      </c>
      <c r="N221" s="181">
        <v>0</v>
      </c>
      <c r="O221" s="181">
        <f>ROUND(E221*N221,2)</f>
        <v>0</v>
      </c>
      <c r="P221" s="181">
        <v>0</v>
      </c>
      <c r="Q221" s="181">
        <f>ROUND(E221*P221,2)</f>
        <v>0</v>
      </c>
      <c r="R221" s="183"/>
      <c r="S221" s="183" t="s">
        <v>279</v>
      </c>
      <c r="T221" s="184" t="s">
        <v>336</v>
      </c>
      <c r="U221" s="160">
        <v>0</v>
      </c>
      <c r="V221" s="160">
        <f>ROUND(E221*U221,2)</f>
        <v>0</v>
      </c>
      <c r="W221" s="160"/>
      <c r="X221" s="160" t="s">
        <v>148</v>
      </c>
      <c r="Y221" s="160" t="s">
        <v>149</v>
      </c>
      <c r="Z221" s="150"/>
      <c r="AA221" s="150"/>
      <c r="AB221" s="150"/>
      <c r="AC221" s="150"/>
      <c r="AD221" s="150"/>
      <c r="AE221" s="150"/>
      <c r="AF221" s="150"/>
      <c r="AG221" s="150" t="s">
        <v>150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ht="22.5" outlineLevel="1" x14ac:dyDescent="0.2">
      <c r="A222" s="171">
        <v>100</v>
      </c>
      <c r="B222" s="172" t="s">
        <v>453</v>
      </c>
      <c r="C222" s="188" t="s">
        <v>454</v>
      </c>
      <c r="D222" s="173" t="s">
        <v>153</v>
      </c>
      <c r="E222" s="174">
        <v>111.37267</v>
      </c>
      <c r="F222" s="175"/>
      <c r="G222" s="176">
        <f>ROUND(E222*F222,2)</f>
        <v>0</v>
      </c>
      <c r="H222" s="175"/>
      <c r="I222" s="176">
        <f>ROUND(E222*H222,2)</f>
        <v>0</v>
      </c>
      <c r="J222" s="175"/>
      <c r="K222" s="176">
        <f>ROUND(E222*J222,2)</f>
        <v>0</v>
      </c>
      <c r="L222" s="176">
        <v>21</v>
      </c>
      <c r="M222" s="176">
        <f>G222*(1+L222/100)</f>
        <v>0</v>
      </c>
      <c r="N222" s="174">
        <v>1.9429999999999999E-2</v>
      </c>
      <c r="O222" s="174">
        <f>ROUND(E222*N222,2)</f>
        <v>2.16</v>
      </c>
      <c r="P222" s="174">
        <v>0</v>
      </c>
      <c r="Q222" s="174">
        <f>ROUND(E222*P222,2)</f>
        <v>0</v>
      </c>
      <c r="R222" s="176" t="s">
        <v>305</v>
      </c>
      <c r="S222" s="176" t="s">
        <v>147</v>
      </c>
      <c r="T222" s="177" t="s">
        <v>147</v>
      </c>
      <c r="U222" s="160">
        <v>0</v>
      </c>
      <c r="V222" s="160">
        <f>ROUND(E222*U222,2)</f>
        <v>0</v>
      </c>
      <c r="W222" s="160"/>
      <c r="X222" s="160" t="s">
        <v>306</v>
      </c>
      <c r="Y222" s="160" t="s">
        <v>149</v>
      </c>
      <c r="Z222" s="150"/>
      <c r="AA222" s="150"/>
      <c r="AB222" s="150"/>
      <c r="AC222" s="150"/>
      <c r="AD222" s="150"/>
      <c r="AE222" s="150"/>
      <c r="AF222" s="150"/>
      <c r="AG222" s="150" t="s">
        <v>307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2" x14ac:dyDescent="0.2">
      <c r="A223" s="157"/>
      <c r="B223" s="158"/>
      <c r="C223" s="189" t="s">
        <v>455</v>
      </c>
      <c r="D223" s="161"/>
      <c r="E223" s="162">
        <v>111.37267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50"/>
      <c r="AA223" s="150"/>
      <c r="AB223" s="150"/>
      <c r="AC223" s="150"/>
      <c r="AD223" s="150"/>
      <c r="AE223" s="150"/>
      <c r="AF223" s="150"/>
      <c r="AG223" s="150" t="s">
        <v>157</v>
      </c>
      <c r="AH223" s="150">
        <v>5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71">
        <v>101</v>
      </c>
      <c r="B224" s="172" t="s">
        <v>456</v>
      </c>
      <c r="C224" s="188" t="s">
        <v>457</v>
      </c>
      <c r="D224" s="173" t="s">
        <v>153</v>
      </c>
      <c r="E224" s="174">
        <v>2.16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4">
        <v>0.01</v>
      </c>
      <c r="O224" s="174">
        <f>ROUND(E224*N224,2)</f>
        <v>0.02</v>
      </c>
      <c r="P224" s="174">
        <v>0</v>
      </c>
      <c r="Q224" s="174">
        <f>ROUND(E224*P224,2)</f>
        <v>0</v>
      </c>
      <c r="R224" s="176" t="s">
        <v>305</v>
      </c>
      <c r="S224" s="176" t="s">
        <v>147</v>
      </c>
      <c r="T224" s="177" t="s">
        <v>147</v>
      </c>
      <c r="U224" s="160">
        <v>0</v>
      </c>
      <c r="V224" s="160">
        <f>ROUND(E224*U224,2)</f>
        <v>0</v>
      </c>
      <c r="W224" s="160"/>
      <c r="X224" s="160" t="s">
        <v>306</v>
      </c>
      <c r="Y224" s="160" t="s">
        <v>149</v>
      </c>
      <c r="Z224" s="150"/>
      <c r="AA224" s="150"/>
      <c r="AB224" s="150"/>
      <c r="AC224" s="150"/>
      <c r="AD224" s="150"/>
      <c r="AE224" s="150"/>
      <c r="AF224" s="150"/>
      <c r="AG224" s="150" t="s">
        <v>307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2" x14ac:dyDescent="0.2">
      <c r="A225" s="157"/>
      <c r="B225" s="158"/>
      <c r="C225" s="189" t="s">
        <v>458</v>
      </c>
      <c r="D225" s="161"/>
      <c r="E225" s="162">
        <v>2.16</v>
      </c>
      <c r="F225" s="160"/>
      <c r="G225" s="160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60"/>
      <c r="Z225" s="150"/>
      <c r="AA225" s="150"/>
      <c r="AB225" s="150"/>
      <c r="AC225" s="150"/>
      <c r="AD225" s="150"/>
      <c r="AE225" s="150"/>
      <c r="AF225" s="150"/>
      <c r="AG225" s="150" t="s">
        <v>157</v>
      </c>
      <c r="AH225" s="150">
        <v>5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x14ac:dyDescent="0.2">
      <c r="A226" s="164" t="s">
        <v>141</v>
      </c>
      <c r="B226" s="165" t="s">
        <v>105</v>
      </c>
      <c r="C226" s="186" t="s">
        <v>106</v>
      </c>
      <c r="D226" s="166"/>
      <c r="E226" s="167"/>
      <c r="F226" s="168"/>
      <c r="G226" s="168">
        <f>SUMIF(AG227:AG230,"&lt;&gt;NOR",G227:G230)</f>
        <v>0</v>
      </c>
      <c r="H226" s="168"/>
      <c r="I226" s="168">
        <f>SUM(I227:I230)</f>
        <v>0</v>
      </c>
      <c r="J226" s="168"/>
      <c r="K226" s="168">
        <f>SUM(K227:K230)</f>
        <v>0</v>
      </c>
      <c r="L226" s="168"/>
      <c r="M226" s="168">
        <f>SUM(M227:M230)</f>
        <v>0</v>
      </c>
      <c r="N226" s="167"/>
      <c r="O226" s="167">
        <f>SUM(O227:O230)</f>
        <v>0</v>
      </c>
      <c r="P226" s="167"/>
      <c r="Q226" s="167">
        <f>SUM(Q227:Q230)</f>
        <v>0</v>
      </c>
      <c r="R226" s="168"/>
      <c r="S226" s="168"/>
      <c r="T226" s="169"/>
      <c r="U226" s="163"/>
      <c r="V226" s="163">
        <f>SUM(V227:V230)</f>
        <v>2.5299999999999998</v>
      </c>
      <c r="W226" s="163"/>
      <c r="X226" s="163"/>
      <c r="Y226" s="163"/>
      <c r="AG226" t="s">
        <v>142</v>
      </c>
    </row>
    <row r="227" spans="1:60" outlineLevel="1" x14ac:dyDescent="0.2">
      <c r="A227" s="171">
        <v>102</v>
      </c>
      <c r="B227" s="172" t="s">
        <v>459</v>
      </c>
      <c r="C227" s="188" t="s">
        <v>460</v>
      </c>
      <c r="D227" s="173" t="s">
        <v>153</v>
      </c>
      <c r="E227" s="174">
        <v>18.8</v>
      </c>
      <c r="F227" s="175"/>
      <c r="G227" s="176">
        <f>ROUND(E227*F227,2)</f>
        <v>0</v>
      </c>
      <c r="H227" s="175"/>
      <c r="I227" s="176">
        <f>ROUND(E227*H227,2)</f>
        <v>0</v>
      </c>
      <c r="J227" s="175"/>
      <c r="K227" s="176">
        <f>ROUND(E227*J227,2)</f>
        <v>0</v>
      </c>
      <c r="L227" s="176">
        <v>21</v>
      </c>
      <c r="M227" s="176">
        <f>G227*(1+L227/100)</f>
        <v>0</v>
      </c>
      <c r="N227" s="174">
        <v>6.9999999999999994E-5</v>
      </c>
      <c r="O227" s="174">
        <f>ROUND(E227*N227,2)</f>
        <v>0</v>
      </c>
      <c r="P227" s="174">
        <v>0</v>
      </c>
      <c r="Q227" s="174">
        <f>ROUND(E227*P227,2)</f>
        <v>0</v>
      </c>
      <c r="R227" s="176" t="s">
        <v>461</v>
      </c>
      <c r="S227" s="176" t="s">
        <v>147</v>
      </c>
      <c r="T227" s="177" t="s">
        <v>147</v>
      </c>
      <c r="U227" s="160">
        <v>3.2480000000000002E-2</v>
      </c>
      <c r="V227" s="160">
        <f>ROUND(E227*U227,2)</f>
        <v>0.61</v>
      </c>
      <c r="W227" s="160"/>
      <c r="X227" s="160" t="s">
        <v>148</v>
      </c>
      <c r="Y227" s="160" t="s">
        <v>149</v>
      </c>
      <c r="Z227" s="150"/>
      <c r="AA227" s="150"/>
      <c r="AB227" s="150"/>
      <c r="AC227" s="150"/>
      <c r="AD227" s="150"/>
      <c r="AE227" s="150"/>
      <c r="AF227" s="150"/>
      <c r="AG227" s="150" t="s">
        <v>150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2" x14ac:dyDescent="0.2">
      <c r="A228" s="157"/>
      <c r="B228" s="158"/>
      <c r="C228" s="189" t="s">
        <v>164</v>
      </c>
      <c r="D228" s="161"/>
      <c r="E228" s="162">
        <v>18.8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50"/>
      <c r="AA228" s="150"/>
      <c r="AB228" s="150"/>
      <c r="AC228" s="150"/>
      <c r="AD228" s="150"/>
      <c r="AE228" s="150"/>
      <c r="AF228" s="150"/>
      <c r="AG228" s="150" t="s">
        <v>157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71">
        <v>103</v>
      </c>
      <c r="B229" s="172" t="s">
        <v>462</v>
      </c>
      <c r="C229" s="188" t="s">
        <v>463</v>
      </c>
      <c r="D229" s="173" t="s">
        <v>153</v>
      </c>
      <c r="E229" s="174">
        <v>18.8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4">
        <v>1.3999999999999999E-4</v>
      </c>
      <c r="O229" s="174">
        <f>ROUND(E229*N229,2)</f>
        <v>0</v>
      </c>
      <c r="P229" s="174">
        <v>0</v>
      </c>
      <c r="Q229" s="174">
        <f>ROUND(E229*P229,2)</f>
        <v>0</v>
      </c>
      <c r="R229" s="176" t="s">
        <v>461</v>
      </c>
      <c r="S229" s="176" t="s">
        <v>147</v>
      </c>
      <c r="T229" s="177" t="s">
        <v>147</v>
      </c>
      <c r="U229" s="160">
        <v>0.10191</v>
      </c>
      <c r="V229" s="160">
        <f>ROUND(E229*U229,2)</f>
        <v>1.92</v>
      </c>
      <c r="W229" s="160"/>
      <c r="X229" s="160" t="s">
        <v>148</v>
      </c>
      <c r="Y229" s="160" t="s">
        <v>149</v>
      </c>
      <c r="Z229" s="150"/>
      <c r="AA229" s="150"/>
      <c r="AB229" s="150"/>
      <c r="AC229" s="150"/>
      <c r="AD229" s="150"/>
      <c r="AE229" s="150"/>
      <c r="AF229" s="150"/>
      <c r="AG229" s="150" t="s">
        <v>150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2" x14ac:dyDescent="0.2">
      <c r="A230" s="157"/>
      <c r="B230" s="158"/>
      <c r="C230" s="189" t="s">
        <v>464</v>
      </c>
      <c r="D230" s="161"/>
      <c r="E230" s="162">
        <v>18.8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50"/>
      <c r="AA230" s="150"/>
      <c r="AB230" s="150"/>
      <c r="AC230" s="150"/>
      <c r="AD230" s="150"/>
      <c r="AE230" s="150"/>
      <c r="AF230" s="150"/>
      <c r="AG230" s="150" t="s">
        <v>157</v>
      </c>
      <c r="AH230" s="150">
        <v>5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x14ac:dyDescent="0.2">
      <c r="A231" s="164" t="s">
        <v>141</v>
      </c>
      <c r="B231" s="165" t="s">
        <v>107</v>
      </c>
      <c r="C231" s="186" t="s">
        <v>108</v>
      </c>
      <c r="D231" s="166"/>
      <c r="E231" s="167"/>
      <c r="F231" s="168"/>
      <c r="G231" s="168">
        <f>SUMIF(AG232:AG234,"&lt;&gt;NOR",G232:G234)</f>
        <v>0</v>
      </c>
      <c r="H231" s="168"/>
      <c r="I231" s="168">
        <f>SUM(I232:I234)</f>
        <v>0</v>
      </c>
      <c r="J231" s="168"/>
      <c r="K231" s="168">
        <f>SUM(K232:K234)</f>
        <v>0</v>
      </c>
      <c r="L231" s="168"/>
      <c r="M231" s="168">
        <f>SUM(M232:M234)</f>
        <v>0</v>
      </c>
      <c r="N231" s="167"/>
      <c r="O231" s="167">
        <f>SUM(O232:O234)</f>
        <v>0</v>
      </c>
      <c r="P231" s="167"/>
      <c r="Q231" s="167">
        <f>SUM(Q232:Q234)</f>
        <v>0</v>
      </c>
      <c r="R231" s="168"/>
      <c r="S231" s="168"/>
      <c r="T231" s="169"/>
      <c r="U231" s="163"/>
      <c r="V231" s="163">
        <f>SUM(V232:V234)</f>
        <v>4.01</v>
      </c>
      <c r="W231" s="163"/>
      <c r="X231" s="163"/>
      <c r="Y231" s="163"/>
      <c r="AG231" t="s">
        <v>142</v>
      </c>
    </row>
    <row r="232" spans="1:60" outlineLevel="1" x14ac:dyDescent="0.2">
      <c r="A232" s="178">
        <v>104</v>
      </c>
      <c r="B232" s="179" t="s">
        <v>465</v>
      </c>
      <c r="C232" s="187" t="s">
        <v>466</v>
      </c>
      <c r="D232" s="180" t="s">
        <v>145</v>
      </c>
      <c r="E232" s="181">
        <v>9</v>
      </c>
      <c r="F232" s="182"/>
      <c r="G232" s="183">
        <f>ROUND(E232*F232,2)</f>
        <v>0</v>
      </c>
      <c r="H232" s="182"/>
      <c r="I232" s="183">
        <f>ROUND(E232*H232,2)</f>
        <v>0</v>
      </c>
      <c r="J232" s="182"/>
      <c r="K232" s="183">
        <f>ROUND(E232*J232,2)</f>
        <v>0</v>
      </c>
      <c r="L232" s="183">
        <v>21</v>
      </c>
      <c r="M232" s="183">
        <f>G232*(1+L232/100)</f>
        <v>0</v>
      </c>
      <c r="N232" s="181">
        <v>0</v>
      </c>
      <c r="O232" s="181">
        <f>ROUND(E232*N232,2)</f>
        <v>0</v>
      </c>
      <c r="P232" s="181">
        <v>0</v>
      </c>
      <c r="Q232" s="181">
        <f>ROUND(E232*P232,2)</f>
        <v>0</v>
      </c>
      <c r="R232" s="183" t="s">
        <v>467</v>
      </c>
      <c r="S232" s="183" t="s">
        <v>147</v>
      </c>
      <c r="T232" s="184" t="s">
        <v>147</v>
      </c>
      <c r="U232" s="160">
        <v>0.44500000000000001</v>
      </c>
      <c r="V232" s="160">
        <f>ROUND(E232*U232,2)</f>
        <v>4.01</v>
      </c>
      <c r="W232" s="160"/>
      <c r="X232" s="160" t="s">
        <v>148</v>
      </c>
      <c r="Y232" s="160" t="s">
        <v>149</v>
      </c>
      <c r="Z232" s="150"/>
      <c r="AA232" s="150"/>
      <c r="AB232" s="150"/>
      <c r="AC232" s="150"/>
      <c r="AD232" s="150"/>
      <c r="AE232" s="150"/>
      <c r="AF232" s="150"/>
      <c r="AG232" s="150" t="s">
        <v>150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78">
        <v>105</v>
      </c>
      <c r="B233" s="179" t="s">
        <v>468</v>
      </c>
      <c r="C233" s="187" t="s">
        <v>469</v>
      </c>
      <c r="D233" s="180" t="s">
        <v>335</v>
      </c>
      <c r="E233" s="181">
        <v>1</v>
      </c>
      <c r="F233" s="182"/>
      <c r="G233" s="183">
        <f>ROUND(E233*F233,2)</f>
        <v>0</v>
      </c>
      <c r="H233" s="182"/>
      <c r="I233" s="183">
        <f>ROUND(E233*H233,2)</f>
        <v>0</v>
      </c>
      <c r="J233" s="182"/>
      <c r="K233" s="183">
        <f>ROUND(E233*J233,2)</f>
        <v>0</v>
      </c>
      <c r="L233" s="183">
        <v>21</v>
      </c>
      <c r="M233" s="183">
        <f>G233*(1+L233/100)</f>
        <v>0</v>
      </c>
      <c r="N233" s="181">
        <v>0</v>
      </c>
      <c r="O233" s="181">
        <f>ROUND(E233*N233,2)</f>
        <v>0</v>
      </c>
      <c r="P233" s="181">
        <v>0</v>
      </c>
      <c r="Q233" s="181">
        <f>ROUND(E233*P233,2)</f>
        <v>0</v>
      </c>
      <c r="R233" s="183"/>
      <c r="S233" s="183" t="s">
        <v>279</v>
      </c>
      <c r="T233" s="184" t="s">
        <v>336</v>
      </c>
      <c r="U233" s="160">
        <v>0</v>
      </c>
      <c r="V233" s="160">
        <f>ROUND(E233*U233,2)</f>
        <v>0</v>
      </c>
      <c r="W233" s="160"/>
      <c r="X233" s="160" t="s">
        <v>148</v>
      </c>
      <c r="Y233" s="160" t="s">
        <v>149</v>
      </c>
      <c r="Z233" s="150"/>
      <c r="AA233" s="150"/>
      <c r="AB233" s="150"/>
      <c r="AC233" s="150"/>
      <c r="AD233" s="150"/>
      <c r="AE233" s="150"/>
      <c r="AF233" s="150"/>
      <c r="AG233" s="150" t="s">
        <v>150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78">
        <v>106</v>
      </c>
      <c r="B234" s="179" t="s">
        <v>470</v>
      </c>
      <c r="C234" s="187" t="s">
        <v>471</v>
      </c>
      <c r="D234" s="180" t="s">
        <v>452</v>
      </c>
      <c r="E234" s="181">
        <v>9</v>
      </c>
      <c r="F234" s="182"/>
      <c r="G234" s="183">
        <f>ROUND(E234*F234,2)</f>
        <v>0</v>
      </c>
      <c r="H234" s="182"/>
      <c r="I234" s="183">
        <f>ROUND(E234*H234,2)</f>
        <v>0</v>
      </c>
      <c r="J234" s="182"/>
      <c r="K234" s="183">
        <f>ROUND(E234*J234,2)</f>
        <v>0</v>
      </c>
      <c r="L234" s="183">
        <v>21</v>
      </c>
      <c r="M234" s="183">
        <f>G234*(1+L234/100)</f>
        <v>0</v>
      </c>
      <c r="N234" s="181">
        <v>0</v>
      </c>
      <c r="O234" s="181">
        <f>ROUND(E234*N234,2)</f>
        <v>0</v>
      </c>
      <c r="P234" s="181">
        <v>0</v>
      </c>
      <c r="Q234" s="181">
        <f>ROUND(E234*P234,2)</f>
        <v>0</v>
      </c>
      <c r="R234" s="183"/>
      <c r="S234" s="183" t="s">
        <v>279</v>
      </c>
      <c r="T234" s="184" t="s">
        <v>336</v>
      </c>
      <c r="U234" s="160">
        <v>0</v>
      </c>
      <c r="V234" s="160">
        <f>ROUND(E234*U234,2)</f>
        <v>0</v>
      </c>
      <c r="W234" s="160"/>
      <c r="X234" s="160" t="s">
        <v>148</v>
      </c>
      <c r="Y234" s="160" t="s">
        <v>149</v>
      </c>
      <c r="Z234" s="150"/>
      <c r="AA234" s="150"/>
      <c r="AB234" s="150"/>
      <c r="AC234" s="150"/>
      <c r="AD234" s="150"/>
      <c r="AE234" s="150"/>
      <c r="AF234" s="150"/>
      <c r="AG234" s="150" t="s">
        <v>150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x14ac:dyDescent="0.2">
      <c r="A235" s="164" t="s">
        <v>141</v>
      </c>
      <c r="B235" s="165" t="s">
        <v>109</v>
      </c>
      <c r="C235" s="186" t="s">
        <v>110</v>
      </c>
      <c r="D235" s="166"/>
      <c r="E235" s="167"/>
      <c r="F235" s="168"/>
      <c r="G235" s="168">
        <f>SUMIF(AG236:AG244,"&lt;&gt;NOR",G236:G244)</f>
        <v>0</v>
      </c>
      <c r="H235" s="168"/>
      <c r="I235" s="168">
        <f>SUM(I236:I244)</f>
        <v>0</v>
      </c>
      <c r="J235" s="168"/>
      <c r="K235" s="168">
        <f>SUM(K236:K244)</f>
        <v>0</v>
      </c>
      <c r="L235" s="168"/>
      <c r="M235" s="168">
        <f>SUM(M236:M244)</f>
        <v>0</v>
      </c>
      <c r="N235" s="167"/>
      <c r="O235" s="167">
        <f>SUM(O236:O244)</f>
        <v>0</v>
      </c>
      <c r="P235" s="167"/>
      <c r="Q235" s="167">
        <f>SUM(Q236:Q244)</f>
        <v>0</v>
      </c>
      <c r="R235" s="168"/>
      <c r="S235" s="168"/>
      <c r="T235" s="169"/>
      <c r="U235" s="163"/>
      <c r="V235" s="163">
        <f>SUM(V236:V244)</f>
        <v>80.710000000000008</v>
      </c>
      <c r="W235" s="163"/>
      <c r="X235" s="163"/>
      <c r="Y235" s="163"/>
      <c r="AG235" t="s">
        <v>142</v>
      </c>
    </row>
    <row r="236" spans="1:60" outlineLevel="1" x14ac:dyDescent="0.2">
      <c r="A236" s="171">
        <v>107</v>
      </c>
      <c r="B236" s="172" t="s">
        <v>472</v>
      </c>
      <c r="C236" s="188" t="s">
        <v>473</v>
      </c>
      <c r="D236" s="173" t="s">
        <v>244</v>
      </c>
      <c r="E236" s="174">
        <v>16.521629999999998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4">
        <v>0</v>
      </c>
      <c r="O236" s="174">
        <f>ROUND(E236*N236,2)</f>
        <v>0</v>
      </c>
      <c r="P236" s="174">
        <v>0</v>
      </c>
      <c r="Q236" s="174">
        <f>ROUND(E236*P236,2)</f>
        <v>0</v>
      </c>
      <c r="R236" s="176" t="s">
        <v>474</v>
      </c>
      <c r="S236" s="176" t="s">
        <v>147</v>
      </c>
      <c r="T236" s="177" t="s">
        <v>147</v>
      </c>
      <c r="U236" s="160">
        <v>0.16400000000000001</v>
      </c>
      <c r="V236" s="160">
        <f>ROUND(E236*U236,2)</f>
        <v>2.71</v>
      </c>
      <c r="W236" s="160"/>
      <c r="X236" s="160" t="s">
        <v>475</v>
      </c>
      <c r="Y236" s="160" t="s">
        <v>149</v>
      </c>
      <c r="Z236" s="150"/>
      <c r="AA236" s="150"/>
      <c r="AB236" s="150"/>
      <c r="AC236" s="150"/>
      <c r="AD236" s="150"/>
      <c r="AE236" s="150"/>
      <c r="AF236" s="150"/>
      <c r="AG236" s="150" t="s">
        <v>476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ht="22.5" outlineLevel="2" x14ac:dyDescent="0.2">
      <c r="A237" s="157"/>
      <c r="B237" s="158"/>
      <c r="C237" s="254" t="s">
        <v>477</v>
      </c>
      <c r="D237" s="255"/>
      <c r="E237" s="255"/>
      <c r="F237" s="255"/>
      <c r="G237" s="255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50"/>
      <c r="AA237" s="150"/>
      <c r="AB237" s="150"/>
      <c r="AC237" s="150"/>
      <c r="AD237" s="150"/>
      <c r="AE237" s="150"/>
      <c r="AF237" s="150"/>
      <c r="AG237" s="150" t="s">
        <v>155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85" t="str">
        <f>C237</f>
        <v>se složením a hrubým urovnáním nebo s přeložením na jiný dopravní prostředek kromě lodi, vč. příplatku za každých dalších i započatých 1000 m přes 1000 m,</v>
      </c>
      <c r="BB237" s="150"/>
      <c r="BC237" s="150"/>
      <c r="BD237" s="150"/>
      <c r="BE237" s="150"/>
      <c r="BF237" s="150"/>
      <c r="BG237" s="150"/>
      <c r="BH237" s="150"/>
    </row>
    <row r="238" spans="1:60" ht="22.5" outlineLevel="1" x14ac:dyDescent="0.2">
      <c r="A238" s="178">
        <v>108</v>
      </c>
      <c r="B238" s="179" t="s">
        <v>478</v>
      </c>
      <c r="C238" s="187" t="s">
        <v>479</v>
      </c>
      <c r="D238" s="180" t="s">
        <v>244</v>
      </c>
      <c r="E238" s="181">
        <v>16.521629999999998</v>
      </c>
      <c r="F238" s="182"/>
      <c r="G238" s="183">
        <f t="shared" ref="G238:G244" si="21">ROUND(E238*F238,2)</f>
        <v>0</v>
      </c>
      <c r="H238" s="182"/>
      <c r="I238" s="183">
        <f t="shared" ref="I238:I244" si="22">ROUND(E238*H238,2)</f>
        <v>0</v>
      </c>
      <c r="J238" s="182"/>
      <c r="K238" s="183">
        <f t="shared" ref="K238:K244" si="23">ROUND(E238*J238,2)</f>
        <v>0</v>
      </c>
      <c r="L238" s="183">
        <v>21</v>
      </c>
      <c r="M238" s="183">
        <f t="shared" ref="M238:M244" si="24">G238*(1+L238/100)</f>
        <v>0</v>
      </c>
      <c r="N238" s="181">
        <v>0</v>
      </c>
      <c r="O238" s="181">
        <f t="shared" ref="O238:O244" si="25">ROUND(E238*N238,2)</f>
        <v>0</v>
      </c>
      <c r="P238" s="181">
        <v>0</v>
      </c>
      <c r="Q238" s="181">
        <f t="shared" ref="Q238:Q244" si="26">ROUND(E238*P238,2)</f>
        <v>0</v>
      </c>
      <c r="R238" s="183" t="s">
        <v>190</v>
      </c>
      <c r="S238" s="183" t="s">
        <v>147</v>
      </c>
      <c r="T238" s="184" t="s">
        <v>147</v>
      </c>
      <c r="U238" s="160">
        <v>0.93300000000000005</v>
      </c>
      <c r="V238" s="160">
        <f t="shared" ref="V238:V244" si="27">ROUND(E238*U238,2)</f>
        <v>15.41</v>
      </c>
      <c r="W238" s="160"/>
      <c r="X238" s="160" t="s">
        <v>475</v>
      </c>
      <c r="Y238" s="160" t="s">
        <v>149</v>
      </c>
      <c r="Z238" s="150"/>
      <c r="AA238" s="150"/>
      <c r="AB238" s="150"/>
      <c r="AC238" s="150"/>
      <c r="AD238" s="150"/>
      <c r="AE238" s="150"/>
      <c r="AF238" s="150"/>
      <c r="AG238" s="150" t="s">
        <v>476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78">
        <v>109</v>
      </c>
      <c r="B239" s="179" t="s">
        <v>480</v>
      </c>
      <c r="C239" s="187" t="s">
        <v>481</v>
      </c>
      <c r="D239" s="180" t="s">
        <v>244</v>
      </c>
      <c r="E239" s="181">
        <v>33.043259999999997</v>
      </c>
      <c r="F239" s="182"/>
      <c r="G239" s="183">
        <f t="shared" si="21"/>
        <v>0</v>
      </c>
      <c r="H239" s="182"/>
      <c r="I239" s="183">
        <f t="shared" si="22"/>
        <v>0</v>
      </c>
      <c r="J239" s="182"/>
      <c r="K239" s="183">
        <f t="shared" si="23"/>
        <v>0</v>
      </c>
      <c r="L239" s="183">
        <v>21</v>
      </c>
      <c r="M239" s="183">
        <f t="shared" si="24"/>
        <v>0</v>
      </c>
      <c r="N239" s="181">
        <v>0</v>
      </c>
      <c r="O239" s="181">
        <f t="shared" si="25"/>
        <v>0</v>
      </c>
      <c r="P239" s="181">
        <v>0</v>
      </c>
      <c r="Q239" s="181">
        <f t="shared" si="26"/>
        <v>0</v>
      </c>
      <c r="R239" s="183" t="s">
        <v>190</v>
      </c>
      <c r="S239" s="183" t="s">
        <v>147</v>
      </c>
      <c r="T239" s="184" t="s">
        <v>147</v>
      </c>
      <c r="U239" s="160">
        <v>0.65300000000000002</v>
      </c>
      <c r="V239" s="160">
        <f t="shared" si="27"/>
        <v>21.58</v>
      </c>
      <c r="W239" s="160"/>
      <c r="X239" s="160" t="s">
        <v>475</v>
      </c>
      <c r="Y239" s="160" t="s">
        <v>149</v>
      </c>
      <c r="Z239" s="150"/>
      <c r="AA239" s="150"/>
      <c r="AB239" s="150"/>
      <c r="AC239" s="150"/>
      <c r="AD239" s="150"/>
      <c r="AE239" s="150"/>
      <c r="AF239" s="150"/>
      <c r="AG239" s="150" t="s">
        <v>476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78">
        <v>110</v>
      </c>
      <c r="B240" s="179" t="s">
        <v>482</v>
      </c>
      <c r="C240" s="187" t="s">
        <v>483</v>
      </c>
      <c r="D240" s="180" t="s">
        <v>244</v>
      </c>
      <c r="E240" s="181">
        <v>16.521629999999998</v>
      </c>
      <c r="F240" s="182"/>
      <c r="G240" s="183">
        <f t="shared" si="21"/>
        <v>0</v>
      </c>
      <c r="H240" s="182"/>
      <c r="I240" s="183">
        <f t="shared" si="22"/>
        <v>0</v>
      </c>
      <c r="J240" s="182"/>
      <c r="K240" s="183">
        <f t="shared" si="23"/>
        <v>0</v>
      </c>
      <c r="L240" s="183">
        <v>21</v>
      </c>
      <c r="M240" s="183">
        <f t="shared" si="24"/>
        <v>0</v>
      </c>
      <c r="N240" s="181">
        <v>0</v>
      </c>
      <c r="O240" s="181">
        <f t="shared" si="25"/>
        <v>0</v>
      </c>
      <c r="P240" s="181">
        <v>0</v>
      </c>
      <c r="Q240" s="181">
        <f t="shared" si="26"/>
        <v>0</v>
      </c>
      <c r="R240" s="183" t="s">
        <v>190</v>
      </c>
      <c r="S240" s="183" t="s">
        <v>147</v>
      </c>
      <c r="T240" s="184" t="s">
        <v>147</v>
      </c>
      <c r="U240" s="160">
        <v>0.49</v>
      </c>
      <c r="V240" s="160">
        <f t="shared" si="27"/>
        <v>8.1</v>
      </c>
      <c r="W240" s="160"/>
      <c r="X240" s="160" t="s">
        <v>475</v>
      </c>
      <c r="Y240" s="160" t="s">
        <v>149</v>
      </c>
      <c r="Z240" s="150"/>
      <c r="AA240" s="150"/>
      <c r="AB240" s="150"/>
      <c r="AC240" s="150"/>
      <c r="AD240" s="150"/>
      <c r="AE240" s="150"/>
      <c r="AF240" s="150"/>
      <c r="AG240" s="150" t="s">
        <v>476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78">
        <v>111</v>
      </c>
      <c r="B241" s="179" t="s">
        <v>484</v>
      </c>
      <c r="C241" s="187" t="s">
        <v>485</v>
      </c>
      <c r="D241" s="180" t="s">
        <v>244</v>
      </c>
      <c r="E241" s="181">
        <v>247.82444000000001</v>
      </c>
      <c r="F241" s="182"/>
      <c r="G241" s="183">
        <f t="shared" si="21"/>
        <v>0</v>
      </c>
      <c r="H241" s="182"/>
      <c r="I241" s="183">
        <f t="shared" si="22"/>
        <v>0</v>
      </c>
      <c r="J241" s="182"/>
      <c r="K241" s="183">
        <f t="shared" si="23"/>
        <v>0</v>
      </c>
      <c r="L241" s="183">
        <v>21</v>
      </c>
      <c r="M241" s="183">
        <f t="shared" si="24"/>
        <v>0</v>
      </c>
      <c r="N241" s="181">
        <v>0</v>
      </c>
      <c r="O241" s="181">
        <f t="shared" si="25"/>
        <v>0</v>
      </c>
      <c r="P241" s="181">
        <v>0</v>
      </c>
      <c r="Q241" s="181">
        <f t="shared" si="26"/>
        <v>0</v>
      </c>
      <c r="R241" s="183" t="s">
        <v>190</v>
      </c>
      <c r="S241" s="183" t="s">
        <v>147</v>
      </c>
      <c r="T241" s="184" t="s">
        <v>147</v>
      </c>
      <c r="U241" s="160">
        <v>0</v>
      </c>
      <c r="V241" s="160">
        <f t="shared" si="27"/>
        <v>0</v>
      </c>
      <c r="W241" s="160"/>
      <c r="X241" s="160" t="s">
        <v>475</v>
      </c>
      <c r="Y241" s="160" t="s">
        <v>149</v>
      </c>
      <c r="Z241" s="150"/>
      <c r="AA241" s="150"/>
      <c r="AB241" s="150"/>
      <c r="AC241" s="150"/>
      <c r="AD241" s="150"/>
      <c r="AE241" s="150"/>
      <c r="AF241" s="150"/>
      <c r="AG241" s="150" t="s">
        <v>476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78">
        <v>112</v>
      </c>
      <c r="B242" s="179" t="s">
        <v>486</v>
      </c>
      <c r="C242" s="187" t="s">
        <v>487</v>
      </c>
      <c r="D242" s="180" t="s">
        <v>244</v>
      </c>
      <c r="E242" s="181">
        <v>16.521629999999998</v>
      </c>
      <c r="F242" s="182"/>
      <c r="G242" s="183">
        <f t="shared" si="21"/>
        <v>0</v>
      </c>
      <c r="H242" s="182"/>
      <c r="I242" s="183">
        <f t="shared" si="22"/>
        <v>0</v>
      </c>
      <c r="J242" s="182"/>
      <c r="K242" s="183">
        <f t="shared" si="23"/>
        <v>0</v>
      </c>
      <c r="L242" s="183">
        <v>21</v>
      </c>
      <c r="M242" s="183">
        <f t="shared" si="24"/>
        <v>0</v>
      </c>
      <c r="N242" s="181">
        <v>0</v>
      </c>
      <c r="O242" s="181">
        <f t="shared" si="25"/>
        <v>0</v>
      </c>
      <c r="P242" s="181">
        <v>0</v>
      </c>
      <c r="Q242" s="181">
        <f t="shared" si="26"/>
        <v>0</v>
      </c>
      <c r="R242" s="183" t="s">
        <v>190</v>
      </c>
      <c r="S242" s="183" t="s">
        <v>147</v>
      </c>
      <c r="T242" s="184" t="s">
        <v>147</v>
      </c>
      <c r="U242" s="160">
        <v>0.94199999999999995</v>
      </c>
      <c r="V242" s="160">
        <f t="shared" si="27"/>
        <v>15.56</v>
      </c>
      <c r="W242" s="160"/>
      <c r="X242" s="160" t="s">
        <v>475</v>
      </c>
      <c r="Y242" s="160" t="s">
        <v>149</v>
      </c>
      <c r="Z242" s="150"/>
      <c r="AA242" s="150"/>
      <c r="AB242" s="150"/>
      <c r="AC242" s="150"/>
      <c r="AD242" s="150"/>
      <c r="AE242" s="150"/>
      <c r="AF242" s="150"/>
      <c r="AG242" s="150" t="s">
        <v>476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ht="22.5" outlineLevel="1" x14ac:dyDescent="0.2">
      <c r="A243" s="178">
        <v>113</v>
      </c>
      <c r="B243" s="179" t="s">
        <v>488</v>
      </c>
      <c r="C243" s="187" t="s">
        <v>489</v>
      </c>
      <c r="D243" s="180" t="s">
        <v>244</v>
      </c>
      <c r="E243" s="181">
        <v>165.21629999999999</v>
      </c>
      <c r="F243" s="182"/>
      <c r="G243" s="183">
        <f t="shared" si="21"/>
        <v>0</v>
      </c>
      <c r="H243" s="182"/>
      <c r="I243" s="183">
        <f t="shared" si="22"/>
        <v>0</v>
      </c>
      <c r="J243" s="182"/>
      <c r="K243" s="183">
        <f t="shared" si="23"/>
        <v>0</v>
      </c>
      <c r="L243" s="183">
        <v>21</v>
      </c>
      <c r="M243" s="183">
        <f t="shared" si="24"/>
        <v>0</v>
      </c>
      <c r="N243" s="181">
        <v>0</v>
      </c>
      <c r="O243" s="181">
        <f t="shared" si="25"/>
        <v>0</v>
      </c>
      <c r="P243" s="181">
        <v>0</v>
      </c>
      <c r="Q243" s="181">
        <f t="shared" si="26"/>
        <v>0</v>
      </c>
      <c r="R243" s="183" t="s">
        <v>190</v>
      </c>
      <c r="S243" s="183" t="s">
        <v>147</v>
      </c>
      <c r="T243" s="184" t="s">
        <v>147</v>
      </c>
      <c r="U243" s="160">
        <v>0.105</v>
      </c>
      <c r="V243" s="160">
        <f t="shared" si="27"/>
        <v>17.350000000000001</v>
      </c>
      <c r="W243" s="160"/>
      <c r="X243" s="160" t="s">
        <v>475</v>
      </c>
      <c r="Y243" s="160" t="s">
        <v>149</v>
      </c>
      <c r="Z243" s="150"/>
      <c r="AA243" s="150"/>
      <c r="AB243" s="150"/>
      <c r="AC243" s="150"/>
      <c r="AD243" s="150"/>
      <c r="AE243" s="150"/>
      <c r="AF243" s="150"/>
      <c r="AG243" s="150" t="s">
        <v>476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ht="22.5" outlineLevel="1" x14ac:dyDescent="0.2">
      <c r="A244" s="178">
        <v>114</v>
      </c>
      <c r="B244" s="179" t="s">
        <v>490</v>
      </c>
      <c r="C244" s="187" t="s">
        <v>491</v>
      </c>
      <c r="D244" s="180" t="s">
        <v>244</v>
      </c>
      <c r="E244" s="181">
        <v>16.521629999999998</v>
      </c>
      <c r="F244" s="182"/>
      <c r="G244" s="183">
        <f t="shared" si="21"/>
        <v>0</v>
      </c>
      <c r="H244" s="182"/>
      <c r="I244" s="183">
        <f t="shared" si="22"/>
        <v>0</v>
      </c>
      <c r="J244" s="182"/>
      <c r="K244" s="183">
        <f t="shared" si="23"/>
        <v>0</v>
      </c>
      <c r="L244" s="183">
        <v>21</v>
      </c>
      <c r="M244" s="183">
        <f t="shared" si="24"/>
        <v>0</v>
      </c>
      <c r="N244" s="181">
        <v>0</v>
      </c>
      <c r="O244" s="181">
        <f t="shared" si="25"/>
        <v>0</v>
      </c>
      <c r="P244" s="181">
        <v>0</v>
      </c>
      <c r="Q244" s="181">
        <f t="shared" si="26"/>
        <v>0</v>
      </c>
      <c r="R244" s="183" t="s">
        <v>190</v>
      </c>
      <c r="S244" s="183" t="s">
        <v>147</v>
      </c>
      <c r="T244" s="184" t="s">
        <v>147</v>
      </c>
      <c r="U244" s="160">
        <v>0</v>
      </c>
      <c r="V244" s="160">
        <f t="shared" si="27"/>
        <v>0</v>
      </c>
      <c r="W244" s="160"/>
      <c r="X244" s="160" t="s">
        <v>475</v>
      </c>
      <c r="Y244" s="160" t="s">
        <v>149</v>
      </c>
      <c r="Z244" s="150"/>
      <c r="AA244" s="150"/>
      <c r="AB244" s="150"/>
      <c r="AC244" s="150"/>
      <c r="AD244" s="150"/>
      <c r="AE244" s="150"/>
      <c r="AF244" s="150"/>
      <c r="AG244" s="150" t="s">
        <v>476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x14ac:dyDescent="0.2">
      <c r="A245" s="164" t="s">
        <v>141</v>
      </c>
      <c r="B245" s="165" t="s">
        <v>112</v>
      </c>
      <c r="C245" s="186" t="s">
        <v>27</v>
      </c>
      <c r="D245" s="166"/>
      <c r="E245" s="167"/>
      <c r="F245" s="168"/>
      <c r="G245" s="168">
        <f>SUMIF(AG246:AG246,"&lt;&gt;NOR",G246:G246)</f>
        <v>0</v>
      </c>
      <c r="H245" s="168"/>
      <c r="I245" s="168">
        <f>SUM(I246:I246)</f>
        <v>0</v>
      </c>
      <c r="J245" s="168"/>
      <c r="K245" s="168">
        <f>SUM(K246:K246)</f>
        <v>0</v>
      </c>
      <c r="L245" s="168"/>
      <c r="M245" s="168">
        <f>SUM(M246:M246)</f>
        <v>0</v>
      </c>
      <c r="N245" s="167"/>
      <c r="O245" s="167">
        <f>SUM(O246:O246)</f>
        <v>0</v>
      </c>
      <c r="P245" s="167"/>
      <c r="Q245" s="167">
        <f>SUM(Q246:Q246)</f>
        <v>0</v>
      </c>
      <c r="R245" s="168"/>
      <c r="S245" s="168"/>
      <c r="T245" s="169"/>
      <c r="U245" s="163"/>
      <c r="V245" s="163">
        <f>SUM(V246:V246)</f>
        <v>0</v>
      </c>
      <c r="W245" s="163"/>
      <c r="X245" s="163"/>
      <c r="Y245" s="163"/>
      <c r="AG245" t="s">
        <v>142</v>
      </c>
    </row>
    <row r="246" spans="1:60" outlineLevel="1" x14ac:dyDescent="0.2">
      <c r="A246" s="178">
        <v>115</v>
      </c>
      <c r="B246" s="179" t="s">
        <v>492</v>
      </c>
      <c r="C246" s="187" t="s">
        <v>493</v>
      </c>
      <c r="D246" s="180" t="s">
        <v>494</v>
      </c>
      <c r="E246" s="181">
        <v>1</v>
      </c>
      <c r="F246" s="182"/>
      <c r="G246" s="183">
        <f>ROUND(E246*F246,2)</f>
        <v>0</v>
      </c>
      <c r="H246" s="182"/>
      <c r="I246" s="183">
        <f>ROUND(E246*H246,2)</f>
        <v>0</v>
      </c>
      <c r="J246" s="182"/>
      <c r="K246" s="183">
        <f>ROUND(E246*J246,2)</f>
        <v>0</v>
      </c>
      <c r="L246" s="183">
        <v>21</v>
      </c>
      <c r="M246" s="183">
        <f>G246*(1+L246/100)</f>
        <v>0</v>
      </c>
      <c r="N246" s="181">
        <v>0</v>
      </c>
      <c r="O246" s="181">
        <f>ROUND(E246*N246,2)</f>
        <v>0</v>
      </c>
      <c r="P246" s="181">
        <v>0</v>
      </c>
      <c r="Q246" s="181">
        <f>ROUND(E246*P246,2)</f>
        <v>0</v>
      </c>
      <c r="R246" s="183"/>
      <c r="S246" s="183" t="s">
        <v>147</v>
      </c>
      <c r="T246" s="184" t="s">
        <v>280</v>
      </c>
      <c r="U246" s="160">
        <v>0</v>
      </c>
      <c r="V246" s="160">
        <f>ROUND(E246*U246,2)</f>
        <v>0</v>
      </c>
      <c r="W246" s="160"/>
      <c r="X246" s="160" t="s">
        <v>495</v>
      </c>
      <c r="Y246" s="160" t="s">
        <v>149</v>
      </c>
      <c r="Z246" s="150"/>
      <c r="AA246" s="150"/>
      <c r="AB246" s="150"/>
      <c r="AC246" s="150"/>
      <c r="AD246" s="150"/>
      <c r="AE246" s="150"/>
      <c r="AF246" s="150"/>
      <c r="AG246" s="150" t="s">
        <v>496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x14ac:dyDescent="0.2">
      <c r="A247" s="164" t="s">
        <v>141</v>
      </c>
      <c r="B247" s="165" t="s">
        <v>113</v>
      </c>
      <c r="C247" s="186" t="s">
        <v>28</v>
      </c>
      <c r="D247" s="166"/>
      <c r="E247" s="167"/>
      <c r="F247" s="168"/>
      <c r="G247" s="168">
        <f>SUMIF(AG248:AG250,"&lt;&gt;NOR",G248:G250)</f>
        <v>0</v>
      </c>
      <c r="H247" s="168"/>
      <c r="I247" s="168">
        <f>SUM(I248:I250)</f>
        <v>0</v>
      </c>
      <c r="J247" s="168"/>
      <c r="K247" s="168">
        <f>SUM(K248:K250)</f>
        <v>0</v>
      </c>
      <c r="L247" s="168"/>
      <c r="M247" s="168">
        <f>SUM(M248:M250)</f>
        <v>0</v>
      </c>
      <c r="N247" s="167"/>
      <c r="O247" s="167">
        <f>SUM(O248:O250)</f>
        <v>0</v>
      </c>
      <c r="P247" s="167"/>
      <c r="Q247" s="167">
        <f>SUM(Q248:Q250)</f>
        <v>0</v>
      </c>
      <c r="R247" s="168"/>
      <c r="S247" s="168"/>
      <c r="T247" s="169"/>
      <c r="U247" s="163"/>
      <c r="V247" s="163">
        <f>SUM(V248:V250)</f>
        <v>0</v>
      </c>
      <c r="W247" s="163"/>
      <c r="X247" s="163"/>
      <c r="Y247" s="163"/>
      <c r="AG247" t="s">
        <v>142</v>
      </c>
    </row>
    <row r="248" spans="1:60" outlineLevel="1" x14ac:dyDescent="0.2">
      <c r="A248" s="178">
        <v>116</v>
      </c>
      <c r="B248" s="179" t="s">
        <v>497</v>
      </c>
      <c r="C248" s="187" t="s">
        <v>498</v>
      </c>
      <c r="D248" s="180" t="s">
        <v>494</v>
      </c>
      <c r="E248" s="181">
        <v>1</v>
      </c>
      <c r="F248" s="182"/>
      <c r="G248" s="183">
        <f>ROUND(E248*F248,2)</f>
        <v>0</v>
      </c>
      <c r="H248" s="182"/>
      <c r="I248" s="183">
        <f>ROUND(E248*H248,2)</f>
        <v>0</v>
      </c>
      <c r="J248" s="182"/>
      <c r="K248" s="183">
        <f>ROUND(E248*J248,2)</f>
        <v>0</v>
      </c>
      <c r="L248" s="183">
        <v>21</v>
      </c>
      <c r="M248" s="183">
        <f>G248*(1+L248/100)</f>
        <v>0</v>
      </c>
      <c r="N248" s="181">
        <v>0</v>
      </c>
      <c r="O248" s="181">
        <f>ROUND(E248*N248,2)</f>
        <v>0</v>
      </c>
      <c r="P248" s="181">
        <v>0</v>
      </c>
      <c r="Q248" s="181">
        <f>ROUND(E248*P248,2)</f>
        <v>0</v>
      </c>
      <c r="R248" s="183"/>
      <c r="S248" s="183" t="s">
        <v>147</v>
      </c>
      <c r="T248" s="184" t="s">
        <v>280</v>
      </c>
      <c r="U248" s="160">
        <v>0</v>
      </c>
      <c r="V248" s="160">
        <f>ROUND(E248*U248,2)</f>
        <v>0</v>
      </c>
      <c r="W248" s="160"/>
      <c r="X248" s="160" t="s">
        <v>495</v>
      </c>
      <c r="Y248" s="160" t="s">
        <v>149</v>
      </c>
      <c r="Z248" s="150"/>
      <c r="AA248" s="150"/>
      <c r="AB248" s="150"/>
      <c r="AC248" s="150"/>
      <c r="AD248" s="150"/>
      <c r="AE248" s="150"/>
      <c r="AF248" s="150"/>
      <c r="AG248" s="150" t="s">
        <v>499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78">
        <v>117</v>
      </c>
      <c r="B249" s="179" t="s">
        <v>500</v>
      </c>
      <c r="C249" s="187" t="s">
        <v>501</v>
      </c>
      <c r="D249" s="180" t="s">
        <v>494</v>
      </c>
      <c r="E249" s="181">
        <v>1</v>
      </c>
      <c r="F249" s="182"/>
      <c r="G249" s="183">
        <f>ROUND(E249*F249,2)</f>
        <v>0</v>
      </c>
      <c r="H249" s="182"/>
      <c r="I249" s="183">
        <f>ROUND(E249*H249,2)</f>
        <v>0</v>
      </c>
      <c r="J249" s="182"/>
      <c r="K249" s="183">
        <f>ROUND(E249*J249,2)</f>
        <v>0</v>
      </c>
      <c r="L249" s="183">
        <v>21</v>
      </c>
      <c r="M249" s="183">
        <f>G249*(1+L249/100)</f>
        <v>0</v>
      </c>
      <c r="N249" s="181">
        <v>0</v>
      </c>
      <c r="O249" s="181">
        <f>ROUND(E249*N249,2)</f>
        <v>0</v>
      </c>
      <c r="P249" s="181">
        <v>0</v>
      </c>
      <c r="Q249" s="181">
        <f>ROUND(E249*P249,2)</f>
        <v>0</v>
      </c>
      <c r="R249" s="183"/>
      <c r="S249" s="183" t="s">
        <v>147</v>
      </c>
      <c r="T249" s="184" t="s">
        <v>280</v>
      </c>
      <c r="U249" s="160">
        <v>0</v>
      </c>
      <c r="V249" s="160">
        <f>ROUND(E249*U249,2)</f>
        <v>0</v>
      </c>
      <c r="W249" s="160"/>
      <c r="X249" s="160" t="s">
        <v>495</v>
      </c>
      <c r="Y249" s="160" t="s">
        <v>149</v>
      </c>
      <c r="Z249" s="150"/>
      <c r="AA249" s="150"/>
      <c r="AB249" s="150"/>
      <c r="AC249" s="150"/>
      <c r="AD249" s="150"/>
      <c r="AE249" s="150"/>
      <c r="AF249" s="150"/>
      <c r="AG249" s="150" t="s">
        <v>499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71">
        <v>118</v>
      </c>
      <c r="B250" s="172" t="s">
        <v>502</v>
      </c>
      <c r="C250" s="188" t="s">
        <v>503</v>
      </c>
      <c r="D250" s="173" t="s">
        <v>494</v>
      </c>
      <c r="E250" s="174">
        <v>1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4">
        <v>0</v>
      </c>
      <c r="O250" s="174">
        <f>ROUND(E250*N250,2)</f>
        <v>0</v>
      </c>
      <c r="P250" s="174">
        <v>0</v>
      </c>
      <c r="Q250" s="174">
        <f>ROUND(E250*P250,2)</f>
        <v>0</v>
      </c>
      <c r="R250" s="176"/>
      <c r="S250" s="176" t="s">
        <v>147</v>
      </c>
      <c r="T250" s="177" t="s">
        <v>280</v>
      </c>
      <c r="U250" s="160">
        <v>0</v>
      </c>
      <c r="V250" s="160">
        <f>ROUND(E250*U250,2)</f>
        <v>0</v>
      </c>
      <c r="W250" s="160"/>
      <c r="X250" s="160" t="s">
        <v>495</v>
      </c>
      <c r="Y250" s="160" t="s">
        <v>149</v>
      </c>
      <c r="Z250" s="150"/>
      <c r="AA250" s="150"/>
      <c r="AB250" s="150"/>
      <c r="AC250" s="150"/>
      <c r="AD250" s="150"/>
      <c r="AE250" s="150"/>
      <c r="AF250" s="150"/>
      <c r="AG250" s="150" t="s">
        <v>499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x14ac:dyDescent="0.2">
      <c r="A251" s="3"/>
      <c r="B251" s="4"/>
      <c r="C251" s="190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AE251">
        <v>15</v>
      </c>
      <c r="AF251">
        <v>21</v>
      </c>
      <c r="AG251" t="s">
        <v>127</v>
      </c>
    </row>
    <row r="252" spans="1:60" x14ac:dyDescent="0.2">
      <c r="A252" s="153"/>
      <c r="B252" s="154" t="s">
        <v>29</v>
      </c>
      <c r="C252" s="191"/>
      <c r="D252" s="155"/>
      <c r="E252" s="156"/>
      <c r="F252" s="156"/>
      <c r="G252" s="170">
        <f>G8+G16+G19+G25+G29+G39+G86+G89+G94+G113+G131+G152+G155+G175+G181+G186+G192+G207+G226+G231+G235+G245+G247</f>
        <v>0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AE252">
        <f>SUMIF(L7:L250,AE251,G7:G250)</f>
        <v>0</v>
      </c>
      <c r="AF252">
        <f>SUMIF(L7:L250,AF251,G7:G250)</f>
        <v>0</v>
      </c>
      <c r="AG252" t="s">
        <v>504</v>
      </c>
    </row>
    <row r="253" spans="1:60" x14ac:dyDescent="0.2">
      <c r="C253" s="192"/>
      <c r="D253" s="10"/>
      <c r="AG253" t="s">
        <v>505</v>
      </c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D+G8ddj0Z/QFrxvSoK3QxOqn9hprbz9u1UkElSZhX2R65zm4PFkSEXcnGA0vhcqB7mqv5FzesKpXuC5oL+b2A==" saltValue="62gO9JiEzLfC2qFotJL/Cw==" spinCount="100000" sheet="1" formatRows="0"/>
  <mergeCells count="34">
    <mergeCell ref="C53:G53"/>
    <mergeCell ref="A1:G1"/>
    <mergeCell ref="C2:G2"/>
    <mergeCell ref="C3:G3"/>
    <mergeCell ref="C4:G4"/>
    <mergeCell ref="C11:G11"/>
    <mergeCell ref="C21:G21"/>
    <mergeCell ref="C31:G31"/>
    <mergeCell ref="C34:G34"/>
    <mergeCell ref="C37:G37"/>
    <mergeCell ref="C41:G41"/>
    <mergeCell ref="C45:G45"/>
    <mergeCell ref="C106:G106"/>
    <mergeCell ref="C57:G57"/>
    <mergeCell ref="C61:G61"/>
    <mergeCell ref="C63:G63"/>
    <mergeCell ref="C66:G66"/>
    <mergeCell ref="C74:G74"/>
    <mergeCell ref="C88:G88"/>
    <mergeCell ref="C96:G96"/>
    <mergeCell ref="C97:G97"/>
    <mergeCell ref="C100:G100"/>
    <mergeCell ref="C101:G101"/>
    <mergeCell ref="C104:G104"/>
    <mergeCell ref="C123:G123"/>
    <mergeCell ref="C139:G139"/>
    <mergeCell ref="C177:G177"/>
    <mergeCell ref="C237:G237"/>
    <mergeCell ref="C108:G108"/>
    <mergeCell ref="C116:G116"/>
    <mergeCell ref="C117:G117"/>
    <mergeCell ref="C118:G118"/>
    <mergeCell ref="C121:G121"/>
    <mergeCell ref="C122:G1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Daniela Koričanská</cp:lastModifiedBy>
  <cp:lastPrinted>2019-03-19T12:27:02Z</cp:lastPrinted>
  <dcterms:created xsi:type="dcterms:W3CDTF">2009-04-08T07:15:50Z</dcterms:created>
  <dcterms:modified xsi:type="dcterms:W3CDTF">2023-08-22T11:25:50Z</dcterms:modified>
</cp:coreProperties>
</file>