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00_Rozdělané zakázky\222041-50_Modernizace teplovodu Nerudova 14, 16, 18\09_Final PD na CD\"/>
    </mc:Choice>
  </mc:AlternateContent>
  <xr:revisionPtr revIDLastSave="0" documentId="13_ncr:1_{D2A9C2A5-C7B3-45F7-B8E8-473B9EA8FF75}" xr6:coauthVersionLast="47" xr6:coauthVersionMax="47" xr10:uidLastSave="{00000000-0000-0000-0000-000000000000}"/>
  <workbookProtection workbookAlgorithmName="SHA-512" workbookHashValue="Iy5GG/nR/zEKJgsWbBPcALSyhDdKZkeMErE/0Cn13acmVnasn50qipOTHL/7fYZ8O8fRiQa2RObLk6mLtRNF+Q==" workbookSaltValue="BkjR6frld9ed4DrfIID6nA==" workbookSpinCount="100000" lockStructure="1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01 01 Pol" sheetId="12" r:id="rId4"/>
    <sheet name="IO01 02 Pol" sheetId="13" r:id="rId5"/>
    <sheet name="IO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'IO01 01 Pol'!$1:$7</definedName>
    <definedName name="_xlnm.Print_Titles" localSheetId="4">'IO01 02 Pol'!$1:$7</definedName>
    <definedName name="_xlnm.Print_Titles" localSheetId="5">'IO01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'IO01 01 Pol'!$A$1:$X$584</definedName>
    <definedName name="_xlnm.Print_Area" localSheetId="4">'IO01 02 Pol'!$A$1:$X$418</definedName>
    <definedName name="_xlnm.Print_Area" localSheetId="5">'IO01 03 Pol'!$A$1:$X$62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H44" i="1" s="1"/>
  <c r="I44" i="1" s="1"/>
  <c r="F44" i="1"/>
  <c r="G43" i="1"/>
  <c r="F43" i="1"/>
  <c r="G42" i="1"/>
  <c r="F42" i="1"/>
  <c r="H42" i="1" s="1"/>
  <c r="I42" i="1" s="1"/>
  <c r="G41" i="1"/>
  <c r="F41" i="1"/>
  <c r="G39" i="1"/>
  <c r="F39" i="1"/>
  <c r="G61" i="14"/>
  <c r="BA47" i="14"/>
  <c r="BA33" i="14"/>
  <c r="BA32" i="14"/>
  <c r="BA25" i="14"/>
  <c r="BA24" i="14"/>
  <c r="BA23" i="14"/>
  <c r="BA22" i="14"/>
  <c r="BA21" i="14"/>
  <c r="BA20" i="14"/>
  <c r="BA19" i="14"/>
  <c r="BA18" i="14"/>
  <c r="BA17" i="14"/>
  <c r="BA12" i="14"/>
  <c r="BA11" i="14"/>
  <c r="BA10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4" i="14"/>
  <c r="M34" i="14" s="1"/>
  <c r="I34" i="14"/>
  <c r="K34" i="14"/>
  <c r="O34" i="14"/>
  <c r="Q34" i="14"/>
  <c r="V34" i="14"/>
  <c r="G36" i="14"/>
  <c r="I36" i="14"/>
  <c r="K36" i="14"/>
  <c r="M36" i="14"/>
  <c r="O36" i="14"/>
  <c r="Q36" i="14"/>
  <c r="V36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1" i="14"/>
  <c r="I41" i="14"/>
  <c r="K41" i="14"/>
  <c r="K40" i="14" s="1"/>
  <c r="M41" i="14"/>
  <c r="M40" i="14" s="1"/>
  <c r="O41" i="14"/>
  <c r="O40" i="14" s="1"/>
  <c r="Q41" i="14"/>
  <c r="V41" i="14"/>
  <c r="V40" i="14" s="1"/>
  <c r="G42" i="14"/>
  <c r="G40" i="14" s="1"/>
  <c r="I42" i="14"/>
  <c r="K42" i="14"/>
  <c r="M42" i="14"/>
  <c r="O42" i="14"/>
  <c r="Q42" i="14"/>
  <c r="V42" i="14"/>
  <c r="G43" i="14"/>
  <c r="M43" i="14" s="1"/>
  <c r="I43" i="14"/>
  <c r="I40" i="14" s="1"/>
  <c r="K43" i="14"/>
  <c r="O43" i="14"/>
  <c r="Q43" i="14"/>
  <c r="V43" i="14"/>
  <c r="G44" i="14"/>
  <c r="M44" i="14" s="1"/>
  <c r="I44" i="14"/>
  <c r="K44" i="14"/>
  <c r="O44" i="14"/>
  <c r="Q44" i="14"/>
  <c r="Q40" i="14" s="1"/>
  <c r="V44" i="14"/>
  <c r="G46" i="14"/>
  <c r="I46" i="14"/>
  <c r="K46" i="14"/>
  <c r="M46" i="14"/>
  <c r="O46" i="14"/>
  <c r="Q46" i="14"/>
  <c r="V46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AE61" i="14"/>
  <c r="G417" i="13"/>
  <c r="BA409" i="13"/>
  <c r="BA388" i="13"/>
  <c r="BA339" i="13"/>
  <c r="BA104" i="13"/>
  <c r="BA72" i="13"/>
  <c r="BA63" i="13"/>
  <c r="BA59" i="13"/>
  <c r="BA47" i="13"/>
  <c r="BA20" i="13"/>
  <c r="G8" i="13"/>
  <c r="K8" i="13"/>
  <c r="O8" i="13"/>
  <c r="G9" i="13"/>
  <c r="I9" i="13"/>
  <c r="I8" i="13" s="1"/>
  <c r="K9" i="13"/>
  <c r="M9" i="13"/>
  <c r="M8" i="13" s="1"/>
  <c r="O9" i="13"/>
  <c r="Q9" i="13"/>
  <c r="Q8" i="13" s="1"/>
  <c r="V9" i="13"/>
  <c r="V8" i="13" s="1"/>
  <c r="G14" i="13"/>
  <c r="K14" i="13"/>
  <c r="O14" i="13"/>
  <c r="V14" i="13"/>
  <c r="G15" i="13"/>
  <c r="I15" i="13"/>
  <c r="I14" i="13" s="1"/>
  <c r="K15" i="13"/>
  <c r="M15" i="13"/>
  <c r="M14" i="13" s="1"/>
  <c r="O15" i="13"/>
  <c r="Q15" i="13"/>
  <c r="Q14" i="13" s="1"/>
  <c r="V15" i="13"/>
  <c r="G18" i="13"/>
  <c r="I18" i="13"/>
  <c r="I17" i="13" s="1"/>
  <c r="K18" i="13"/>
  <c r="M18" i="13"/>
  <c r="O18" i="13"/>
  <c r="Q18" i="13"/>
  <c r="Q17" i="13" s="1"/>
  <c r="V18" i="13"/>
  <c r="G22" i="13"/>
  <c r="I22" i="13"/>
  <c r="K22" i="13"/>
  <c r="K17" i="13" s="1"/>
  <c r="M22" i="13"/>
  <c r="O22" i="13"/>
  <c r="Q22" i="13"/>
  <c r="V22" i="13"/>
  <c r="V17" i="13" s="1"/>
  <c r="G25" i="13"/>
  <c r="I25" i="13"/>
  <c r="K25" i="13"/>
  <c r="M25" i="13"/>
  <c r="O25" i="13"/>
  <c r="Q25" i="13"/>
  <c r="V25" i="13"/>
  <c r="G28" i="13"/>
  <c r="M28" i="13" s="1"/>
  <c r="I28" i="13"/>
  <c r="K28" i="13"/>
  <c r="O28" i="13"/>
  <c r="O17" i="13" s="1"/>
  <c r="Q28" i="13"/>
  <c r="V28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6" i="13"/>
  <c r="I36" i="13"/>
  <c r="K36" i="13"/>
  <c r="M36" i="13"/>
  <c r="O36" i="13"/>
  <c r="Q36" i="13"/>
  <c r="V36" i="13"/>
  <c r="G40" i="13"/>
  <c r="M40" i="13" s="1"/>
  <c r="I40" i="13"/>
  <c r="K40" i="13"/>
  <c r="O40" i="13"/>
  <c r="Q40" i="13"/>
  <c r="V40" i="13"/>
  <c r="G43" i="13"/>
  <c r="I43" i="13"/>
  <c r="Q43" i="13"/>
  <c r="G44" i="13"/>
  <c r="I44" i="13"/>
  <c r="K44" i="13"/>
  <c r="K43" i="13" s="1"/>
  <c r="M44" i="13"/>
  <c r="O44" i="13"/>
  <c r="O43" i="13" s="1"/>
  <c r="Q44" i="13"/>
  <c r="V44" i="13"/>
  <c r="V43" i="13" s="1"/>
  <c r="G46" i="13"/>
  <c r="I46" i="13"/>
  <c r="K46" i="13"/>
  <c r="M46" i="13"/>
  <c r="M43" i="13" s="1"/>
  <c r="O46" i="13"/>
  <c r="Q46" i="13"/>
  <c r="V46" i="13"/>
  <c r="G49" i="13"/>
  <c r="K49" i="13"/>
  <c r="M49" i="13"/>
  <c r="O49" i="13"/>
  <c r="V49" i="13"/>
  <c r="G50" i="13"/>
  <c r="I50" i="13"/>
  <c r="I49" i="13" s="1"/>
  <c r="K50" i="13"/>
  <c r="M50" i="13"/>
  <c r="O50" i="13"/>
  <c r="Q50" i="13"/>
  <c r="Q49" i="13" s="1"/>
  <c r="V50" i="13"/>
  <c r="K57" i="13"/>
  <c r="Q57" i="13"/>
  <c r="V57" i="13"/>
  <c r="G58" i="13"/>
  <c r="I58" i="13"/>
  <c r="I57" i="13" s="1"/>
  <c r="K58" i="13"/>
  <c r="M58" i="13"/>
  <c r="O58" i="13"/>
  <c r="Q58" i="13"/>
  <c r="V58" i="13"/>
  <c r="G62" i="13"/>
  <c r="M62" i="13" s="1"/>
  <c r="I62" i="13"/>
  <c r="K62" i="13"/>
  <c r="O62" i="13"/>
  <c r="O57" i="13" s="1"/>
  <c r="Q62" i="13"/>
  <c r="V62" i="13"/>
  <c r="G70" i="13"/>
  <c r="I70" i="13"/>
  <c r="M70" i="13"/>
  <c r="Q70" i="13"/>
  <c r="G71" i="13"/>
  <c r="I71" i="13"/>
  <c r="K71" i="13"/>
  <c r="K70" i="13" s="1"/>
  <c r="M71" i="13"/>
  <c r="O71" i="13"/>
  <c r="O70" i="13" s="1"/>
  <c r="Q71" i="13"/>
  <c r="V71" i="13"/>
  <c r="V70" i="13" s="1"/>
  <c r="G78" i="13"/>
  <c r="G77" i="13" s="1"/>
  <c r="I78" i="13"/>
  <c r="I77" i="13" s="1"/>
  <c r="K78" i="13"/>
  <c r="O78" i="13"/>
  <c r="O77" i="13" s="1"/>
  <c r="Q78" i="13"/>
  <c r="V78" i="13"/>
  <c r="V77" i="13" s="1"/>
  <c r="G83" i="13"/>
  <c r="I83" i="13"/>
  <c r="K83" i="13"/>
  <c r="M83" i="13"/>
  <c r="O83" i="13"/>
  <c r="Q83" i="13"/>
  <c r="Q77" i="13" s="1"/>
  <c r="V83" i="13"/>
  <c r="G86" i="13"/>
  <c r="M86" i="13" s="1"/>
  <c r="I86" i="13"/>
  <c r="K86" i="13"/>
  <c r="K77" i="13" s="1"/>
  <c r="O86" i="13"/>
  <c r="Q86" i="13"/>
  <c r="V86" i="13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G94" i="13"/>
  <c r="I94" i="13"/>
  <c r="K94" i="13"/>
  <c r="M94" i="13"/>
  <c r="O94" i="13"/>
  <c r="Q94" i="13"/>
  <c r="V94" i="13"/>
  <c r="G96" i="13"/>
  <c r="I96" i="13"/>
  <c r="K96" i="13"/>
  <c r="M96" i="13"/>
  <c r="O96" i="13"/>
  <c r="Q96" i="13"/>
  <c r="V96" i="13"/>
  <c r="K98" i="13"/>
  <c r="G99" i="13"/>
  <c r="G98" i="13" s="1"/>
  <c r="I99" i="13"/>
  <c r="I98" i="13" s="1"/>
  <c r="K99" i="13"/>
  <c r="O99" i="13"/>
  <c r="O98" i="13" s="1"/>
  <c r="Q99" i="13"/>
  <c r="V99" i="13"/>
  <c r="V98" i="13" s="1"/>
  <c r="G102" i="13"/>
  <c r="I102" i="13"/>
  <c r="K102" i="13"/>
  <c r="M102" i="13"/>
  <c r="O102" i="13"/>
  <c r="Q102" i="13"/>
  <c r="Q98" i="13" s="1"/>
  <c r="V102" i="13"/>
  <c r="G107" i="13"/>
  <c r="I107" i="13"/>
  <c r="I106" i="13" s="1"/>
  <c r="K107" i="13"/>
  <c r="M107" i="13"/>
  <c r="M106" i="13" s="1"/>
  <c r="O107" i="13"/>
  <c r="O106" i="13" s="1"/>
  <c r="Q107" i="13"/>
  <c r="V107" i="13"/>
  <c r="G112" i="13"/>
  <c r="M112" i="13" s="1"/>
  <c r="I112" i="13"/>
  <c r="K112" i="13"/>
  <c r="O112" i="13"/>
  <c r="Q112" i="13"/>
  <c r="V112" i="13"/>
  <c r="G115" i="13"/>
  <c r="I115" i="13"/>
  <c r="K115" i="13"/>
  <c r="M115" i="13"/>
  <c r="O115" i="13"/>
  <c r="Q115" i="13"/>
  <c r="Q106" i="13" s="1"/>
  <c r="V115" i="13"/>
  <c r="G118" i="13"/>
  <c r="I118" i="13"/>
  <c r="K118" i="13"/>
  <c r="M118" i="13"/>
  <c r="O118" i="13"/>
  <c r="Q118" i="13"/>
  <c r="V118" i="13"/>
  <c r="V106" i="13" s="1"/>
  <c r="G120" i="13"/>
  <c r="I120" i="13"/>
  <c r="K120" i="13"/>
  <c r="M120" i="13"/>
  <c r="O120" i="13"/>
  <c r="Q120" i="13"/>
  <c r="V120" i="13"/>
  <c r="G122" i="13"/>
  <c r="M122" i="13" s="1"/>
  <c r="I122" i="13"/>
  <c r="K122" i="13"/>
  <c r="O122" i="13"/>
  <c r="Q122" i="13"/>
  <c r="V122" i="13"/>
  <c r="G126" i="13"/>
  <c r="I126" i="13"/>
  <c r="K126" i="13"/>
  <c r="M126" i="13"/>
  <c r="O126" i="13"/>
  <c r="Q126" i="13"/>
  <c r="V126" i="13"/>
  <c r="G130" i="13"/>
  <c r="M130" i="13" s="1"/>
  <c r="I130" i="13"/>
  <c r="K130" i="13"/>
  <c r="K106" i="13" s="1"/>
  <c r="O130" i="13"/>
  <c r="Q130" i="13"/>
  <c r="V130" i="13"/>
  <c r="G132" i="13"/>
  <c r="I132" i="13"/>
  <c r="K132" i="13"/>
  <c r="M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I136" i="13"/>
  <c r="K136" i="13"/>
  <c r="M136" i="13"/>
  <c r="O136" i="13"/>
  <c r="Q136" i="13"/>
  <c r="V136" i="13"/>
  <c r="G138" i="13"/>
  <c r="I138" i="13"/>
  <c r="K138" i="13"/>
  <c r="M138" i="13"/>
  <c r="O138" i="13"/>
  <c r="Q138" i="13"/>
  <c r="V138" i="13"/>
  <c r="G142" i="13"/>
  <c r="I142" i="13"/>
  <c r="K142" i="13"/>
  <c r="M142" i="13"/>
  <c r="O142" i="13"/>
  <c r="Q142" i="13"/>
  <c r="V142" i="13"/>
  <c r="G143" i="13"/>
  <c r="M143" i="13" s="1"/>
  <c r="I143" i="13"/>
  <c r="K143" i="13"/>
  <c r="O143" i="13"/>
  <c r="Q143" i="13"/>
  <c r="V143" i="13"/>
  <c r="G145" i="13"/>
  <c r="G144" i="13" s="1"/>
  <c r="I145" i="13"/>
  <c r="K145" i="13"/>
  <c r="K144" i="13" s="1"/>
  <c r="O145" i="13"/>
  <c r="Q145" i="13"/>
  <c r="V145" i="13"/>
  <c r="V144" i="13" s="1"/>
  <c r="G147" i="13"/>
  <c r="I147" i="13"/>
  <c r="K147" i="13"/>
  <c r="M147" i="13"/>
  <c r="O147" i="13"/>
  <c r="Q147" i="13"/>
  <c r="V147" i="13"/>
  <c r="G149" i="13"/>
  <c r="M149" i="13" s="1"/>
  <c r="I149" i="13"/>
  <c r="K149" i="13"/>
  <c r="O149" i="13"/>
  <c r="O144" i="13" s="1"/>
  <c r="Q149" i="13"/>
  <c r="V149" i="13"/>
  <c r="G151" i="13"/>
  <c r="I151" i="13"/>
  <c r="K151" i="13"/>
  <c r="M151" i="13"/>
  <c r="O151" i="13"/>
  <c r="Q151" i="13"/>
  <c r="Q144" i="13" s="1"/>
  <c r="V151" i="13"/>
  <c r="G153" i="13"/>
  <c r="I153" i="13"/>
  <c r="K153" i="13"/>
  <c r="M153" i="13"/>
  <c r="O153" i="13"/>
  <c r="Q153" i="13"/>
  <c r="V153" i="13"/>
  <c r="G155" i="13"/>
  <c r="I155" i="13"/>
  <c r="K155" i="13"/>
  <c r="M155" i="13"/>
  <c r="O155" i="13"/>
  <c r="Q155" i="13"/>
  <c r="V155" i="13"/>
  <c r="G158" i="13"/>
  <c r="M158" i="13" s="1"/>
  <c r="I158" i="13"/>
  <c r="K158" i="13"/>
  <c r="O158" i="13"/>
  <c r="Q158" i="13"/>
  <c r="V158" i="13"/>
  <c r="G160" i="13"/>
  <c r="M160" i="13" s="1"/>
  <c r="I160" i="13"/>
  <c r="I144" i="13" s="1"/>
  <c r="K160" i="13"/>
  <c r="O160" i="13"/>
  <c r="Q160" i="13"/>
  <c r="V160" i="13"/>
  <c r="G162" i="13"/>
  <c r="M162" i="13" s="1"/>
  <c r="I162" i="13"/>
  <c r="K162" i="13"/>
  <c r="O162" i="13"/>
  <c r="Q162" i="13"/>
  <c r="V162" i="13"/>
  <c r="G163" i="13"/>
  <c r="I163" i="13"/>
  <c r="K163" i="13"/>
  <c r="M163" i="13"/>
  <c r="O163" i="13"/>
  <c r="Q163" i="13"/>
  <c r="V163" i="13"/>
  <c r="G164" i="13"/>
  <c r="K164" i="13"/>
  <c r="O164" i="13"/>
  <c r="G165" i="13"/>
  <c r="I165" i="13"/>
  <c r="I164" i="13" s="1"/>
  <c r="K165" i="13"/>
  <c r="M165" i="13"/>
  <c r="M164" i="13" s="1"/>
  <c r="O165" i="13"/>
  <c r="Q165" i="13"/>
  <c r="Q164" i="13" s="1"/>
  <c r="V165" i="13"/>
  <c r="V164" i="13" s="1"/>
  <c r="G169" i="13"/>
  <c r="G168" i="13" s="1"/>
  <c r="I169" i="13"/>
  <c r="K169" i="13"/>
  <c r="M169" i="13"/>
  <c r="O169" i="13"/>
  <c r="Q169" i="13"/>
  <c r="Q168" i="13" s="1"/>
  <c r="V169" i="13"/>
  <c r="G172" i="13"/>
  <c r="M172" i="13" s="1"/>
  <c r="I172" i="13"/>
  <c r="K172" i="13"/>
  <c r="O172" i="13"/>
  <c r="O168" i="13" s="1"/>
  <c r="Q172" i="13"/>
  <c r="V172" i="13"/>
  <c r="G175" i="13"/>
  <c r="I175" i="13"/>
  <c r="I168" i="13" s="1"/>
  <c r="K175" i="13"/>
  <c r="M175" i="13"/>
  <c r="O175" i="13"/>
  <c r="Q175" i="13"/>
  <c r="V175" i="13"/>
  <c r="G178" i="13"/>
  <c r="M178" i="13" s="1"/>
  <c r="I178" i="13"/>
  <c r="K178" i="13"/>
  <c r="K168" i="13" s="1"/>
  <c r="O178" i="13"/>
  <c r="Q178" i="13"/>
  <c r="V178" i="13"/>
  <c r="V168" i="13" s="1"/>
  <c r="G181" i="13"/>
  <c r="I181" i="13"/>
  <c r="K181" i="13"/>
  <c r="M181" i="13"/>
  <c r="O181" i="13"/>
  <c r="Q181" i="13"/>
  <c r="V181" i="13"/>
  <c r="G184" i="13"/>
  <c r="M184" i="13" s="1"/>
  <c r="I184" i="13"/>
  <c r="K184" i="13"/>
  <c r="O184" i="13"/>
  <c r="Q184" i="13"/>
  <c r="V184" i="13"/>
  <c r="G191" i="13"/>
  <c r="I191" i="13"/>
  <c r="K191" i="13"/>
  <c r="M191" i="13"/>
  <c r="O191" i="13"/>
  <c r="Q191" i="13"/>
  <c r="V191" i="13"/>
  <c r="G194" i="13"/>
  <c r="M194" i="13" s="1"/>
  <c r="I194" i="13"/>
  <c r="K194" i="13"/>
  <c r="O194" i="13"/>
  <c r="Q194" i="13"/>
  <c r="V194" i="13"/>
  <c r="G197" i="13"/>
  <c r="I197" i="13"/>
  <c r="K197" i="13"/>
  <c r="M197" i="13"/>
  <c r="O197" i="13"/>
  <c r="Q197" i="13"/>
  <c r="V197" i="13"/>
  <c r="G200" i="13"/>
  <c r="M200" i="13" s="1"/>
  <c r="I200" i="13"/>
  <c r="K200" i="13"/>
  <c r="O200" i="13"/>
  <c r="Q200" i="13"/>
  <c r="V200" i="13"/>
  <c r="G203" i="13"/>
  <c r="I203" i="13"/>
  <c r="K203" i="13"/>
  <c r="M203" i="13"/>
  <c r="O203" i="13"/>
  <c r="Q203" i="13"/>
  <c r="V203" i="13"/>
  <c r="Q206" i="13"/>
  <c r="V206" i="13"/>
  <c r="G207" i="13"/>
  <c r="I207" i="13"/>
  <c r="I206" i="13" s="1"/>
  <c r="K207" i="13"/>
  <c r="M207" i="13"/>
  <c r="M206" i="13" s="1"/>
  <c r="O207" i="13"/>
  <c r="O206" i="13" s="1"/>
  <c r="Q207" i="13"/>
  <c r="V207" i="13"/>
  <c r="G209" i="13"/>
  <c r="M209" i="13" s="1"/>
  <c r="I209" i="13"/>
  <c r="K209" i="13"/>
  <c r="K206" i="13" s="1"/>
  <c r="O209" i="13"/>
  <c r="Q209" i="13"/>
  <c r="V209" i="13"/>
  <c r="G212" i="13"/>
  <c r="M212" i="13" s="1"/>
  <c r="I212" i="13"/>
  <c r="K212" i="13"/>
  <c r="K211" i="13" s="1"/>
  <c r="O212" i="13"/>
  <c r="O211" i="13" s="1"/>
  <c r="Q212" i="13"/>
  <c r="V212" i="13"/>
  <c r="V211" i="13" s="1"/>
  <c r="G215" i="13"/>
  <c r="I215" i="13"/>
  <c r="K215" i="13"/>
  <c r="M215" i="13"/>
  <c r="O215" i="13"/>
  <c r="Q215" i="13"/>
  <c r="Q211" i="13" s="1"/>
  <c r="V215" i="13"/>
  <c r="G218" i="13"/>
  <c r="G211" i="13" s="1"/>
  <c r="I218" i="13"/>
  <c r="K218" i="13"/>
  <c r="O218" i="13"/>
  <c r="Q218" i="13"/>
  <c r="V218" i="13"/>
  <c r="G220" i="13"/>
  <c r="I220" i="13"/>
  <c r="I211" i="13" s="1"/>
  <c r="K220" i="13"/>
  <c r="M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I224" i="13"/>
  <c r="K224" i="13"/>
  <c r="M224" i="13"/>
  <c r="O224" i="13"/>
  <c r="Q224" i="13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1" i="13"/>
  <c r="M231" i="13" s="1"/>
  <c r="I231" i="13"/>
  <c r="K231" i="13"/>
  <c r="O231" i="13"/>
  <c r="Q231" i="13"/>
  <c r="V231" i="13"/>
  <c r="G233" i="13"/>
  <c r="I233" i="13"/>
  <c r="K233" i="13"/>
  <c r="M233" i="13"/>
  <c r="O233" i="13"/>
  <c r="Q233" i="13"/>
  <c r="V233" i="13"/>
  <c r="G235" i="13"/>
  <c r="M235" i="13" s="1"/>
  <c r="I235" i="13"/>
  <c r="K235" i="13"/>
  <c r="O235" i="13"/>
  <c r="Q235" i="13"/>
  <c r="V235" i="13"/>
  <c r="G237" i="13"/>
  <c r="I237" i="13"/>
  <c r="K237" i="13"/>
  <c r="M237" i="13"/>
  <c r="O237" i="13"/>
  <c r="Q237" i="13"/>
  <c r="V237" i="13"/>
  <c r="G239" i="13"/>
  <c r="M239" i="13" s="1"/>
  <c r="I239" i="13"/>
  <c r="K239" i="13"/>
  <c r="O239" i="13"/>
  <c r="Q239" i="13"/>
  <c r="V239" i="13"/>
  <c r="G242" i="13"/>
  <c r="I242" i="13"/>
  <c r="K242" i="13"/>
  <c r="M242" i="13"/>
  <c r="O242" i="13"/>
  <c r="Q242" i="13"/>
  <c r="V242" i="13"/>
  <c r="G245" i="13"/>
  <c r="M245" i="13" s="1"/>
  <c r="I245" i="13"/>
  <c r="K245" i="13"/>
  <c r="O245" i="13"/>
  <c r="Q245" i="13"/>
  <c r="V245" i="13"/>
  <c r="G248" i="13"/>
  <c r="I248" i="13"/>
  <c r="K248" i="13"/>
  <c r="M248" i="13"/>
  <c r="O248" i="13"/>
  <c r="Q248" i="13"/>
  <c r="V248" i="13"/>
  <c r="G251" i="13"/>
  <c r="M251" i="13" s="1"/>
  <c r="I251" i="13"/>
  <c r="K251" i="13"/>
  <c r="O251" i="13"/>
  <c r="Q251" i="13"/>
  <c r="V251" i="13"/>
  <c r="G254" i="13"/>
  <c r="I254" i="13"/>
  <c r="K254" i="13"/>
  <c r="M254" i="13"/>
  <c r="O254" i="13"/>
  <c r="Q254" i="13"/>
  <c r="V254" i="13"/>
  <c r="G256" i="13"/>
  <c r="M256" i="13" s="1"/>
  <c r="I256" i="13"/>
  <c r="K256" i="13"/>
  <c r="O256" i="13"/>
  <c r="Q256" i="13"/>
  <c r="V256" i="13"/>
  <c r="G258" i="13"/>
  <c r="I258" i="13"/>
  <c r="K258" i="13"/>
  <c r="M258" i="13"/>
  <c r="O258" i="13"/>
  <c r="Q258" i="13"/>
  <c r="V258" i="13"/>
  <c r="G260" i="13"/>
  <c r="M260" i="13" s="1"/>
  <c r="I260" i="13"/>
  <c r="K260" i="13"/>
  <c r="O260" i="13"/>
  <c r="Q260" i="13"/>
  <c r="V260" i="13"/>
  <c r="G262" i="13"/>
  <c r="I262" i="13"/>
  <c r="K262" i="13"/>
  <c r="M262" i="13"/>
  <c r="O262" i="13"/>
  <c r="Q262" i="13"/>
  <c r="V262" i="13"/>
  <c r="G264" i="13"/>
  <c r="M264" i="13" s="1"/>
  <c r="I264" i="13"/>
  <c r="K264" i="13"/>
  <c r="O264" i="13"/>
  <c r="Q264" i="13"/>
  <c r="V264" i="13"/>
  <c r="G267" i="13"/>
  <c r="M267" i="13" s="1"/>
  <c r="I267" i="13"/>
  <c r="K267" i="13"/>
  <c r="K266" i="13" s="1"/>
  <c r="O267" i="13"/>
  <c r="O266" i="13" s="1"/>
  <c r="Q267" i="13"/>
  <c r="V267" i="13"/>
  <c r="V266" i="13" s="1"/>
  <c r="G274" i="13"/>
  <c r="I274" i="13"/>
  <c r="K274" i="13"/>
  <c r="M274" i="13"/>
  <c r="O274" i="13"/>
  <c r="Q274" i="13"/>
  <c r="Q266" i="13" s="1"/>
  <c r="V274" i="13"/>
  <c r="G278" i="13"/>
  <c r="G266" i="13" s="1"/>
  <c r="I278" i="13"/>
  <c r="K278" i="13"/>
  <c r="O278" i="13"/>
  <c r="Q278" i="13"/>
  <c r="V278" i="13"/>
  <c r="G282" i="13"/>
  <c r="I282" i="13"/>
  <c r="I266" i="13" s="1"/>
  <c r="K282" i="13"/>
  <c r="M282" i="13"/>
  <c r="O282" i="13"/>
  <c r="Q282" i="13"/>
  <c r="V282" i="13"/>
  <c r="G286" i="13"/>
  <c r="M286" i="13" s="1"/>
  <c r="I286" i="13"/>
  <c r="K286" i="13"/>
  <c r="O286" i="13"/>
  <c r="Q286" i="13"/>
  <c r="V286" i="13"/>
  <c r="G290" i="13"/>
  <c r="I290" i="13"/>
  <c r="K290" i="13"/>
  <c r="M290" i="13"/>
  <c r="O290" i="13"/>
  <c r="Q290" i="13"/>
  <c r="V290" i="13"/>
  <c r="G294" i="13"/>
  <c r="M294" i="13" s="1"/>
  <c r="I294" i="13"/>
  <c r="K294" i="13"/>
  <c r="O294" i="13"/>
  <c r="Q294" i="13"/>
  <c r="V294" i="13"/>
  <c r="G298" i="13"/>
  <c r="I298" i="13"/>
  <c r="K298" i="13"/>
  <c r="M298" i="13"/>
  <c r="O298" i="13"/>
  <c r="Q298" i="13"/>
  <c r="V298" i="13"/>
  <c r="G301" i="13"/>
  <c r="M301" i="13" s="1"/>
  <c r="I301" i="13"/>
  <c r="K301" i="13"/>
  <c r="O301" i="13"/>
  <c r="Q301" i="13"/>
  <c r="V301" i="13"/>
  <c r="G304" i="13"/>
  <c r="I304" i="13"/>
  <c r="K304" i="13"/>
  <c r="M304" i="13"/>
  <c r="O304" i="13"/>
  <c r="Q304" i="13"/>
  <c r="V304" i="13"/>
  <c r="G307" i="13"/>
  <c r="M307" i="13" s="1"/>
  <c r="I307" i="13"/>
  <c r="K307" i="13"/>
  <c r="O307" i="13"/>
  <c r="Q307" i="13"/>
  <c r="V307" i="13"/>
  <c r="G310" i="13"/>
  <c r="I310" i="13"/>
  <c r="K310" i="13"/>
  <c r="M310" i="13"/>
  <c r="O310" i="13"/>
  <c r="Q310" i="13"/>
  <c r="V310" i="13"/>
  <c r="G313" i="13"/>
  <c r="M313" i="13" s="1"/>
  <c r="I313" i="13"/>
  <c r="K313" i="13"/>
  <c r="O313" i="13"/>
  <c r="Q313" i="13"/>
  <c r="V313" i="13"/>
  <c r="G316" i="13"/>
  <c r="I316" i="13"/>
  <c r="K316" i="13"/>
  <c r="M316" i="13"/>
  <c r="O316" i="13"/>
  <c r="Q316" i="13"/>
  <c r="V316" i="13"/>
  <c r="G319" i="13"/>
  <c r="M319" i="13" s="1"/>
  <c r="I319" i="13"/>
  <c r="K319" i="13"/>
  <c r="O319" i="13"/>
  <c r="Q319" i="13"/>
  <c r="V319" i="13"/>
  <c r="G323" i="13"/>
  <c r="I323" i="13"/>
  <c r="K323" i="13"/>
  <c r="M323" i="13"/>
  <c r="O323" i="13"/>
  <c r="Q323" i="13"/>
  <c r="V323" i="13"/>
  <c r="G327" i="13"/>
  <c r="M327" i="13" s="1"/>
  <c r="I327" i="13"/>
  <c r="K327" i="13"/>
  <c r="O327" i="13"/>
  <c r="Q327" i="13"/>
  <c r="V327" i="13"/>
  <c r="G330" i="13"/>
  <c r="I330" i="13"/>
  <c r="K330" i="13"/>
  <c r="M330" i="13"/>
  <c r="O330" i="13"/>
  <c r="Q330" i="13"/>
  <c r="V330" i="13"/>
  <c r="G334" i="13"/>
  <c r="I334" i="13"/>
  <c r="I333" i="13" s="1"/>
  <c r="K334" i="13"/>
  <c r="K333" i="13" s="1"/>
  <c r="M334" i="13"/>
  <c r="O334" i="13"/>
  <c r="Q334" i="13"/>
  <c r="Q333" i="13" s="1"/>
  <c r="V334" i="13"/>
  <c r="G336" i="13"/>
  <c r="M336" i="13" s="1"/>
  <c r="I336" i="13"/>
  <c r="K336" i="13"/>
  <c r="O336" i="13"/>
  <c r="Q336" i="13"/>
  <c r="V336" i="13"/>
  <c r="V333" i="13" s="1"/>
  <c r="G338" i="13"/>
  <c r="I338" i="13"/>
  <c r="K338" i="13"/>
  <c r="M338" i="13"/>
  <c r="O338" i="13"/>
  <c r="Q338" i="13"/>
  <c r="V338" i="13"/>
  <c r="G341" i="13"/>
  <c r="M341" i="13" s="1"/>
  <c r="I341" i="13"/>
  <c r="K341" i="13"/>
  <c r="O341" i="13"/>
  <c r="O333" i="13" s="1"/>
  <c r="Q341" i="13"/>
  <c r="V341" i="13"/>
  <c r="G346" i="13"/>
  <c r="I346" i="13"/>
  <c r="K346" i="13"/>
  <c r="M346" i="13"/>
  <c r="O346" i="13"/>
  <c r="Q346" i="13"/>
  <c r="V346" i="13"/>
  <c r="G351" i="13"/>
  <c r="M351" i="13" s="1"/>
  <c r="I351" i="13"/>
  <c r="K351" i="13"/>
  <c r="O351" i="13"/>
  <c r="Q351" i="13"/>
  <c r="V351" i="13"/>
  <c r="G356" i="13"/>
  <c r="I356" i="13"/>
  <c r="K356" i="13"/>
  <c r="M356" i="13"/>
  <c r="O356" i="13"/>
  <c r="Q356" i="13"/>
  <c r="V356" i="13"/>
  <c r="G360" i="13"/>
  <c r="G333" i="13" s="1"/>
  <c r="I360" i="13"/>
  <c r="K360" i="13"/>
  <c r="O360" i="13"/>
  <c r="Q360" i="13"/>
  <c r="V360" i="13"/>
  <c r="G363" i="13"/>
  <c r="I363" i="13"/>
  <c r="K363" i="13"/>
  <c r="M363" i="13"/>
  <c r="O363" i="13"/>
  <c r="Q363" i="13"/>
  <c r="V363" i="13"/>
  <c r="G366" i="13"/>
  <c r="M366" i="13" s="1"/>
  <c r="I366" i="13"/>
  <c r="K366" i="13"/>
  <c r="O366" i="13"/>
  <c r="Q366" i="13"/>
  <c r="V366" i="13"/>
  <c r="I369" i="13"/>
  <c r="Q369" i="13"/>
  <c r="V369" i="13"/>
  <c r="G370" i="13"/>
  <c r="M370" i="13" s="1"/>
  <c r="M369" i="13" s="1"/>
  <c r="I370" i="13"/>
  <c r="K370" i="13"/>
  <c r="K369" i="13" s="1"/>
  <c r="O370" i="13"/>
  <c r="O369" i="13" s="1"/>
  <c r="Q370" i="13"/>
  <c r="V370" i="13"/>
  <c r="G373" i="13"/>
  <c r="I373" i="13"/>
  <c r="K373" i="13"/>
  <c r="K372" i="13" s="1"/>
  <c r="M373" i="13"/>
  <c r="O373" i="13"/>
  <c r="O372" i="13" s="1"/>
  <c r="Q373" i="13"/>
  <c r="V373" i="13"/>
  <c r="V372" i="13" s="1"/>
  <c r="G375" i="13"/>
  <c r="I375" i="13"/>
  <c r="K375" i="13"/>
  <c r="M375" i="13"/>
  <c r="O375" i="13"/>
  <c r="Q375" i="13"/>
  <c r="V375" i="13"/>
  <c r="G377" i="13"/>
  <c r="G372" i="13" s="1"/>
  <c r="I377" i="13"/>
  <c r="K377" i="13"/>
  <c r="O377" i="13"/>
  <c r="Q377" i="13"/>
  <c r="V377" i="13"/>
  <c r="G380" i="13"/>
  <c r="I380" i="13"/>
  <c r="I372" i="13" s="1"/>
  <c r="K380" i="13"/>
  <c r="M380" i="13"/>
  <c r="O380" i="13"/>
  <c r="Q380" i="13"/>
  <c r="V380" i="13"/>
  <c r="G383" i="13"/>
  <c r="M383" i="13" s="1"/>
  <c r="I383" i="13"/>
  <c r="K383" i="13"/>
  <c r="O383" i="13"/>
  <c r="Q383" i="13"/>
  <c r="V383" i="13"/>
  <c r="G385" i="13"/>
  <c r="I385" i="13"/>
  <c r="K385" i="13"/>
  <c r="M385" i="13"/>
  <c r="O385" i="13"/>
  <c r="Q385" i="13"/>
  <c r="V385" i="13"/>
  <c r="G387" i="13"/>
  <c r="M387" i="13" s="1"/>
  <c r="I387" i="13"/>
  <c r="K387" i="13"/>
  <c r="O387" i="13"/>
  <c r="Q387" i="13"/>
  <c r="V387" i="13"/>
  <c r="G390" i="13"/>
  <c r="I390" i="13"/>
  <c r="K390" i="13"/>
  <c r="M390" i="13"/>
  <c r="O390" i="13"/>
  <c r="Q390" i="13"/>
  <c r="Q372" i="13" s="1"/>
  <c r="V390" i="13"/>
  <c r="K396" i="13"/>
  <c r="V396" i="13"/>
  <c r="G397" i="13"/>
  <c r="I397" i="13"/>
  <c r="K397" i="13"/>
  <c r="M397" i="13"/>
  <c r="O397" i="13"/>
  <c r="Q397" i="13"/>
  <c r="Q396" i="13" s="1"/>
  <c r="V397" i="13"/>
  <c r="G399" i="13"/>
  <c r="G396" i="13" s="1"/>
  <c r="I399" i="13"/>
  <c r="K399" i="13"/>
  <c r="O399" i="13"/>
  <c r="O396" i="13" s="1"/>
  <c r="Q399" i="13"/>
  <c r="V399" i="13"/>
  <c r="G401" i="13"/>
  <c r="I401" i="13"/>
  <c r="I396" i="13" s="1"/>
  <c r="K401" i="13"/>
  <c r="M401" i="13"/>
  <c r="O401" i="13"/>
  <c r="Q401" i="13"/>
  <c r="V401" i="13"/>
  <c r="K403" i="13"/>
  <c r="G404" i="13"/>
  <c r="I404" i="13"/>
  <c r="I403" i="13" s="1"/>
  <c r="K404" i="13"/>
  <c r="M404" i="13"/>
  <c r="O404" i="13"/>
  <c r="Q404" i="13"/>
  <c r="V404" i="13"/>
  <c r="G406" i="13"/>
  <c r="M406" i="13" s="1"/>
  <c r="I406" i="13"/>
  <c r="K406" i="13"/>
  <c r="O406" i="13"/>
  <c r="O403" i="13" s="1"/>
  <c r="Q406" i="13"/>
  <c r="V406" i="13"/>
  <c r="G408" i="13"/>
  <c r="I408" i="13"/>
  <c r="K408" i="13"/>
  <c r="M408" i="13"/>
  <c r="O408" i="13"/>
  <c r="Q408" i="13"/>
  <c r="Q403" i="13" s="1"/>
  <c r="V408" i="13"/>
  <c r="G411" i="13"/>
  <c r="M411" i="13" s="1"/>
  <c r="I411" i="13"/>
  <c r="K411" i="13"/>
  <c r="O411" i="13"/>
  <c r="Q411" i="13"/>
  <c r="V411" i="13"/>
  <c r="V403" i="13" s="1"/>
  <c r="G413" i="13"/>
  <c r="I413" i="13"/>
  <c r="K413" i="13"/>
  <c r="M413" i="13"/>
  <c r="O413" i="13"/>
  <c r="Q413" i="13"/>
  <c r="V413" i="13"/>
  <c r="AE417" i="13"/>
  <c r="AF417" i="13"/>
  <c r="G583" i="12"/>
  <c r="BA531" i="12"/>
  <c r="BA518" i="12"/>
  <c r="BA506" i="12"/>
  <c r="BA472" i="12"/>
  <c r="BA468" i="12"/>
  <c r="BA411" i="12"/>
  <c r="BA397" i="12"/>
  <c r="BA393" i="12"/>
  <c r="BA334" i="12"/>
  <c r="BA328" i="12"/>
  <c r="BA307" i="12"/>
  <c r="BA163" i="12"/>
  <c r="BA155" i="12"/>
  <c r="BA151" i="12"/>
  <c r="BA137" i="12"/>
  <c r="BA136" i="12"/>
  <c r="BA129" i="12"/>
  <c r="BA128" i="12"/>
  <c r="BA116" i="12"/>
  <c r="BA115" i="12"/>
  <c r="BA107" i="12"/>
  <c r="BA89" i="12"/>
  <c r="BA86" i="12"/>
  <c r="BA82" i="12"/>
  <c r="BA78" i="12"/>
  <c r="BA65" i="12"/>
  <c r="BA61" i="12"/>
  <c r="BA57" i="12"/>
  <c r="BA53" i="12"/>
  <c r="BA49" i="12"/>
  <c r="BA46" i="12"/>
  <c r="BA43" i="12"/>
  <c r="BA39" i="12"/>
  <c r="BA35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19" i="12"/>
  <c r="I19" i="12"/>
  <c r="K19" i="12"/>
  <c r="M19" i="12"/>
  <c r="O19" i="12"/>
  <c r="Q19" i="12"/>
  <c r="V19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31" i="12"/>
  <c r="I31" i="12"/>
  <c r="K31" i="12"/>
  <c r="M31" i="12"/>
  <c r="O31" i="12"/>
  <c r="Q31" i="12"/>
  <c r="V31" i="12"/>
  <c r="G34" i="12"/>
  <c r="G8" i="12" s="1"/>
  <c r="I34" i="12"/>
  <c r="K34" i="12"/>
  <c r="O34" i="12"/>
  <c r="Q34" i="12"/>
  <c r="V34" i="12"/>
  <c r="G38" i="12"/>
  <c r="M38" i="12" s="1"/>
  <c r="I38" i="12"/>
  <c r="K38" i="12"/>
  <c r="O38" i="12"/>
  <c r="Q38" i="12"/>
  <c r="V38" i="12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2" i="12"/>
  <c r="M52" i="12" s="1"/>
  <c r="I52" i="12"/>
  <c r="K52" i="12"/>
  <c r="O52" i="12"/>
  <c r="Q52" i="12"/>
  <c r="V52" i="12"/>
  <c r="G56" i="12"/>
  <c r="I56" i="12"/>
  <c r="K56" i="12"/>
  <c r="M56" i="12"/>
  <c r="O56" i="12"/>
  <c r="Q56" i="12"/>
  <c r="V56" i="12"/>
  <c r="G60" i="12"/>
  <c r="I60" i="12"/>
  <c r="K60" i="12"/>
  <c r="M60" i="12"/>
  <c r="O60" i="12"/>
  <c r="Q60" i="12"/>
  <c r="V60" i="12"/>
  <c r="G64" i="12"/>
  <c r="M64" i="12" s="1"/>
  <c r="I64" i="12"/>
  <c r="K64" i="12"/>
  <c r="O64" i="12"/>
  <c r="Q64" i="12"/>
  <c r="V64" i="12"/>
  <c r="G70" i="12"/>
  <c r="M70" i="12" s="1"/>
  <c r="I70" i="12"/>
  <c r="K70" i="12"/>
  <c r="O70" i="12"/>
  <c r="Q70" i="12"/>
  <c r="V70" i="12"/>
  <c r="G77" i="12"/>
  <c r="I77" i="12"/>
  <c r="K77" i="12"/>
  <c r="M77" i="12"/>
  <c r="O77" i="12"/>
  <c r="Q77" i="12"/>
  <c r="V77" i="12"/>
  <c r="G81" i="12"/>
  <c r="I81" i="12"/>
  <c r="K81" i="12"/>
  <c r="M81" i="12"/>
  <c r="O81" i="12"/>
  <c r="Q81" i="12"/>
  <c r="V81" i="12"/>
  <c r="G85" i="12"/>
  <c r="I85" i="12"/>
  <c r="K85" i="12"/>
  <c r="M85" i="12"/>
  <c r="O85" i="12"/>
  <c r="Q85" i="12"/>
  <c r="V85" i="12"/>
  <c r="G88" i="12"/>
  <c r="M88" i="12" s="1"/>
  <c r="I88" i="12"/>
  <c r="K88" i="12"/>
  <c r="O88" i="12"/>
  <c r="Q88" i="12"/>
  <c r="V88" i="12"/>
  <c r="G91" i="12"/>
  <c r="I91" i="12"/>
  <c r="K91" i="12"/>
  <c r="M91" i="12"/>
  <c r="O91" i="12"/>
  <c r="Q91" i="12"/>
  <c r="V91" i="12"/>
  <c r="G95" i="12"/>
  <c r="I95" i="12"/>
  <c r="K95" i="12"/>
  <c r="M95" i="12"/>
  <c r="O95" i="12"/>
  <c r="Q95" i="12"/>
  <c r="V95" i="12"/>
  <c r="G99" i="12"/>
  <c r="M99" i="12" s="1"/>
  <c r="I99" i="12"/>
  <c r="K99" i="12"/>
  <c r="O99" i="12"/>
  <c r="Q99" i="12"/>
  <c r="V99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10" i="12"/>
  <c r="I110" i="12"/>
  <c r="K110" i="12"/>
  <c r="M110" i="12"/>
  <c r="O110" i="12"/>
  <c r="Q110" i="12"/>
  <c r="V110" i="12"/>
  <c r="G123" i="12"/>
  <c r="I123" i="12"/>
  <c r="K123" i="12"/>
  <c r="M123" i="12"/>
  <c r="O123" i="12"/>
  <c r="Q123" i="12"/>
  <c r="V123" i="12"/>
  <c r="G132" i="12"/>
  <c r="M132" i="12" s="1"/>
  <c r="I132" i="12"/>
  <c r="K132" i="12"/>
  <c r="O132" i="12"/>
  <c r="Q132" i="12"/>
  <c r="V132" i="12"/>
  <c r="G140" i="12"/>
  <c r="I140" i="12"/>
  <c r="K140" i="12"/>
  <c r="M140" i="12"/>
  <c r="O140" i="12"/>
  <c r="Q140" i="12"/>
  <c r="V140" i="12"/>
  <c r="G143" i="12"/>
  <c r="I143" i="12"/>
  <c r="K143" i="12"/>
  <c r="M143" i="12"/>
  <c r="O143" i="12"/>
  <c r="Q143" i="12"/>
  <c r="V143" i="12"/>
  <c r="G150" i="12"/>
  <c r="M150" i="12" s="1"/>
  <c r="I150" i="12"/>
  <c r="K150" i="12"/>
  <c r="O150" i="12"/>
  <c r="Q150" i="12"/>
  <c r="V150" i="12"/>
  <c r="G154" i="12"/>
  <c r="M154" i="12" s="1"/>
  <c r="I154" i="12"/>
  <c r="K154" i="12"/>
  <c r="O154" i="12"/>
  <c r="Q154" i="12"/>
  <c r="V154" i="12"/>
  <c r="G158" i="12"/>
  <c r="M158" i="12" s="1"/>
  <c r="I158" i="12"/>
  <c r="K158" i="12"/>
  <c r="O158" i="12"/>
  <c r="Q158" i="12"/>
  <c r="V158" i="12"/>
  <c r="G162" i="12"/>
  <c r="I162" i="12"/>
  <c r="K162" i="12"/>
  <c r="M162" i="12"/>
  <c r="O162" i="12"/>
  <c r="Q162" i="12"/>
  <c r="V162" i="12"/>
  <c r="G166" i="12"/>
  <c r="I166" i="12"/>
  <c r="K166" i="12"/>
  <c r="M166" i="12"/>
  <c r="O166" i="12"/>
  <c r="Q166" i="12"/>
  <c r="V166" i="12"/>
  <c r="G170" i="12"/>
  <c r="M170" i="12" s="1"/>
  <c r="I170" i="12"/>
  <c r="K170" i="12"/>
  <c r="O170" i="12"/>
  <c r="Q170" i="12"/>
  <c r="V170" i="12"/>
  <c r="G173" i="12"/>
  <c r="M173" i="12" s="1"/>
  <c r="I173" i="12"/>
  <c r="K173" i="12"/>
  <c r="O173" i="12"/>
  <c r="Q173" i="12"/>
  <c r="V173" i="12"/>
  <c r="G176" i="12"/>
  <c r="I176" i="12"/>
  <c r="K176" i="12"/>
  <c r="M176" i="12"/>
  <c r="O176" i="12"/>
  <c r="Q176" i="12"/>
  <c r="V176" i="12"/>
  <c r="G180" i="12"/>
  <c r="M180" i="12" s="1"/>
  <c r="I180" i="12"/>
  <c r="K180" i="12"/>
  <c r="O180" i="12"/>
  <c r="Q180" i="12"/>
  <c r="V180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2" i="12"/>
  <c r="I192" i="12"/>
  <c r="K192" i="12"/>
  <c r="M192" i="12"/>
  <c r="O192" i="12"/>
  <c r="Q192" i="12"/>
  <c r="V192" i="12"/>
  <c r="G197" i="12"/>
  <c r="I197" i="12"/>
  <c r="K197" i="12"/>
  <c r="M197" i="12"/>
  <c r="O197" i="12"/>
  <c r="Q197" i="12"/>
  <c r="V197" i="12"/>
  <c r="G203" i="12"/>
  <c r="M203" i="12" s="1"/>
  <c r="I203" i="12"/>
  <c r="K203" i="12"/>
  <c r="O203" i="12"/>
  <c r="Q203" i="12"/>
  <c r="V203" i="12"/>
  <c r="G206" i="12"/>
  <c r="M206" i="12" s="1"/>
  <c r="I206" i="12"/>
  <c r="K206" i="12"/>
  <c r="O206" i="12"/>
  <c r="Q206" i="12"/>
  <c r="V206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7" i="12"/>
  <c r="I217" i="12"/>
  <c r="K217" i="12"/>
  <c r="M217" i="12"/>
  <c r="O217" i="12"/>
  <c r="Q217" i="12"/>
  <c r="V217" i="12"/>
  <c r="G222" i="12"/>
  <c r="I222" i="12"/>
  <c r="K222" i="12"/>
  <c r="M222" i="12"/>
  <c r="O222" i="12"/>
  <c r="Q222" i="12"/>
  <c r="V222" i="12"/>
  <c r="G228" i="12"/>
  <c r="M228" i="12" s="1"/>
  <c r="I228" i="12"/>
  <c r="I227" i="12" s="1"/>
  <c r="K228" i="12"/>
  <c r="K227" i="12" s="1"/>
  <c r="O228" i="12"/>
  <c r="Q228" i="12"/>
  <c r="Q227" i="12" s="1"/>
  <c r="V228" i="12"/>
  <c r="V227" i="12" s="1"/>
  <c r="G231" i="12"/>
  <c r="M231" i="12" s="1"/>
  <c r="I231" i="12"/>
  <c r="K231" i="12"/>
  <c r="O231" i="12"/>
  <c r="Q231" i="12"/>
  <c r="V231" i="12"/>
  <c r="G234" i="12"/>
  <c r="I234" i="12"/>
  <c r="K234" i="12"/>
  <c r="M234" i="12"/>
  <c r="O234" i="12"/>
  <c r="Q234" i="12"/>
  <c r="V234" i="12"/>
  <c r="G237" i="12"/>
  <c r="M237" i="12" s="1"/>
  <c r="I237" i="12"/>
  <c r="K237" i="12"/>
  <c r="O237" i="12"/>
  <c r="Q237" i="12"/>
  <c r="V237" i="12"/>
  <c r="G240" i="12"/>
  <c r="M240" i="12" s="1"/>
  <c r="I240" i="12"/>
  <c r="K240" i="12"/>
  <c r="O240" i="12"/>
  <c r="Q240" i="12"/>
  <c r="V240" i="12"/>
  <c r="G243" i="12"/>
  <c r="M243" i="12" s="1"/>
  <c r="I243" i="12"/>
  <c r="K243" i="12"/>
  <c r="O243" i="12"/>
  <c r="Q243" i="12"/>
  <c r="V243" i="12"/>
  <c r="G247" i="12"/>
  <c r="I247" i="12"/>
  <c r="K247" i="12"/>
  <c r="M247" i="12"/>
  <c r="O247" i="12"/>
  <c r="Q247" i="12"/>
  <c r="V247" i="12"/>
  <c r="G250" i="12"/>
  <c r="M250" i="12" s="1"/>
  <c r="I250" i="12"/>
  <c r="K250" i="12"/>
  <c r="O250" i="12"/>
  <c r="O227" i="12" s="1"/>
  <c r="Q250" i="12"/>
  <c r="V250" i="12"/>
  <c r="G253" i="12"/>
  <c r="M253" i="12" s="1"/>
  <c r="I253" i="12"/>
  <c r="K253" i="12"/>
  <c r="O253" i="12"/>
  <c r="Q253" i="12"/>
  <c r="V253" i="12"/>
  <c r="G256" i="12"/>
  <c r="M256" i="12" s="1"/>
  <c r="I256" i="12"/>
  <c r="K256" i="12"/>
  <c r="O256" i="12"/>
  <c r="Q256" i="12"/>
  <c r="V256" i="12"/>
  <c r="G259" i="12"/>
  <c r="I259" i="12"/>
  <c r="K259" i="12"/>
  <c r="M259" i="12"/>
  <c r="O259" i="12"/>
  <c r="Q259" i="12"/>
  <c r="V259" i="12"/>
  <c r="G262" i="12"/>
  <c r="M262" i="12" s="1"/>
  <c r="I262" i="12"/>
  <c r="K262" i="12"/>
  <c r="O262" i="12"/>
  <c r="Q262" i="12"/>
  <c r="V262" i="12"/>
  <c r="G265" i="12"/>
  <c r="M265" i="12" s="1"/>
  <c r="I265" i="12"/>
  <c r="K265" i="12"/>
  <c r="O265" i="12"/>
  <c r="Q265" i="12"/>
  <c r="V265" i="12"/>
  <c r="G268" i="12"/>
  <c r="I268" i="12"/>
  <c r="K268" i="12"/>
  <c r="M268" i="12"/>
  <c r="O268" i="12"/>
  <c r="Q268" i="12"/>
  <c r="V268" i="12"/>
  <c r="G271" i="12"/>
  <c r="I271" i="12"/>
  <c r="K271" i="12"/>
  <c r="M271" i="12"/>
  <c r="O271" i="12"/>
  <c r="Q271" i="12"/>
  <c r="V271" i="12"/>
  <c r="G276" i="12"/>
  <c r="M276" i="12" s="1"/>
  <c r="I276" i="12"/>
  <c r="K276" i="12"/>
  <c r="O276" i="12"/>
  <c r="Q276" i="12"/>
  <c r="V276" i="12"/>
  <c r="G279" i="12"/>
  <c r="M279" i="12" s="1"/>
  <c r="I279" i="12"/>
  <c r="K279" i="12"/>
  <c r="O279" i="12"/>
  <c r="Q279" i="12"/>
  <c r="V279" i="12"/>
  <c r="G282" i="12"/>
  <c r="I282" i="12"/>
  <c r="K282" i="12"/>
  <c r="M282" i="12"/>
  <c r="O282" i="12"/>
  <c r="Q282" i="12"/>
  <c r="V282" i="12"/>
  <c r="G284" i="12"/>
  <c r="I284" i="12"/>
  <c r="K284" i="12"/>
  <c r="M284" i="12"/>
  <c r="O284" i="12"/>
  <c r="Q284" i="12"/>
  <c r="V284" i="12"/>
  <c r="G287" i="12"/>
  <c r="M287" i="12" s="1"/>
  <c r="I287" i="12"/>
  <c r="K287" i="12"/>
  <c r="O287" i="12"/>
  <c r="Q287" i="12"/>
  <c r="V287" i="12"/>
  <c r="G291" i="12"/>
  <c r="M291" i="12" s="1"/>
  <c r="I291" i="12"/>
  <c r="K291" i="12"/>
  <c r="O291" i="12"/>
  <c r="Q291" i="12"/>
  <c r="V291" i="12"/>
  <c r="G294" i="12"/>
  <c r="I294" i="12"/>
  <c r="K294" i="12"/>
  <c r="M294" i="12"/>
  <c r="O294" i="12"/>
  <c r="Q294" i="12"/>
  <c r="V294" i="12"/>
  <c r="G297" i="12"/>
  <c r="I297" i="12"/>
  <c r="K297" i="12"/>
  <c r="M297" i="12"/>
  <c r="O297" i="12"/>
  <c r="Q297" i="12"/>
  <c r="V297" i="12"/>
  <c r="G300" i="12"/>
  <c r="M300" i="12" s="1"/>
  <c r="I300" i="12"/>
  <c r="K300" i="12"/>
  <c r="O300" i="12"/>
  <c r="Q300" i="12"/>
  <c r="V300" i="12"/>
  <c r="G303" i="12"/>
  <c r="M303" i="12" s="1"/>
  <c r="I303" i="12"/>
  <c r="K303" i="12"/>
  <c r="O303" i="12"/>
  <c r="Q303" i="12"/>
  <c r="V303" i="12"/>
  <c r="G306" i="12"/>
  <c r="I306" i="12"/>
  <c r="K306" i="12"/>
  <c r="M306" i="12"/>
  <c r="O306" i="12"/>
  <c r="Q306" i="12"/>
  <c r="V306" i="12"/>
  <c r="G312" i="12"/>
  <c r="G311" i="12" s="1"/>
  <c r="I312" i="12"/>
  <c r="I311" i="12" s="1"/>
  <c r="K312" i="12"/>
  <c r="O312" i="12"/>
  <c r="O311" i="12" s="1"/>
  <c r="Q312" i="12"/>
  <c r="Q311" i="12" s="1"/>
  <c r="V312" i="12"/>
  <c r="G318" i="12"/>
  <c r="M318" i="12" s="1"/>
  <c r="I318" i="12"/>
  <c r="K318" i="12"/>
  <c r="O318" i="12"/>
  <c r="Q318" i="12"/>
  <c r="V318" i="12"/>
  <c r="G322" i="12"/>
  <c r="I322" i="12"/>
  <c r="K322" i="12"/>
  <c r="K311" i="12" s="1"/>
  <c r="M322" i="12"/>
  <c r="O322" i="12"/>
  <c r="Q322" i="12"/>
  <c r="V322" i="12"/>
  <c r="V311" i="12" s="1"/>
  <c r="G327" i="12"/>
  <c r="I327" i="12"/>
  <c r="K327" i="12"/>
  <c r="M327" i="12"/>
  <c r="O327" i="12"/>
  <c r="Q327" i="12"/>
  <c r="V327" i="12"/>
  <c r="G333" i="12"/>
  <c r="M333" i="12" s="1"/>
  <c r="I333" i="12"/>
  <c r="K333" i="12"/>
  <c r="O333" i="12"/>
  <c r="Q333" i="12"/>
  <c r="V333" i="12"/>
  <c r="G340" i="12"/>
  <c r="M340" i="12" s="1"/>
  <c r="I340" i="12"/>
  <c r="K340" i="12"/>
  <c r="O340" i="12"/>
  <c r="Q340" i="12"/>
  <c r="V340" i="12"/>
  <c r="G345" i="12"/>
  <c r="M345" i="12" s="1"/>
  <c r="I345" i="12"/>
  <c r="K345" i="12"/>
  <c r="O345" i="12"/>
  <c r="Q345" i="12"/>
  <c r="V345" i="12"/>
  <c r="G349" i="12"/>
  <c r="I349" i="12"/>
  <c r="K349" i="12"/>
  <c r="M349" i="12"/>
  <c r="O349" i="12"/>
  <c r="Q349" i="12"/>
  <c r="V349" i="12"/>
  <c r="G352" i="12"/>
  <c r="M352" i="12" s="1"/>
  <c r="I352" i="12"/>
  <c r="K352" i="12"/>
  <c r="O352" i="12"/>
  <c r="Q352" i="12"/>
  <c r="V352" i="12"/>
  <c r="G355" i="12"/>
  <c r="I355" i="12"/>
  <c r="K355" i="12"/>
  <c r="K354" i="12" s="1"/>
  <c r="M355" i="12"/>
  <c r="O355" i="12"/>
  <c r="Q355" i="12"/>
  <c r="V355" i="12"/>
  <c r="V354" i="12" s="1"/>
  <c r="G359" i="12"/>
  <c r="I359" i="12"/>
  <c r="K359" i="12"/>
  <c r="M359" i="12"/>
  <c r="O359" i="12"/>
  <c r="Q359" i="12"/>
  <c r="V359" i="12"/>
  <c r="G362" i="12"/>
  <c r="G354" i="12" s="1"/>
  <c r="I362" i="12"/>
  <c r="K362" i="12"/>
  <c r="O362" i="12"/>
  <c r="O354" i="12" s="1"/>
  <c r="Q362" i="12"/>
  <c r="V362" i="12"/>
  <c r="G365" i="12"/>
  <c r="M365" i="12" s="1"/>
  <c r="I365" i="12"/>
  <c r="K365" i="12"/>
  <c r="O365" i="12"/>
  <c r="Q365" i="12"/>
  <c r="Q354" i="12" s="1"/>
  <c r="V365" i="12"/>
  <c r="G370" i="12"/>
  <c r="M370" i="12" s="1"/>
  <c r="I370" i="12"/>
  <c r="K370" i="12"/>
  <c r="O370" i="12"/>
  <c r="Q370" i="12"/>
  <c r="V370" i="12"/>
  <c r="G375" i="12"/>
  <c r="I375" i="12"/>
  <c r="K375" i="12"/>
  <c r="M375" i="12"/>
  <c r="O375" i="12"/>
  <c r="Q375" i="12"/>
  <c r="V375" i="12"/>
  <c r="G380" i="12"/>
  <c r="M380" i="12" s="1"/>
  <c r="I380" i="12"/>
  <c r="K380" i="12"/>
  <c r="O380" i="12"/>
  <c r="Q380" i="12"/>
  <c r="V380" i="12"/>
  <c r="G384" i="12"/>
  <c r="M384" i="12" s="1"/>
  <c r="I384" i="12"/>
  <c r="I354" i="12" s="1"/>
  <c r="K384" i="12"/>
  <c r="O384" i="12"/>
  <c r="Q384" i="12"/>
  <c r="V384" i="12"/>
  <c r="G388" i="12"/>
  <c r="I388" i="12"/>
  <c r="K388" i="12"/>
  <c r="M388" i="12"/>
  <c r="O388" i="12"/>
  <c r="Q388" i="12"/>
  <c r="V388" i="12"/>
  <c r="G392" i="12"/>
  <c r="I392" i="12"/>
  <c r="K392" i="12"/>
  <c r="M392" i="12"/>
  <c r="O392" i="12"/>
  <c r="Q392" i="12"/>
  <c r="V392" i="12"/>
  <c r="G396" i="12"/>
  <c r="M396" i="12" s="1"/>
  <c r="I396" i="12"/>
  <c r="K396" i="12"/>
  <c r="O396" i="12"/>
  <c r="Q396" i="12"/>
  <c r="V396" i="12"/>
  <c r="G400" i="12"/>
  <c r="M400" i="12" s="1"/>
  <c r="I400" i="12"/>
  <c r="K400" i="12"/>
  <c r="O400" i="12"/>
  <c r="Q400" i="12"/>
  <c r="V400" i="12"/>
  <c r="G403" i="12"/>
  <c r="M403" i="12" s="1"/>
  <c r="I403" i="12"/>
  <c r="K403" i="12"/>
  <c r="O403" i="12"/>
  <c r="Q403" i="12"/>
  <c r="V403" i="12"/>
  <c r="K407" i="12"/>
  <c r="V407" i="12"/>
  <c r="G408" i="12"/>
  <c r="G407" i="12" s="1"/>
  <c r="I408" i="12"/>
  <c r="I407" i="12" s="1"/>
  <c r="K408" i="12"/>
  <c r="O408" i="12"/>
  <c r="O407" i="12" s="1"/>
  <c r="Q408" i="12"/>
  <c r="Q407" i="12" s="1"/>
  <c r="V408" i="12"/>
  <c r="I414" i="12"/>
  <c r="G415" i="12"/>
  <c r="I415" i="12"/>
  <c r="K415" i="12"/>
  <c r="K414" i="12" s="1"/>
  <c r="M415" i="12"/>
  <c r="O415" i="12"/>
  <c r="Q415" i="12"/>
  <c r="V415" i="12"/>
  <c r="V414" i="12" s="1"/>
  <c r="G418" i="12"/>
  <c r="I418" i="12"/>
  <c r="K418" i="12"/>
  <c r="M418" i="12"/>
  <c r="O418" i="12"/>
  <c r="Q418" i="12"/>
  <c r="V418" i="12"/>
  <c r="G420" i="12"/>
  <c r="G414" i="12" s="1"/>
  <c r="I420" i="12"/>
  <c r="K420" i="12"/>
  <c r="O420" i="12"/>
  <c r="O414" i="12" s="1"/>
  <c r="Q420" i="12"/>
  <c r="V420" i="12"/>
  <c r="G424" i="12"/>
  <c r="M424" i="12" s="1"/>
  <c r="I424" i="12"/>
  <c r="K424" i="12"/>
  <c r="O424" i="12"/>
  <c r="Q424" i="12"/>
  <c r="Q414" i="12" s="1"/>
  <c r="V424" i="12"/>
  <c r="I426" i="12"/>
  <c r="K426" i="12"/>
  <c r="Q426" i="12"/>
  <c r="V426" i="12"/>
  <c r="G427" i="12"/>
  <c r="G426" i="12" s="1"/>
  <c r="I427" i="12"/>
  <c r="K427" i="12"/>
  <c r="M427" i="12"/>
  <c r="M426" i="12" s="1"/>
  <c r="O427" i="12"/>
  <c r="O426" i="12" s="1"/>
  <c r="Q427" i="12"/>
  <c r="V427" i="12"/>
  <c r="G433" i="12"/>
  <c r="G434" i="12"/>
  <c r="M434" i="12" s="1"/>
  <c r="I434" i="12"/>
  <c r="I433" i="12" s="1"/>
  <c r="K434" i="12"/>
  <c r="K433" i="12" s="1"/>
  <c r="O434" i="12"/>
  <c r="Q434" i="12"/>
  <c r="Q433" i="12" s="1"/>
  <c r="V434" i="12"/>
  <c r="V433" i="12" s="1"/>
  <c r="G439" i="12"/>
  <c r="I439" i="12"/>
  <c r="K439" i="12"/>
  <c r="M439" i="12"/>
  <c r="O439" i="12"/>
  <c r="Q439" i="12"/>
  <c r="V439" i="12"/>
  <c r="G443" i="12"/>
  <c r="I443" i="12"/>
  <c r="K443" i="12"/>
  <c r="M443" i="12"/>
  <c r="O443" i="12"/>
  <c r="Q443" i="12"/>
  <c r="V443" i="12"/>
  <c r="G447" i="12"/>
  <c r="M447" i="12" s="1"/>
  <c r="I447" i="12"/>
  <c r="K447" i="12"/>
  <c r="O447" i="12"/>
  <c r="O433" i="12" s="1"/>
  <c r="Q447" i="12"/>
  <c r="V447" i="12"/>
  <c r="G450" i="12"/>
  <c r="M450" i="12" s="1"/>
  <c r="I450" i="12"/>
  <c r="K450" i="12"/>
  <c r="O450" i="12"/>
  <c r="Q450" i="12"/>
  <c r="V450" i="12"/>
  <c r="G453" i="12"/>
  <c r="M453" i="12" s="1"/>
  <c r="I453" i="12"/>
  <c r="K453" i="12"/>
  <c r="O453" i="12"/>
  <c r="Q453" i="12"/>
  <c r="V453" i="12"/>
  <c r="K456" i="12"/>
  <c r="V456" i="12"/>
  <c r="G457" i="12"/>
  <c r="G456" i="12" s="1"/>
  <c r="I457" i="12"/>
  <c r="I456" i="12" s="1"/>
  <c r="K457" i="12"/>
  <c r="O457" i="12"/>
  <c r="O456" i="12" s="1"/>
  <c r="Q457" i="12"/>
  <c r="Q456" i="12" s="1"/>
  <c r="V457" i="12"/>
  <c r="G461" i="12"/>
  <c r="I461" i="12"/>
  <c r="K461" i="12"/>
  <c r="K460" i="12" s="1"/>
  <c r="M461" i="12"/>
  <c r="M460" i="12" s="1"/>
  <c r="O461" i="12"/>
  <c r="Q461" i="12"/>
  <c r="V461" i="12"/>
  <c r="V460" i="12" s="1"/>
  <c r="G463" i="12"/>
  <c r="I463" i="12"/>
  <c r="K463" i="12"/>
  <c r="M463" i="12"/>
  <c r="O463" i="12"/>
  <c r="Q463" i="12"/>
  <c r="V463" i="12"/>
  <c r="G465" i="12"/>
  <c r="M465" i="12" s="1"/>
  <c r="I465" i="12"/>
  <c r="K465" i="12"/>
  <c r="O465" i="12"/>
  <c r="O460" i="12" s="1"/>
  <c r="Q465" i="12"/>
  <c r="V465" i="12"/>
  <c r="G467" i="12"/>
  <c r="M467" i="12" s="1"/>
  <c r="I467" i="12"/>
  <c r="K467" i="12"/>
  <c r="O467" i="12"/>
  <c r="Q467" i="12"/>
  <c r="Q460" i="12" s="1"/>
  <c r="V467" i="12"/>
  <c r="G471" i="12"/>
  <c r="M471" i="12" s="1"/>
  <c r="I471" i="12"/>
  <c r="K471" i="12"/>
  <c r="O471" i="12"/>
  <c r="Q471" i="12"/>
  <c r="V471" i="12"/>
  <c r="G474" i="12"/>
  <c r="I474" i="12"/>
  <c r="K474" i="12"/>
  <c r="M474" i="12"/>
  <c r="O474" i="12"/>
  <c r="Q474" i="12"/>
  <c r="V474" i="12"/>
  <c r="G476" i="12"/>
  <c r="M476" i="12" s="1"/>
  <c r="I476" i="12"/>
  <c r="K476" i="12"/>
  <c r="O476" i="12"/>
  <c r="Q476" i="12"/>
  <c r="V476" i="12"/>
  <c r="G481" i="12"/>
  <c r="M481" i="12" s="1"/>
  <c r="I481" i="12"/>
  <c r="I460" i="12" s="1"/>
  <c r="K481" i="12"/>
  <c r="O481" i="12"/>
  <c r="Q481" i="12"/>
  <c r="V481" i="12"/>
  <c r="I484" i="12"/>
  <c r="K484" i="12"/>
  <c r="Q484" i="12"/>
  <c r="V484" i="12"/>
  <c r="G485" i="12"/>
  <c r="I485" i="12"/>
  <c r="K485" i="12"/>
  <c r="M485" i="12"/>
  <c r="O485" i="12"/>
  <c r="O484" i="12" s="1"/>
  <c r="Q485" i="12"/>
  <c r="V485" i="12"/>
  <c r="G489" i="12"/>
  <c r="G484" i="12" s="1"/>
  <c r="I489" i="12"/>
  <c r="K489" i="12"/>
  <c r="O489" i="12"/>
  <c r="Q489" i="12"/>
  <c r="V489" i="12"/>
  <c r="Q493" i="12"/>
  <c r="G494" i="12"/>
  <c r="M494" i="12" s="1"/>
  <c r="I494" i="12"/>
  <c r="K494" i="12"/>
  <c r="K493" i="12" s="1"/>
  <c r="O494" i="12"/>
  <c r="Q494" i="12"/>
  <c r="V494" i="12"/>
  <c r="V493" i="12" s="1"/>
  <c r="G497" i="12"/>
  <c r="I497" i="12"/>
  <c r="K497" i="12"/>
  <c r="M497" i="12"/>
  <c r="O497" i="12"/>
  <c r="Q497" i="12"/>
  <c r="V497" i="12"/>
  <c r="G500" i="12"/>
  <c r="G493" i="12" s="1"/>
  <c r="I500" i="12"/>
  <c r="K500" i="12"/>
  <c r="O500" i="12"/>
  <c r="O493" i="12" s="1"/>
  <c r="Q500" i="12"/>
  <c r="V500" i="12"/>
  <c r="G504" i="12"/>
  <c r="M504" i="12" s="1"/>
  <c r="I504" i="12"/>
  <c r="I493" i="12" s="1"/>
  <c r="K504" i="12"/>
  <c r="O504" i="12"/>
  <c r="Q504" i="12"/>
  <c r="V504" i="12"/>
  <c r="G509" i="12"/>
  <c r="I509" i="12"/>
  <c r="K509" i="12"/>
  <c r="M509" i="12"/>
  <c r="O509" i="12"/>
  <c r="Q509" i="12"/>
  <c r="V509" i="12"/>
  <c r="G512" i="12"/>
  <c r="I512" i="12"/>
  <c r="K512" i="12"/>
  <c r="M512" i="12"/>
  <c r="O512" i="12"/>
  <c r="Q512" i="12"/>
  <c r="V512" i="12"/>
  <c r="G515" i="12"/>
  <c r="O515" i="12"/>
  <c r="G516" i="12"/>
  <c r="M516" i="12" s="1"/>
  <c r="M515" i="12" s="1"/>
  <c r="I516" i="12"/>
  <c r="I515" i="12" s="1"/>
  <c r="K516" i="12"/>
  <c r="O516" i="12"/>
  <c r="Q516" i="12"/>
  <c r="Q515" i="12" s="1"/>
  <c r="V516" i="12"/>
  <c r="V515" i="12" s="1"/>
  <c r="G520" i="12"/>
  <c r="M520" i="12" s="1"/>
  <c r="I520" i="12"/>
  <c r="K520" i="12"/>
  <c r="K515" i="12" s="1"/>
  <c r="O520" i="12"/>
  <c r="Q520" i="12"/>
  <c r="V520" i="12"/>
  <c r="G525" i="12"/>
  <c r="I525" i="12"/>
  <c r="K525" i="12"/>
  <c r="M525" i="12"/>
  <c r="O525" i="12"/>
  <c r="Q525" i="12"/>
  <c r="V525" i="12"/>
  <c r="G529" i="12"/>
  <c r="O529" i="12"/>
  <c r="V529" i="12"/>
  <c r="G530" i="12"/>
  <c r="M530" i="12" s="1"/>
  <c r="M529" i="12" s="1"/>
  <c r="I530" i="12"/>
  <c r="I529" i="12" s="1"/>
  <c r="K530" i="12"/>
  <c r="K529" i="12" s="1"/>
  <c r="O530" i="12"/>
  <c r="Q530" i="12"/>
  <c r="Q529" i="12" s="1"/>
  <c r="V530" i="12"/>
  <c r="G533" i="12"/>
  <c r="I533" i="12"/>
  <c r="K533" i="12"/>
  <c r="Q533" i="12"/>
  <c r="V533" i="12"/>
  <c r="G534" i="12"/>
  <c r="I534" i="12"/>
  <c r="K534" i="12"/>
  <c r="M534" i="12"/>
  <c r="M533" i="12" s="1"/>
  <c r="O534" i="12"/>
  <c r="O533" i="12" s="1"/>
  <c r="Q534" i="12"/>
  <c r="V534" i="12"/>
  <c r="G538" i="12"/>
  <c r="M538" i="12" s="1"/>
  <c r="I538" i="12"/>
  <c r="I537" i="12" s="1"/>
  <c r="K538" i="12"/>
  <c r="O538" i="12"/>
  <c r="Q538" i="12"/>
  <c r="Q537" i="12" s="1"/>
  <c r="V538" i="12"/>
  <c r="V537" i="12" s="1"/>
  <c r="G547" i="12"/>
  <c r="M547" i="12" s="1"/>
  <c r="I547" i="12"/>
  <c r="K547" i="12"/>
  <c r="K537" i="12" s="1"/>
  <c r="O547" i="12"/>
  <c r="Q547" i="12"/>
  <c r="V547" i="12"/>
  <c r="G552" i="12"/>
  <c r="I552" i="12"/>
  <c r="K552" i="12"/>
  <c r="M552" i="12"/>
  <c r="O552" i="12"/>
  <c r="Q552" i="12"/>
  <c r="V552" i="12"/>
  <c r="G554" i="12"/>
  <c r="M554" i="12" s="1"/>
  <c r="I554" i="12"/>
  <c r="K554" i="12"/>
  <c r="O554" i="12"/>
  <c r="Q554" i="12"/>
  <c r="V554" i="12"/>
  <c r="G557" i="12"/>
  <c r="M557" i="12" s="1"/>
  <c r="I557" i="12"/>
  <c r="K557" i="12"/>
  <c r="O557" i="12"/>
  <c r="Q557" i="12"/>
  <c r="V557" i="12"/>
  <c r="G560" i="12"/>
  <c r="I560" i="12"/>
  <c r="K560" i="12"/>
  <c r="M560" i="12"/>
  <c r="O560" i="12"/>
  <c r="Q560" i="12"/>
  <c r="V560" i="12"/>
  <c r="G562" i="12"/>
  <c r="I562" i="12"/>
  <c r="K562" i="12"/>
  <c r="M562" i="12"/>
  <c r="O562" i="12"/>
  <c r="Q562" i="12"/>
  <c r="V562" i="12"/>
  <c r="G569" i="12"/>
  <c r="M569" i="12" s="1"/>
  <c r="I569" i="12"/>
  <c r="K569" i="12"/>
  <c r="O569" i="12"/>
  <c r="O537" i="12" s="1"/>
  <c r="Q569" i="12"/>
  <c r="V569" i="12"/>
  <c r="G574" i="12"/>
  <c r="M574" i="12" s="1"/>
  <c r="I574" i="12"/>
  <c r="K574" i="12"/>
  <c r="O574" i="12"/>
  <c r="Q574" i="12"/>
  <c r="V574" i="12"/>
  <c r="G577" i="12"/>
  <c r="M577" i="12" s="1"/>
  <c r="I577" i="12"/>
  <c r="K577" i="12"/>
  <c r="O577" i="12"/>
  <c r="Q577" i="12"/>
  <c r="V577" i="12"/>
  <c r="G580" i="12"/>
  <c r="I580" i="12"/>
  <c r="K580" i="12"/>
  <c r="M580" i="12"/>
  <c r="O580" i="12"/>
  <c r="Q580" i="12"/>
  <c r="V580" i="12"/>
  <c r="AE583" i="12"/>
  <c r="I20" i="1"/>
  <c r="I19" i="1"/>
  <c r="I18" i="1"/>
  <c r="I16" i="1"/>
  <c r="F45" i="1"/>
  <c r="G23" i="1" s="1"/>
  <c r="G45" i="1"/>
  <c r="G25" i="1" s="1"/>
  <c r="A25" i="1" s="1"/>
  <c r="H45" i="1"/>
  <c r="H43" i="1"/>
  <c r="I43" i="1" s="1"/>
  <c r="H41" i="1"/>
  <c r="I41" i="1" s="1"/>
  <c r="H40" i="1"/>
  <c r="H39" i="1"/>
  <c r="I39" i="1" s="1"/>
  <c r="I45" i="1" s="1"/>
  <c r="J28" i="1"/>
  <c r="J26" i="1"/>
  <c r="G38" i="1"/>
  <c r="F38" i="1"/>
  <c r="J23" i="1"/>
  <c r="J24" i="1"/>
  <c r="J25" i="1"/>
  <c r="J27" i="1"/>
  <c r="E24" i="1"/>
  <c r="E26" i="1"/>
  <c r="I17" i="1" l="1"/>
  <c r="I21" i="1" s="1"/>
  <c r="I89" i="1"/>
  <c r="J87" i="1" s="1"/>
  <c r="G26" i="1"/>
  <c r="A26" i="1"/>
  <c r="A23" i="1"/>
  <c r="G28" i="1"/>
  <c r="M8" i="14"/>
  <c r="G8" i="14"/>
  <c r="AF61" i="14"/>
  <c r="M57" i="13"/>
  <c r="M372" i="13"/>
  <c r="M266" i="13"/>
  <c r="M168" i="13"/>
  <c r="M403" i="13"/>
  <c r="M17" i="13"/>
  <c r="G403" i="13"/>
  <c r="G206" i="13"/>
  <c r="G106" i="13"/>
  <c r="G57" i="13"/>
  <c r="G369" i="13"/>
  <c r="G17" i="13"/>
  <c r="M399" i="13"/>
  <c r="M396" i="13" s="1"/>
  <c r="M377" i="13"/>
  <c r="M360" i="13"/>
  <c r="M333" i="13" s="1"/>
  <c r="M278" i="13"/>
  <c r="M218" i="13"/>
  <c r="M211" i="13" s="1"/>
  <c r="M99" i="13"/>
  <c r="M98" i="13" s="1"/>
  <c r="M78" i="13"/>
  <c r="M77" i="13" s="1"/>
  <c r="M145" i="13"/>
  <c r="M144" i="13" s="1"/>
  <c r="M227" i="12"/>
  <c r="M537" i="12"/>
  <c r="M433" i="12"/>
  <c r="G460" i="12"/>
  <c r="G537" i="12"/>
  <c r="G227" i="12"/>
  <c r="M500" i="12"/>
  <c r="M493" i="12" s="1"/>
  <c r="M457" i="12"/>
  <c r="M456" i="12" s="1"/>
  <c r="M408" i="12"/>
  <c r="M407" i="12" s="1"/>
  <c r="M312" i="12"/>
  <c r="M311" i="12" s="1"/>
  <c r="M34" i="12"/>
  <c r="M8" i="12" s="1"/>
  <c r="AF583" i="12"/>
  <c r="M420" i="12"/>
  <c r="M414" i="12" s="1"/>
  <c r="M362" i="12"/>
  <c r="M354" i="12" s="1"/>
  <c r="M489" i="12"/>
  <c r="M484" i="12" s="1"/>
  <c r="J43" i="1"/>
  <c r="J39" i="1"/>
  <c r="J45" i="1" s="1"/>
  <c r="J42" i="1"/>
  <c r="J41" i="1"/>
  <c r="J44" i="1"/>
  <c r="J86" i="1" l="1"/>
  <c r="J79" i="1"/>
  <c r="J66" i="1"/>
  <c r="J88" i="1"/>
  <c r="J61" i="1"/>
  <c r="J77" i="1"/>
  <c r="J71" i="1"/>
  <c r="J70" i="1"/>
  <c r="J72" i="1"/>
  <c r="J69" i="1"/>
  <c r="J60" i="1"/>
  <c r="J75" i="1"/>
  <c r="J74" i="1"/>
  <c r="J67" i="1"/>
  <c r="J65" i="1"/>
  <c r="J76" i="1"/>
  <c r="J64" i="1"/>
  <c r="J63" i="1"/>
  <c r="J73" i="1"/>
  <c r="J78" i="1"/>
  <c r="J57" i="1"/>
  <c r="J83" i="1"/>
  <c r="J80" i="1"/>
  <c r="J84" i="1"/>
  <c r="J81" i="1"/>
  <c r="J62" i="1"/>
  <c r="J58" i="1"/>
  <c r="J59" i="1"/>
  <c r="J82" i="1"/>
  <c r="J85" i="1"/>
  <c r="J68" i="1"/>
  <c r="G24" i="1"/>
  <c r="A27" i="1" s="1"/>
  <c r="A24" i="1"/>
  <c r="J89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C1A25351-1911-4857-B2D8-2120C5AE95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9B1387-7083-4E05-B037-7FEFC6C98E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BC7F0904-E345-40BD-93DB-A5359F0E81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0BF476-6E92-4F64-BE4C-4DDFA83ECF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7E90E4F9-5821-4D9B-A6D7-FB19570760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F03330-7209-4D7F-B08A-B8BF4BDE1E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<sst xmlns="http://schemas.openxmlformats.org/spreadsheetml/2006/main" count="4136" uniqueCount="1205">
  <si>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</si>
  <si>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</si>
  <si>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</si>
  <si>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</si>
  <si>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</si>
  <si>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</si>
  <si>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</si>
  <si>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</si>
  <si>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</si>
  <si>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</si>
  <si>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</si>
  <si>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</si>
  <si>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</si>
  <si>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</si>
  <si>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</si>
  <si>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</si>
  <si>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</si>
  <si>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</si>
  <si>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</si>
  <si>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</si>
  <si>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</si>
  <si>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</si>
  <si>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</si>
  <si>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</si>
  <si>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</si>
  <si>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</si>
  <si>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</si>
  <si>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</si>
  <si>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</si>
  <si>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</si>
  <si>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</si>
  <si>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</si>
  <si>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</si>
  <si>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</si>
  <si>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</si>
  <si>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</si>
  <si>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</si>
  <si>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</si>
  <si>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</si>
  <si>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</si>
  <si>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</si>
  <si>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</si>
  <si>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222041-50</t>
  </si>
  <si>
    <t>Modernizace teplovodu Nerudova 14, 16, 18</t>
  </si>
  <si>
    <t>Stavba</t>
  </si>
  <si>
    <t>Inženýrský objekt</t>
  </si>
  <si>
    <t>IO01</t>
  </si>
  <si>
    <t>Teplovodní rozvody</t>
  </si>
  <si>
    <t>01</t>
  </si>
  <si>
    <t>Stavební část</t>
  </si>
  <si>
    <t>02</t>
  </si>
  <si>
    <t>Technologie</t>
  </si>
  <si>
    <t>03</t>
  </si>
  <si>
    <t>Ostatní a vedlejší náklady</t>
  </si>
  <si>
    <t>Celkem za stavbu</t>
  </si>
  <si>
    <t>CZK</t>
  </si>
  <si>
    <t>#POPS</t>
  </si>
  <si>
    <t>Popis stavby: 222041-50 - Modernizace teplovodu Nerudova 14, 16, 18</t>
  </si>
  <si>
    <t>#POPO</t>
  </si>
  <si>
    <t>Popis objektu: IO01 - Teplovodní rozvody</t>
  </si>
  <si>
    <t>#POPR</t>
  </si>
  <si>
    <t>Popis rozpočtu: 01 - Stavební část</t>
  </si>
  <si>
    <t>Popis rozpočtu: 02 - Technologie</t>
  </si>
  <si>
    <t>Popis rozpočtu: 03 - Ostatní a vedlejší náklady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</si>
  <si>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</si>
  <si>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</si>
  <si>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</si>
  <si>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</si>
  <si>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</si>
  <si>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</si>
  <si>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</si>
  <si>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</si>
  <si>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</si>
  <si>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</si>
  <si>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</si>
  <si>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</si>
  <si>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</si>
  <si>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</si>
  <si>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</si>
  <si>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</si>
  <si>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8</t>
  </si>
  <si>
    <t>Trubní vedení</t>
  </si>
  <si>
    <t>86</t>
  </si>
  <si>
    <t>Potrubí z trub ocelových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</si>
  <si>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</si>
  <si>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</si>
  <si>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</si>
  <si>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</si>
  <si>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</si>
  <si>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</si>
  <si>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97</t>
  </si>
  <si>
    <t>Přesuny suti a vybouraných hmot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</si>
  <si>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</si>
  <si>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</si>
  <si>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</si>
  <si>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</si>
  <si>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</si>
  <si>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</si>
  <si>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</si>
  <si>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</si>
  <si>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</si>
  <si>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</si>
  <si>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</si>
  <si>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</si>
  <si>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</si>
  <si>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</si>
  <si>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</si>
  <si>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</si>
  <si>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</si>
  <si>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</si>
  <si>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799</t>
  </si>
  <si>
    <t>Ostatní</t>
  </si>
  <si>
    <t>89</t>
  </si>
  <si>
    <t>Montáže potrubí</t>
  </si>
  <si>
    <t>M21D</t>
  </si>
  <si>
    <t>Montážní materiál dodávky</t>
  </si>
  <si>
    <t>M22</t>
  </si>
  <si>
    <t>Montáž sdělovací a zabezp. techniky</t>
  </si>
  <si>
    <t>M23</t>
  </si>
  <si>
    <t>M46</t>
  </si>
  <si>
    <t>Zemní práce při montážích</t>
  </si>
  <si>
    <t>M65</t>
  </si>
  <si>
    <t>Elektroinstalace a veřejné osvětlení</t>
  </si>
  <si>
    <t>D96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</si>
  <si>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</si>
  <si>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</si>
  <si>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</si>
  <si>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</si>
  <si>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</si>
  <si>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</si>
  <si>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</si>
  <si>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</si>
  <si>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</si>
  <si>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</si>
  <si>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</si>
  <si>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</si>
  <si>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</si>
  <si>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</si>
  <si>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</si>
  <si>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</si>
  <si>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</si>
  <si>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</si>
  <si>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</si>
  <si>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</si>
  <si>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</si>
  <si>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</si>
  <si>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</si>
  <si>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</si>
  <si>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</si>
  <si>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</si>
  <si>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</si>
  <si>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</si>
  <si>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</si>
  <si>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</si>
  <si>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</si>
  <si>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</si>
  <si>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</si>
  <si>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</si>
  <si>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</si>
  <si>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</si>
  <si>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23/ I</t>
  </si>
  <si>
    <t>Práce</t>
  </si>
  <si>
    <t>POL1_</t>
  </si>
  <si>
    <t>s přemístěním hmot na skládku na vzdálenost do 3 m nebo s naložením na dopravní prostředek</t>
  </si>
  <si>
    <t>SPI</t>
  </si>
  <si>
    <t>Viz technická zpráva a výkresová část D, C</t>
  </si>
  <si>
    <t>POP</t>
  </si>
  <si>
    <t>Odkaz na mn. položky pořadí 96 : 94,10000</t>
  </si>
  <si>
    <t>VV</t>
  </si>
  <si>
    <t>113107605R00</t>
  </si>
  <si>
    <t>Odstranění podkladů nebo krytů z kameniva hrubého drceného, v ploše jednotlivě nad 50 m2, tloušťka vrstvy 50 mm</t>
  </si>
  <si>
    <t>Odkaz na mn. položky pořadí 1 : 94,10000</t>
  </si>
  <si>
    <t>113107610R00</t>
  </si>
  <si>
    <t>Odstranění podkladů nebo krytů z kameniva hrubého drceného, v ploše jednotlivě nad 50 m2, tloušťka vrstvy 100 mm</t>
  </si>
  <si>
    <t>Odkaz na mn. položky pořadí 88 : 16,80000</t>
  </si>
  <si>
    <t>113107620R00</t>
  </si>
  <si>
    <t>Odstranění podkladů nebo krytů z kameniva hrubého drceného, v ploše jednotlivě nad 50 m2, tloušťka vrstvy 200 mm</t>
  </si>
  <si>
    <t>Odkaz na mn. položky pořadí 98 : 11,20000</t>
  </si>
  <si>
    <t>Odkaz na mn. položky pořadí 89 : 16,80000</t>
  </si>
  <si>
    <t>113107625R00</t>
  </si>
  <si>
    <t>Odstranění podkladů nebo krytů z kameniva hrubého drceného, v ploše jednotlivě nad 50 m2, tloušťka vrstvy 250 mm</t>
  </si>
  <si>
    <t>Odkaz na mn. položky pořadí 87 : 85,60000</t>
  </si>
  <si>
    <t>113108405R00</t>
  </si>
  <si>
    <t>Odstranění podkladů nebo krytů živičných, v ploše jednotlivě nad 50 m2, tloušťka vrstvy 50 mm</t>
  </si>
  <si>
    <t>Odkaz na mn. položky pořadí 90 : 12,00000</t>
  </si>
  <si>
    <t>Odkaz na mn. položky pořadí 94 : 19,70000</t>
  </si>
  <si>
    <t>Odkaz na mn. položky pořadí 95 : 12,00000</t>
  </si>
  <si>
    <t>113108407R00</t>
  </si>
  <si>
    <t>Odstranění podkladů nebo krytů živičných, v ploše jednotlivě nad 50 m2, tloušťka vrstvy 70 mm</t>
  </si>
  <si>
    <t>Odkaz na mn. položky pořadí 91 : 19,70000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</si>
  <si>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</si>
  <si>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</si>
  <si>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</si>
  <si>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</si>
  <si>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6,3+3,1+2*3,3+12,5+15,7+5,9+5</t>
  </si>
  <si>
    <t>113202111R00</t>
  </si>
  <si>
    <t>Vytrhání obrub z krajníků nebo obrubníků stojatých</t>
  </si>
  <si>
    <t>2*2,7+12,5+3,1+5,9+2,7</t>
  </si>
  <si>
    <t>115101201R00</t>
  </si>
  <si>
    <t>Čerpání vody na dopravní výšku do 10 m_x000D_
 s uvažovaným průměrným přítokem do 500 l/min</t>
  </si>
  <si>
    <t>h</t>
  </si>
  <si>
    <t>800-1</t>
  </si>
  <si>
    <t>POL1_1</t>
  </si>
  <si>
    <t>na vzdálenost od hladiny vody v jímce po výšku roviny proložené osou nejvyššího bodu výtlačného potrubí. Včetně odpadní potrubí v délce do 20 m.</t>
  </si>
  <si>
    <t>48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</si>
  <si>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</si>
  <si>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</si>
  <si>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</si>
  <si>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</si>
  <si>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4*30</t>
  </si>
  <si>
    <t>119001402R00</t>
  </si>
  <si>
    <t>Dočasné zajištění podzemního potrubí nebo vedení ocelového potrubí_x000D_
 DN  přes 200  do 500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</si>
  <si>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</si>
  <si>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viz. technická zpráva a situační výkresy</t>
  </si>
  <si>
    <t>4+8,1</t>
  </si>
  <si>
    <t>119001412R00</t>
  </si>
  <si>
    <t>Dočasné zajištění podzemního potrubí nebo vedení betonového potrubí_x000D_
 DN  přes 200  do 500 mm</t>
  </si>
  <si>
    <t>19</t>
  </si>
  <si>
    <t>119001421R00</t>
  </si>
  <si>
    <t>Dočasné zajištění podzemního potrubí nebo vedení kabelů do 3 kabelů</t>
  </si>
  <si>
    <t>24,2+21,9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</si>
  <si>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</si>
  <si>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</si>
  <si>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</si>
  <si>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</si>
  <si>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Odkaz na mn. položky pořadí 35 : 373,90000*0,15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</si>
  <si>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</si>
  <si>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</si>
  <si>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</si>
  <si>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Odkaz na mn. položky pořadí 19 : 220,50000*0,15</t>
  </si>
  <si>
    <t>Odkaz na mn. položky pořadí 18 : 146,90000*0,15</t>
  </si>
  <si>
    <t>Odkaz na mn. položky pořadí 22 : 24,50000*0,15</t>
  </si>
  <si>
    <t>Odkaz na mn. položky pořadí 23 : 16,30000*0,15</t>
  </si>
  <si>
    <t>130901123RT3</t>
  </si>
  <si>
    <t>Bourání konstrukcí v hloubených vykopávkách z betonu, železového nebo z předpjatého, těžkou technikou</t>
  </si>
  <si>
    <t>s přemístěním suti na hromady na vzdálenost do 20 m nebo s uložením na dopravní prostředek,</t>
  </si>
  <si>
    <t xml:space="preserve"> - Bourání základů železobetonových (stávající topný kanál+šachty)</t>
  </si>
  <si>
    <t xml:space="preserve"> - Probourání dna stávajícíh šachet a topného kanálu, otvor 300x300 mm každé 2 m</t>
  </si>
  <si>
    <t>Bourání stávajícího topného kanálu, šachet a komínků : 7,775*2+1,78+1,73</t>
  </si>
  <si>
    <t>Probourání dna stávajícíh šachet a topného kanálu, otvor 300x300 mm každé 2 m : 1,58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</si>
  <si>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</si>
  <si>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</si>
  <si>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</si>
  <si>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3,9+13,3+4,7+125</t>
  </si>
  <si>
    <t>5,9+20+7,1+187,5</t>
  </si>
  <si>
    <t>131201209R00</t>
  </si>
  <si>
    <t xml:space="preserve">Hloubení zapažených jam a zářezů příplatek za lepivost, v hornině 3,  </t>
  </si>
  <si>
    <t>Odkaz na mn. položky pořadí 19 : 220,50000</t>
  </si>
  <si>
    <t>131301209R00</t>
  </si>
  <si>
    <t xml:space="preserve">Hloubení zapažených jam a zářezů příplatek za lepivost, v hornině 4,  </t>
  </si>
  <si>
    <t>Odkaz na mn. položky pořadí 18 : 146,90000</t>
  </si>
  <si>
    <t>139601102R00</t>
  </si>
  <si>
    <t>Ruční výkop jam, rýh a šachet v hornině 3</t>
  </si>
  <si>
    <t>s přehozením na vzdálenost do 5 m nebo s naložením na ruční dopravní prostředek</t>
  </si>
  <si>
    <t>0,7+2,2+0,8+20,8</t>
  </si>
  <si>
    <t>139601103R00</t>
  </si>
  <si>
    <t>Ruční výkop jam, rýh a šachet v hornině 4</t>
  </si>
  <si>
    <t>0,4+1,5+0,5+13,9</t>
  </si>
  <si>
    <t>151101101R00</t>
  </si>
  <si>
    <t>Zřízení pažení a rozepření stěn rýh příložné  pro jakoukoliv mezerovitost, hloubky do 2 m</t>
  </si>
  <si>
    <t>pro podzemní vedení pro všechny šířky rýhy,</t>
  </si>
  <si>
    <t>(69,3*1,4+34,8*1+83,2*0,8)*2+39,7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</si>
  <si>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</si>
  <si>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</si>
  <si>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</si>
  <si>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24 : 436,46000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</si>
  <si>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</si>
  <si>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</si>
  <si>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</si>
  <si>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27 : 829,54302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</si>
  <si>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</si>
  <si>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</si>
  <si>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</si>
  <si>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V položce je započten:</t>
  </si>
  <si>
    <t xml:space="preserve"> - odvoz výkopku horniny 1-4 z místní a účelové komunikace (chodníkova tělesa, vozovky) na skládku</t>
  </si>
  <si>
    <t xml:space="preserve"> - dovoz výkopku horniny 1-4 ze zeleně z mezideponie zhotovitele pro zásyp jam, rýh, šachet se zhutněním</t>
  </si>
  <si>
    <t xml:space="preserve"> - dovoz štěrkopísků a stabilizační zeminy pro zásyp jam, rýh, šachet se zhutněním</t>
  </si>
  <si>
    <t>Odkaz na mn. položky pořadí 22 : 24,50000</t>
  </si>
  <si>
    <t>Odkaz na mn. položky pořadí 23 : 16,30000</t>
  </si>
  <si>
    <t>Odkaz na mn. položky pořadí 31 : 421,34302</t>
  </si>
  <si>
    <t>162701103R00</t>
  </si>
  <si>
    <t>Vodorovné přemístění výkopku z horniny 1 až 4, na vzdálenost přes 7 000  do 8 000 m</t>
  </si>
  <si>
    <t>167101101R00</t>
  </si>
  <si>
    <t>Nakládání, skládání, překládání neulehlého výkopku nakládání výkopku_x000D_
 do 100 m3, z horniny 1 až 4</t>
  </si>
  <si>
    <t>171201101R00</t>
  </si>
  <si>
    <t>Uložení sypaniny do násypů nezhutněných</t>
  </si>
  <si>
    <t>viz. technická zpráva</t>
  </si>
  <si>
    <t>Odkaz na mn. položky pořadí 46 : 347,20000</t>
  </si>
  <si>
    <t>174101101R00</t>
  </si>
  <si>
    <t>Zásyp sypaninou se zhutněním jam, šachet, rýh nebo kolem objektů v těchto vykopávkách</t>
  </si>
  <si>
    <t>z jakékoliv horniny s uložením výkopku po vrstvách,</t>
  </si>
  <si>
    <t>Odkaz na mn. položky pořadí 30 : 347,20000</t>
  </si>
  <si>
    <t>Odkaz na mn. položky pořadí 49 : 22,38802</t>
  </si>
  <si>
    <t>Odkaz na mn. položky pořadí 50 : 86,09000*0,5</t>
  </si>
  <si>
    <t>Odkaz na mn. položky pořadí 51 : 17,42000*0,5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</si>
  <si>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</si>
  <si>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</si>
  <si>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</si>
  <si>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0,65*(123,7+216,5+47,9)</t>
  </si>
  <si>
    <t>175101109R00</t>
  </si>
  <si>
    <t xml:space="preserve">Obsyp potrubí příplatek za prohození sypaniny </t>
  </si>
  <si>
    <t>včetně dodávky obsypového materiálu</t>
  </si>
  <si>
    <t>Odkaz na mn. položky pořadí 32 : 252,26500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</si>
  <si>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</si>
  <si>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</si>
  <si>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</si>
  <si>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</si>
  <si>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35 : 373,90000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</si>
  <si>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</si>
  <si>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</si>
  <si>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</si>
  <si>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108,5+73,9+9,4+90,4+42,9+48,8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</si>
  <si>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</si>
  <si>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</si>
  <si>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</si>
  <si>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viz. technická zpráva, výkresová část C</t>
  </si>
  <si>
    <t>183403153R00</t>
  </si>
  <si>
    <t>Obdělávání půdy hrabáním, v rovině nebo na svahu 1:5</t>
  </si>
  <si>
    <t>183405211R00</t>
  </si>
  <si>
    <t xml:space="preserve">Výsev trávníku hydroosevem výsev na ornici,  </t>
  </si>
  <si>
    <t>Odkaz na mn. položky pořadí 37 : 373,90000</t>
  </si>
  <si>
    <t>184102127R00</t>
  </si>
  <si>
    <t xml:space="preserve">Výsadba dřevin s balem průměr přes 800 do 1000 mm, na svahu přes 1:5 do 1:2,  </t>
  </si>
  <si>
    <t>kus</t>
  </si>
  <si>
    <t>do předem vyhloubené jamky se zalitím,</t>
  </si>
  <si>
    <t>Odkaz na mn. položky pořadí 41 : 1,00000</t>
  </si>
  <si>
    <t>184401122R00</t>
  </si>
  <si>
    <t>Příprava dřevin k přesazení průměr balu přes 800 do 1000 mm, na svahu přes 1:5 do 1:2</t>
  </si>
  <si>
    <t>bez výměny půdy v rýze, s vyhnojením organickými hnojivy, s balem,</t>
  </si>
  <si>
    <t>184502125R00</t>
  </si>
  <si>
    <t>Vyzvednutí dřeviny k přesazení s balem na svahu přes 1:5 do 1:2, průměr přes 800 do 1000 mm</t>
  </si>
  <si>
    <t>184807111R00</t>
  </si>
  <si>
    <t>Ochrana stromu bedněním zřízení bednění</t>
  </si>
  <si>
    <t>před poškozením stavebním provozem,</t>
  </si>
  <si>
    <t>Včetně řeziva.</t>
  </si>
  <si>
    <t>5*7</t>
  </si>
  <si>
    <t>184807112R00</t>
  </si>
  <si>
    <t>Ochrana stromu bedněním odstranění bednění</t>
  </si>
  <si>
    <t>Odkaz na mn. položky pořadí 42 : 35,00000</t>
  </si>
  <si>
    <t>199000002R00</t>
  </si>
  <si>
    <t>Poplatky za skládku horniny 1- 4, skupina 17 05 04 z Katalogu odpadů</t>
  </si>
  <si>
    <t>Odkaz na mn. položky pořadí 46 : 347,20000*-1</t>
  </si>
  <si>
    <t>119001421R00-01</t>
  </si>
  <si>
    <t>Dočasné zajištění kabelů - do počtu 3 kabelů, souběh</t>
  </si>
  <si>
    <t>Vlastní</t>
  </si>
  <si>
    <t>Indiv</t>
  </si>
  <si>
    <t>11,5+25,3</t>
  </si>
  <si>
    <t>199000002R00-01</t>
  </si>
  <si>
    <t>Poplatek za skládku horniny 1- 4 ze zeleně na mezideponii zhotovitele</t>
  </si>
  <si>
    <t>13,9+20,8+125+187,5</t>
  </si>
  <si>
    <t>00572460R</t>
  </si>
  <si>
    <t>směs travní technická</t>
  </si>
  <si>
    <t>kg</t>
  </si>
  <si>
    <t>SPCM</t>
  </si>
  <si>
    <t>Specifikace</t>
  </si>
  <si>
    <t>POL3_</t>
  </si>
  <si>
    <t>25</t>
  </si>
  <si>
    <t>58153304R01</t>
  </si>
  <si>
    <t>Písek technický KP 04 - kamenivo přírodní těžené frakce 0,0 až 4,0 mm; třída prané</t>
  </si>
  <si>
    <t>t</t>
  </si>
  <si>
    <t>Odkaz na mn. položky pořadí 32 : 252,26500*1,9</t>
  </si>
  <si>
    <t>58330002.AR</t>
  </si>
  <si>
    <t>Zemina stabilizační</t>
  </si>
  <si>
    <t xml:space="preserve">m3    </t>
  </si>
  <si>
    <t>Odkaz na mn. položky pořadí 17 : 20,64000</t>
  </si>
  <si>
    <t>Odkaz na mn. položky pořadí 121 : 1,74802</t>
  </si>
  <si>
    <t>58337333R</t>
  </si>
  <si>
    <t>štěrkopísek frakce 0,0 až 32,0 mm; třída A</t>
  </si>
  <si>
    <t>RTS 22/ I</t>
  </si>
  <si>
    <t>viz. technická zpráva a výkresová část dokumentace</t>
  </si>
  <si>
    <t>(37+13,1)*0,5</t>
  </si>
  <si>
    <t>((5,8+4,3+2,5+10,6+4,9+15,5)*0,45)*2</t>
  </si>
  <si>
    <t>((5,8+4,3+2,5+10,6+4,9+15,5)*0,25)*2</t>
  </si>
  <si>
    <t>58337370R</t>
  </si>
  <si>
    <t>štěrkopísek frakce 0,0 až 63,0 mm; třída C</t>
  </si>
  <si>
    <t>10,9*0,5</t>
  </si>
  <si>
    <t>((4,9+3,65)*0,45)*2</t>
  </si>
  <si>
    <t>((4,9+3,65)*0,25)*2</t>
  </si>
  <si>
    <t>11-01</t>
  </si>
  <si>
    <t>Pěší přemostění s oboustranným zábradlím a osvětlením</t>
  </si>
  <si>
    <t>viz. technická zpráva a situační výkresy C</t>
  </si>
  <si>
    <t>11-03</t>
  </si>
  <si>
    <t>Ochrana stávajících inženýrských sítí na stavbě</t>
  </si>
  <si>
    <t>soubor</t>
  </si>
  <si>
    <t>viz.technická zpráva a jednotlivá vyjádření správců sítí</t>
  </si>
  <si>
    <t>11-04</t>
  </si>
  <si>
    <t>Podkladní dřevěnné trámky pro dočasné podepření potrubí ve výkopu</t>
  </si>
  <si>
    <t>viz. technická zpráva a výkresová část C</t>
  </si>
  <si>
    <t>11-05</t>
  </si>
  <si>
    <t>Demontáž příslušenství šachet (ocelové vstupní žebříky, poklopy vč. rámu, atp.)</t>
  </si>
  <si>
    <t>11-06</t>
  </si>
  <si>
    <t>Demontáž uskladnění a zpětná montáž dopravního značení</t>
  </si>
  <si>
    <t>11-07</t>
  </si>
  <si>
    <t>Revize průtočnosti dešťových vpustí</t>
  </si>
  <si>
    <t>kontrola před započetím prací a po skončení realizace</t>
  </si>
  <si>
    <t>11-08</t>
  </si>
  <si>
    <t>Kontrolní zkoušky hotové vozovky (stanovení vlastnosti vrstev vývrtu hotové vozovky)</t>
  </si>
  <si>
    <t>11-09</t>
  </si>
  <si>
    <t>Kamerová zkouška kanalizace</t>
  </si>
  <si>
    <t>11-10</t>
  </si>
  <si>
    <t>Zatěžovací zkouška na obrusné vrstvě statická</t>
  </si>
  <si>
    <t>viz.technická zpráva</t>
  </si>
  <si>
    <t>11-11</t>
  </si>
  <si>
    <t>Zatěžovací zkouška na obrusné vrstvě lehká dynamika</t>
  </si>
  <si>
    <t>11-12</t>
  </si>
  <si>
    <t>Evidence zásahů do komunikací (EZA)</t>
  </si>
  <si>
    <t>11-13</t>
  </si>
  <si>
    <t>CBR test zeminy (určení vhodnosti zeminy pro zásyp)</t>
  </si>
  <si>
    <t>11-14</t>
  </si>
  <si>
    <t>Sítový rozbor zeminy</t>
  </si>
  <si>
    <t>11-16</t>
  </si>
  <si>
    <t>Kontrola dotčených armatur, hydranty, šoupata před a po dokončení stavby, vody, kanalizace</t>
  </si>
  <si>
    <t>Včetně vyhotovení protokolu a kontrole. Viz jednotlivá vyjádření</t>
  </si>
  <si>
    <t>11-17</t>
  </si>
  <si>
    <t>Těžké přemostění s oboustranným zábradlím a osvětlením</t>
  </si>
  <si>
    <t>Silniční přejezdy s min nosností 40 tun.</t>
  </si>
  <si>
    <t>Fixovány do komunikace.</t>
  </si>
  <si>
    <t>11-18</t>
  </si>
  <si>
    <t>Zazdění stávajících topných kanálů před zakoposováním</t>
  </si>
  <si>
    <t>4</t>
  </si>
  <si>
    <t>11-20</t>
  </si>
  <si>
    <t>Dopravní značení - montáž, demontáž, pronájem, doprava</t>
  </si>
  <si>
    <t>11-21</t>
  </si>
  <si>
    <t>Vytyčení inženýrských sítí</t>
  </si>
  <si>
    <t>11-22</t>
  </si>
  <si>
    <t>Geodetické zaměření trasy potrubí</t>
  </si>
  <si>
    <t>11-23</t>
  </si>
  <si>
    <t>Pronájem neprůhledného oplocení výkopu, výšky 2 m, včetně dopravy, montáže a demontáže</t>
  </si>
  <si>
    <t>kus/den</t>
  </si>
  <si>
    <t>441,3</t>
  </si>
  <si>
    <t>Koeficient : 0,5*90</t>
  </si>
  <si>
    <t>11-24</t>
  </si>
  <si>
    <t>Provedení zapravení prostupů pro PI potrubí, materiálové náklady nejsou součástí této položky</t>
  </si>
  <si>
    <t>viz. technická zpráva a výkresová část D</t>
  </si>
  <si>
    <t>11-25</t>
  </si>
  <si>
    <t>Provedení zapravení prostupů pro kabelové vedení, materiálové náklady nejsou součástí této položky</t>
  </si>
  <si>
    <t>11-27</t>
  </si>
  <si>
    <t>Úklid budov</t>
  </si>
  <si>
    <t>11-28</t>
  </si>
  <si>
    <t>Kompletní vyčištění stávajících šachet, topného kanálu</t>
  </si>
  <si>
    <t>11-40</t>
  </si>
  <si>
    <t>Demontáž uskladnění a zpětná montáž stávající lavičky - městský mobiliář</t>
  </si>
  <si>
    <t>11-41</t>
  </si>
  <si>
    <t>Ochrana stávající lampy VO, včetně dočasného zajištění</t>
  </si>
  <si>
    <t>Stávající veřejné osvětlení bude demontováno, aby mohlo být VO po provedení teplovodního potrubí vráceno na původní místo.</t>
  </si>
  <si>
    <t>viz. jednotlivá vyjádření</t>
  </si>
  <si>
    <t>273323611RT6</t>
  </si>
  <si>
    <t>Beton základových desek železový vodostavební třídy C 30/37, stupeň vlivu prostředí XF4, odolnost proti střídavému působení mrazu</t>
  </si>
  <si>
    <t>801-1</t>
  </si>
  <si>
    <t>bez dodávky a uložení výztuže</t>
  </si>
  <si>
    <t>Včetně vytvoření dilatačních spár okolo poklopů se zaplněním.</t>
  </si>
  <si>
    <t>- viz technická zpráva a výkresová část D</t>
  </si>
  <si>
    <t>- šachta Š3 - osazení nových poklopů</t>
  </si>
  <si>
    <t>3*0,055</t>
  </si>
  <si>
    <t>274361921RT8</t>
  </si>
  <si>
    <t>Výztuž základových pasů ze svařovaných sítí ze svařovaných sítí,  , drát d 8,0 mm, oka 100 x 100 mm</t>
  </si>
  <si>
    <t>0,08</t>
  </si>
  <si>
    <t>279321312R00</t>
  </si>
  <si>
    <t>Beton základových zdí železový třídy C 20/25</t>
  </si>
  <si>
    <t>bez výztuže</t>
  </si>
  <si>
    <t>- zapravení prostupů do napojovaných objektů, šachty.</t>
  </si>
  <si>
    <t>Odkaz na mn. položky pořadí 122 : 3,25000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</si>
  <si>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</si>
  <si>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</si>
  <si>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</si>
  <si>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- vstupy do napojovaných objektů</t>
  </si>
  <si>
    <t>5*1*2+1,8</t>
  </si>
  <si>
    <t>279351106R00</t>
  </si>
  <si>
    <t>Bednění základových zdí oboustranné, odstranění</t>
  </si>
  <si>
    <t>Včetně  očištění, vytřídění a uložení bednicího materiálu.</t>
  </si>
  <si>
    <t>Odkaz na mn. položky pořadí 81 : 11,80000</t>
  </si>
  <si>
    <t>279361821R00</t>
  </si>
  <si>
    <t>Výztuž základových zdí z betonářské oceli 10 505(R)</t>
  </si>
  <si>
    <t>včetně distančních prvků</t>
  </si>
  <si>
    <t>0,01*3</t>
  </si>
  <si>
    <t>614471715R00</t>
  </si>
  <si>
    <t>Vyspravení vnitřních betonových a železobetonových konstrukcí a panelů cementovou maltou adhezní můstek a nátěr antikorozní pro jakoukoliv velikost opravované plochy</t>
  </si>
  <si>
    <t>801-4</t>
  </si>
  <si>
    <t>273313311R01</t>
  </si>
  <si>
    <t>Beton prostý C 8/10 - hrázky okolo výkopů, vč. odstranění</t>
  </si>
  <si>
    <t>Viz technická zpráva a výkresová část C, D</t>
  </si>
  <si>
    <t>0,4</t>
  </si>
  <si>
    <t>58591597R</t>
  </si>
  <si>
    <t>lepicí malta vyrovnávací, omítka, armovací; cementová; pro interiér i exteriér; zrnitost 0,00 až 0,70 mm; součinitel tepelné vodivosti 0,540 W/mK; µ 20,00; pevnost v tlaku 6,00 MPa</t>
  </si>
  <si>
    <t>12*2,5*5</t>
  </si>
  <si>
    <t>564271111R00</t>
  </si>
  <si>
    <t>Podklad nebo podsyp ze štěrkopísku tloušťka po zhutnění 250 mm</t>
  </si>
  <si>
    <t>s rozprostřením, vlhčením a zhutněním</t>
  </si>
  <si>
    <t>1,9+4,5+31,7+20+13,2+14,3</t>
  </si>
  <si>
    <t>564831111R00</t>
  </si>
  <si>
    <t>Podklad ze štěrkodrti s rozprostřením a zhutněním frakce 0-63 mm, tloušťka po zhutnění 100 mm</t>
  </si>
  <si>
    <t>4,2+9,8+2,8</t>
  </si>
  <si>
    <t>564861111R00</t>
  </si>
  <si>
    <t>Podklad ze štěrkodrti s rozprostřením a zhutněním frakce 0-63 mm, tloušťka po zhutnění 200 mm</t>
  </si>
  <si>
    <t>565131111R00</t>
  </si>
  <si>
    <t>Podklad z kameniva obaleného asfaltem ACP 16+, v pruhu šířky do 3 m, třídy 1, tloušťka po zhutnění 50 mm</t>
  </si>
  <si>
    <t>s rozprostřením a zhutněním</t>
  </si>
  <si>
    <t>Asfaltobeton - ložná vrstva ACP16+ tl. 50 mm</t>
  </si>
  <si>
    <t>565151111R00</t>
  </si>
  <si>
    <t>Podklad z kameniva obaleného asfaltem ACP 16+ až ACP 22+, v pruhu šířky do 3 m, třídy 1, tloušťka po zhutnění 70 mm</t>
  </si>
  <si>
    <t>Asfaltobeton - ložná vrstva ACP16+ tl. 70 mm</t>
  </si>
  <si>
    <t>573111112R00</t>
  </si>
  <si>
    <t>Postřik živičný infiltrační s posypem kamenivem v množství 1 kg/m2</t>
  </si>
  <si>
    <t>z asfaltu silničního</t>
  </si>
  <si>
    <t>573211111R00</t>
  </si>
  <si>
    <t>Postřik živičný spojovací bez posypu kamenivem z asfaltu silničního, v množství od 0,5 do 0,7 kg/m2</t>
  </si>
  <si>
    <t>577141112R00</t>
  </si>
  <si>
    <t>Beton asfaltový s rozprostřením a zhutněním v pruhu šířky do 3 m, ACO 11+ nebo ACO 16+, tloušťky 50 mm, plochy přes 1000 m2</t>
  </si>
  <si>
    <t>Asfaltobeton - obrusná vrstva ACO11+ 50/70 tl. 50 mm</t>
  </si>
  <si>
    <t>4,9+11,5+3,3</t>
  </si>
  <si>
    <t>577141212R00</t>
  </si>
  <si>
    <t>Beton asfaltový s rozprostřením a zhutněním v pruhu šířky do 3 m, ACO 8 nebo ACO 11 nebo ACO 16, tloušťky 50 mm, plochy přes 1000 m2</t>
  </si>
  <si>
    <t>Asfaltobeton - obrusná vrstva ACO8 50/70 tl. 50 mm</t>
  </si>
  <si>
    <t>12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</si>
  <si>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</si>
  <si>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</si>
  <si>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</si>
  <si>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2,3+5,1+31,7+24+15,3+15,7</t>
  </si>
  <si>
    <t>596215029R00</t>
  </si>
  <si>
    <t>Kladení zámkové dlažby do drtě příplatek za více tvarů dlažby tloušťky 60 mm</t>
  </si>
  <si>
    <t>564861111R00-01</t>
  </si>
  <si>
    <t>Podklad ze štěrkodrti po zhutnění tloušťky 20 cm, stěrkodrť frakce 8-16 mm</t>
  </si>
  <si>
    <t>11,2</t>
  </si>
  <si>
    <t>59245020R</t>
  </si>
  <si>
    <t>dlažba betonová zámková, dvouvrstvá; kost; šedá; l = 200 mm; š = 165 mm; tl. 60,0 mm</t>
  </si>
  <si>
    <t>Odkaz na mn. položky pořadí 96 : 94,10000*0,15</t>
  </si>
  <si>
    <t>61-03</t>
  </si>
  <si>
    <t>Lokální vyspravení stěn, stropů a podlah, v napojovaných objektech</t>
  </si>
  <si>
    <t xml:space="preserve"> - vyspravení konstrukcí stěn, stropů a podlah dotčených demontážemi a montážemi,</t>
  </si>
  <si>
    <t xml:space="preserve"> - uvedení dotčených konstrukcí do původního stavu,</t>
  </si>
  <si>
    <t xml:space="preserve"> - vč. následného opatření dotčených ploch malbou disperzní interiérová, 1barevná, 2x nátěr, 1x penetrace,</t>
  </si>
  <si>
    <t>viz TZ a výkresová část</t>
  </si>
  <si>
    <t>622300172RT3</t>
  </si>
  <si>
    <t>Těsnicí prvky exteriér, montáž včetně dodávky, pro spáru šířky 7-12 mm</t>
  </si>
  <si>
    <t>Vytvoření plynotěsněho prostupu do objektu.</t>
  </si>
  <si>
    <t>5*2,8</t>
  </si>
  <si>
    <t>622390110R00</t>
  </si>
  <si>
    <t>Montáž zateplovacího systému suterén, polystyren, bez povrchové úpravy</t>
  </si>
  <si>
    <t>Odkaz na mn. položky pořadí 103 : 12,50000</t>
  </si>
  <si>
    <t>283763606R</t>
  </si>
  <si>
    <t>deska izolační tuhá; extrudovaný polystyren; povrch hladký, zhutnělý; rovná hrana; tl. 100,0 mm; součinitel tepelné vodivosti 0,036 W/mK; R = 2,780 m2K/W; obj. hmotnost 35,00 kg/m3</t>
  </si>
  <si>
    <t>RTS 18/ I</t>
  </si>
  <si>
    <t>5*2,5</t>
  </si>
  <si>
    <t>Odkaz na mn. položky pořadí 103 : 12,50000*12</t>
  </si>
  <si>
    <t>899102111RT2</t>
  </si>
  <si>
    <t>Osazení poklopů litinových a ocelových včetně dodávky poklopu litinového s rámem   čtyřhranného 600 x 600 mm</t>
  </si>
  <si>
    <t>827-1</t>
  </si>
  <si>
    <t>- viz technická zpráva a výkresová část D (vzor Veolia a.s.)</t>
  </si>
  <si>
    <t/>
  </si>
  <si>
    <t>Dodávka poklopů dle standardů provozovatele akce Veolia a.s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</si>
  <si>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</si>
  <si>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</si>
  <si>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</si>
  <si>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Odkaz na mn. položky pořadí 8 : 55,10000</t>
  </si>
  <si>
    <t>Odkaz na mn. položky pořadí 9 : 29,60000</t>
  </si>
  <si>
    <t>919731121R00</t>
  </si>
  <si>
    <t>Zarovnání styčné plochy podkladu nebo krytu živičné, tloušťky do 50 mm</t>
  </si>
  <si>
    <t>podél vybourané části komunikace nebo zpevněné plochy</t>
  </si>
  <si>
    <t>Odkaz na mn. položky pořadí 108 : 77,80000</t>
  </si>
  <si>
    <t>919735111R00</t>
  </si>
  <si>
    <t>Řezání stávajících krytů nebo podkladů živičných, hloubky do  50 mm</t>
  </si>
  <si>
    <t>včetně spotřeby vody</t>
  </si>
  <si>
    <t>2*(14,9+15+9)</t>
  </si>
  <si>
    <t>11163611R</t>
  </si>
  <si>
    <t>asfaltová zálivka zpracování za horka; bod měknutí nad 85 °C; skupenství při 20°C tuhá hmota; hustota při 25°C 1 000 kg/m3; nerozpustný ve vodě; hořlavý; bod hoření nad 300 °C; černý</t>
  </si>
  <si>
    <t>0,05</t>
  </si>
  <si>
    <t>59217410R</t>
  </si>
  <si>
    <t>obrubník chodníkový materiál beton; l = 1000,0 mm; š = 100,0 mm; h = 250,0 mm; barva šedá</t>
  </si>
  <si>
    <t>Odkaz na mn. položky pořadí 8 : 55,10000*0,1</t>
  </si>
  <si>
    <t>59217450R</t>
  </si>
  <si>
    <t>obrubník silniční materiál beton; l = 1000,0 mm; š = 150,0 mm; h = 250,0 mm; barva šedá</t>
  </si>
  <si>
    <t>Odkaz na mn. položky pořadí 9 : 29,60000*0,1</t>
  </si>
  <si>
    <t>936451111R00</t>
  </si>
  <si>
    <t>Výplň cementopopílkovou suspenzí  dutin 1,0 MPa</t>
  </si>
  <si>
    <t>11+12,65</t>
  </si>
  <si>
    <t>965042141RT1</t>
  </si>
  <si>
    <t>Bourání podkladů pod dlažby nebo litých celistvých dlažeb a mazanin  betonových nebo z litého asfaltu, tloušťky do 100 mm, plochy přes 4 m2</t>
  </si>
  <si>
    <t>801-3</t>
  </si>
  <si>
    <t>((47,2+132,5)+(38,9+60,4+6,2+8,8))*0,05+1,6</t>
  </si>
  <si>
    <t>970051060R00</t>
  </si>
  <si>
    <t>Jádrové vrtání, kruhové prostupy v železobetonu jádrové vrtání , do D 60 mm</t>
  </si>
  <si>
    <t>0,45*5*3</t>
  </si>
  <si>
    <t>976085311R00</t>
  </si>
  <si>
    <t>Vybourání madel, objímek, rámů, mříží apod. kanalizačních rámů litinových, z rýhovaného plechu nebo betonových včetně poklopů nebo mříží_x000D_
 plochy do 0,6 m2</t>
  </si>
  <si>
    <t>3*3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</si>
  <si>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</si>
  <si>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</si>
  <si>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</si>
  <si>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</si>
  <si>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</si>
  <si>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979097012R00</t>
  </si>
  <si>
    <t>Odvoz suti a vybouraných hmot na skládku pronájem kontejneru na suť</t>
  </si>
  <si>
    <t xml:space="preserve">den   </t>
  </si>
  <si>
    <t>30*5</t>
  </si>
  <si>
    <t>96-01</t>
  </si>
  <si>
    <t>Bourání ŽB zákrytových desek topného kanálu IZE</t>
  </si>
  <si>
    <t>Bourání stropu topného kanálu,</t>
  </si>
  <si>
    <t>viz technická zpráva a výkresová část C</t>
  </si>
  <si>
    <t>1500x2000x170 (od Š3 po Š7) - 77 ks : 0,51*77</t>
  </si>
  <si>
    <t>1500x1400x170 (přípojky) - 61 ks : 0,357*61</t>
  </si>
  <si>
    <t>909      R00</t>
  </si>
  <si>
    <t>Hzs-nezmeritelne stavebni prace</t>
  </si>
  <si>
    <t>Prav.M</t>
  </si>
  <si>
    <t>HZS</t>
  </si>
  <si>
    <t>POL10_</t>
  </si>
  <si>
    <t>Přípomocné práce pro zhotovení prostupu do napojovaných objektů.</t>
  </si>
  <si>
    <t>12*5</t>
  </si>
  <si>
    <t>981511111R00</t>
  </si>
  <si>
    <t>Demolice konstrukcí objektů postupným rozebíráním, z cihel, tvárnic, kamene, zdiva smíšeného nebo hrázděného na maltu vápennou nebo vápenocementovou</t>
  </si>
  <si>
    <t>800-6</t>
  </si>
  <si>
    <t>Bourání přízdívek (z plných cihel) topných kanálů, šachet a prostupů napojovaných objektů.</t>
  </si>
  <si>
    <t>Bourání přízdívek z plných cihel okolo šachet, výplňového zdiva prostupů napojovaných objektů : ((5*2,5)*53)/379</t>
  </si>
  <si>
    <t>981511114R00</t>
  </si>
  <si>
    <t>Demolice konstrukcí objektů postupným rozebíráním, ze železobetonu</t>
  </si>
  <si>
    <t>Vytvoření prostupů do napojovaných objektů, šachty Š3 pro nové teplovodní vedení.</t>
  </si>
  <si>
    <t>0,65*5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</si>
  <si>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</si>
  <si>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</si>
  <si>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</si>
  <si>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Viz technická zpráva a výkresová část D</t>
  </si>
  <si>
    <t>Odkaz na mn. položky pořadí 127 : 12,50000</t>
  </si>
  <si>
    <t>711142559RZ2</t>
  </si>
  <si>
    <t xml:space="preserve">Provedení izolace proti zemní vlhkosti pásy přitavením svislá, 2 vrstvy, s dodávkou izolačního pásu se skleněnou nebo polyesterovou vložkou,  </t>
  </si>
  <si>
    <t>711140102R00</t>
  </si>
  <si>
    <t>Odstranění izolace proti vodě - pásy přitavením vodorovné, 2 vrstvy</t>
  </si>
  <si>
    <t>Viz technická zpráva a výkresová část C</t>
  </si>
  <si>
    <t>Odstranění vodorovné stávající hydroziolace tělesa topného kanálu, šachet.</t>
  </si>
  <si>
    <t>Odstranění vodorovné stávající hydroziolace kanálového tělesa, šachet : (47,2+132,5)+(38,9+60,4+6,2+8,8)+3,5*3,5+3,7*3,2+63,6</t>
  </si>
  <si>
    <t>711140202R00</t>
  </si>
  <si>
    <t>Odstranění izolace proti vodě - pásy přitavením svislé, 2 vrstvy</t>
  </si>
  <si>
    <t>Odstranění svislé stávající hydroziolace tělesa topného kanálu, šachet, míst prostupů do napojovaných objektů a šachty Š3.</t>
  </si>
  <si>
    <t>Odstranění svislé stávající hydroziolace šachet, kanálového tělesa : 3,5*4*1,5+3,7*2*1,5+3,2*2*1,5+5*2*(1*1,5)+11,4</t>
  </si>
  <si>
    <t>Odstranění svislé stávající hydroziolace napojovaných objektů : 5*2,5</t>
  </si>
  <si>
    <t>711212111R00</t>
  </si>
  <si>
    <t>Izolace proti vodě nátěr podkladní pod hydroizolační stěrky</t>
  </si>
  <si>
    <t>711142560RZ2</t>
  </si>
  <si>
    <t>Napojení na stávající hydroizolaci napojovaných objektů, šachty Š3</t>
  </si>
  <si>
    <t>767995104R00</t>
  </si>
  <si>
    <t>Výroba a montáž atypických kovovových doplňků staveb hmotnosti přes 20 do 50 kg</t>
  </si>
  <si>
    <t>800-767</t>
  </si>
  <si>
    <t>Zhotovení pomocných a kotvících konstrukcí pro osazení nových šachetních žebříků, poklopů s rámy, kotvení uchycení trubních rozvodů a armatur v šachtách, apod.</t>
  </si>
  <si>
    <t>45</t>
  </si>
  <si>
    <t>767-01</t>
  </si>
  <si>
    <t>Ocelový žebřík, žárově zinkovaný, včetně uchycení a montáže</t>
  </si>
  <si>
    <t>- Typizovaný</t>
  </si>
  <si>
    <t>- šachta Š3</t>
  </si>
  <si>
    <t>767-02</t>
  </si>
  <si>
    <t>Pomocný materiál pro montáž nových komponent šachty Š3</t>
  </si>
  <si>
    <t xml:space="preserve"> - viz technická zpráva a výkresová část D</t>
  </si>
  <si>
    <t xml:space="preserve"> - šachta Š3</t>
  </si>
  <si>
    <t>005241010R</t>
  </si>
  <si>
    <t xml:space="preserve">Dokumentace skutečného provedení 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</si>
  <si>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</si>
  <si>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</si>
  <si>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</si>
  <si>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</si>
  <si>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M46-01</t>
  </si>
  <si>
    <t>Sonda pro vyhledání stávajících inženýrských sítí - výkop</t>
  </si>
  <si>
    <t>Před započetím výkopových prací bude hloubka teplovodu Veolia a.s. ověřena kopanou sondou.</t>
  </si>
  <si>
    <t>979087212R00</t>
  </si>
  <si>
    <t>Nakládání na dopravní prostředky suti</t>
  </si>
  <si>
    <t>pro vodorovnou dopravu</t>
  </si>
  <si>
    <t>Odkaz na mn. položky pořadí 139 : 3,15518</t>
  </si>
  <si>
    <t>Odkaz na mn. položky pořadí 140 : 55,83024</t>
  </si>
  <si>
    <t>Odkaz na mn. položky pořadí 141 : 203,92902</t>
  </si>
  <si>
    <t>Odkaz na mn. položky pořadí 142 : 7,84080</t>
  </si>
  <si>
    <t>Odkaz na mn. položky pořadí 143 : 4,54784</t>
  </si>
  <si>
    <t>Odkaz na mn. položky pořadí 144 : 2,50000</t>
  </si>
  <si>
    <t>Odkaz na mn. položky pořadí 135 : 73,44700</t>
  </si>
  <si>
    <t>979089001R00</t>
  </si>
  <si>
    <t xml:space="preserve">Poplatek za uložení </t>
  </si>
  <si>
    <t>Odkaz na dem. hmot. položky pořadí 2 : 10,35100</t>
  </si>
  <si>
    <t>Odkaz na dem. hmot. položky pořadí 3 : 3,69600</t>
  </si>
  <si>
    <t>Odkaz na dem. hmot. položky pořadí 4 : 12,32000</t>
  </si>
  <si>
    <t>Odkaz na dem. hmot. položky pořadí 5 : 47,08000</t>
  </si>
  <si>
    <t>979082111R00</t>
  </si>
  <si>
    <t>Vnitrostaveništní doprava suti a vybouraných hmot do 10 m</t>
  </si>
  <si>
    <t>Odkaz na mn. položky pořadí 134 : 351,25008</t>
  </si>
  <si>
    <t>979083117R00</t>
  </si>
  <si>
    <t>Vodorovné přemístění suti přes 5000 m do 6000 m</t>
  </si>
  <si>
    <t>včetně naložení na dopravní prostředek a složení,</t>
  </si>
  <si>
    <t>979083191R00</t>
  </si>
  <si>
    <t>Vodorovné přemístění suti za každých dalších započatých 1000 m přes 6000 m</t>
  </si>
  <si>
    <t>Odkaz na mn. položky pořadí 137 : 351,25008</t>
  </si>
  <si>
    <t>979990101R00</t>
  </si>
  <si>
    <t>Poplatek za skládku směsi betonu a cihel do 30x30 cm, skupina 17 01 01 a 17 01 02 z Katalogu odpadů</t>
  </si>
  <si>
    <t>Odkaz na dem. hmot. položky pořadí 121 : 3,15518</t>
  </si>
  <si>
    <t>979990103R00</t>
  </si>
  <si>
    <t>Poplatek za skládku beton do 30x30 cm, skupina 17 01 01 z Katalogu odpadů</t>
  </si>
  <si>
    <t>Odkaz na hmot. položky pořadí 85 : 1,01000</t>
  </si>
  <si>
    <t>Odkaz na hmot. položky pořadí 99 : 2,47730</t>
  </si>
  <si>
    <t>Odkaz na hmot. položky pořadí 106 : 15,92360</t>
  </si>
  <si>
    <t>Odkaz na hmot. položky pořadí 110 : 0,31958</t>
  </si>
  <si>
    <t>Odkaz na hmot. položky pořadí 111 : 0,23976</t>
  </si>
  <si>
    <t>Odkaz na dem. hmot. položky pořadí 113 : 35,86000</t>
  </si>
  <si>
    <t>979990108R00</t>
  </si>
  <si>
    <t>Poplatek za skládku železobeton, skupina 17 01 01 z Katalogu odpadů</t>
  </si>
  <si>
    <t>Odkaz na dem. hmot. položky pořadí 17 : 49,53600</t>
  </si>
  <si>
    <t>Odkaz na dem. hmot. položky pořadí 114 : 0,04772</t>
  </si>
  <si>
    <t>Odkaz na dem. hmot. položky pořadí 119 : 146,51280</t>
  </si>
  <si>
    <t>Odkaz na dem. hmot. položky pořadí 122 : 7,83250</t>
  </si>
  <si>
    <t>979990112R00</t>
  </si>
  <si>
    <t>Poplatek za skládku obalované kamenivo, asfalt, kusovost do 300 x 300 mm, skupina 17 03 02 z Katalogu odpadů</t>
  </si>
  <si>
    <t>Odkaz na dem. hmot. položky pořadí 6 : 4,80700</t>
  </si>
  <si>
    <t>Odkaz na dem. hmot. položky pořadí 7 : 3,03380</t>
  </si>
  <si>
    <t>979990121R00</t>
  </si>
  <si>
    <t>Poplatek za skládku asfaltové pásy, skupina 17 03 02 z Katalogu odpadů</t>
  </si>
  <si>
    <t>Odkaz na dem. hmot. položky pořadí 125 : 3,71766</t>
  </si>
  <si>
    <t>Odkaz na dem. hmot. položky pořadí 126 : 0,83018</t>
  </si>
  <si>
    <t>979999999R00</t>
  </si>
  <si>
    <t>Poplatek za skládku za recyklaci, suti s 10 % příměsi dřeva, plastu apod.,  , skupina 17 01 07 z Katalogu odpadů</t>
  </si>
  <si>
    <t>2,5</t>
  </si>
  <si>
    <t>SUM</t>
  </si>
  <si>
    <t xml:space="preserve"> - odvoz výkopku horniny 1-4 ze zeleně na mezideponii zhotovitele pro následný zásyp jam, rýh a šachet se zhutněním</t>
  </si>
  <si>
    <t>END</t>
  </si>
  <si>
    <t>388996111R00</t>
  </si>
  <si>
    <t>Trubky tělesa trubkového kabelovodu chránička kabelu z HDPE, do DN 63 mm, v otevřeném výkopu</t>
  </si>
  <si>
    <t>828-1</t>
  </si>
  <si>
    <t>(chránička typ KOPOFLEX v souběhu, křížení PI potrubí s kabelovým vedením)</t>
  </si>
  <si>
    <t>Včetně spojovacího materiálu.</t>
  </si>
  <si>
    <t>11,5+24,2</t>
  </si>
  <si>
    <t>Odkaz na mn. položky pořadí 111 : 47,20000</t>
  </si>
  <si>
    <t>871812111R00</t>
  </si>
  <si>
    <t>Pokládka potrubí pluhem Příplatek za zaměření GPS během pokládky</t>
  </si>
  <si>
    <t>, : 187,3</t>
  </si>
  <si>
    <t>86-01</t>
  </si>
  <si>
    <t>Předizolované potrubí včetně veškerého příslušenství (ohyby, ukončovací prvky, armatury, t-kusy, atp)</t>
  </si>
  <si>
    <t>- Technické a fyzikální vlastnosti viz technická zpráva.</t>
  </si>
  <si>
    <t>- Kompletní dodávka předizolovaného potrubí v rozsahu celé trasy. Viz výkres D.2-02_Montážní schéma, C.2_Koordinační situace</t>
  </si>
  <si>
    <t>86-02</t>
  </si>
  <si>
    <t>Doprava PIP, včetně vyložení z nákladního automobilu a balného</t>
  </si>
  <si>
    <t>viz technická zpráva</t>
  </si>
  <si>
    <t>86-09</t>
  </si>
  <si>
    <t>Vypuštění stávajícího teplovodního potrubí</t>
  </si>
  <si>
    <t>86-10</t>
  </si>
  <si>
    <t>Napuštění nového teplovodního potrubí</t>
  </si>
  <si>
    <t>86-19</t>
  </si>
  <si>
    <t>Uvedení do provozu</t>
  </si>
  <si>
    <t>89-12</t>
  </si>
  <si>
    <t>Napojení nového teplovodního potrubí na stávající</t>
  </si>
  <si>
    <t>viz technická zpráva a výkresová část</t>
  </si>
  <si>
    <t>86-30</t>
  </si>
  <si>
    <t>PIP, rozvoz po trase, tyče max. 12 m</t>
  </si>
  <si>
    <t>Odkaz na mn. položky pořadí 87 : 171,30000</t>
  </si>
  <si>
    <t>Odkaz na mn. položky pořadí 88 : 70,70000</t>
  </si>
  <si>
    <t>Odkaz na mn. položky pořadí 89 : 132,90000</t>
  </si>
  <si>
    <t>171156018500R</t>
  </si>
  <si>
    <t>Jeřáb automobilní GROWE TMS 475</t>
  </si>
  <si>
    <t>STROJ</t>
  </si>
  <si>
    <t>Stroj</t>
  </si>
  <si>
    <t>POL6_</t>
  </si>
  <si>
    <t>910      R00</t>
  </si>
  <si>
    <t>Hzs - predbezne obhlidky a revize</t>
  </si>
  <si>
    <t>4*5</t>
  </si>
  <si>
    <t>0R</t>
  </si>
  <si>
    <t>materiál drobný</t>
  </si>
  <si>
    <t>Kč</t>
  </si>
  <si>
    <t>Drobný instalační materiál, spojovací materiál, konektory, štítky, vývodky, kabelový managment, lišty, podložky, matice, šrouby, měděné dráty červené a modré barvy, atd.</t>
  </si>
  <si>
    <t>5000</t>
  </si>
  <si>
    <t>966077111R00</t>
  </si>
  <si>
    <t>Odstranění různých konstrukcí odstranění doplňkových ocelových konstrukcí, hmotnosti do 20 kg</t>
  </si>
  <si>
    <t>821-1</t>
  </si>
  <si>
    <t>na mostech kamenných nebo betonových,</t>
  </si>
  <si>
    <t>Odstranění stávajícího uchycení potrubí v topném kanálu.</t>
  </si>
  <si>
    <t>Odkaz na mn. položky pořadí 26 : 319,55000*0,5</t>
  </si>
  <si>
    <t>Odkaz na mn. položky pořadí 28 : 319,55000*0,5</t>
  </si>
  <si>
    <t>Odkaz na mn. položky pořadí 29 : 42,50000*0,5</t>
  </si>
  <si>
    <t>Odkaz na mn. položky pořadí 30 : 145,70000*0,5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</si>
  <si>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</si>
  <si>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</si>
  <si>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</si>
  <si>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Odkaz na dem. hmot. položky pořadí 26 : 1,70001</t>
  </si>
  <si>
    <t>Odkaz na dem. hmot. položky pořadí 28 : 2,68742</t>
  </si>
  <si>
    <t>979951112R00</t>
  </si>
  <si>
    <t>Výkup kovů železný šrot, tloušťky nad 4 mm</t>
  </si>
  <si>
    <t>Odkaz na dem. hmot. položky pořadí 13 : 0,41365</t>
  </si>
  <si>
    <t>Odkaz na dem. hmot. položky pořadí 29 : 0,58820</t>
  </si>
  <si>
    <t>Odkaz na dem. hmot. položky pořadí 30 : 3,43706</t>
  </si>
  <si>
    <t>Odkaz na dem. hmot. položky pořadí 42 : 0,01400</t>
  </si>
  <si>
    <t>Odkaz na dem. hmot. položky pořadí 43 : 0,39000</t>
  </si>
  <si>
    <t>Odkaz na dem. hmot. položky pořadí 44 : 0,16600</t>
  </si>
  <si>
    <t>998272201R00</t>
  </si>
  <si>
    <t>Přesun hmot pro trubní vedení z ocelových trub v otevřeném výkopu</t>
  </si>
  <si>
    <t>svařovaných (vodovody, plynovody, teplovody, shybky, produktovody - 827 1.2, 827 2.2, 827 4.2, 827 5.2, 827 6.2) včetně drobných objektů,</t>
  </si>
  <si>
    <t>na vzdálenost 100 m</t>
  </si>
  <si>
    <t>Odkaz na mn. položky pořadí 87 : 171,30000*0,0078</t>
  </si>
  <si>
    <t>Odkaz na mn. položky pořadí 88 : 70,70000*0,0141</t>
  </si>
  <si>
    <t>Odkaz na mn. položky pořadí 89 : 132,90000*0,0171</t>
  </si>
  <si>
    <t>713400841R00</t>
  </si>
  <si>
    <t>Odstranění tepelné izolace potrubí z vláknitých materiálů  s konstrukcí bez povrchové úpravy</t>
  </si>
  <si>
    <t>800-713</t>
  </si>
  <si>
    <t>Odkaz na mn. položky pořadí 26 : 319,55000*0,5024</t>
  </si>
  <si>
    <t>Odkaz na mn. položky pořadí 28 : 319,54999*0,59346</t>
  </si>
  <si>
    <t>Odkaz na mn. položky pořadí 29 : 42,50000*0,92002</t>
  </si>
  <si>
    <t>Odkaz na mn. položky pořadí 30 : 145,70000*1,00166</t>
  </si>
  <si>
    <t>713400991R00</t>
  </si>
  <si>
    <t>Oprava izolace potrubí příplatek k ceně izolací potrubí s povrchovou úpravou za správkový kus vyspravení  ostatní</t>
  </si>
  <si>
    <t>Napojení na stávající teplovod v šachtě Š3.</t>
  </si>
  <si>
    <t>713-01</t>
  </si>
  <si>
    <t>Izolace potrubí pouzdry z minerální vlny s AL polepem vnitřní průměr 76 mm, tl. 50 mm, vč. montáže</t>
  </si>
  <si>
    <t>Odkaz na mn. položky pořadí 27 : 8,55000</t>
  </si>
  <si>
    <t>713-12</t>
  </si>
  <si>
    <t>Izolační pouzdro na armatury, DN 65, vč. montáže</t>
  </si>
  <si>
    <t>Odkaz na mn. položky pořadí 47 : 8,00000</t>
  </si>
  <si>
    <t>713-15</t>
  </si>
  <si>
    <t>Izolační pouzdro na armatury, DN125, vč. montáže</t>
  </si>
  <si>
    <t>Odkaz na mn. položky pořadí 46 : 2,00000</t>
  </si>
  <si>
    <t>998713101R00</t>
  </si>
  <si>
    <t>Přesun hmot pro izolace tepelné v objektech výšky do 6 m</t>
  </si>
  <si>
    <t>Přesun hmot</t>
  </si>
  <si>
    <t>POL7_</t>
  </si>
  <si>
    <t>50 m vodorovně</t>
  </si>
  <si>
    <t>998713192R00</t>
  </si>
  <si>
    <t>Přesun hmot pro izolace tepelné příplatek k ceně za zvětšený přesun přes vymezenou největší dopravní vzdálenost za vzdálenost do 100 m</t>
  </si>
  <si>
    <t>732199100RM1</t>
  </si>
  <si>
    <t>Montáž orientačních štítků s dodávkou orientačního štítku</t>
  </si>
  <si>
    <t>800-731</t>
  </si>
  <si>
    <t>20</t>
  </si>
  <si>
    <t>732-21</t>
  </si>
  <si>
    <t>Demontáž, uskladnění a zpětná montáž blokové stanice pro přípravu TUV</t>
  </si>
  <si>
    <t>soub</t>
  </si>
  <si>
    <t>Kalkul</t>
  </si>
  <si>
    <t>Viz TZ D.1.4.d-01</t>
  </si>
  <si>
    <t>Demontáž, uskladnění a zpětná montáž blokové stanice pro přípravu TUV v řešeném objektu Nerudova 268/14.</t>
  </si>
  <si>
    <t>733110808R00</t>
  </si>
  <si>
    <t>Demontáž potrubí z ocelových trubek závitových přes 32 do DN 50</t>
  </si>
  <si>
    <t>DN32 - CV : 10+51,2+7+33,9</t>
  </si>
  <si>
    <t>DN40 - CV : 42,5</t>
  </si>
  <si>
    <t>DN50 - CV : 72,85</t>
  </si>
  <si>
    <t>DN50 - TV : 10+51,2+7+33,9</t>
  </si>
  <si>
    <t>733121162R00</t>
  </si>
  <si>
    <t>Potrubí z trubek hladkých ocelových bezešvých tvářených za tepla  nízkotlaké a středotlaké, D 76, tloušťka stěny 3,2 mm</t>
  </si>
  <si>
    <t>Potrubí včetně tvarovek a zednických výpomocí.</t>
  </si>
  <si>
    <t>2*0,5+0,5+0,75+2*0,5+2,3+1,6+1,4</t>
  </si>
  <si>
    <t>733120826R00</t>
  </si>
  <si>
    <t>Demontáž potrubí z ocelových trubek hladkých přes 60,3 do D 89</t>
  </si>
  <si>
    <t>DN80 - TV : 72,85+42,5</t>
  </si>
  <si>
    <t>DN80 - ÚT : 2*(10+51,2+7+33,9)</t>
  </si>
  <si>
    <t>733120832R00</t>
  </si>
  <si>
    <t>Demontáž potrubí z ocelových trubek hladkých přes 89 do D 133</t>
  </si>
  <si>
    <t>DN100 - ÚT : 42,5</t>
  </si>
  <si>
    <t>733120836R00</t>
  </si>
  <si>
    <t>Demontáž potrubí z ocelových trubek hladkých přes 133 do D 159</t>
  </si>
  <si>
    <t>DN150 - ÚT : 2*72,85</t>
  </si>
  <si>
    <t>733190225R00</t>
  </si>
  <si>
    <t>Tlakové zkoušky potrubí ocelových hladkých přes D 60,3/2,9 do D 89/3,6</t>
  </si>
  <si>
    <t>Včetně dodávky vody, uzavření a zabezpečení konců potrubí.</t>
  </si>
  <si>
    <t>733190232R00</t>
  </si>
  <si>
    <t>Tlakové zkoušky potrubí ocelových hladkých přes D 89/3,6 do D 133/4,5</t>
  </si>
  <si>
    <t>733-06</t>
  </si>
  <si>
    <t>Varné koleno ocelové 90°, DN 65, včetně montáže</t>
  </si>
  <si>
    <t>5+2+4+2</t>
  </si>
  <si>
    <t>733-09</t>
  </si>
  <si>
    <t>Varné koleno ocelové 90° DN 125, montáž v ceně potrubí</t>
  </si>
  <si>
    <t>2*3</t>
  </si>
  <si>
    <t>733-20</t>
  </si>
  <si>
    <t>Redukce ocelová varná DN 80/65, montáž v ceně potrubí</t>
  </si>
  <si>
    <t>2*4</t>
  </si>
  <si>
    <t>733-23</t>
  </si>
  <si>
    <t>Redukce ocelová varná DN 150/125, montáž v ceně potrubí</t>
  </si>
  <si>
    <t>733-30</t>
  </si>
  <si>
    <t>Uchycení potrubí (závěsy typu U,L a objímky na potrubí)</t>
  </si>
  <si>
    <t>v provedení s teplotní odolností 130°C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</si>
  <si>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</si>
  <si>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</si>
  <si>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</si>
  <si>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  do 500 m</t>
  </si>
  <si>
    <t>734109215R00</t>
  </si>
  <si>
    <t>Montáž přírubových armatur se dvěma přírubami, PN 1,6, DN 65, bez dodávky materiálu</t>
  </si>
  <si>
    <t>734109218R00</t>
  </si>
  <si>
    <t>Montáž přírubových armatur se dvěma přírubami, PN 1,6, DN 125, bez dodávky materiálu</t>
  </si>
  <si>
    <t>734100811R00</t>
  </si>
  <si>
    <t>Demontáž přírubových armatur se dvěma přírubami, do DN 50</t>
  </si>
  <si>
    <t>734100812R00</t>
  </si>
  <si>
    <t>Demontáž přírubových armatur se dvěma přírubami, přes 50 do DN 100</t>
  </si>
  <si>
    <t>2+2*4</t>
  </si>
  <si>
    <t>734100813R00</t>
  </si>
  <si>
    <t>Demontáž přírubových armatur se dvěma přírubami, přes 100 do DN 150</t>
  </si>
  <si>
    <t>734191945R00</t>
  </si>
  <si>
    <t>Opravy přírubových armatur zpětná montáž armatur bez navaření protipřírub   se dvěma přírubami, DN 65</t>
  </si>
  <si>
    <t>Zpětná montáž filtru přírubového DN65 na teplovodní přípojce v řešeném objektu Nerudova 269/16.</t>
  </si>
  <si>
    <t>734-02</t>
  </si>
  <si>
    <t>Klapka mezipřírubová uzavírací, DN 125, tělo nerez, disk nerez, EPDM těsnění</t>
  </si>
  <si>
    <t>734-01</t>
  </si>
  <si>
    <t>Klapka mezipřírubová uzavírací, DN 65, tělo nerez, disk nerez, EPDM těsnění</t>
  </si>
  <si>
    <t>4*2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</si>
  <si>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</si>
  <si>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</si>
  <si>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</si>
  <si>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  do 500 m</t>
  </si>
  <si>
    <t>783425150R00</t>
  </si>
  <si>
    <t>Nátěry potrubí a armatur syntetické potrubí, do DN 100 mm, dvojnásobné se základním nátěrem</t>
  </si>
  <si>
    <t>800-783</t>
  </si>
  <si>
    <t>na vzduchu schnoucí</t>
  </si>
  <si>
    <t>230191050R00</t>
  </si>
  <si>
    <t>Uložení chráničky ve výkopu PE 355x13,6 mm</t>
  </si>
  <si>
    <t>viz technická zpráva a výkresová část D, C</t>
  </si>
  <si>
    <t>Odkaz na mn. položky pořadí 61 : 2,60000</t>
  </si>
  <si>
    <t>230193009R00</t>
  </si>
  <si>
    <t>Nasunutí potrubní sekce do chráničky DN 350</t>
  </si>
  <si>
    <t>2*1,3</t>
  </si>
  <si>
    <t>230200119R00</t>
  </si>
  <si>
    <t>Nasunutí potrubní sekce do ocel.chráničky, DN 125</t>
  </si>
  <si>
    <t>9,5+9</t>
  </si>
  <si>
    <t>230200122R00</t>
  </si>
  <si>
    <t>Nasunutí potrubní sekce do ocel.chráničky, DN 250</t>
  </si>
  <si>
    <t>2*9,5</t>
  </si>
  <si>
    <t>230200123R00</t>
  </si>
  <si>
    <t>Nasunutí potrubní sekce do ocel.chráničky, DN 300</t>
  </si>
  <si>
    <t>2*9</t>
  </si>
  <si>
    <t>89-01</t>
  </si>
  <si>
    <t>Vybavení chrániček - kluzné objímky a manžety</t>
  </si>
  <si>
    <t>Dodávka obsahuje:</t>
  </si>
  <si>
    <t xml:space="preserve"> - kluzné objímky pro vystředění PIP v ocelové chráničce nebo HD-PE chráničce</t>
  </si>
  <si>
    <t xml:space="preserve"> - ukončovací manžety chrániček</t>
  </si>
  <si>
    <t xml:space="preserve"> - montáž/osazení jednotlivých komponent</t>
  </si>
  <si>
    <t>14135385R</t>
  </si>
  <si>
    <t>trubka bezešvá hladká kruhová 11353; svařitelnost zaručená; vnější průměr 133,0 mm; tloušťka stěny 4,5 mm</t>
  </si>
  <si>
    <t>Odkaz na mn. položky pořadí 53 : 18,50000</t>
  </si>
  <si>
    <t>14226095R</t>
  </si>
  <si>
    <t>trubka bezešvá hladká kruhová 11353; svařitelnost zaručená; vnější průměr 273,0 mm; tloušťka stěny 7,0 mm</t>
  </si>
  <si>
    <t>Odkaz na mn. položky pořadí 54 : 19,00000</t>
  </si>
  <si>
    <t>14231111R</t>
  </si>
  <si>
    <t>trubka bezešvá hladká kruhová 11353; svařitelnost zaručená; vnější průměr 324,0 mm; tloušťka stěny 8,0 mm</t>
  </si>
  <si>
    <t>Odkaz na mn. položky pořadí 55 : 18,00000</t>
  </si>
  <si>
    <t>89-07</t>
  </si>
  <si>
    <t>Přípravné práce a stavební úpravy pro nasunutí potrubních sekcí PIP do ocelových chrániček</t>
  </si>
  <si>
    <t>89-10</t>
  </si>
  <si>
    <t>Chránička HD-PE d 355 mm</t>
  </si>
  <si>
    <t>Odkaz na mn. položky pořadí 52 : 2,60000</t>
  </si>
  <si>
    <t>23170120R</t>
  </si>
  <si>
    <t>pěna PU; montážní, výplňová, izolační; tepelná odolnost -40 až 90 °C; přetíratelná; 0,75 l</t>
  </si>
  <si>
    <t>10</t>
  </si>
  <si>
    <t>35441846R</t>
  </si>
  <si>
    <t>štítek označení, plast</t>
  </si>
  <si>
    <t>2*5</t>
  </si>
  <si>
    <t>220061163R00</t>
  </si>
  <si>
    <t>Roztažení a položení trubky HDPE podél výkopu</t>
  </si>
  <si>
    <t>Odkaz na mn. položky pořadí 1 : 82,90000</t>
  </si>
  <si>
    <t>Odkaz na mn. položky pořadí 84 : 284,20000</t>
  </si>
  <si>
    <t>220061164R00</t>
  </si>
  <si>
    <t>Položení trubky HDPE do výkopu</t>
  </si>
  <si>
    <t>220110641R00</t>
  </si>
  <si>
    <t>Závěrečné práce ve skříni KS 1, MIS 1, BOX</t>
  </si>
  <si>
    <t>Odkaz na mn. položky pořadí 86 : 4,00000</t>
  </si>
  <si>
    <t>222085301R00</t>
  </si>
  <si>
    <t>Kalibrace trubky HDPE</t>
  </si>
  <si>
    <t>222085401R00</t>
  </si>
  <si>
    <t>Tlakování trubky HDPE</t>
  </si>
  <si>
    <t>222170021R00</t>
  </si>
  <si>
    <t>Měření útlumu na metal.míst.sděl. kabelu</t>
  </si>
  <si>
    <t>par</t>
  </si>
  <si>
    <t>3*2+1+1</t>
  </si>
  <si>
    <t>222170101R00</t>
  </si>
  <si>
    <t>Vyhotovení protokolu o měření metal. míst. kabelů</t>
  </si>
  <si>
    <t>hod</t>
  </si>
  <si>
    <t>5*4</t>
  </si>
  <si>
    <t>222260311R00</t>
  </si>
  <si>
    <t>Kabel. skříň MIS do 100 párů na stěnu</t>
  </si>
  <si>
    <t xml:space="preserve"> - montáž</t>
  </si>
  <si>
    <t>222330191R00</t>
  </si>
  <si>
    <t>Měření jednoho úseku smyčky (mezi jednotl.prvky)</t>
  </si>
  <si>
    <t>222612222R00</t>
  </si>
  <si>
    <t>Parametrizace datového přenosu</t>
  </si>
  <si>
    <t>222619111R00</t>
  </si>
  <si>
    <t>Koordinace činností souvisejících s MaR</t>
  </si>
  <si>
    <t xml:space="preserve">hod   </t>
  </si>
  <si>
    <t>4*4</t>
  </si>
  <si>
    <t>222310903R00-01</t>
  </si>
  <si>
    <t>Měření metal.kabel.reflektometr.metodou, oba směry</t>
  </si>
  <si>
    <t>RTS 21/ II</t>
  </si>
  <si>
    <t>2*(3*2+1+1)</t>
  </si>
  <si>
    <t>M22-002</t>
  </si>
  <si>
    <t>Přípravné práce pro kalibraci a tlakování chráničky HDPE</t>
  </si>
  <si>
    <t>M22-008</t>
  </si>
  <si>
    <t>Montáž monitorovacího systému</t>
  </si>
  <si>
    <t>M22-009</t>
  </si>
  <si>
    <t>Proměření signalizačního vodiče při dodávce potrubí</t>
  </si>
  <si>
    <t>M22-011</t>
  </si>
  <si>
    <t>Vystrojení skříně MIS včetně propojení mezi zemním kabelem a komunikačním kabelem v řešeném objektu</t>
  </si>
  <si>
    <t>Dodávka montážní opěrky a uzemňovacích LSA svorkovnic, včetně kompletace zařízení.</t>
  </si>
  <si>
    <t>M22-012</t>
  </si>
  <si>
    <t>Proměření signalizačního vodiče reflektometrem po montáži, vč. vyhotovení protokolu</t>
  </si>
  <si>
    <t>M22-013</t>
  </si>
  <si>
    <t>Propojení komunikace v instalační krabici</t>
  </si>
  <si>
    <t>M22-020</t>
  </si>
  <si>
    <t>Zaslepení sdělovacího kabelu v místě napojení na stávající teplovod</t>
  </si>
  <si>
    <t>M22-001</t>
  </si>
  <si>
    <t>Kabel sdělovací Cu TCEKPFLE 5x4x0,8</t>
  </si>
  <si>
    <t>100,7+43,7+10+9,8+38+34,6+47,4</t>
  </si>
  <si>
    <t>M22-003</t>
  </si>
  <si>
    <t>Chránička HDPE 40/33</t>
  </si>
  <si>
    <t>M22-005</t>
  </si>
  <si>
    <t>Zaslepení chráničky HDPE 40/33</t>
  </si>
  <si>
    <t>M65-010</t>
  </si>
  <si>
    <t>Plastová skříň MIS se zářezovými pásky s půchodkami na spodní straně</t>
  </si>
  <si>
    <t>230013062R00</t>
  </si>
  <si>
    <t>Mont.předizol. potr.DN 65 mm,D 160 mm,spoj po 6 m</t>
  </si>
  <si>
    <t>Montáž předizolovaného ocelového potrubí.</t>
  </si>
  <si>
    <t>viz technická zpráva a montážní schéma</t>
  </si>
  <si>
    <t>10,1+10,2</t>
  </si>
  <si>
    <t>42,6+43</t>
  </si>
  <si>
    <t>6,2+5,7</t>
  </si>
  <si>
    <t>26,9+26,6</t>
  </si>
  <si>
    <t>230013082R00</t>
  </si>
  <si>
    <t>Mont.předizol. potr.DN 100 mm,D 225 mm,spoj po 6 m</t>
  </si>
  <si>
    <t>35+35,7</t>
  </si>
  <si>
    <t>230013092R00</t>
  </si>
  <si>
    <t>Mont.předizol. potr.DN 125 mm,D 250 mm,spoj po 6 m</t>
  </si>
  <si>
    <t>66,6+66,3</t>
  </si>
  <si>
    <t>230014062R00</t>
  </si>
  <si>
    <t>Spojka předizolovaného potrubí DN 65/D160 mm</t>
  </si>
  <si>
    <t>Montáž spojky na předizolovaném ocelovém potrubí.</t>
  </si>
  <si>
    <t>1+44</t>
  </si>
  <si>
    <t>230014082R00</t>
  </si>
  <si>
    <t>Spojka předizolovaného potrubí DN 100/D225 mm</t>
  </si>
  <si>
    <t>2+12</t>
  </si>
  <si>
    <t>230014092R00</t>
  </si>
  <si>
    <t>Spojka předizolovaného potrubí DN 125/D250 mm</t>
  </si>
  <si>
    <t>6+24</t>
  </si>
  <si>
    <t>230120044R00</t>
  </si>
  <si>
    <t>Čištění potrubí profukováním nebo proplach. DN 65</t>
  </si>
  <si>
    <t>230120046R00</t>
  </si>
  <si>
    <t>Čištění potrubí profukováním nebo proplach. DN 100</t>
  </si>
  <si>
    <t>230120047R00</t>
  </si>
  <si>
    <t>Čištění potrubí profukováním nebo proplach. DN 125</t>
  </si>
  <si>
    <t>230161009R00</t>
  </si>
  <si>
    <t>Prozáření svarů Iridiem 192,2 st.D70-82,5;t 2,9-7</t>
  </si>
  <si>
    <t>Odkaz na mn. položky pořadí 90 : 45,00000</t>
  </si>
  <si>
    <t>230161011R00</t>
  </si>
  <si>
    <t>Proz.sv.ir.192-  89-127   3,5- 10</t>
  </si>
  <si>
    <t>Odkaz na mn. položky pořadí 91 : 14,00000</t>
  </si>
  <si>
    <t>230161013R00</t>
  </si>
  <si>
    <t>Proz.sv.ir.192- 133-180   4,0- 11</t>
  </si>
  <si>
    <t>Odkaz na mn. položky pořadí 92 : 30,00000</t>
  </si>
  <si>
    <t>230170002R00</t>
  </si>
  <si>
    <t>Příprava pro zkoušku těsnosti, DN 50 - 80</t>
  </si>
  <si>
    <t>sada</t>
  </si>
  <si>
    <t>POL1_9</t>
  </si>
  <si>
    <t>230170003R00</t>
  </si>
  <si>
    <t>Příprava pro zkoušku těsnosti, DN 100 - 125</t>
  </si>
  <si>
    <t>230170012R00</t>
  </si>
  <si>
    <t>Zkouška těsnosti potrubí, DN 50 - 80</t>
  </si>
  <si>
    <t>230170013R00</t>
  </si>
  <si>
    <t>Zkouška těsnosti potrubí, DN 100 - 125</t>
  </si>
  <si>
    <t>28611141.AR</t>
  </si>
  <si>
    <t>Trubka plastová pro venkovní kanalizaci spoj: hrdlový; potrubí: vícevrstvé; skladba: PVC-U - pěna - PVC-U; povrch: hladký; DN = 100; de = 110,0 mm; s = 3,2 mm; SDR 41,0; SN 4</t>
  </si>
  <si>
    <t>Chránička pro zajištění kříženého vedení stávajícíh inženýrských sítí.</t>
  </si>
  <si>
    <t>6</t>
  </si>
  <si>
    <t>421473390200R</t>
  </si>
  <si>
    <t>Svářecí dieselagregát  MEZ  DG 321</t>
  </si>
  <si>
    <t>POL6_0</t>
  </si>
  <si>
    <t>460510021RT1</t>
  </si>
  <si>
    <t>Kabelový prostup z plast.trub, DN do 10,5 cm, včetně dodávky trub DN 70</t>
  </si>
  <si>
    <t>460700001R00</t>
  </si>
  <si>
    <t>Označení kabelového vedení</t>
  </si>
  <si>
    <t>Odkaz na mn. položky pořadí 105 : 8,00000*2</t>
  </si>
  <si>
    <t>460921102R00</t>
  </si>
  <si>
    <t>Zaměření a zobrazení kabel. trasy na pevný bod</t>
  </si>
  <si>
    <t>Zaměření a zobrazení kabelových tras geodetickým pracovištěm na pevný bod, zpracování výsledku měření, zhotovení knihy tras.</t>
  </si>
  <si>
    <t>30</t>
  </si>
  <si>
    <t>460961602R00</t>
  </si>
  <si>
    <t>Zpracování výsledku měření</t>
  </si>
  <si>
    <t>Odkaz na mn. položky pořadí 69 : 8,00000</t>
  </si>
  <si>
    <t>Odkaz na mn. položky pořadí 72 : 8,00000</t>
  </si>
  <si>
    <t>Odkaz na mn. položky pořadí 75 : 16,00000</t>
  </si>
  <si>
    <t>Odkaz na mn. položky pořadí 107 : 30,00000</t>
  </si>
  <si>
    <t>460490012R00-01</t>
  </si>
  <si>
    <t>Fólie výstražná z PVC, šířka 33 cm, ZELENÁ</t>
  </si>
  <si>
    <t>Pro teplovodní a horkovodní rozvody.</t>
  </si>
  <si>
    <t>460490012R00-02</t>
  </si>
  <si>
    <t>Fólie výstražná z PVC, šířka 33 cm, ORANŽOVÁ</t>
  </si>
  <si>
    <t>(chráničky HDPE 32/40 + křížení, souběh sdělovacích kabelů s novým PI potrubím)</t>
  </si>
  <si>
    <t>460490012R00-03</t>
  </si>
  <si>
    <t>Fólie výstražná z PVC, šířka 33 cm, ČERVENÁ</t>
  </si>
  <si>
    <t>Pro silnoproudé kabely.</t>
  </si>
  <si>
    <t>(křížení, souběh silnoproudých kabelů s novým PI potrubím)</t>
  </si>
  <si>
    <t>25,3+21,9</t>
  </si>
  <si>
    <t>460490012R00-04</t>
  </si>
  <si>
    <t>Fólie výstražná z PVC, šířka 33 cm, BÍLÁ</t>
  </si>
  <si>
    <t>Pro křížení, souběh stávajících vodovodních rozvodů s novým PI potrubím.</t>
  </si>
  <si>
    <t>8,1</t>
  </si>
  <si>
    <t>460490012R00-05</t>
  </si>
  <si>
    <t>Fólie výstražná z PVC, šířka 33 cm, ŽLUTÁ</t>
  </si>
  <si>
    <t>Pro křížení, souběh stávajících plynovodních rozvodů s novým PI potrubím.</t>
  </si>
  <si>
    <t>460490012R00-06</t>
  </si>
  <si>
    <t>Fólie výstražná z PVC, šířka 33 cm, ŠEDIVÁ</t>
  </si>
  <si>
    <t>Pro křížení, souběh stávajících stok a kanalizačních přípojek s novým PI potrubím.</t>
  </si>
  <si>
    <t>904      R01</t>
  </si>
  <si>
    <t>Hzs-zkousky v ramci montaz.praci, Komplexni vyzkouseni</t>
  </si>
  <si>
    <t>4*12</t>
  </si>
  <si>
    <t>Odkaz na mn. položky pořadí 123 : 22,60084</t>
  </si>
  <si>
    <t>979981104R00</t>
  </si>
  <si>
    <t>Odvoz a likvidace suti bez příměsí - kontejnerem do 9 t</t>
  </si>
  <si>
    <t>Odkaz na mn. položky pořadí 118 : 22,60083</t>
  </si>
  <si>
    <t>979990144R00</t>
  </si>
  <si>
    <t>Poplatek za skládku za uložení, minerální vata,  , skupina 17 06 04 z Katalogu odpadů</t>
  </si>
  <si>
    <t>Odkaz na dem. hmot. položky pořadí 17 : 10,70450</t>
  </si>
  <si>
    <t>979999998R00</t>
  </si>
  <si>
    <t>Poplatek za skládku za recyklaci, suti s 5 % příměsi dřeva, plastu apod. ,  , skupina 17 01 07 z Katalogu odpadů</t>
  </si>
  <si>
    <t>979087391R00</t>
  </si>
  <si>
    <t xml:space="preserve">Vodorovné přemístění suti nošením k místu nakládky příplatek za každých dalších i započatých 10 m vzdálenosti suti,  </t>
  </si>
  <si>
    <t>800-2</t>
  </si>
  <si>
    <t>nebo vybouraných hmot nošením nebo přehazováním k místu nakládky přístupnému normálním dopravním prostředkům do 10 m,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</si>
  <si>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</si>
  <si>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</si>
  <si>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</si>
  <si>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Odkaz na mn. položky pořadí 14 : 4,38742</t>
  </si>
  <si>
    <t>Odkaz na mn. položky pořadí 15 : 5,00891</t>
  </si>
  <si>
    <t>Odkaz na mn. položky pořadí 120 : 10,70450</t>
  </si>
  <si>
    <t>Odkaz na mn. položky pořadí 121 : 2,50000</t>
  </si>
  <si>
    <t>904      R02</t>
  </si>
  <si>
    <t>Hzs-zkousky v ramci montaz.praci, Topná zkouška</t>
  </si>
  <si>
    <t>Mimostaveništní doprava</t>
  </si>
  <si>
    <t>ON-01</t>
  </si>
  <si>
    <t>Průběžný a závěrečný úklid stavby</t>
  </si>
  <si>
    <t>ON-02</t>
  </si>
  <si>
    <t>Požární hlídka po dokončení svářečských prací</t>
  </si>
  <si>
    <t>ON-03</t>
  </si>
  <si>
    <t>Vizuální kontrola svárů (ČSN EN ISO 17637)</t>
  </si>
  <si>
    <t>VRN-02</t>
  </si>
  <si>
    <t>Zaškolení obsluhy</t>
  </si>
  <si>
    <t>Pro sdělovací kabely.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</si>
  <si>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</si>
  <si>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</si>
  <si>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</si>
  <si>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</si>
  <si>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</si>
  <si>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</si>
  <si>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005111020R</t>
  </si>
  <si>
    <t>Vytyčení stavby</t>
  </si>
  <si>
    <t>005111021R</t>
  </si>
  <si>
    <t>005121 R</t>
  </si>
  <si>
    <t>Zařízení staveniště</t>
  </si>
  <si>
    <t>Veškeré náklady spojené s vybudováním, provozem a odstraněním zařízení staveniště. Vybudování zpevněných ploch pro skladování</t>
  </si>
  <si>
    <t>materiálu, doprava a osazení kontejnerů pro skladování. Sejmutí ornice, hrubá úprava terénu a zpevnění ploch pro osazení objektů</t>
  </si>
  <si>
    <t>sociálního zařízení staveniště a kanceláří stavby. Doprava a osazení mobilních buněk sociálního zařízení - umývárny, toalety, šatny.</t>
  </si>
  <si>
    <t>Doprava a osazení dočasného oplocení zařízení staveniště. Doprava a osazení kanceláří stavby a technického dozoru. Doprava a osazení</t>
  </si>
  <si>
    <t>dočasného oplocení staveniště. Zřízení vnitrostaveništního rozvodu energie do 5 kV od připojení na hlavní přívod na staveništi včetně</t>
  </si>
  <si>
    <t>rozvaděčů pro připojení přenosných zásuvkových skříní, obecné osvětlení staveniště (včetně stožárů a osvětlovacích tělesj.Zřízení</t>
  </si>
  <si>
    <t>přípojky elektrické energie a vody do vzdálenosti 1 km od obvodu staveniště. Náhradní zdroj elektrické energie. Náklady na vybavení</t>
  </si>
  <si>
    <t>objektů zařízení staveniště, ostraha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</si>
  <si>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</si>
  <si>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</si>
  <si>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</si>
  <si>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</si>
  <si>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</si>
  <si>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</si>
  <si>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</si>
  <si>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</si>
  <si>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005122020R</t>
  </si>
  <si>
    <t xml:space="preserve">Silniční, železniční či kolejový provoz  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</si>
  <si>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</si>
  <si>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</si>
  <si>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</si>
  <si>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</si>
  <si>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</si>
  <si>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</si>
  <si>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</si>
  <si>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005241020R</t>
  </si>
  <si>
    <t xml:space="preserve">Geodetické zaměření skutečného provedení  </t>
  </si>
  <si>
    <t>v rozsahu i pro vložení věcných břemen</t>
  </si>
  <si>
    <t>VRN-VN-08</t>
  </si>
  <si>
    <t>VRN-VN-13</t>
  </si>
  <si>
    <t>Odvzdušnění soustavy včetně koordinace s uživatelem napojených staveb na otopnou soustavu</t>
  </si>
  <si>
    <t>005211010R</t>
  </si>
  <si>
    <t>Předání a převzetí staveniště</t>
  </si>
  <si>
    <t>005211020R</t>
  </si>
  <si>
    <t>Ochrana stávaj. inženýrských sítí na staveništi</t>
  </si>
  <si>
    <t>005231040R</t>
  </si>
  <si>
    <t>Provozní řády</t>
  </si>
  <si>
    <t>Pouze kompletace.</t>
  </si>
  <si>
    <t>004111020R1</t>
  </si>
  <si>
    <t>Provozní dokumentace včetně dokladové části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</si>
  <si>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</si>
  <si>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2 01</t>
  </si>
  <si>
    <t>Zpracování technologických postupů jednotlivých prací včetně průběžné aktualizace a odsouhlasení</t>
  </si>
  <si>
    <t>2 03</t>
  </si>
  <si>
    <t>Pomocné konstrukce zajištující ochranu proti poškození objektů na inženýrských sítích, včetně veškerého příslušenstíví</t>
  </si>
  <si>
    <t>2 04</t>
  </si>
  <si>
    <t>D vystěhování a příprava řešeného prostoru k provádění stavebních úprav včetně D+M zakrytí a zabezp., stávajících konstrukcí, předmětů a prvků před znečištěním, nebo porušením v průběhu stavebních</t>
  </si>
  <si>
    <t>úprav</t>
  </si>
  <si>
    <t>2 07</t>
  </si>
  <si>
    <t>Součinnost s integrovaným záchranným systémem (IZS)</t>
  </si>
  <si>
    <t>2 10</t>
  </si>
  <si>
    <t>Zajištění pravidelného úklidu všech řešených prostor včetně navazujících komunikačních a transp., prostor</t>
  </si>
  <si>
    <t>2 12</t>
  </si>
  <si>
    <t>Zpracování plánu organizace výstavby</t>
  </si>
  <si>
    <t>2 20</t>
  </si>
  <si>
    <t>Předložení použité technologie a vzorků před konečnou montáží</t>
  </si>
  <si>
    <t>2 21</t>
  </si>
  <si>
    <t>Součinnost se správci jednotlivých inženýrských sítí a jejich dozory</t>
  </si>
  <si>
    <t>VRN-ON-06</t>
  </si>
  <si>
    <t>Pomocné konstrukce zajištující ochranu osob stavby včetně veškerého příslušenství, doplňků,, kotevních a spojovacích prvků</t>
  </si>
  <si>
    <t>VRN-ON-07</t>
  </si>
  <si>
    <t>Vymezení řešeného prostoru stavebního objektu a vymezení transportních tras stavebního materiálu</t>
  </si>
  <si>
    <t>VRN-ON-09</t>
  </si>
  <si>
    <t>Inženýrská činnost pro uvedení celého díla do užívání</t>
  </si>
  <si>
    <t>Město Nový Jičín</t>
  </si>
  <si>
    <t>00298212</t>
  </si>
  <si>
    <t>Masarykovo nám. 1/1</t>
  </si>
  <si>
    <t>CZ00298212</t>
  </si>
  <si>
    <t>741 01</t>
  </si>
  <si>
    <t>Nový Jičín</t>
  </si>
  <si>
    <t>Zadavatel: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</si>
</sst>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164" fontId="19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M28" sqref="M28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OKscmQJWKeKxhPKbJpMvvlwu561APvMIDWBZFMljfJe0FrvK/UV15Z/CChDLSZ6zWf1L+fJPyNpi0fkcNfUGwQ==" saltValue="OJx+64tBFoQ3ZuP/8mPqp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abSelected="1" topLeftCell="B1" zoomScaleNormal="100" zoomScaleSheetLayoutView="75" workbookViewId="0">
      <selection activeCell="M5" sqref="M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22</v>
      </c>
      <c r="C2" s="77"/>
      <c r="D2" s="78" t="s">
        <v>42</v>
      </c>
      <c r="E2" s="235" t="s">
        <v>43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1204</v>
      </c>
      <c r="C5"/>
      <c r="D5" s="22" t="s">
        <v>1198</v>
      </c>
      <c r="E5" s="197"/>
      <c r="F5" s="197"/>
      <c r="G5" s="197"/>
      <c r="H5" s="18" t="s">
        <v>40</v>
      </c>
      <c r="I5" s="198" t="s">
        <v>1199</v>
      </c>
      <c r="J5" s="8"/>
    </row>
    <row r="6" spans="1:15" ht="15.75" customHeight="1" x14ac:dyDescent="0.2">
      <c r="A6" s="2"/>
      <c r="B6" s="28"/>
      <c r="C6" s="197"/>
      <c r="D6" s="22" t="s">
        <v>1200</v>
      </c>
      <c r="E6" s="197"/>
      <c r="F6" s="197"/>
      <c r="G6" s="197"/>
      <c r="H6" s="18" t="s">
        <v>34</v>
      </c>
      <c r="I6" s="198" t="s">
        <v>1201</v>
      </c>
      <c r="J6" s="8"/>
    </row>
    <row r="7" spans="1:15" ht="15.75" customHeight="1" x14ac:dyDescent="0.2">
      <c r="A7" s="2"/>
      <c r="B7" s="29"/>
      <c r="C7" s="199" t="s">
        <v>1202</v>
      </c>
      <c r="D7" s="196" t="s">
        <v>1203</v>
      </c>
      <c r="E7" s="23"/>
      <c r="F7" s="23"/>
      <c r="G7" s="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SUMIF(F57:F88,A16,I57:I88)+SUMIF(F57:F88,"PSU",I57:I88)</f>
        <v>0</v>
      </c>
      <c r="J16" s="21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SUMIF(F57:F88,A17,I57:I88)</f>
        <v>0</v>
      </c>
      <c r="J17" s="21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SUMIF(F57:F88,A18,I57:I88)</f>
        <v>0</v>
      </c>
      <c r="J18" s="215"/>
    </row>
    <row r="19" spans="1:10" ht="23.25" customHeight="1" x14ac:dyDescent="0.2">
      <c r="A19" s="138" t="s">
        <v>125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SUMIF(F57:F88,A19,I57:I88)</f>
        <v>0</v>
      </c>
      <c r="J19" s="215"/>
    </row>
    <row r="20" spans="1:10" ht="23.25" customHeight="1" x14ac:dyDescent="0.2">
      <c r="A20" s="138" t="s">
        <v>126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SUMIF(F57:F88,A20,I57:I88)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45"/>
      <c r="G21" s="216"/>
      <c r="H21" s="245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9">
        <f>ZakladDPHSniVypocet+ZakladDPHZaklVypocet</f>
        <v>0</v>
      </c>
      <c r="H28" s="219"/>
      <c r="I28" s="21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8">
        <f>A27</f>
        <v>0</v>
      </c>
      <c r="H29" s="218"/>
      <c r="I29" s="218"/>
      <c r="J29" s="119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44</v>
      </c>
      <c r="C39" s="203"/>
      <c r="D39" s="203"/>
      <c r="E39" s="203"/>
      <c r="F39" s="99">
        <f>'IO01 01 Pol'!AE583+'IO01 02 Pol'!AE417+'IO01 03 Pol'!AE61</f>
        <v>0</v>
      </c>
      <c r="G39" s="100">
        <f>'IO01 01 Pol'!AF583+'IO01 02 Pol'!AF417+'IO01 03 Pol'!AF61</f>
        <v>0</v>
      </c>
      <c r="H39" s="101">
        <f t="shared" ref="H39:H4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7" t="s">
        <v>45</v>
      </c>
      <c r="D40" s="207"/>
      <c r="E40" s="207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46</v>
      </c>
      <c r="C41" s="207" t="s">
        <v>47</v>
      </c>
      <c r="D41" s="207"/>
      <c r="E41" s="207"/>
      <c r="F41" s="104">
        <f>'IO01 01 Pol'!AE583+'IO01 02 Pol'!AE417+'IO01 03 Pol'!AE61</f>
        <v>0</v>
      </c>
      <c r="G41" s="105">
        <f>'IO01 01 Pol'!AF583+'IO01 02 Pol'!AF417+'IO01 03 Pol'!AF61</f>
        <v>0</v>
      </c>
      <c r="H41" s="105">
        <f t="shared" si="1"/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48</v>
      </c>
      <c r="C42" s="203" t="s">
        <v>49</v>
      </c>
      <c r="D42" s="203"/>
      <c r="E42" s="203"/>
      <c r="F42" s="108">
        <f>'IO01 01 Pol'!AE583</f>
        <v>0</v>
      </c>
      <c r="G42" s="101">
        <f>'IO01 01 Pol'!AF583</f>
        <v>0</v>
      </c>
      <c r="H42" s="101">
        <f t="shared" si="1"/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50</v>
      </c>
      <c r="C43" s="203" t="s">
        <v>51</v>
      </c>
      <c r="D43" s="203"/>
      <c r="E43" s="203"/>
      <c r="F43" s="108">
        <f>'IO01 02 Pol'!AE417</f>
        <v>0</v>
      </c>
      <c r="G43" s="101">
        <f>'IO01 02 Pol'!AF417</f>
        <v>0</v>
      </c>
      <c r="H43" s="101">
        <f t="shared" si="1"/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>
        <v>3</v>
      </c>
      <c r="B44" s="107" t="s">
        <v>52</v>
      </c>
      <c r="C44" s="203" t="s">
        <v>53</v>
      </c>
      <c r="D44" s="203"/>
      <c r="E44" s="203"/>
      <c r="F44" s="108">
        <f>'IO01 03 Pol'!AE61</f>
        <v>0</v>
      </c>
      <c r="G44" s="101">
        <f>'IO01 03 Pol'!AF61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 x14ac:dyDescent="0.2">
      <c r="A45" s="88"/>
      <c r="B45" s="204" t="s">
        <v>54</v>
      </c>
      <c r="C45" s="205"/>
      <c r="D45" s="205"/>
      <c r="E45" s="206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60</v>
      </c>
      <c r="B49" t="s">
        <v>61</v>
      </c>
    </row>
    <row r="50" spans="1:10" x14ac:dyDescent="0.2">
      <c r="A50" t="s">
        <v>60</v>
      </c>
      <c r="B50" t="s">
        <v>62</v>
      </c>
    </row>
    <row r="51" spans="1:10" x14ac:dyDescent="0.2">
      <c r="A51" t="s">
        <v>60</v>
      </c>
      <c r="B51" t="s">
        <v>63</v>
      </c>
    </row>
    <row r="54" spans="1:10" ht="15.75" x14ac:dyDescent="0.25">
      <c r="B54" s="120" t="s">
        <v>64</v>
      </c>
    </row>
    <row r="56" spans="1:10" ht="25.5" customHeight="1" x14ac:dyDescent="0.2">
      <c r="A56" s="122"/>
      <c r="B56" s="125" t="s">
        <v>17</v>
      </c>
      <c r="C56" s="125" t="s">
        <v>5</v>
      </c>
      <c r="D56" s="126"/>
      <c r="E56" s="126"/>
      <c r="F56" s="127" t="s">
        <v>65</v>
      </c>
      <c r="G56" s="127"/>
      <c r="H56" s="127"/>
      <c r="I56" s="127" t="s">
        <v>29</v>
      </c>
      <c r="J56" s="127" t="s">
        <v>0</v>
      </c>
    </row>
    <row r="57" spans="1:10" ht="36.75" customHeight="1" x14ac:dyDescent="0.2">
      <c r="A57" s="123"/>
      <c r="B57" s="128" t="s">
        <v>66</v>
      </c>
      <c r="C57" s="201" t="s">
        <v>67</v>
      </c>
      <c r="D57" s="202"/>
      <c r="E57" s="202"/>
      <c r="F57" s="134" t="s">
        <v>24</v>
      </c>
      <c r="G57" s="135"/>
      <c r="H57" s="135"/>
      <c r="I57" s="135">
        <f>'IO01 01 Pol'!G8</f>
        <v>0</v>
      </c>
      <c r="J57" s="132" t="str">
        <f>IF(I89=0,"",I57/I89*100)</f>
        <v/>
      </c>
    </row>
    <row r="58" spans="1:10" ht="36.75" customHeight="1" x14ac:dyDescent="0.2">
      <c r="A58" s="123"/>
      <c r="B58" s="128" t="s">
        <v>68</v>
      </c>
      <c r="C58" s="201" t="s">
        <v>69</v>
      </c>
      <c r="D58" s="202"/>
      <c r="E58" s="202"/>
      <c r="F58" s="134" t="s">
        <v>24</v>
      </c>
      <c r="G58" s="135"/>
      <c r="H58" s="135"/>
      <c r="I58" s="135">
        <f>'IO01 01 Pol'!G227</f>
        <v>0</v>
      </c>
      <c r="J58" s="132" t="str">
        <f>IF(I89=0,"",I58/I89*100)</f>
        <v/>
      </c>
    </row>
    <row r="59" spans="1:10" ht="36.75" customHeight="1" x14ac:dyDescent="0.2">
      <c r="A59" s="123"/>
      <c r="B59" s="128" t="s">
        <v>70</v>
      </c>
      <c r="C59" s="201" t="s">
        <v>71</v>
      </c>
      <c r="D59" s="202"/>
      <c r="E59" s="202"/>
      <c r="F59" s="134" t="s">
        <v>24</v>
      </c>
      <c r="G59" s="135"/>
      <c r="H59" s="135"/>
      <c r="I59" s="135">
        <f>'IO01 01 Pol'!G311</f>
        <v>0</v>
      </c>
      <c r="J59" s="132" t="str">
        <f>IF(I89=0,"",I59/I89*100)</f>
        <v/>
      </c>
    </row>
    <row r="60" spans="1:10" ht="36.75" customHeight="1" x14ac:dyDescent="0.2">
      <c r="A60" s="123"/>
      <c r="B60" s="128" t="s">
        <v>72</v>
      </c>
      <c r="C60" s="201" t="s">
        <v>73</v>
      </c>
      <c r="D60" s="202"/>
      <c r="E60" s="202"/>
      <c r="F60" s="134" t="s">
        <v>24</v>
      </c>
      <c r="G60" s="135"/>
      <c r="H60" s="135"/>
      <c r="I60" s="135">
        <f>'IO01 02 Pol'!G8</f>
        <v>0</v>
      </c>
      <c r="J60" s="132" t="str">
        <f>IF(I89=0,"",I60/I89*100)</f>
        <v/>
      </c>
    </row>
    <row r="61" spans="1:10" ht="36.75" customHeight="1" x14ac:dyDescent="0.2">
      <c r="A61" s="123"/>
      <c r="B61" s="128" t="s">
        <v>74</v>
      </c>
      <c r="C61" s="201" t="s">
        <v>75</v>
      </c>
      <c r="D61" s="202"/>
      <c r="E61" s="202"/>
      <c r="F61" s="134" t="s">
        <v>24</v>
      </c>
      <c r="G61" s="135"/>
      <c r="H61" s="135"/>
      <c r="I61" s="135">
        <f>'IO01 01 Pol'!G354</f>
        <v>0</v>
      </c>
      <c r="J61" s="132" t="str">
        <f>IF(I89=0,"",I61/I89*100)</f>
        <v/>
      </c>
    </row>
    <row r="62" spans="1:10" ht="36.75" customHeight="1" x14ac:dyDescent="0.2">
      <c r="A62" s="123"/>
      <c r="B62" s="128" t="s">
        <v>76</v>
      </c>
      <c r="C62" s="201" t="s">
        <v>77</v>
      </c>
      <c r="D62" s="202"/>
      <c r="E62" s="202"/>
      <c r="F62" s="134" t="s">
        <v>24</v>
      </c>
      <c r="G62" s="135"/>
      <c r="H62" s="135"/>
      <c r="I62" s="135">
        <f>'IO01 01 Pol'!G407</f>
        <v>0</v>
      </c>
      <c r="J62" s="132" t="str">
        <f>IF(I89=0,"",I62/I89*100)</f>
        <v/>
      </c>
    </row>
    <row r="63" spans="1:10" ht="36.75" customHeight="1" x14ac:dyDescent="0.2">
      <c r="A63" s="123"/>
      <c r="B63" s="128" t="s">
        <v>78</v>
      </c>
      <c r="C63" s="201" t="s">
        <v>79</v>
      </c>
      <c r="D63" s="202"/>
      <c r="E63" s="202"/>
      <c r="F63" s="134" t="s">
        <v>24</v>
      </c>
      <c r="G63" s="135"/>
      <c r="H63" s="135"/>
      <c r="I63" s="135">
        <f>'IO01 01 Pol'!G414</f>
        <v>0</v>
      </c>
      <c r="J63" s="132" t="str">
        <f>IF(I89=0,"",I63/I89*100)</f>
        <v/>
      </c>
    </row>
    <row r="64" spans="1:10" ht="36.75" customHeight="1" x14ac:dyDescent="0.2">
      <c r="A64" s="123"/>
      <c r="B64" s="128" t="s">
        <v>80</v>
      </c>
      <c r="C64" s="201" t="s">
        <v>81</v>
      </c>
      <c r="D64" s="202"/>
      <c r="E64" s="202"/>
      <c r="F64" s="134" t="s">
        <v>24</v>
      </c>
      <c r="G64" s="135"/>
      <c r="H64" s="135"/>
      <c r="I64" s="135">
        <f>'IO01 01 Pol'!G426+'IO01 02 Pol'!G14</f>
        <v>0</v>
      </c>
      <c r="J64" s="132" t="str">
        <f>IF(I89=0,"",I64/I89*100)</f>
        <v/>
      </c>
    </row>
    <row r="65" spans="1:10" ht="36.75" customHeight="1" x14ac:dyDescent="0.2">
      <c r="A65" s="123"/>
      <c r="B65" s="128" t="s">
        <v>82</v>
      </c>
      <c r="C65" s="201" t="s">
        <v>83</v>
      </c>
      <c r="D65" s="202"/>
      <c r="E65" s="202"/>
      <c r="F65" s="134" t="s">
        <v>24</v>
      </c>
      <c r="G65" s="135"/>
      <c r="H65" s="135"/>
      <c r="I65" s="135">
        <f>'IO01 02 Pol'!G17</f>
        <v>0</v>
      </c>
      <c r="J65" s="132" t="str">
        <f>IF(I89=0,"",I65/I89*100)</f>
        <v/>
      </c>
    </row>
    <row r="66" spans="1:10" ht="36.75" customHeight="1" x14ac:dyDescent="0.2">
      <c r="A66" s="123"/>
      <c r="B66" s="128" t="s">
        <v>84</v>
      </c>
      <c r="C66" s="201" t="s">
        <v>85</v>
      </c>
      <c r="D66" s="202"/>
      <c r="E66" s="202"/>
      <c r="F66" s="134" t="s">
        <v>24</v>
      </c>
      <c r="G66" s="135"/>
      <c r="H66" s="135"/>
      <c r="I66" s="135">
        <f>'IO01 01 Pol'!G433+'IO01 02 Pol'!G43</f>
        <v>0</v>
      </c>
      <c r="J66" s="132" t="str">
        <f>IF(I89=0,"",I66/I89*100)</f>
        <v/>
      </c>
    </row>
    <row r="67" spans="1:10" ht="36.75" customHeight="1" x14ac:dyDescent="0.2">
      <c r="A67" s="123"/>
      <c r="B67" s="128" t="s">
        <v>86</v>
      </c>
      <c r="C67" s="201" t="s">
        <v>87</v>
      </c>
      <c r="D67" s="202"/>
      <c r="E67" s="202"/>
      <c r="F67" s="134" t="s">
        <v>24</v>
      </c>
      <c r="G67" s="135"/>
      <c r="H67" s="135"/>
      <c r="I67" s="135">
        <f>'IO01 01 Pol'!G456</f>
        <v>0</v>
      </c>
      <c r="J67" s="132" t="str">
        <f>IF(I89=0,"",I67/I89*100)</f>
        <v/>
      </c>
    </row>
    <row r="68" spans="1:10" ht="36.75" customHeight="1" x14ac:dyDescent="0.2">
      <c r="A68" s="123"/>
      <c r="B68" s="128" t="s">
        <v>88</v>
      </c>
      <c r="C68" s="201" t="s">
        <v>89</v>
      </c>
      <c r="D68" s="202"/>
      <c r="E68" s="202"/>
      <c r="F68" s="134" t="s">
        <v>24</v>
      </c>
      <c r="G68" s="135"/>
      <c r="H68" s="135"/>
      <c r="I68" s="135">
        <f>'IO01 01 Pol'!G460+'IO01 02 Pol'!G49</f>
        <v>0</v>
      </c>
      <c r="J68" s="132" t="str">
        <f>IF(I89=0,"",I68/I89*100)</f>
        <v/>
      </c>
    </row>
    <row r="69" spans="1:10" ht="36.75" customHeight="1" x14ac:dyDescent="0.2">
      <c r="A69" s="123"/>
      <c r="B69" s="128" t="s">
        <v>90</v>
      </c>
      <c r="C69" s="201" t="s">
        <v>91</v>
      </c>
      <c r="D69" s="202"/>
      <c r="E69" s="202"/>
      <c r="F69" s="134" t="s">
        <v>24</v>
      </c>
      <c r="G69" s="135"/>
      <c r="H69" s="135"/>
      <c r="I69" s="135">
        <f>'IO01 02 Pol'!G57</f>
        <v>0</v>
      </c>
      <c r="J69" s="132" t="str">
        <f>IF(I89=0,"",I69/I89*100)</f>
        <v/>
      </c>
    </row>
    <row r="70" spans="1:10" ht="36.75" customHeight="1" x14ac:dyDescent="0.2">
      <c r="A70" s="123"/>
      <c r="B70" s="128" t="s">
        <v>92</v>
      </c>
      <c r="C70" s="201" t="s">
        <v>93</v>
      </c>
      <c r="D70" s="202"/>
      <c r="E70" s="202"/>
      <c r="F70" s="134" t="s">
        <v>24</v>
      </c>
      <c r="G70" s="135"/>
      <c r="H70" s="135"/>
      <c r="I70" s="135">
        <f>'IO01 01 Pol'!G484</f>
        <v>0</v>
      </c>
      <c r="J70" s="132" t="str">
        <f>IF(I89=0,"",I70/I89*100)</f>
        <v/>
      </c>
    </row>
    <row r="71" spans="1:10" ht="36.75" customHeight="1" x14ac:dyDescent="0.2">
      <c r="A71" s="123"/>
      <c r="B71" s="128" t="s">
        <v>94</v>
      </c>
      <c r="C71" s="201" t="s">
        <v>95</v>
      </c>
      <c r="D71" s="202"/>
      <c r="E71" s="202"/>
      <c r="F71" s="134" t="s">
        <v>24</v>
      </c>
      <c r="G71" s="135"/>
      <c r="H71" s="135"/>
      <c r="I71" s="135">
        <f>'IO01 02 Pol'!G70</f>
        <v>0</v>
      </c>
      <c r="J71" s="132" t="str">
        <f>IF(I89=0,"",I71/I89*100)</f>
        <v/>
      </c>
    </row>
    <row r="72" spans="1:10" ht="36.75" customHeight="1" x14ac:dyDescent="0.2">
      <c r="A72" s="123"/>
      <c r="B72" s="128" t="s">
        <v>96</v>
      </c>
      <c r="C72" s="201" t="s">
        <v>97</v>
      </c>
      <c r="D72" s="202"/>
      <c r="E72" s="202"/>
      <c r="F72" s="134" t="s">
        <v>25</v>
      </c>
      <c r="G72" s="135"/>
      <c r="H72" s="135"/>
      <c r="I72" s="135">
        <f>'IO01 01 Pol'!G493</f>
        <v>0</v>
      </c>
      <c r="J72" s="132" t="str">
        <f>IF(I89=0,"",I72/I89*100)</f>
        <v/>
      </c>
    </row>
    <row r="73" spans="1:10" ht="36.75" customHeight="1" x14ac:dyDescent="0.2">
      <c r="A73" s="123"/>
      <c r="B73" s="128" t="s">
        <v>98</v>
      </c>
      <c r="C73" s="201" t="s">
        <v>99</v>
      </c>
      <c r="D73" s="202"/>
      <c r="E73" s="202"/>
      <c r="F73" s="134" t="s">
        <v>25</v>
      </c>
      <c r="G73" s="135"/>
      <c r="H73" s="135"/>
      <c r="I73" s="135">
        <f>'IO01 02 Pol'!G77</f>
        <v>0</v>
      </c>
      <c r="J73" s="132" t="str">
        <f>IF(I89=0,"",I73/I89*100)</f>
        <v/>
      </c>
    </row>
    <row r="74" spans="1:10" ht="36.75" customHeight="1" x14ac:dyDescent="0.2">
      <c r="A74" s="123"/>
      <c r="B74" s="128" t="s">
        <v>100</v>
      </c>
      <c r="C74" s="201" t="s">
        <v>101</v>
      </c>
      <c r="D74" s="202"/>
      <c r="E74" s="202"/>
      <c r="F74" s="134" t="s">
        <v>25</v>
      </c>
      <c r="G74" s="135"/>
      <c r="H74" s="135"/>
      <c r="I74" s="135">
        <f>'IO01 02 Pol'!G98</f>
        <v>0</v>
      </c>
      <c r="J74" s="132" t="str">
        <f>IF(I89=0,"",I74/I89*100)</f>
        <v/>
      </c>
    </row>
    <row r="75" spans="1:10" ht="36.75" customHeight="1" x14ac:dyDescent="0.2">
      <c r="A75" s="123"/>
      <c r="B75" s="128" t="s">
        <v>102</v>
      </c>
      <c r="C75" s="201" t="s">
        <v>103</v>
      </c>
      <c r="D75" s="202"/>
      <c r="E75" s="202"/>
      <c r="F75" s="134" t="s">
        <v>25</v>
      </c>
      <c r="G75" s="135"/>
      <c r="H75" s="135"/>
      <c r="I75" s="135">
        <f>'IO01 02 Pol'!G106</f>
        <v>0</v>
      </c>
      <c r="J75" s="132" t="str">
        <f>IF(I89=0,"",I75/I89*100)</f>
        <v/>
      </c>
    </row>
    <row r="76" spans="1:10" ht="36.75" customHeight="1" x14ac:dyDescent="0.2">
      <c r="A76" s="123"/>
      <c r="B76" s="128" t="s">
        <v>104</v>
      </c>
      <c r="C76" s="201" t="s">
        <v>105</v>
      </c>
      <c r="D76" s="202"/>
      <c r="E76" s="202"/>
      <c r="F76" s="134" t="s">
        <v>25</v>
      </c>
      <c r="G76" s="135"/>
      <c r="H76" s="135"/>
      <c r="I76" s="135">
        <f>'IO01 02 Pol'!G144</f>
        <v>0</v>
      </c>
      <c r="J76" s="132" t="str">
        <f>IF(I89=0,"",I76/I89*100)</f>
        <v/>
      </c>
    </row>
    <row r="77" spans="1:10" ht="36.75" customHeight="1" x14ac:dyDescent="0.2">
      <c r="A77" s="123"/>
      <c r="B77" s="128" t="s">
        <v>106</v>
      </c>
      <c r="C77" s="201" t="s">
        <v>107</v>
      </c>
      <c r="D77" s="202"/>
      <c r="E77" s="202"/>
      <c r="F77" s="134" t="s">
        <v>25</v>
      </c>
      <c r="G77" s="135"/>
      <c r="H77" s="135"/>
      <c r="I77" s="135">
        <f>'IO01 01 Pol'!G515</f>
        <v>0</v>
      </c>
      <c r="J77" s="132" t="str">
        <f>IF(I89=0,"",I77/I89*100)</f>
        <v/>
      </c>
    </row>
    <row r="78" spans="1:10" ht="36.75" customHeight="1" x14ac:dyDescent="0.2">
      <c r="A78" s="123"/>
      <c r="B78" s="128" t="s">
        <v>108</v>
      </c>
      <c r="C78" s="201" t="s">
        <v>109</v>
      </c>
      <c r="D78" s="202"/>
      <c r="E78" s="202"/>
      <c r="F78" s="134" t="s">
        <v>25</v>
      </c>
      <c r="G78" s="135"/>
      <c r="H78" s="135"/>
      <c r="I78" s="135">
        <f>'IO01 02 Pol'!G164</f>
        <v>0</v>
      </c>
      <c r="J78" s="132" t="str">
        <f>IF(I89=0,"",I78/I89*100)</f>
        <v/>
      </c>
    </row>
    <row r="79" spans="1:10" ht="36.75" customHeight="1" x14ac:dyDescent="0.2">
      <c r="A79" s="123"/>
      <c r="B79" s="128" t="s">
        <v>110</v>
      </c>
      <c r="C79" s="201" t="s">
        <v>111</v>
      </c>
      <c r="D79" s="202"/>
      <c r="E79" s="202"/>
      <c r="F79" s="134" t="s">
        <v>25</v>
      </c>
      <c r="G79" s="135"/>
      <c r="H79" s="135"/>
      <c r="I79" s="135">
        <f>'IO01 01 Pol'!G529</f>
        <v>0</v>
      </c>
      <c r="J79" s="132" t="str">
        <f>IF(I89=0,"",I79/I89*100)</f>
        <v/>
      </c>
    </row>
    <row r="80" spans="1:10" ht="36.75" customHeight="1" x14ac:dyDescent="0.2">
      <c r="A80" s="123"/>
      <c r="B80" s="128" t="s">
        <v>112</v>
      </c>
      <c r="C80" s="201" t="s">
        <v>113</v>
      </c>
      <c r="D80" s="202"/>
      <c r="E80" s="202"/>
      <c r="F80" s="134" t="s">
        <v>26</v>
      </c>
      <c r="G80" s="135"/>
      <c r="H80" s="135"/>
      <c r="I80" s="135">
        <f>'IO01 02 Pol'!G168</f>
        <v>0</v>
      </c>
      <c r="J80" s="132" t="str">
        <f>IF(I89=0,"",I80/I89*100)</f>
        <v/>
      </c>
    </row>
    <row r="81" spans="1:10" ht="36.75" customHeight="1" x14ac:dyDescent="0.2">
      <c r="A81" s="123"/>
      <c r="B81" s="128" t="s">
        <v>114</v>
      </c>
      <c r="C81" s="201" t="s">
        <v>115</v>
      </c>
      <c r="D81" s="202"/>
      <c r="E81" s="202"/>
      <c r="F81" s="134" t="s">
        <v>26</v>
      </c>
      <c r="G81" s="135"/>
      <c r="H81" s="135"/>
      <c r="I81" s="135">
        <f>'IO01 02 Pol'!G206</f>
        <v>0</v>
      </c>
      <c r="J81" s="132" t="str">
        <f>IF(I89=0,"",I81/I89*100)</f>
        <v/>
      </c>
    </row>
    <row r="82" spans="1:10" ht="36.75" customHeight="1" x14ac:dyDescent="0.2">
      <c r="A82" s="123"/>
      <c r="B82" s="128" t="s">
        <v>116</v>
      </c>
      <c r="C82" s="201" t="s">
        <v>117</v>
      </c>
      <c r="D82" s="202"/>
      <c r="E82" s="202"/>
      <c r="F82" s="134" t="s">
        <v>26</v>
      </c>
      <c r="G82" s="135"/>
      <c r="H82" s="135"/>
      <c r="I82" s="135">
        <f>'IO01 02 Pol'!G211</f>
        <v>0</v>
      </c>
      <c r="J82" s="132" t="str">
        <f>IF(I89=0,"",I82/I89*100)</f>
        <v/>
      </c>
    </row>
    <row r="83" spans="1:10" ht="36.75" customHeight="1" x14ac:dyDescent="0.2">
      <c r="A83" s="123"/>
      <c r="B83" s="128" t="s">
        <v>118</v>
      </c>
      <c r="C83" s="201" t="s">
        <v>113</v>
      </c>
      <c r="D83" s="202"/>
      <c r="E83" s="202"/>
      <c r="F83" s="134" t="s">
        <v>26</v>
      </c>
      <c r="G83" s="135"/>
      <c r="H83" s="135"/>
      <c r="I83" s="135">
        <f>'IO01 02 Pol'!G266</f>
        <v>0</v>
      </c>
      <c r="J83" s="132" t="str">
        <f>IF(I89=0,"",I83/I89*100)</f>
        <v/>
      </c>
    </row>
    <row r="84" spans="1:10" ht="36.75" customHeight="1" x14ac:dyDescent="0.2">
      <c r="A84" s="123"/>
      <c r="B84" s="128" t="s">
        <v>119</v>
      </c>
      <c r="C84" s="201" t="s">
        <v>120</v>
      </c>
      <c r="D84" s="202"/>
      <c r="E84" s="202"/>
      <c r="F84" s="134" t="s">
        <v>26</v>
      </c>
      <c r="G84" s="135"/>
      <c r="H84" s="135"/>
      <c r="I84" s="135">
        <f>'IO01 01 Pol'!G533+'IO01 02 Pol'!G333</f>
        <v>0</v>
      </c>
      <c r="J84" s="132" t="str">
        <f>IF(I89=0,"",I84/I89*100)</f>
        <v/>
      </c>
    </row>
    <row r="85" spans="1:10" ht="36.75" customHeight="1" x14ac:dyDescent="0.2">
      <c r="A85" s="123"/>
      <c r="B85" s="128" t="s">
        <v>121</v>
      </c>
      <c r="C85" s="201" t="s">
        <v>122</v>
      </c>
      <c r="D85" s="202"/>
      <c r="E85" s="202"/>
      <c r="F85" s="134" t="s">
        <v>26</v>
      </c>
      <c r="G85" s="135"/>
      <c r="H85" s="135"/>
      <c r="I85" s="135">
        <f>'IO01 02 Pol'!G369</f>
        <v>0</v>
      </c>
      <c r="J85" s="132" t="str">
        <f>IF(I89=0,"",I85/I89*100)</f>
        <v/>
      </c>
    </row>
    <row r="86" spans="1:10" ht="36.75" customHeight="1" x14ac:dyDescent="0.2">
      <c r="A86" s="123"/>
      <c r="B86" s="128" t="s">
        <v>123</v>
      </c>
      <c r="C86" s="201" t="s">
        <v>91</v>
      </c>
      <c r="D86" s="202"/>
      <c r="E86" s="202"/>
      <c r="F86" s="134" t="s">
        <v>124</v>
      </c>
      <c r="G86" s="135"/>
      <c r="H86" s="135"/>
      <c r="I86" s="135">
        <f>'IO01 01 Pol'!G537+'IO01 02 Pol'!G372</f>
        <v>0</v>
      </c>
      <c r="J86" s="132" t="str">
        <f>IF(I89=0,"",I86/I89*100)</f>
        <v/>
      </c>
    </row>
    <row r="87" spans="1:10" ht="36.75" customHeight="1" x14ac:dyDescent="0.2">
      <c r="A87" s="123"/>
      <c r="B87" s="128" t="s">
        <v>125</v>
      </c>
      <c r="C87" s="201" t="s">
        <v>27</v>
      </c>
      <c r="D87" s="202"/>
      <c r="E87" s="202"/>
      <c r="F87" s="134" t="s">
        <v>125</v>
      </c>
      <c r="G87" s="135"/>
      <c r="H87" s="135"/>
      <c r="I87" s="135">
        <f>'IO01 02 Pol'!G396+'IO01 03 Pol'!G8</f>
        <v>0</v>
      </c>
      <c r="J87" s="132" t="str">
        <f>IF(I89=0,"",I87/I89*100)</f>
        <v/>
      </c>
    </row>
    <row r="88" spans="1:10" ht="36.75" customHeight="1" x14ac:dyDescent="0.2">
      <c r="A88" s="123"/>
      <c r="B88" s="128" t="s">
        <v>126</v>
      </c>
      <c r="C88" s="201" t="s">
        <v>28</v>
      </c>
      <c r="D88" s="202"/>
      <c r="E88" s="202"/>
      <c r="F88" s="134" t="s">
        <v>126</v>
      </c>
      <c r="G88" s="135"/>
      <c r="H88" s="135"/>
      <c r="I88" s="135">
        <f>'IO01 02 Pol'!G403+'IO01 03 Pol'!G40</f>
        <v>0</v>
      </c>
      <c r="J88" s="132" t="str">
        <f>IF(I89=0,"",I88/I89*100)</f>
        <v/>
      </c>
    </row>
    <row r="89" spans="1:10" ht="25.5" customHeight="1" x14ac:dyDescent="0.2">
      <c r="A89" s="124"/>
      <c r="B89" s="129" t="s">
        <v>1</v>
      </c>
      <c r="C89" s="130"/>
      <c r="D89" s="131"/>
      <c r="E89" s="131"/>
      <c r="F89" s="136"/>
      <c r="G89" s="137"/>
      <c r="H89" s="137"/>
      <c r="I89" s="137">
        <f>SUM(I57:I88)</f>
        <v>0</v>
      </c>
      <c r="J89" s="133">
        <f>SUM(J57:J88)</f>
        <v>0</v>
      </c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  <row r="92" spans="1:10" x14ac:dyDescent="0.2">
      <c r="F92" s="86"/>
      <c r="G92" s="86"/>
      <c r="H92" s="86"/>
      <c r="I92" s="86"/>
      <c r="J92" s="87"/>
    </row>
  </sheetData>
  <sheetProtection algorithmName="SHA-512" hashValue="f5f0rNLkCE/7uRFeOisAO0vtFmila7BspbEbcFzJrE7jTMXE8CFwxxEAWmNTm4EEyHwWqf57AHd+6S1MiC7pyg==" saltValue="jI+cAPKrRG3gY08+y0H53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SX4THBQEiJn52n6zDjnfuOkRxxPHDdZXAnBiZ1dVejwz4JyFgeNG5lGMmm6Qmur2NtDdgEyIYGaj4EXTGrMYbQ==" saltValue="5hFYr6isowSH/TZNARdWE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BE31-A1A9-452E-B808-AE97905503EB}">
  <sheetPr>
    <outlinePr summaryBelow="0"/>
  </sheetPr>
  <dimension ref="A1:BH5000"/>
  <sheetViews>
    <sheetView workbookViewId="0">
      <pane ySplit="7" topLeftCell="A8" activePane="bottomLeft" state="frozen"/>
      <selection pane="bottomLeft" activeCell="G16" sqref="G1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127</v>
      </c>
      <c r="B1" s="256"/>
      <c r="C1" s="256"/>
      <c r="D1" s="256"/>
      <c r="E1" s="256"/>
      <c r="F1" s="256"/>
      <c r="G1" s="256"/>
      <c r="AG1" t="s">
        <v>128</v>
      </c>
    </row>
    <row r="2" spans="1:60" ht="24.95" customHeight="1" x14ac:dyDescent="0.2">
      <c r="A2" s="139" t="s">
        <v>7</v>
      </c>
      <c r="B2" s="49" t="s">
        <v>42</v>
      </c>
      <c r="C2" s="257" t="s">
        <v>43</v>
      </c>
      <c r="D2" s="258"/>
      <c r="E2" s="258"/>
      <c r="F2" s="258"/>
      <c r="G2" s="259"/>
      <c r="AG2" t="s">
        <v>129</v>
      </c>
    </row>
    <row r="3" spans="1:60" ht="24.95" customHeight="1" x14ac:dyDescent="0.2">
      <c r="A3" s="139" t="s">
        <v>8</v>
      </c>
      <c r="B3" s="49" t="s">
        <v>46</v>
      </c>
      <c r="C3" s="257" t="s">
        <v>47</v>
      </c>
      <c r="D3" s="258"/>
      <c r="E3" s="258"/>
      <c r="F3" s="258"/>
      <c r="G3" s="259"/>
      <c r="AC3" s="121" t="s">
        <v>130</v>
      </c>
      <c r="AG3" t="s">
        <v>131</v>
      </c>
    </row>
    <row r="4" spans="1:60" ht="24.95" customHeight="1" x14ac:dyDescent="0.2">
      <c r="A4" s="140" t="s">
        <v>9</v>
      </c>
      <c r="B4" s="141" t="s">
        <v>48</v>
      </c>
      <c r="C4" s="260" t="s">
        <v>49</v>
      </c>
      <c r="D4" s="261"/>
      <c r="E4" s="261"/>
      <c r="F4" s="261"/>
      <c r="G4" s="262"/>
      <c r="AG4" t="s">
        <v>132</v>
      </c>
    </row>
    <row r="5" spans="1:60" x14ac:dyDescent="0.2">
      <c r="D5" s="10"/>
    </row>
    <row r="6" spans="1:60" ht="38.25" x14ac:dyDescent="0.2">
      <c r="A6" s="143" t="s">
        <v>133</v>
      </c>
      <c r="B6" s="145" t="s">
        <v>134</v>
      </c>
      <c r="C6" s="145" t="s">
        <v>135</v>
      </c>
      <c r="D6" s="144" t="s">
        <v>136</v>
      </c>
      <c r="E6" s="143" t="s">
        <v>137</v>
      </c>
      <c r="F6" s="142" t="s">
        <v>138</v>
      </c>
      <c r="G6" s="143" t="s">
        <v>29</v>
      </c>
      <c r="H6" s="146" t="s">
        <v>30</v>
      </c>
      <c r="I6" s="146" t="s">
        <v>139</v>
      </c>
      <c r="J6" s="146" t="s">
        <v>31</v>
      </c>
      <c r="K6" s="146" t="s">
        <v>140</v>
      </c>
      <c r="L6" s="146" t="s">
        <v>141</v>
      </c>
      <c r="M6" s="146" t="s">
        <v>142</v>
      </c>
      <c r="N6" s="146" t="s">
        <v>143</v>
      </c>
      <c r="O6" s="146" t="s">
        <v>144</v>
      </c>
      <c r="P6" s="146" t="s">
        <v>145</v>
      </c>
      <c r="Q6" s="146" t="s">
        <v>146</v>
      </c>
      <c r="R6" s="146" t="s">
        <v>147</v>
      </c>
      <c r="S6" s="146" t="s">
        <v>148</v>
      </c>
      <c r="T6" s="146" t="s">
        <v>149</v>
      </c>
      <c r="U6" s="146" t="s">
        <v>150</v>
      </c>
      <c r="V6" s="146" t="s">
        <v>151</v>
      </c>
      <c r="W6" s="146" t="s">
        <v>152</v>
      </c>
      <c r="X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5" t="s">
        <v>154</v>
      </c>
      <c r="B8" s="166" t="s">
        <v>66</v>
      </c>
      <c r="C8" s="180" t="s">
        <v>67</v>
      </c>
      <c r="D8" s="167"/>
      <c r="E8" s="168"/>
      <c r="F8" s="169"/>
      <c r="G8" s="169">
        <f>SUMIF(AG9:AG226,"&lt;&gt;NOR",G9:G226)</f>
        <v>0</v>
      </c>
      <c r="H8" s="169"/>
      <c r="I8" s="169">
        <f>SUM(I9:I226)</f>
        <v>0</v>
      </c>
      <c r="J8" s="169"/>
      <c r="K8" s="169">
        <f>SUM(K9:K226)</f>
        <v>0</v>
      </c>
      <c r="L8" s="169"/>
      <c r="M8" s="169">
        <f>SUM(M9:M226)</f>
        <v>0</v>
      </c>
      <c r="N8" s="169"/>
      <c r="O8" s="169">
        <f>SUM(O9:O226)</f>
        <v>586.26</v>
      </c>
      <c r="P8" s="169"/>
      <c r="Q8" s="169">
        <f>SUM(Q9:Q226)</f>
        <v>172.11</v>
      </c>
      <c r="R8" s="169"/>
      <c r="S8" s="169"/>
      <c r="T8" s="170"/>
      <c r="U8" s="164"/>
      <c r="V8" s="164">
        <f>SUM(V9:V226)</f>
        <v>3330.4699999999993</v>
      </c>
      <c r="W8" s="164"/>
      <c r="X8" s="164"/>
      <c r="AG8" t="s">
        <v>155</v>
      </c>
    </row>
    <row r="9" spans="1:60" ht="22.5" outlineLevel="1" x14ac:dyDescent="0.2">
      <c r="A9" s="171">
        <v>1</v>
      </c>
      <c r="B9" s="172" t="s">
        <v>156</v>
      </c>
      <c r="C9" s="181" t="s">
        <v>157</v>
      </c>
      <c r="D9" s="173" t="s">
        <v>158</v>
      </c>
      <c r="E9" s="174">
        <v>94.1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0.22500000000000001</v>
      </c>
      <c r="Q9" s="176">
        <f>ROUND(E9*P9,2)</f>
        <v>21.17</v>
      </c>
      <c r="R9" s="176" t="s">
        <v>159</v>
      </c>
      <c r="S9" s="176" t="s">
        <v>160</v>
      </c>
      <c r="T9" s="177" t="s">
        <v>160</v>
      </c>
      <c r="U9" s="156">
        <v>0.14199999999999999</v>
      </c>
      <c r="V9" s="156">
        <f>ROUND(E9*U9,2)</f>
        <v>13.36</v>
      </c>
      <c r="W9" s="156"/>
      <c r="X9" s="156" t="s">
        <v>161</v>
      </c>
      <c r="Y9" s="147"/>
      <c r="Z9" s="147"/>
      <c r="AA9" s="147"/>
      <c r="AB9" s="147"/>
      <c r="AC9" s="147"/>
      <c r="AD9" s="147"/>
      <c r="AE9" s="147"/>
      <c r="AF9" s="147"/>
      <c r="AG9" s="147" t="s">
        <v>162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0" t="s">
        <v>163</v>
      </c>
      <c r="D10" s="251"/>
      <c r="E10" s="251"/>
      <c r="F10" s="251"/>
      <c r="G10" s="25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4" t="s">
        <v>165</v>
      </c>
      <c r="D11" s="255"/>
      <c r="E11" s="255"/>
      <c r="F11" s="255"/>
      <c r="G11" s="2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2" t="s">
        <v>167</v>
      </c>
      <c r="D12" s="160"/>
      <c r="E12" s="161">
        <v>94.1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>
        <v>5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1">
        <v>2</v>
      </c>
      <c r="B13" s="172" t="s">
        <v>169</v>
      </c>
      <c r="C13" s="181" t="s">
        <v>170</v>
      </c>
      <c r="D13" s="173" t="s">
        <v>158</v>
      </c>
      <c r="E13" s="174">
        <v>94.1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0.11</v>
      </c>
      <c r="Q13" s="176">
        <f>ROUND(E13*P13,2)</f>
        <v>10.35</v>
      </c>
      <c r="R13" s="176" t="s">
        <v>159</v>
      </c>
      <c r="S13" s="176" t="s">
        <v>160</v>
      </c>
      <c r="T13" s="177" t="s">
        <v>160</v>
      </c>
      <c r="U13" s="156">
        <v>2.5899999999999999E-2</v>
      </c>
      <c r="V13" s="156">
        <f>ROUND(E13*U13,2)</f>
        <v>2.44</v>
      </c>
      <c r="W13" s="156"/>
      <c r="X13" s="156" t="s">
        <v>161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162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 t="s">
        <v>165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2" t="s">
        <v>171</v>
      </c>
      <c r="D15" s="160"/>
      <c r="E15" s="161">
        <v>94.1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1">
        <v>3</v>
      </c>
      <c r="B16" s="172" t="s">
        <v>172</v>
      </c>
      <c r="C16" s="181" t="s">
        <v>173</v>
      </c>
      <c r="D16" s="173" t="s">
        <v>158</v>
      </c>
      <c r="E16" s="174">
        <v>16.8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0.22</v>
      </c>
      <c r="Q16" s="176">
        <f>ROUND(E16*P16,2)</f>
        <v>3.7</v>
      </c>
      <c r="R16" s="176" t="s">
        <v>159</v>
      </c>
      <c r="S16" s="176" t="s">
        <v>160</v>
      </c>
      <c r="T16" s="177" t="s">
        <v>160</v>
      </c>
      <c r="U16" s="156">
        <v>4.9000000000000002E-2</v>
      </c>
      <c r="V16" s="156">
        <f>ROUND(E16*U16,2)</f>
        <v>0.82</v>
      </c>
      <c r="W16" s="156"/>
      <c r="X16" s="156" t="s">
        <v>161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162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2" t="s">
        <v>165</v>
      </c>
      <c r="D17" s="253"/>
      <c r="E17" s="253"/>
      <c r="F17" s="253"/>
      <c r="G17" s="253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2" t="s">
        <v>174</v>
      </c>
      <c r="D18" s="160"/>
      <c r="E18" s="161">
        <v>16.8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1">
        <v>4</v>
      </c>
      <c r="B19" s="172" t="s">
        <v>175</v>
      </c>
      <c r="C19" s="181" t="s">
        <v>176</v>
      </c>
      <c r="D19" s="173" t="s">
        <v>158</v>
      </c>
      <c r="E19" s="174">
        <v>28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0.44</v>
      </c>
      <c r="Q19" s="176">
        <f>ROUND(E19*P19,2)</f>
        <v>12.32</v>
      </c>
      <c r="R19" s="176" t="s">
        <v>159</v>
      </c>
      <c r="S19" s="176" t="s">
        <v>160</v>
      </c>
      <c r="T19" s="177" t="s">
        <v>160</v>
      </c>
      <c r="U19" s="156">
        <v>7.2999999999999995E-2</v>
      </c>
      <c r="V19" s="156">
        <f>ROUND(E19*U19,2)</f>
        <v>2.04</v>
      </c>
      <c r="W19" s="156"/>
      <c r="X19" s="156" t="s">
        <v>161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 t="s">
        <v>165</v>
      </c>
      <c r="D20" s="253"/>
      <c r="E20" s="253"/>
      <c r="F20" s="253"/>
      <c r="G20" s="253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2" t="s">
        <v>177</v>
      </c>
      <c r="D21" s="160"/>
      <c r="E21" s="161">
        <v>11.2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2" t="s">
        <v>178</v>
      </c>
      <c r="D22" s="160"/>
      <c r="E22" s="161">
        <v>16.8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1">
        <v>5</v>
      </c>
      <c r="B23" s="172" t="s">
        <v>179</v>
      </c>
      <c r="C23" s="181" t="s">
        <v>180</v>
      </c>
      <c r="D23" s="173" t="s">
        <v>158</v>
      </c>
      <c r="E23" s="174">
        <v>85.6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0.55000000000000004</v>
      </c>
      <c r="Q23" s="176">
        <f>ROUND(E23*P23,2)</f>
        <v>47.08</v>
      </c>
      <c r="R23" s="176" t="s">
        <v>159</v>
      </c>
      <c r="S23" s="176" t="s">
        <v>160</v>
      </c>
      <c r="T23" s="177" t="s">
        <v>160</v>
      </c>
      <c r="U23" s="156">
        <v>9.4500000000000001E-2</v>
      </c>
      <c r="V23" s="156">
        <f>ROUND(E23*U23,2)</f>
        <v>8.09</v>
      </c>
      <c r="W23" s="156"/>
      <c r="X23" s="156" t="s">
        <v>161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162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 t="s">
        <v>165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2" t="s">
        <v>181</v>
      </c>
      <c r="D25" s="160"/>
      <c r="E25" s="161">
        <v>85.6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168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1">
        <v>6</v>
      </c>
      <c r="B26" s="172" t="s">
        <v>182</v>
      </c>
      <c r="C26" s="181" t="s">
        <v>183</v>
      </c>
      <c r="D26" s="173" t="s">
        <v>158</v>
      </c>
      <c r="E26" s="174">
        <v>43.7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0.11</v>
      </c>
      <c r="Q26" s="176">
        <f>ROUND(E26*P26,2)</f>
        <v>4.8099999999999996</v>
      </c>
      <c r="R26" s="176" t="s">
        <v>159</v>
      </c>
      <c r="S26" s="176" t="s">
        <v>160</v>
      </c>
      <c r="T26" s="177" t="s">
        <v>160</v>
      </c>
      <c r="U26" s="156">
        <v>4.2999999999999997E-2</v>
      </c>
      <c r="V26" s="156">
        <f>ROUND(E26*U26,2)</f>
        <v>1.88</v>
      </c>
      <c r="W26" s="156"/>
      <c r="X26" s="156" t="s">
        <v>161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162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2" t="s">
        <v>165</v>
      </c>
      <c r="D27" s="253"/>
      <c r="E27" s="253"/>
      <c r="F27" s="253"/>
      <c r="G27" s="253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2" t="s">
        <v>184</v>
      </c>
      <c r="D28" s="160"/>
      <c r="E28" s="161">
        <v>12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168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2" t="s">
        <v>185</v>
      </c>
      <c r="D29" s="160"/>
      <c r="E29" s="161">
        <v>19.7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168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2" t="s">
        <v>186</v>
      </c>
      <c r="D30" s="160"/>
      <c r="E30" s="161">
        <v>12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168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1">
        <v>7</v>
      </c>
      <c r="B31" s="172" t="s">
        <v>187</v>
      </c>
      <c r="C31" s="181" t="s">
        <v>188</v>
      </c>
      <c r="D31" s="173" t="s">
        <v>158</v>
      </c>
      <c r="E31" s="174">
        <v>19.7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0.154</v>
      </c>
      <c r="Q31" s="176">
        <f>ROUND(E31*P31,2)</f>
        <v>3.03</v>
      </c>
      <c r="R31" s="176" t="s">
        <v>159</v>
      </c>
      <c r="S31" s="176" t="s">
        <v>160</v>
      </c>
      <c r="T31" s="177" t="s">
        <v>160</v>
      </c>
      <c r="U31" s="156">
        <v>5.3800000000000001E-2</v>
      </c>
      <c r="V31" s="156">
        <f>ROUND(E31*U31,2)</f>
        <v>1.06</v>
      </c>
      <c r="W31" s="156"/>
      <c r="X31" s="156" t="s">
        <v>161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 t="s">
        <v>165</v>
      </c>
      <c r="D32" s="253"/>
      <c r="E32" s="253"/>
      <c r="F32" s="253"/>
      <c r="G32" s="25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2" t="s">
        <v>189</v>
      </c>
      <c r="D33" s="160"/>
      <c r="E33" s="161">
        <v>19.7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168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8</v>
      </c>
      <c r="B34" s="172" t="s">
        <v>190</v>
      </c>
      <c r="C34" s="181" t="s">
        <v>191</v>
      </c>
      <c r="D34" s="173" t="s">
        <v>192</v>
      </c>
      <c r="E34" s="174">
        <v>55.1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0.22</v>
      </c>
      <c r="Q34" s="176">
        <f>ROUND(E34*P34,2)</f>
        <v>12.12</v>
      </c>
      <c r="R34" s="176" t="s">
        <v>159</v>
      </c>
      <c r="S34" s="176" t="s">
        <v>160</v>
      </c>
      <c r="T34" s="177" t="s">
        <v>160</v>
      </c>
      <c r="U34" s="156">
        <v>0.14299999999999999</v>
      </c>
      <c r="V34" s="156">
        <f>ROUND(E34*U34,2)</f>
        <v>7.88</v>
      </c>
      <c r="W34" s="156"/>
      <c r="X34" s="156" t="s">
        <v>161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0" t="s">
        <v>193</v>
      </c>
      <c r="D35" s="251"/>
      <c r="E35" s="251"/>
      <c r="F35" s="251"/>
      <c r="G35" s="251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8" t="str">
        <f>C35</f>
        <v>s vybouráním lože, s přemístěním hmot na skládku na vzdálenost do 3 m nebo naložením na dopravní prostředek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4" t="s">
        <v>165</v>
      </c>
      <c r="D36" s="255"/>
      <c r="E36" s="255"/>
      <c r="F36" s="255"/>
      <c r="G36" s="255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2" t="s">
        <v>194</v>
      </c>
      <c r="D37" s="160"/>
      <c r="E37" s="161">
        <v>55.1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9</v>
      </c>
      <c r="B38" s="172" t="s">
        <v>195</v>
      </c>
      <c r="C38" s="181" t="s">
        <v>196</v>
      </c>
      <c r="D38" s="173" t="s">
        <v>192</v>
      </c>
      <c r="E38" s="174">
        <v>29.6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0.27</v>
      </c>
      <c r="Q38" s="176">
        <f>ROUND(E38*P38,2)</f>
        <v>7.99</v>
      </c>
      <c r="R38" s="176" t="s">
        <v>159</v>
      </c>
      <c r="S38" s="176" t="s">
        <v>160</v>
      </c>
      <c r="T38" s="177" t="s">
        <v>160</v>
      </c>
      <c r="U38" s="156">
        <v>0.123</v>
      </c>
      <c r="V38" s="156">
        <f>ROUND(E38*U38,2)</f>
        <v>3.64</v>
      </c>
      <c r="W38" s="156"/>
      <c r="X38" s="156" t="s">
        <v>161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162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0" t="s">
        <v>193</v>
      </c>
      <c r="D39" s="251"/>
      <c r="E39" s="251"/>
      <c r="F39" s="251"/>
      <c r="G39" s="25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8" t="str">
        <f>C39</f>
        <v>s vybouráním lože, s přemístěním hmot na skládku na vzdálenost do 3 m nebo naložením na dopravní prostředek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4" t="s">
        <v>165</v>
      </c>
      <c r="D40" s="255"/>
      <c r="E40" s="255"/>
      <c r="F40" s="255"/>
      <c r="G40" s="255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2" t="s">
        <v>197</v>
      </c>
      <c r="D41" s="160"/>
      <c r="E41" s="161">
        <v>29.6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1">
        <v>10</v>
      </c>
      <c r="B42" s="172" t="s">
        <v>198</v>
      </c>
      <c r="C42" s="181" t="s">
        <v>199</v>
      </c>
      <c r="D42" s="173" t="s">
        <v>200</v>
      </c>
      <c r="E42" s="174">
        <v>48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 t="s">
        <v>201</v>
      </c>
      <c r="S42" s="176" t="s">
        <v>160</v>
      </c>
      <c r="T42" s="177" t="s">
        <v>160</v>
      </c>
      <c r="U42" s="156">
        <v>0.20300000000000001</v>
      </c>
      <c r="V42" s="156">
        <f>ROUND(E42*U42,2)</f>
        <v>9.74</v>
      </c>
      <c r="W42" s="156"/>
      <c r="X42" s="156" t="s">
        <v>161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54"/>
      <c r="B43" s="155"/>
      <c r="C43" s="250" t="s">
        <v>203</v>
      </c>
      <c r="D43" s="251"/>
      <c r="E43" s="251"/>
      <c r="F43" s="251"/>
      <c r="G43" s="251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8" t="str">
        <f>C43</f>
        <v>na vzdálenost od hladiny vody v jímce po výšku roviny proložené osou nejvyššího bodu výtlačného potrubí. Včetně odpadní potrubí v délce do 20 m.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2" t="s">
        <v>204</v>
      </c>
      <c r="D44" s="160"/>
      <c r="E44" s="161">
        <v>48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1">
        <v>11</v>
      </c>
      <c r="B45" s="172" t="s">
        <v>205</v>
      </c>
      <c r="C45" s="181" t="s">
        <v>206</v>
      </c>
      <c r="D45" s="173" t="s">
        <v>207</v>
      </c>
      <c r="E45" s="174">
        <v>120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201</v>
      </c>
      <c r="S45" s="176" t="s">
        <v>160</v>
      </c>
      <c r="T45" s="177" t="s">
        <v>160</v>
      </c>
      <c r="U45" s="156">
        <v>0</v>
      </c>
      <c r="V45" s="156">
        <f>ROUND(E45*U45,2)</f>
        <v>0</v>
      </c>
      <c r="W45" s="156"/>
      <c r="X45" s="156" t="s">
        <v>161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250" t="s">
        <v>208</v>
      </c>
      <c r="D46" s="251"/>
      <c r="E46" s="251"/>
      <c r="F46" s="251"/>
      <c r="G46" s="251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164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8" t="str">
        <f>C46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2" t="s">
        <v>209</v>
      </c>
      <c r="D47" s="160"/>
      <c r="E47" s="161">
        <v>120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1">
        <v>12</v>
      </c>
      <c r="B48" s="172" t="s">
        <v>210</v>
      </c>
      <c r="C48" s="181" t="s">
        <v>211</v>
      </c>
      <c r="D48" s="173" t="s">
        <v>192</v>
      </c>
      <c r="E48" s="174">
        <v>12.1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1.2710000000000001E-2</v>
      </c>
      <c r="O48" s="176">
        <f>ROUND(E48*N48,2)</f>
        <v>0.15</v>
      </c>
      <c r="P48" s="176">
        <v>0</v>
      </c>
      <c r="Q48" s="176">
        <f>ROUND(E48*P48,2)</f>
        <v>0</v>
      </c>
      <c r="R48" s="176" t="s">
        <v>201</v>
      </c>
      <c r="S48" s="176" t="s">
        <v>160</v>
      </c>
      <c r="T48" s="177" t="s">
        <v>160</v>
      </c>
      <c r="U48" s="156">
        <v>1.153</v>
      </c>
      <c r="V48" s="156">
        <f>ROUND(E48*U48,2)</f>
        <v>13.95</v>
      </c>
      <c r="W48" s="156"/>
      <c r="X48" s="156" t="s">
        <v>161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162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54"/>
      <c r="B49" s="155"/>
      <c r="C49" s="250" t="s">
        <v>212</v>
      </c>
      <c r="D49" s="251"/>
      <c r="E49" s="251"/>
      <c r="F49" s="251"/>
      <c r="G49" s="251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8" t="str">
        <f>C49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4" t="s">
        <v>213</v>
      </c>
      <c r="D50" s="255"/>
      <c r="E50" s="255"/>
      <c r="F50" s="255"/>
      <c r="G50" s="255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2" t="s">
        <v>214</v>
      </c>
      <c r="D51" s="160"/>
      <c r="E51" s="161">
        <v>12.1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1">
        <v>13</v>
      </c>
      <c r="B52" s="172" t="s">
        <v>215</v>
      </c>
      <c r="C52" s="181" t="s">
        <v>216</v>
      </c>
      <c r="D52" s="173" t="s">
        <v>192</v>
      </c>
      <c r="E52" s="174">
        <v>19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1.2710000000000001E-2</v>
      </c>
      <c r="O52" s="176">
        <f>ROUND(E52*N52,2)</f>
        <v>0.24</v>
      </c>
      <c r="P52" s="176">
        <v>0</v>
      </c>
      <c r="Q52" s="176">
        <f>ROUND(E52*P52,2)</f>
        <v>0</v>
      </c>
      <c r="R52" s="176" t="s">
        <v>201</v>
      </c>
      <c r="S52" s="176" t="s">
        <v>160</v>
      </c>
      <c r="T52" s="177" t="s">
        <v>160</v>
      </c>
      <c r="U52" s="156">
        <v>1.153</v>
      </c>
      <c r="V52" s="156">
        <f>ROUND(E52*U52,2)</f>
        <v>21.91</v>
      </c>
      <c r="W52" s="156"/>
      <c r="X52" s="156" t="s">
        <v>161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162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54"/>
      <c r="B53" s="155"/>
      <c r="C53" s="250" t="s">
        <v>212</v>
      </c>
      <c r="D53" s="251"/>
      <c r="E53" s="251"/>
      <c r="F53" s="251"/>
      <c r="G53" s="25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8" t="str">
        <f>C53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4" t="s">
        <v>213</v>
      </c>
      <c r="D54" s="255"/>
      <c r="E54" s="255"/>
      <c r="F54" s="255"/>
      <c r="G54" s="255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2" t="s">
        <v>217</v>
      </c>
      <c r="D55" s="160"/>
      <c r="E55" s="161">
        <v>19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1">
        <v>14</v>
      </c>
      <c r="B56" s="172" t="s">
        <v>218</v>
      </c>
      <c r="C56" s="181" t="s">
        <v>219</v>
      </c>
      <c r="D56" s="173" t="s">
        <v>192</v>
      </c>
      <c r="E56" s="174">
        <v>46.1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2.478E-2</v>
      </c>
      <c r="O56" s="176">
        <f>ROUND(E56*N56,2)</f>
        <v>1.1399999999999999</v>
      </c>
      <c r="P56" s="176">
        <v>0</v>
      </c>
      <c r="Q56" s="176">
        <f>ROUND(E56*P56,2)</f>
        <v>0</v>
      </c>
      <c r="R56" s="176" t="s">
        <v>201</v>
      </c>
      <c r="S56" s="176" t="s">
        <v>160</v>
      </c>
      <c r="T56" s="177" t="s">
        <v>160</v>
      </c>
      <c r="U56" s="156">
        <v>0.54700000000000004</v>
      </c>
      <c r="V56" s="156">
        <f>ROUND(E56*U56,2)</f>
        <v>25.22</v>
      </c>
      <c r="W56" s="156"/>
      <c r="X56" s="156" t="s">
        <v>161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250" t="s">
        <v>212</v>
      </c>
      <c r="D57" s="251"/>
      <c r="E57" s="251"/>
      <c r="F57" s="251"/>
      <c r="G57" s="25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8" t="str">
        <f>C57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4" t="s">
        <v>213</v>
      </c>
      <c r="D58" s="255"/>
      <c r="E58" s="255"/>
      <c r="F58" s="255"/>
      <c r="G58" s="255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2" t="s">
        <v>220</v>
      </c>
      <c r="D59" s="160"/>
      <c r="E59" s="161">
        <v>46.1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15</v>
      </c>
      <c r="B60" s="172" t="s">
        <v>221</v>
      </c>
      <c r="C60" s="181" t="s">
        <v>222</v>
      </c>
      <c r="D60" s="173" t="s">
        <v>223</v>
      </c>
      <c r="E60" s="174">
        <v>56.085000000000001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201</v>
      </c>
      <c r="S60" s="176" t="s">
        <v>160</v>
      </c>
      <c r="T60" s="177" t="s">
        <v>160</v>
      </c>
      <c r="U60" s="156">
        <v>9.7000000000000003E-2</v>
      </c>
      <c r="V60" s="156">
        <f>ROUND(E60*U60,2)</f>
        <v>5.44</v>
      </c>
      <c r="W60" s="156"/>
      <c r="X60" s="156" t="s">
        <v>161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0" t="s">
        <v>224</v>
      </c>
      <c r="D61" s="251"/>
      <c r="E61" s="251"/>
      <c r="F61" s="251"/>
      <c r="G61" s="25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8" t="str">
        <f>C61</f>
        <v>nebo lesní půdy, s vodorovným přemístěním na hromady v místě upotřebení nebo na dočasné či trvalé skládky se složením</v>
      </c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4" t="s">
        <v>213</v>
      </c>
      <c r="D62" s="255"/>
      <c r="E62" s="255"/>
      <c r="F62" s="255"/>
      <c r="G62" s="255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2" t="s">
        <v>225</v>
      </c>
      <c r="D63" s="160"/>
      <c r="E63" s="161">
        <v>56.085000000000001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168</v>
      </c>
      <c r="AH63" s="147">
        <v>5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16</v>
      </c>
      <c r="B64" s="172" t="s">
        <v>226</v>
      </c>
      <c r="C64" s="181" t="s">
        <v>227</v>
      </c>
      <c r="D64" s="173" t="s">
        <v>223</v>
      </c>
      <c r="E64" s="174">
        <v>61.23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 t="s">
        <v>201</v>
      </c>
      <c r="S64" s="176" t="s">
        <v>160</v>
      </c>
      <c r="T64" s="177" t="s">
        <v>160</v>
      </c>
      <c r="U64" s="156">
        <v>1.7629999999999999</v>
      </c>
      <c r="V64" s="156">
        <f>ROUND(E64*U64,2)</f>
        <v>107.95</v>
      </c>
      <c r="W64" s="156"/>
      <c r="X64" s="156" t="s">
        <v>161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202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0" t="s">
        <v>228</v>
      </c>
      <c r="D65" s="251"/>
      <c r="E65" s="251"/>
      <c r="F65" s="251"/>
      <c r="G65" s="25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8" t="str">
        <f>C65</f>
        <v>Příplatek k cenám hloubených vykopávek za ztížení vykopávky v blízkosti podzemního vedení nebo výbušnin pro jakoukoliv třídu horniny.</v>
      </c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2" t="s">
        <v>229</v>
      </c>
      <c r="D66" s="160"/>
      <c r="E66" s="161">
        <v>33.075000000000003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>
        <v>5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2" t="s">
        <v>230</v>
      </c>
      <c r="D67" s="160"/>
      <c r="E67" s="161">
        <v>22.035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168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2" t="s">
        <v>231</v>
      </c>
      <c r="D68" s="160"/>
      <c r="E68" s="161">
        <v>3.6749999999999998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168</v>
      </c>
      <c r="AH68" s="147">
        <v>5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2" t="s">
        <v>232</v>
      </c>
      <c r="D69" s="160"/>
      <c r="E69" s="161">
        <v>2.4449999999999998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1">
        <v>17</v>
      </c>
      <c r="B70" s="172" t="s">
        <v>233</v>
      </c>
      <c r="C70" s="181" t="s">
        <v>234</v>
      </c>
      <c r="D70" s="173" t="s">
        <v>223</v>
      </c>
      <c r="E70" s="174">
        <v>20.64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0</v>
      </c>
      <c r="O70" s="176">
        <f>ROUND(E70*N70,2)</f>
        <v>0</v>
      </c>
      <c r="P70" s="176">
        <v>2.4</v>
      </c>
      <c r="Q70" s="176">
        <f>ROUND(E70*P70,2)</f>
        <v>49.54</v>
      </c>
      <c r="R70" s="176" t="s">
        <v>201</v>
      </c>
      <c r="S70" s="176" t="s">
        <v>160</v>
      </c>
      <c r="T70" s="177" t="s">
        <v>160</v>
      </c>
      <c r="U70" s="156">
        <v>1.4</v>
      </c>
      <c r="V70" s="156">
        <f>ROUND(E70*U70,2)</f>
        <v>28.9</v>
      </c>
      <c r="W70" s="156"/>
      <c r="X70" s="156" t="s">
        <v>161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162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0" t="s">
        <v>235</v>
      </c>
      <c r="D71" s="251"/>
      <c r="E71" s="251"/>
      <c r="F71" s="251"/>
      <c r="G71" s="251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4" t="s">
        <v>213</v>
      </c>
      <c r="D72" s="255"/>
      <c r="E72" s="255"/>
      <c r="F72" s="255"/>
      <c r="G72" s="255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4" t="s">
        <v>236</v>
      </c>
      <c r="D73" s="255"/>
      <c r="E73" s="255"/>
      <c r="F73" s="255"/>
      <c r="G73" s="25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4" t="s">
        <v>237</v>
      </c>
      <c r="D74" s="255"/>
      <c r="E74" s="255"/>
      <c r="F74" s="255"/>
      <c r="G74" s="255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2" t="s">
        <v>238</v>
      </c>
      <c r="D75" s="160"/>
      <c r="E75" s="161">
        <v>19.059999999999999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2" t="s">
        <v>239</v>
      </c>
      <c r="D76" s="160"/>
      <c r="E76" s="161">
        <v>1.58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18</v>
      </c>
      <c r="B77" s="172" t="s">
        <v>240</v>
      </c>
      <c r="C77" s="181" t="s">
        <v>241</v>
      </c>
      <c r="D77" s="173" t="s">
        <v>223</v>
      </c>
      <c r="E77" s="174">
        <v>146.9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6" t="s">
        <v>201</v>
      </c>
      <c r="S77" s="176" t="s">
        <v>160</v>
      </c>
      <c r="T77" s="177" t="s">
        <v>160</v>
      </c>
      <c r="U77" s="156">
        <v>2.2490000000000001</v>
      </c>
      <c r="V77" s="156">
        <f>ROUND(E77*U77,2)</f>
        <v>330.38</v>
      </c>
      <c r="W77" s="156"/>
      <c r="X77" s="156" t="s">
        <v>161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202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54"/>
      <c r="B78" s="155"/>
      <c r="C78" s="250" t="s">
        <v>242</v>
      </c>
      <c r="D78" s="251"/>
      <c r="E78" s="251"/>
      <c r="F78" s="251"/>
      <c r="G78" s="251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78" t="str">
        <f>C78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4" t="s">
        <v>213</v>
      </c>
      <c r="D79" s="255"/>
      <c r="E79" s="255"/>
      <c r="F79" s="255"/>
      <c r="G79" s="255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2" t="s">
        <v>243</v>
      </c>
      <c r="D80" s="160"/>
      <c r="E80" s="161">
        <v>146.9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19</v>
      </c>
      <c r="B81" s="172" t="s">
        <v>240</v>
      </c>
      <c r="C81" s="181" t="s">
        <v>241</v>
      </c>
      <c r="D81" s="173" t="s">
        <v>223</v>
      </c>
      <c r="E81" s="174">
        <v>220.5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6" t="s">
        <v>201</v>
      </c>
      <c r="S81" s="176" t="s">
        <v>160</v>
      </c>
      <c r="T81" s="177" t="s">
        <v>160</v>
      </c>
      <c r="U81" s="156">
        <v>2.2490000000000001</v>
      </c>
      <c r="V81" s="156">
        <f>ROUND(E81*U81,2)</f>
        <v>495.9</v>
      </c>
      <c r="W81" s="156"/>
      <c r="X81" s="156" t="s">
        <v>161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202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54"/>
      <c r="B82" s="155"/>
      <c r="C82" s="250" t="s">
        <v>242</v>
      </c>
      <c r="D82" s="251"/>
      <c r="E82" s="251"/>
      <c r="F82" s="251"/>
      <c r="G82" s="251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78" t="str">
        <f>C82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4" t="s">
        <v>213</v>
      </c>
      <c r="D83" s="255"/>
      <c r="E83" s="255"/>
      <c r="F83" s="255"/>
      <c r="G83" s="255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2" t="s">
        <v>244</v>
      </c>
      <c r="D84" s="160"/>
      <c r="E84" s="161">
        <v>220.5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20</v>
      </c>
      <c r="B85" s="172" t="s">
        <v>245</v>
      </c>
      <c r="C85" s="181" t="s">
        <v>246</v>
      </c>
      <c r="D85" s="173" t="s">
        <v>223</v>
      </c>
      <c r="E85" s="174">
        <v>220.5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201</v>
      </c>
      <c r="S85" s="176" t="s">
        <v>160</v>
      </c>
      <c r="T85" s="177" t="s">
        <v>160</v>
      </c>
      <c r="U85" s="156">
        <v>0.107</v>
      </c>
      <c r="V85" s="156">
        <f>ROUND(E85*U85,2)</f>
        <v>23.59</v>
      </c>
      <c r="W85" s="156"/>
      <c r="X85" s="156" t="s">
        <v>161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162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54"/>
      <c r="B86" s="155"/>
      <c r="C86" s="250" t="s">
        <v>242</v>
      </c>
      <c r="D86" s="251"/>
      <c r="E86" s="251"/>
      <c r="F86" s="251"/>
      <c r="G86" s="251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78" t="str">
        <f>C86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2" t="s">
        <v>247</v>
      </c>
      <c r="D87" s="160"/>
      <c r="E87" s="161">
        <v>220.5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168</v>
      </c>
      <c r="AH87" s="147">
        <v>5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21</v>
      </c>
      <c r="B88" s="172" t="s">
        <v>248</v>
      </c>
      <c r="C88" s="181" t="s">
        <v>249</v>
      </c>
      <c r="D88" s="173" t="s">
        <v>223</v>
      </c>
      <c r="E88" s="174">
        <v>146.9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201</v>
      </c>
      <c r="S88" s="176" t="s">
        <v>160</v>
      </c>
      <c r="T88" s="177" t="s">
        <v>160</v>
      </c>
      <c r="U88" s="156">
        <v>0.154</v>
      </c>
      <c r="V88" s="156">
        <f>ROUND(E88*U88,2)</f>
        <v>22.62</v>
      </c>
      <c r="W88" s="156"/>
      <c r="X88" s="156" t="s">
        <v>161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162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54"/>
      <c r="B89" s="155"/>
      <c r="C89" s="250" t="s">
        <v>242</v>
      </c>
      <c r="D89" s="251"/>
      <c r="E89" s="251"/>
      <c r="F89" s="251"/>
      <c r="G89" s="251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8" t="str">
        <f>C89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2" t="s">
        <v>250</v>
      </c>
      <c r="D90" s="160"/>
      <c r="E90" s="161">
        <v>146.9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>
        <v>5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22</v>
      </c>
      <c r="B91" s="172" t="s">
        <v>251</v>
      </c>
      <c r="C91" s="181" t="s">
        <v>252</v>
      </c>
      <c r="D91" s="173" t="s">
        <v>223</v>
      </c>
      <c r="E91" s="174">
        <v>24.5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201</v>
      </c>
      <c r="S91" s="176" t="s">
        <v>160</v>
      </c>
      <c r="T91" s="177" t="s">
        <v>160</v>
      </c>
      <c r="U91" s="156">
        <v>3.5329999999999999</v>
      </c>
      <c r="V91" s="156">
        <f>ROUND(E91*U91,2)</f>
        <v>86.56</v>
      </c>
      <c r="W91" s="156"/>
      <c r="X91" s="156" t="s">
        <v>161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202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0" t="s">
        <v>253</v>
      </c>
      <c r="D92" s="251"/>
      <c r="E92" s="251"/>
      <c r="F92" s="251"/>
      <c r="G92" s="251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4" t="s">
        <v>213</v>
      </c>
      <c r="D93" s="255"/>
      <c r="E93" s="255"/>
      <c r="F93" s="255"/>
      <c r="G93" s="255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2" t="s">
        <v>254</v>
      </c>
      <c r="D94" s="160"/>
      <c r="E94" s="161">
        <v>24.5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168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23</v>
      </c>
      <c r="B95" s="172" t="s">
        <v>255</v>
      </c>
      <c r="C95" s="181" t="s">
        <v>256</v>
      </c>
      <c r="D95" s="173" t="s">
        <v>223</v>
      </c>
      <c r="E95" s="174">
        <v>16.3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201</v>
      </c>
      <c r="S95" s="176" t="s">
        <v>160</v>
      </c>
      <c r="T95" s="177" t="s">
        <v>160</v>
      </c>
      <c r="U95" s="156">
        <v>4.6550000000000002</v>
      </c>
      <c r="V95" s="156">
        <f>ROUND(E95*U95,2)</f>
        <v>75.88</v>
      </c>
      <c r="W95" s="156"/>
      <c r="X95" s="156" t="s">
        <v>161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202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0" t="s">
        <v>253</v>
      </c>
      <c r="D96" s="251"/>
      <c r="E96" s="251"/>
      <c r="F96" s="251"/>
      <c r="G96" s="251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4" t="s">
        <v>213</v>
      </c>
      <c r="D97" s="255"/>
      <c r="E97" s="255"/>
      <c r="F97" s="255"/>
      <c r="G97" s="255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2" t="s">
        <v>257</v>
      </c>
      <c r="D98" s="160"/>
      <c r="E98" s="161">
        <v>16.3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1">
        <v>24</v>
      </c>
      <c r="B99" s="172" t="s">
        <v>258</v>
      </c>
      <c r="C99" s="181" t="s">
        <v>259</v>
      </c>
      <c r="D99" s="173" t="s">
        <v>158</v>
      </c>
      <c r="E99" s="174">
        <v>436.46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9.8999999999999999E-4</v>
      </c>
      <c r="O99" s="176">
        <f>ROUND(E99*N99,2)</f>
        <v>0.43</v>
      </c>
      <c r="P99" s="176">
        <v>0</v>
      </c>
      <c r="Q99" s="176">
        <f>ROUND(E99*P99,2)</f>
        <v>0</v>
      </c>
      <c r="R99" s="176" t="s">
        <v>201</v>
      </c>
      <c r="S99" s="176" t="s">
        <v>160</v>
      </c>
      <c r="T99" s="177" t="s">
        <v>160</v>
      </c>
      <c r="U99" s="156">
        <v>0.23599999999999999</v>
      </c>
      <c r="V99" s="156">
        <f>ROUND(E99*U99,2)</f>
        <v>103</v>
      </c>
      <c r="W99" s="156"/>
      <c r="X99" s="156" t="s">
        <v>161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162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0" t="s">
        <v>260</v>
      </c>
      <c r="D100" s="251"/>
      <c r="E100" s="251"/>
      <c r="F100" s="251"/>
      <c r="G100" s="251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4" t="s">
        <v>213</v>
      </c>
      <c r="D101" s="255"/>
      <c r="E101" s="255"/>
      <c r="F101" s="255"/>
      <c r="G101" s="255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2" t="s">
        <v>261</v>
      </c>
      <c r="D102" s="160"/>
      <c r="E102" s="161">
        <v>436.46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168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25</v>
      </c>
      <c r="B103" s="172" t="s">
        <v>262</v>
      </c>
      <c r="C103" s="181" t="s">
        <v>263</v>
      </c>
      <c r="D103" s="173" t="s">
        <v>158</v>
      </c>
      <c r="E103" s="174">
        <v>436.46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201</v>
      </c>
      <c r="S103" s="176" t="s">
        <v>160</v>
      </c>
      <c r="T103" s="177" t="s">
        <v>160</v>
      </c>
      <c r="U103" s="156">
        <v>7.0000000000000007E-2</v>
      </c>
      <c r="V103" s="156">
        <f>ROUND(E103*U103,2)</f>
        <v>30.55</v>
      </c>
      <c r="W103" s="156"/>
      <c r="X103" s="156" t="s">
        <v>161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162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0" t="s">
        <v>264</v>
      </c>
      <c r="D104" s="251"/>
      <c r="E104" s="251"/>
      <c r="F104" s="251"/>
      <c r="G104" s="251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2" t="s">
        <v>265</v>
      </c>
      <c r="D105" s="160"/>
      <c r="E105" s="161">
        <v>436.46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168</v>
      </c>
      <c r="AH105" s="147">
        <v>5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26</v>
      </c>
      <c r="B106" s="172" t="s">
        <v>266</v>
      </c>
      <c r="C106" s="181" t="s">
        <v>267</v>
      </c>
      <c r="D106" s="173" t="s">
        <v>223</v>
      </c>
      <c r="E106" s="174">
        <v>829.54301999999996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6" t="s">
        <v>201</v>
      </c>
      <c r="S106" s="176" t="s">
        <v>160</v>
      </c>
      <c r="T106" s="177" t="s">
        <v>160</v>
      </c>
      <c r="U106" s="156">
        <v>0.34499999999999997</v>
      </c>
      <c r="V106" s="156">
        <f>ROUND(E106*U106,2)</f>
        <v>286.19</v>
      </c>
      <c r="W106" s="156"/>
      <c r="X106" s="156" t="s">
        <v>161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0" t="s">
        <v>268</v>
      </c>
      <c r="D107" s="251"/>
      <c r="E107" s="251"/>
      <c r="F107" s="251"/>
      <c r="G107" s="251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78" t="str">
        <f>C107</f>
        <v>bez naložení do dopravní nádoby, ale s vyprázdněním dopravní nádoby na hromadu nebo na dopravní prostředek,</v>
      </c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4" t="s">
        <v>213</v>
      </c>
      <c r="D108" s="255"/>
      <c r="E108" s="255"/>
      <c r="F108" s="255"/>
      <c r="G108" s="25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2" t="s">
        <v>269</v>
      </c>
      <c r="D109" s="160"/>
      <c r="E109" s="161">
        <v>829.54301999999996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168</v>
      </c>
      <c r="AH109" s="147">
        <v>5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1">
        <v>27</v>
      </c>
      <c r="B110" s="172" t="s">
        <v>270</v>
      </c>
      <c r="C110" s="181" t="s">
        <v>271</v>
      </c>
      <c r="D110" s="173" t="s">
        <v>223</v>
      </c>
      <c r="E110" s="174">
        <v>829.54301999999996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6" t="s">
        <v>201</v>
      </c>
      <c r="S110" s="176" t="s">
        <v>160</v>
      </c>
      <c r="T110" s="177" t="s">
        <v>160</v>
      </c>
      <c r="U110" s="156">
        <v>7.3999999999999996E-2</v>
      </c>
      <c r="V110" s="156">
        <f>ROUND(E110*U110,2)</f>
        <v>61.39</v>
      </c>
      <c r="W110" s="156"/>
      <c r="X110" s="156" t="s">
        <v>161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0" t="s">
        <v>272</v>
      </c>
      <c r="D111" s="251"/>
      <c r="E111" s="251"/>
      <c r="F111" s="251"/>
      <c r="G111" s="251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4" t="s">
        <v>213</v>
      </c>
      <c r="D112" s="255"/>
      <c r="E112" s="255"/>
      <c r="F112" s="255"/>
      <c r="G112" s="255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54" t="s">
        <v>273</v>
      </c>
      <c r="D113" s="255"/>
      <c r="E113" s="255"/>
      <c r="F113" s="255"/>
      <c r="G113" s="255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4" t="s">
        <v>274</v>
      </c>
      <c r="D114" s="255"/>
      <c r="E114" s="255"/>
      <c r="F114" s="255"/>
      <c r="G114" s="255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54" t="s">
        <v>713</v>
      </c>
      <c r="D115" s="255"/>
      <c r="E115" s="255"/>
      <c r="F115" s="255"/>
      <c r="G115" s="255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8" t="str">
        <f>C115</f>
        <v xml:space="preserve"> - odvoz výkopku horniny 1-4 ze zeleně na mezideponii zhotovitele pro následný zásyp jam, rýh a šachet se zhutněním</v>
      </c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54" t="s">
        <v>275</v>
      </c>
      <c r="D116" s="255"/>
      <c r="E116" s="255"/>
      <c r="F116" s="255"/>
      <c r="G116" s="255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8" t="str">
        <f>C116</f>
        <v xml:space="preserve"> - dovoz výkopku horniny 1-4 ze zeleně z mezideponie zhotovitele pro zásyp jam, rýh, šachet se zhutněním</v>
      </c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4" t="s">
        <v>276</v>
      </c>
      <c r="D117" s="255"/>
      <c r="E117" s="255"/>
      <c r="F117" s="255"/>
      <c r="G117" s="255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2" t="s">
        <v>250</v>
      </c>
      <c r="D118" s="160"/>
      <c r="E118" s="161">
        <v>146.9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168</v>
      </c>
      <c r="AH118" s="147">
        <v>5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2" t="s">
        <v>247</v>
      </c>
      <c r="D119" s="160"/>
      <c r="E119" s="161">
        <v>220.5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168</v>
      </c>
      <c r="AH119" s="147">
        <v>5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2" t="s">
        <v>277</v>
      </c>
      <c r="D120" s="160"/>
      <c r="E120" s="161">
        <v>24.5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168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2" t="s">
        <v>278</v>
      </c>
      <c r="D121" s="160"/>
      <c r="E121" s="161">
        <v>16.3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168</v>
      </c>
      <c r="AH121" s="147">
        <v>5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2" t="s">
        <v>279</v>
      </c>
      <c r="D122" s="160"/>
      <c r="E122" s="161">
        <v>421.34302000000002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168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28</v>
      </c>
      <c r="B123" s="172" t="s">
        <v>280</v>
      </c>
      <c r="C123" s="181" t="s">
        <v>281</v>
      </c>
      <c r="D123" s="173" t="s">
        <v>223</v>
      </c>
      <c r="E123" s="174">
        <v>829.54301999999996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 t="s">
        <v>201</v>
      </c>
      <c r="S123" s="176" t="s">
        <v>160</v>
      </c>
      <c r="T123" s="177" t="s">
        <v>160</v>
      </c>
      <c r="U123" s="156">
        <v>1.0999999999999999E-2</v>
      </c>
      <c r="V123" s="156">
        <f>ROUND(E123*U123,2)</f>
        <v>9.1199999999999992</v>
      </c>
      <c r="W123" s="156"/>
      <c r="X123" s="156" t="s">
        <v>161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202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50" t="s">
        <v>272</v>
      </c>
      <c r="D124" s="251"/>
      <c r="E124" s="251"/>
      <c r="F124" s="251"/>
      <c r="G124" s="251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4" t="s">
        <v>213</v>
      </c>
      <c r="D125" s="255"/>
      <c r="E125" s="255"/>
      <c r="F125" s="255"/>
      <c r="G125" s="255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54" t="s">
        <v>273</v>
      </c>
      <c r="D126" s="255"/>
      <c r="E126" s="255"/>
      <c r="F126" s="255"/>
      <c r="G126" s="255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4" t="s">
        <v>274</v>
      </c>
      <c r="D127" s="255"/>
      <c r="E127" s="255"/>
      <c r="F127" s="255"/>
      <c r="G127" s="255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4" t="s">
        <v>713</v>
      </c>
      <c r="D128" s="255"/>
      <c r="E128" s="255"/>
      <c r="F128" s="255"/>
      <c r="G128" s="255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78" t="str">
        <f>C128</f>
        <v xml:space="preserve"> - odvoz výkopku horniny 1-4 ze zeleně na mezideponii zhotovitele pro následný zásyp jam, rýh a šachet se zhutněním</v>
      </c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4" t="s">
        <v>275</v>
      </c>
      <c r="D129" s="255"/>
      <c r="E129" s="255"/>
      <c r="F129" s="255"/>
      <c r="G129" s="255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8" t="str">
        <f>C129</f>
        <v xml:space="preserve"> - dovoz výkopku horniny 1-4 ze zeleně z mezideponie zhotovitele pro zásyp jam, rýh, šachet se zhutněním</v>
      </c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4" t="s">
        <v>276</v>
      </c>
      <c r="D130" s="255"/>
      <c r="E130" s="255"/>
      <c r="F130" s="255"/>
      <c r="G130" s="255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166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2" t="s">
        <v>269</v>
      </c>
      <c r="D131" s="160"/>
      <c r="E131" s="161">
        <v>829.54301999999996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168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1">
        <v>29</v>
      </c>
      <c r="B132" s="172" t="s">
        <v>282</v>
      </c>
      <c r="C132" s="181" t="s">
        <v>283</v>
      </c>
      <c r="D132" s="173" t="s">
        <v>223</v>
      </c>
      <c r="E132" s="174">
        <v>829.54301999999996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6" t="s">
        <v>201</v>
      </c>
      <c r="S132" s="176" t="s">
        <v>160</v>
      </c>
      <c r="T132" s="177" t="s">
        <v>160</v>
      </c>
      <c r="U132" s="156">
        <v>0.65200000000000002</v>
      </c>
      <c r="V132" s="156">
        <f>ROUND(E132*U132,2)</f>
        <v>540.86</v>
      </c>
      <c r="W132" s="156"/>
      <c r="X132" s="156" t="s">
        <v>161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162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2" t="s">
        <v>213</v>
      </c>
      <c r="D133" s="253"/>
      <c r="E133" s="253"/>
      <c r="F133" s="253"/>
      <c r="G133" s="253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4" t="s">
        <v>273</v>
      </c>
      <c r="D134" s="255"/>
      <c r="E134" s="255"/>
      <c r="F134" s="255"/>
      <c r="G134" s="255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4" t="s">
        <v>274</v>
      </c>
      <c r="D135" s="255"/>
      <c r="E135" s="255"/>
      <c r="F135" s="255"/>
      <c r="G135" s="255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4" t="s">
        <v>713</v>
      </c>
      <c r="D136" s="255"/>
      <c r="E136" s="255"/>
      <c r="F136" s="255"/>
      <c r="G136" s="255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78" t="str">
        <f>C136</f>
        <v xml:space="preserve"> - odvoz výkopku horniny 1-4 ze zeleně na mezideponii zhotovitele pro následný zásyp jam, rýh a šachet se zhutněním</v>
      </c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4" t="s">
        <v>275</v>
      </c>
      <c r="D137" s="255"/>
      <c r="E137" s="255"/>
      <c r="F137" s="255"/>
      <c r="G137" s="255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78" t="str">
        <f>C137</f>
        <v xml:space="preserve"> - dovoz výkopku horniny 1-4 ze zeleně z mezideponie zhotovitele pro zásyp jam, rýh, šachet se zhutněním</v>
      </c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4" t="s">
        <v>276</v>
      </c>
      <c r="D138" s="255"/>
      <c r="E138" s="255"/>
      <c r="F138" s="255"/>
      <c r="G138" s="255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2" t="s">
        <v>269</v>
      </c>
      <c r="D139" s="160"/>
      <c r="E139" s="161">
        <v>829.54301999999996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168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30</v>
      </c>
      <c r="B140" s="172" t="s">
        <v>284</v>
      </c>
      <c r="C140" s="181" t="s">
        <v>285</v>
      </c>
      <c r="D140" s="173" t="s">
        <v>223</v>
      </c>
      <c r="E140" s="174">
        <v>347.2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6" t="s">
        <v>201</v>
      </c>
      <c r="S140" s="176" t="s">
        <v>160</v>
      </c>
      <c r="T140" s="177" t="s">
        <v>160</v>
      </c>
      <c r="U140" s="156">
        <v>3.1E-2</v>
      </c>
      <c r="V140" s="156">
        <f>ROUND(E140*U140,2)</f>
        <v>10.76</v>
      </c>
      <c r="W140" s="156"/>
      <c r="X140" s="156" t="s">
        <v>161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52" t="s">
        <v>286</v>
      </c>
      <c r="D141" s="253"/>
      <c r="E141" s="253"/>
      <c r="F141" s="253"/>
      <c r="G141" s="253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2" t="s">
        <v>287</v>
      </c>
      <c r="D142" s="160"/>
      <c r="E142" s="161">
        <v>347.2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168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1">
        <v>31</v>
      </c>
      <c r="B143" s="172" t="s">
        <v>288</v>
      </c>
      <c r="C143" s="181" t="s">
        <v>289</v>
      </c>
      <c r="D143" s="173" t="s">
        <v>223</v>
      </c>
      <c r="E143" s="174">
        <v>421.34302000000002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 t="s">
        <v>201</v>
      </c>
      <c r="S143" s="176" t="s">
        <v>160</v>
      </c>
      <c r="T143" s="177" t="s">
        <v>160</v>
      </c>
      <c r="U143" s="156">
        <v>0.20200000000000001</v>
      </c>
      <c r="V143" s="156">
        <f>ROUND(E143*U143,2)</f>
        <v>85.11</v>
      </c>
      <c r="W143" s="156"/>
      <c r="X143" s="156" t="s">
        <v>161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202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50" t="s">
        <v>290</v>
      </c>
      <c r="D144" s="251"/>
      <c r="E144" s="251"/>
      <c r="F144" s="251"/>
      <c r="G144" s="251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4" t="s">
        <v>213</v>
      </c>
      <c r="D145" s="255"/>
      <c r="E145" s="255"/>
      <c r="F145" s="255"/>
      <c r="G145" s="255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166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2" t="s">
        <v>291</v>
      </c>
      <c r="D146" s="160"/>
      <c r="E146" s="161">
        <v>347.2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168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2" t="s">
        <v>292</v>
      </c>
      <c r="D147" s="160"/>
      <c r="E147" s="161">
        <v>22.388020000000001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168</v>
      </c>
      <c r="AH147" s="147">
        <v>5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2" t="s">
        <v>293</v>
      </c>
      <c r="D148" s="160"/>
      <c r="E148" s="161">
        <v>43.045000000000002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168</v>
      </c>
      <c r="AH148" s="147">
        <v>5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2" t="s">
        <v>294</v>
      </c>
      <c r="D149" s="160"/>
      <c r="E149" s="161">
        <v>8.7100000000000009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168</v>
      </c>
      <c r="AH149" s="147">
        <v>5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1">
        <v>32</v>
      </c>
      <c r="B150" s="172" t="s">
        <v>295</v>
      </c>
      <c r="C150" s="181" t="s">
        <v>296</v>
      </c>
      <c r="D150" s="173" t="s">
        <v>223</v>
      </c>
      <c r="E150" s="174">
        <v>252.26499999999999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 t="s">
        <v>201</v>
      </c>
      <c r="S150" s="176" t="s">
        <v>160</v>
      </c>
      <c r="T150" s="177" t="s">
        <v>160</v>
      </c>
      <c r="U150" s="156">
        <v>1.587</v>
      </c>
      <c r="V150" s="156">
        <f>ROUND(E150*U150,2)</f>
        <v>400.34</v>
      </c>
      <c r="W150" s="156"/>
      <c r="X150" s="156" t="s">
        <v>161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162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54"/>
      <c r="B151" s="155"/>
      <c r="C151" s="250" t="s">
        <v>297</v>
      </c>
      <c r="D151" s="251"/>
      <c r="E151" s="251"/>
      <c r="F151" s="251"/>
      <c r="G151" s="251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164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78" t="str">
        <f>C151</f>
        <v>sypaninou z vhodných hornin tř. 1 - 4 nebo materiálem připraveným podél výkopu ve vzdálenosti do 3 m od jeho kraje, pro jakoukoliv hloubku výkopu a jakoukoliv míru zhutnění,</v>
      </c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54" t="s">
        <v>213</v>
      </c>
      <c r="D152" s="255"/>
      <c r="E152" s="255"/>
      <c r="F152" s="255"/>
      <c r="G152" s="255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2" t="s">
        <v>298</v>
      </c>
      <c r="D153" s="160"/>
      <c r="E153" s="161">
        <v>252.26499999999999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168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1">
        <v>33</v>
      </c>
      <c r="B154" s="172" t="s">
        <v>299</v>
      </c>
      <c r="C154" s="181" t="s">
        <v>300</v>
      </c>
      <c r="D154" s="173" t="s">
        <v>223</v>
      </c>
      <c r="E154" s="174">
        <v>252.26499999999999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6" t="s">
        <v>201</v>
      </c>
      <c r="S154" s="176" t="s">
        <v>160</v>
      </c>
      <c r="T154" s="177" t="s">
        <v>160</v>
      </c>
      <c r="U154" s="156">
        <v>0.94</v>
      </c>
      <c r="V154" s="156">
        <f>ROUND(E154*U154,2)</f>
        <v>237.13</v>
      </c>
      <c r="W154" s="156"/>
      <c r="X154" s="156" t="s">
        <v>161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162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54"/>
      <c r="B155" s="155"/>
      <c r="C155" s="250" t="s">
        <v>297</v>
      </c>
      <c r="D155" s="251"/>
      <c r="E155" s="251"/>
      <c r="F155" s="251"/>
      <c r="G155" s="251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78" t="str">
        <f>C155</f>
        <v>sypaninou z vhodných hornin tř. 1 - 4 nebo materiálem připraveným podél výkopu ve vzdálenosti do 3 m od jeho kraje, pro jakoukoliv hloubku výkopu a jakoukoliv míru zhutnění,</v>
      </c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4" t="s">
        <v>301</v>
      </c>
      <c r="D156" s="255"/>
      <c r="E156" s="255"/>
      <c r="F156" s="255"/>
      <c r="G156" s="255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166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2" t="s">
        <v>302</v>
      </c>
      <c r="D157" s="160"/>
      <c r="E157" s="161">
        <v>252.26499999999999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168</v>
      </c>
      <c r="AH157" s="147">
        <v>5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1">
        <v>34</v>
      </c>
      <c r="B158" s="172" t="s">
        <v>303</v>
      </c>
      <c r="C158" s="181" t="s">
        <v>304</v>
      </c>
      <c r="D158" s="173" t="s">
        <v>158</v>
      </c>
      <c r="E158" s="174">
        <v>373.9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6" t="s">
        <v>305</v>
      </c>
      <c r="S158" s="176" t="s">
        <v>160</v>
      </c>
      <c r="T158" s="177" t="s">
        <v>160</v>
      </c>
      <c r="U158" s="156">
        <v>0.06</v>
      </c>
      <c r="V158" s="156">
        <f>ROUND(E158*U158,2)</f>
        <v>22.43</v>
      </c>
      <c r="W158" s="156"/>
      <c r="X158" s="156" t="s">
        <v>161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162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0" t="s">
        <v>306</v>
      </c>
      <c r="D159" s="251"/>
      <c r="E159" s="251"/>
      <c r="F159" s="251"/>
      <c r="G159" s="251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4" t="s">
        <v>213</v>
      </c>
      <c r="D160" s="255"/>
      <c r="E160" s="255"/>
      <c r="F160" s="255"/>
      <c r="G160" s="255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166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2" t="s">
        <v>307</v>
      </c>
      <c r="D161" s="160"/>
      <c r="E161" s="161">
        <v>373.9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168</v>
      </c>
      <c r="AH161" s="147">
        <v>5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1">
        <v>35</v>
      </c>
      <c r="B162" s="172" t="s">
        <v>308</v>
      </c>
      <c r="C162" s="181" t="s">
        <v>309</v>
      </c>
      <c r="D162" s="173" t="s">
        <v>158</v>
      </c>
      <c r="E162" s="174">
        <v>373.9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6" t="s">
        <v>201</v>
      </c>
      <c r="S162" s="176" t="s">
        <v>160</v>
      </c>
      <c r="T162" s="177" t="s">
        <v>160</v>
      </c>
      <c r="U162" s="156">
        <v>0.254</v>
      </c>
      <c r="V162" s="156">
        <f>ROUND(E162*U162,2)</f>
        <v>94.97</v>
      </c>
      <c r="W162" s="156"/>
      <c r="X162" s="156" t="s">
        <v>161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162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54"/>
      <c r="B163" s="155"/>
      <c r="C163" s="250" t="s">
        <v>310</v>
      </c>
      <c r="D163" s="251"/>
      <c r="E163" s="251"/>
      <c r="F163" s="251"/>
      <c r="G163" s="251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78" t="str">
        <f>C163</f>
        <v>s případným nutným přemístěním hromad nebo dočasných skládek na místo potřeby ze vzdálenosti do 30 m, v rovině nebo ve svahu do 1 : 5,</v>
      </c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54" t="s">
        <v>213</v>
      </c>
      <c r="D164" s="255"/>
      <c r="E164" s="255"/>
      <c r="F164" s="255"/>
      <c r="G164" s="255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2" t="s">
        <v>311</v>
      </c>
      <c r="D165" s="160"/>
      <c r="E165" s="161">
        <v>373.9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71">
        <v>36</v>
      </c>
      <c r="B166" s="172" t="s">
        <v>312</v>
      </c>
      <c r="C166" s="181" t="s">
        <v>313</v>
      </c>
      <c r="D166" s="173" t="s">
        <v>158</v>
      </c>
      <c r="E166" s="174">
        <v>373.9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305</v>
      </c>
      <c r="S166" s="176" t="s">
        <v>160</v>
      </c>
      <c r="T166" s="177" t="s">
        <v>160</v>
      </c>
      <c r="U166" s="156">
        <v>0.09</v>
      </c>
      <c r="V166" s="156">
        <f>ROUND(E166*U166,2)</f>
        <v>33.65</v>
      </c>
      <c r="W166" s="156"/>
      <c r="X166" s="156" t="s">
        <v>161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162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50" t="s">
        <v>314</v>
      </c>
      <c r="D167" s="251"/>
      <c r="E167" s="251"/>
      <c r="F167" s="251"/>
      <c r="G167" s="251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54" t="s">
        <v>315</v>
      </c>
      <c r="D168" s="255"/>
      <c r="E168" s="255"/>
      <c r="F168" s="255"/>
      <c r="G168" s="255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166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2" t="s">
        <v>307</v>
      </c>
      <c r="D169" s="160"/>
      <c r="E169" s="161">
        <v>373.9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168</v>
      </c>
      <c r="AH169" s="147">
        <v>5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1">
        <v>37</v>
      </c>
      <c r="B170" s="172" t="s">
        <v>316</v>
      </c>
      <c r="C170" s="181" t="s">
        <v>317</v>
      </c>
      <c r="D170" s="173" t="s">
        <v>158</v>
      </c>
      <c r="E170" s="174">
        <v>373.9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305</v>
      </c>
      <c r="S170" s="176" t="s">
        <v>160</v>
      </c>
      <c r="T170" s="177" t="s">
        <v>160</v>
      </c>
      <c r="U170" s="156">
        <v>1.4999999999999999E-2</v>
      </c>
      <c r="V170" s="156">
        <f>ROUND(E170*U170,2)</f>
        <v>5.61</v>
      </c>
      <c r="W170" s="156"/>
      <c r="X170" s="156" t="s">
        <v>161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162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2" t="s">
        <v>315</v>
      </c>
      <c r="D171" s="253"/>
      <c r="E171" s="253"/>
      <c r="F171" s="253"/>
      <c r="G171" s="253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2" t="s">
        <v>307</v>
      </c>
      <c r="D172" s="160"/>
      <c r="E172" s="161">
        <v>373.9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168</v>
      </c>
      <c r="AH172" s="147">
        <v>5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1">
        <v>38</v>
      </c>
      <c r="B173" s="172" t="s">
        <v>318</v>
      </c>
      <c r="C173" s="181" t="s">
        <v>319</v>
      </c>
      <c r="D173" s="173" t="s">
        <v>158</v>
      </c>
      <c r="E173" s="174">
        <v>373.9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6">
        <v>5.4000000000000001E-4</v>
      </c>
      <c r="O173" s="176">
        <f>ROUND(E173*N173,2)</f>
        <v>0.2</v>
      </c>
      <c r="P173" s="176">
        <v>0</v>
      </c>
      <c r="Q173" s="176">
        <f>ROUND(E173*P173,2)</f>
        <v>0</v>
      </c>
      <c r="R173" s="176" t="s">
        <v>305</v>
      </c>
      <c r="S173" s="176" t="s">
        <v>160</v>
      </c>
      <c r="T173" s="177" t="s">
        <v>160</v>
      </c>
      <c r="U173" s="156">
        <v>1.2E-2</v>
      </c>
      <c r="V173" s="156">
        <f>ROUND(E173*U173,2)</f>
        <v>4.49</v>
      </c>
      <c r="W173" s="156"/>
      <c r="X173" s="156" t="s">
        <v>161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162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2" t="s">
        <v>315</v>
      </c>
      <c r="D174" s="253"/>
      <c r="E174" s="253"/>
      <c r="F174" s="253"/>
      <c r="G174" s="253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166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2" t="s">
        <v>320</v>
      </c>
      <c r="D175" s="160"/>
      <c r="E175" s="161">
        <v>373.9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168</v>
      </c>
      <c r="AH175" s="147">
        <v>5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1">
        <v>39</v>
      </c>
      <c r="B176" s="172" t="s">
        <v>321</v>
      </c>
      <c r="C176" s="181" t="s">
        <v>322</v>
      </c>
      <c r="D176" s="173" t="s">
        <v>323</v>
      </c>
      <c r="E176" s="174">
        <v>1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6" t="s">
        <v>305</v>
      </c>
      <c r="S176" s="176" t="s">
        <v>160</v>
      </c>
      <c r="T176" s="177" t="s">
        <v>160</v>
      </c>
      <c r="U176" s="156">
        <v>8.4269999999999996</v>
      </c>
      <c r="V176" s="156">
        <f>ROUND(E176*U176,2)</f>
        <v>8.43</v>
      </c>
      <c r="W176" s="156"/>
      <c r="X176" s="156" t="s">
        <v>161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162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50" t="s">
        <v>324</v>
      </c>
      <c r="D177" s="251"/>
      <c r="E177" s="251"/>
      <c r="F177" s="251"/>
      <c r="G177" s="251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54" t="s">
        <v>315</v>
      </c>
      <c r="D178" s="255"/>
      <c r="E178" s="255"/>
      <c r="F178" s="255"/>
      <c r="G178" s="255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166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2" t="s">
        <v>325</v>
      </c>
      <c r="D179" s="160"/>
      <c r="E179" s="161">
        <v>1</v>
      </c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168</v>
      </c>
      <c r="AH179" s="147">
        <v>5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1">
        <v>40</v>
      </c>
      <c r="B180" s="172" t="s">
        <v>326</v>
      </c>
      <c r="C180" s="181" t="s">
        <v>327</v>
      </c>
      <c r="D180" s="173" t="s">
        <v>323</v>
      </c>
      <c r="E180" s="174">
        <v>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0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305</v>
      </c>
      <c r="S180" s="176" t="s">
        <v>160</v>
      </c>
      <c r="T180" s="177" t="s">
        <v>160</v>
      </c>
      <c r="U180" s="156">
        <v>18.329000000000001</v>
      </c>
      <c r="V180" s="156">
        <f>ROUND(E180*U180,2)</f>
        <v>18.329999999999998</v>
      </c>
      <c r="W180" s="156"/>
      <c r="X180" s="156" t="s">
        <v>161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162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50" t="s">
        <v>328</v>
      </c>
      <c r="D181" s="251"/>
      <c r="E181" s="251"/>
      <c r="F181" s="251"/>
      <c r="G181" s="251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54" t="s">
        <v>315</v>
      </c>
      <c r="D182" s="255"/>
      <c r="E182" s="255"/>
      <c r="F182" s="255"/>
      <c r="G182" s="255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166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2" t="s">
        <v>325</v>
      </c>
      <c r="D183" s="160"/>
      <c r="E183" s="161">
        <v>1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168</v>
      </c>
      <c r="AH183" s="147">
        <v>5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71">
        <v>41</v>
      </c>
      <c r="B184" s="172" t="s">
        <v>329</v>
      </c>
      <c r="C184" s="181" t="s">
        <v>330</v>
      </c>
      <c r="D184" s="173" t="s">
        <v>323</v>
      </c>
      <c r="E184" s="174">
        <v>1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1.7229999999999999E-2</v>
      </c>
      <c r="O184" s="176">
        <f>ROUND(E184*N184,2)</f>
        <v>0.02</v>
      </c>
      <c r="P184" s="176">
        <v>0</v>
      </c>
      <c r="Q184" s="176">
        <f>ROUND(E184*P184,2)</f>
        <v>0</v>
      </c>
      <c r="R184" s="176" t="s">
        <v>305</v>
      </c>
      <c r="S184" s="176" t="s">
        <v>160</v>
      </c>
      <c r="T184" s="177" t="s">
        <v>160</v>
      </c>
      <c r="U184" s="156">
        <v>25.501999999999999</v>
      </c>
      <c r="V184" s="156">
        <f>ROUND(E184*U184,2)</f>
        <v>25.5</v>
      </c>
      <c r="W184" s="156"/>
      <c r="X184" s="156" t="s">
        <v>161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162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52" t="s">
        <v>315</v>
      </c>
      <c r="D185" s="253"/>
      <c r="E185" s="253"/>
      <c r="F185" s="253"/>
      <c r="G185" s="253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2" t="s">
        <v>66</v>
      </c>
      <c r="D186" s="160"/>
      <c r="E186" s="161">
        <v>1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168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1">
        <v>42</v>
      </c>
      <c r="B187" s="172" t="s">
        <v>331</v>
      </c>
      <c r="C187" s="181" t="s">
        <v>332</v>
      </c>
      <c r="D187" s="173" t="s">
        <v>158</v>
      </c>
      <c r="E187" s="174">
        <v>35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6">
        <v>9.4000000000000004E-3</v>
      </c>
      <c r="O187" s="176">
        <f>ROUND(E187*N187,2)</f>
        <v>0.33</v>
      </c>
      <c r="P187" s="176">
        <v>0</v>
      </c>
      <c r="Q187" s="176">
        <f>ROUND(E187*P187,2)</f>
        <v>0</v>
      </c>
      <c r="R187" s="176" t="s">
        <v>305</v>
      </c>
      <c r="S187" s="176" t="s">
        <v>160</v>
      </c>
      <c r="T187" s="177" t="s">
        <v>160</v>
      </c>
      <c r="U187" s="156">
        <v>0.86399999999999999</v>
      </c>
      <c r="V187" s="156">
        <f>ROUND(E187*U187,2)</f>
        <v>30.24</v>
      </c>
      <c r="W187" s="156"/>
      <c r="X187" s="156" t="s">
        <v>161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162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50" t="s">
        <v>333</v>
      </c>
      <c r="D188" s="251"/>
      <c r="E188" s="251"/>
      <c r="F188" s="251"/>
      <c r="G188" s="251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54" t="s">
        <v>334</v>
      </c>
      <c r="D189" s="255"/>
      <c r="E189" s="255"/>
      <c r="F189" s="255"/>
      <c r="G189" s="255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54" t="s">
        <v>213</v>
      </c>
      <c r="D190" s="255"/>
      <c r="E190" s="255"/>
      <c r="F190" s="255"/>
      <c r="G190" s="255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2" t="s">
        <v>335</v>
      </c>
      <c r="D191" s="160"/>
      <c r="E191" s="161">
        <v>35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1">
        <v>43</v>
      </c>
      <c r="B192" s="172" t="s">
        <v>336</v>
      </c>
      <c r="C192" s="181" t="s">
        <v>337</v>
      </c>
      <c r="D192" s="173" t="s">
        <v>158</v>
      </c>
      <c r="E192" s="174">
        <v>35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0</v>
      </c>
      <c r="O192" s="176">
        <f>ROUND(E192*N192,2)</f>
        <v>0</v>
      </c>
      <c r="P192" s="176">
        <v>0</v>
      </c>
      <c r="Q192" s="176">
        <f>ROUND(E192*P192,2)</f>
        <v>0</v>
      </c>
      <c r="R192" s="176" t="s">
        <v>305</v>
      </c>
      <c r="S192" s="176" t="s">
        <v>160</v>
      </c>
      <c r="T192" s="177" t="s">
        <v>160</v>
      </c>
      <c r="U192" s="156">
        <v>0.371</v>
      </c>
      <c r="V192" s="156">
        <f>ROUND(E192*U192,2)</f>
        <v>12.99</v>
      </c>
      <c r="W192" s="156"/>
      <c r="X192" s="156" t="s">
        <v>161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162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50" t="s">
        <v>333</v>
      </c>
      <c r="D193" s="251"/>
      <c r="E193" s="251"/>
      <c r="F193" s="251"/>
      <c r="G193" s="251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54" t="s">
        <v>334</v>
      </c>
      <c r="D194" s="255"/>
      <c r="E194" s="255"/>
      <c r="F194" s="255"/>
      <c r="G194" s="255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54" t="s">
        <v>213</v>
      </c>
      <c r="D195" s="255"/>
      <c r="E195" s="255"/>
      <c r="F195" s="255"/>
      <c r="G195" s="255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2" t="s">
        <v>338</v>
      </c>
      <c r="D196" s="160"/>
      <c r="E196" s="161">
        <v>35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168</v>
      </c>
      <c r="AH196" s="147">
        <v>5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1">
        <v>44</v>
      </c>
      <c r="B197" s="172" t="s">
        <v>339</v>
      </c>
      <c r="C197" s="181" t="s">
        <v>340</v>
      </c>
      <c r="D197" s="173" t="s">
        <v>223</v>
      </c>
      <c r="E197" s="174">
        <v>61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6">
        <v>0</v>
      </c>
      <c r="O197" s="176">
        <f>ROUND(E197*N197,2)</f>
        <v>0</v>
      </c>
      <c r="P197" s="176">
        <v>0</v>
      </c>
      <c r="Q197" s="176">
        <f>ROUND(E197*P197,2)</f>
        <v>0</v>
      </c>
      <c r="R197" s="176" t="s">
        <v>201</v>
      </c>
      <c r="S197" s="176" t="s">
        <v>160</v>
      </c>
      <c r="T197" s="177" t="s">
        <v>160</v>
      </c>
      <c r="U197" s="156">
        <v>0</v>
      </c>
      <c r="V197" s="156">
        <f>ROUND(E197*U197,2)</f>
        <v>0</v>
      </c>
      <c r="W197" s="156"/>
      <c r="X197" s="156" t="s">
        <v>161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162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2" t="s">
        <v>247</v>
      </c>
      <c r="D198" s="160"/>
      <c r="E198" s="161">
        <v>220.5</v>
      </c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168</v>
      </c>
      <c r="AH198" s="147">
        <v>5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2" t="s">
        <v>250</v>
      </c>
      <c r="D199" s="160"/>
      <c r="E199" s="161">
        <v>146.9</v>
      </c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168</v>
      </c>
      <c r="AH199" s="147">
        <v>5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2" t="s">
        <v>277</v>
      </c>
      <c r="D200" s="160"/>
      <c r="E200" s="161">
        <v>24.5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168</v>
      </c>
      <c r="AH200" s="147">
        <v>5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2" t="s">
        <v>278</v>
      </c>
      <c r="D201" s="160"/>
      <c r="E201" s="161">
        <v>16.3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168</v>
      </c>
      <c r="AH201" s="147">
        <v>5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2" t="s">
        <v>341</v>
      </c>
      <c r="D202" s="160"/>
      <c r="E202" s="161">
        <v>-347.2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168</v>
      </c>
      <c r="AH202" s="147">
        <v>5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1">
        <v>45</v>
      </c>
      <c r="B203" s="172" t="s">
        <v>342</v>
      </c>
      <c r="C203" s="181" t="s">
        <v>343</v>
      </c>
      <c r="D203" s="173" t="s">
        <v>192</v>
      </c>
      <c r="E203" s="174">
        <v>36.799999999999997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21</v>
      </c>
      <c r="M203" s="176">
        <f>G203*(1+L203/100)</f>
        <v>0</v>
      </c>
      <c r="N203" s="176">
        <v>2.478E-2</v>
      </c>
      <c r="O203" s="176">
        <f>ROUND(E203*N203,2)</f>
        <v>0.91</v>
      </c>
      <c r="P203" s="176">
        <v>0</v>
      </c>
      <c r="Q203" s="176">
        <f>ROUND(E203*P203,2)</f>
        <v>0</v>
      </c>
      <c r="R203" s="176"/>
      <c r="S203" s="176" t="s">
        <v>344</v>
      </c>
      <c r="T203" s="177" t="s">
        <v>345</v>
      </c>
      <c r="U203" s="156">
        <v>0.54700000000000004</v>
      </c>
      <c r="V203" s="156">
        <f>ROUND(E203*U203,2)</f>
        <v>20.13</v>
      </c>
      <c r="W203" s="156"/>
      <c r="X203" s="156" t="s">
        <v>161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162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2" t="s">
        <v>213</v>
      </c>
      <c r="D204" s="253"/>
      <c r="E204" s="253"/>
      <c r="F204" s="253"/>
      <c r="G204" s="253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2" t="s">
        <v>346</v>
      </c>
      <c r="D205" s="160"/>
      <c r="E205" s="161">
        <v>36.799999999999997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1">
        <v>46</v>
      </c>
      <c r="B206" s="172" t="s">
        <v>347</v>
      </c>
      <c r="C206" s="181" t="s">
        <v>348</v>
      </c>
      <c r="D206" s="173" t="s">
        <v>223</v>
      </c>
      <c r="E206" s="174">
        <v>347.2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0</v>
      </c>
      <c r="O206" s="176">
        <f>ROUND(E206*N206,2)</f>
        <v>0</v>
      </c>
      <c r="P206" s="176">
        <v>0</v>
      </c>
      <c r="Q206" s="176">
        <f>ROUND(E206*P206,2)</f>
        <v>0</v>
      </c>
      <c r="R206" s="176"/>
      <c r="S206" s="176" t="s">
        <v>344</v>
      </c>
      <c r="T206" s="177" t="s">
        <v>345</v>
      </c>
      <c r="U206" s="156">
        <v>0</v>
      </c>
      <c r="V206" s="156">
        <f>ROUND(E206*U206,2)</f>
        <v>0</v>
      </c>
      <c r="W206" s="156"/>
      <c r="X206" s="156" t="s">
        <v>161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162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2" t="s">
        <v>349</v>
      </c>
      <c r="D207" s="160"/>
      <c r="E207" s="161">
        <v>347.2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168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1">
        <v>47</v>
      </c>
      <c r="B208" s="172" t="s">
        <v>350</v>
      </c>
      <c r="C208" s="181" t="s">
        <v>351</v>
      </c>
      <c r="D208" s="173" t="s">
        <v>352</v>
      </c>
      <c r="E208" s="174">
        <v>25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1E-3</v>
      </c>
      <c r="O208" s="176">
        <f>ROUND(E208*N208,2)</f>
        <v>0.03</v>
      </c>
      <c r="P208" s="176">
        <v>0</v>
      </c>
      <c r="Q208" s="176">
        <f>ROUND(E208*P208,2)</f>
        <v>0</v>
      </c>
      <c r="R208" s="176" t="s">
        <v>353</v>
      </c>
      <c r="S208" s="176" t="s">
        <v>160</v>
      </c>
      <c r="T208" s="177" t="s">
        <v>160</v>
      </c>
      <c r="U208" s="156">
        <v>0</v>
      </c>
      <c r="V208" s="156">
        <f>ROUND(E208*U208,2)</f>
        <v>0</v>
      </c>
      <c r="W208" s="156"/>
      <c r="X208" s="156" t="s">
        <v>354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355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2" t="s">
        <v>356</v>
      </c>
      <c r="D209" s="160"/>
      <c r="E209" s="161">
        <v>25</v>
      </c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168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1">
        <v>48</v>
      </c>
      <c r="B210" s="172" t="s">
        <v>357</v>
      </c>
      <c r="C210" s="181" t="s">
        <v>358</v>
      </c>
      <c r="D210" s="173" t="s">
        <v>359</v>
      </c>
      <c r="E210" s="174">
        <v>479.30349999999999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1</v>
      </c>
      <c r="O210" s="176">
        <f>ROUND(E210*N210,2)</f>
        <v>479.3</v>
      </c>
      <c r="P210" s="176">
        <v>0</v>
      </c>
      <c r="Q210" s="176">
        <f>ROUND(E210*P210,2)</f>
        <v>0</v>
      </c>
      <c r="R210" s="176"/>
      <c r="S210" s="176" t="s">
        <v>344</v>
      </c>
      <c r="T210" s="177" t="s">
        <v>345</v>
      </c>
      <c r="U210" s="156">
        <v>0</v>
      </c>
      <c r="V210" s="156">
        <f>ROUND(E210*U210,2)</f>
        <v>0</v>
      </c>
      <c r="W210" s="156"/>
      <c r="X210" s="156" t="s">
        <v>354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355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52" t="s">
        <v>213</v>
      </c>
      <c r="D211" s="253"/>
      <c r="E211" s="253"/>
      <c r="F211" s="253"/>
      <c r="G211" s="253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166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2" t="s">
        <v>360</v>
      </c>
      <c r="D212" s="160"/>
      <c r="E212" s="161">
        <v>479.30349999999999</v>
      </c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168</v>
      </c>
      <c r="AH212" s="147">
        <v>5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1">
        <v>49</v>
      </c>
      <c r="B213" s="172" t="s">
        <v>361</v>
      </c>
      <c r="C213" s="181" t="s">
        <v>362</v>
      </c>
      <c r="D213" s="173" t="s">
        <v>363</v>
      </c>
      <c r="E213" s="174">
        <v>22.388020000000001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6">
        <v>0</v>
      </c>
      <c r="O213" s="176">
        <f>ROUND(E213*N213,2)</f>
        <v>0</v>
      </c>
      <c r="P213" s="176">
        <v>0</v>
      </c>
      <c r="Q213" s="176">
        <f>ROUND(E213*P213,2)</f>
        <v>0</v>
      </c>
      <c r="R213" s="176"/>
      <c r="S213" s="176" t="s">
        <v>344</v>
      </c>
      <c r="T213" s="177" t="s">
        <v>345</v>
      </c>
      <c r="U213" s="156">
        <v>0</v>
      </c>
      <c r="V213" s="156">
        <f>ROUND(E213*U213,2)</f>
        <v>0</v>
      </c>
      <c r="W213" s="156"/>
      <c r="X213" s="156" t="s">
        <v>354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355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52" t="s">
        <v>213</v>
      </c>
      <c r="D214" s="253"/>
      <c r="E214" s="253"/>
      <c r="F214" s="253"/>
      <c r="G214" s="253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2" t="s">
        <v>364</v>
      </c>
      <c r="D215" s="160"/>
      <c r="E215" s="161">
        <v>20.64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168</v>
      </c>
      <c r="AH215" s="147">
        <v>5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2" t="s">
        <v>365</v>
      </c>
      <c r="D216" s="160"/>
      <c r="E216" s="161">
        <v>1.7480199999999999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168</v>
      </c>
      <c r="AH216" s="147">
        <v>5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1">
        <v>50</v>
      </c>
      <c r="B217" s="172" t="s">
        <v>366</v>
      </c>
      <c r="C217" s="181" t="s">
        <v>367</v>
      </c>
      <c r="D217" s="173" t="s">
        <v>359</v>
      </c>
      <c r="E217" s="174">
        <v>86.09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1</v>
      </c>
      <c r="O217" s="176">
        <f>ROUND(E217*N217,2)</f>
        <v>86.09</v>
      </c>
      <c r="P217" s="176">
        <v>0</v>
      </c>
      <c r="Q217" s="176">
        <f>ROUND(E217*P217,2)</f>
        <v>0</v>
      </c>
      <c r="R217" s="176" t="s">
        <v>353</v>
      </c>
      <c r="S217" s="176" t="s">
        <v>160</v>
      </c>
      <c r="T217" s="177" t="s">
        <v>368</v>
      </c>
      <c r="U217" s="156">
        <v>0</v>
      </c>
      <c r="V217" s="156">
        <f>ROUND(E217*U217,2)</f>
        <v>0</v>
      </c>
      <c r="W217" s="156"/>
      <c r="X217" s="156" t="s">
        <v>354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355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2" t="s">
        <v>369</v>
      </c>
      <c r="D218" s="253"/>
      <c r="E218" s="253"/>
      <c r="F218" s="253"/>
      <c r="G218" s="253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166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2" t="s">
        <v>370</v>
      </c>
      <c r="D219" s="160"/>
      <c r="E219" s="161">
        <v>25.05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2" t="s">
        <v>371</v>
      </c>
      <c r="D220" s="160"/>
      <c r="E220" s="161">
        <v>39.24</v>
      </c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2" t="s">
        <v>372</v>
      </c>
      <c r="D221" s="160"/>
      <c r="E221" s="161">
        <v>21.8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168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1">
        <v>51</v>
      </c>
      <c r="B222" s="172" t="s">
        <v>373</v>
      </c>
      <c r="C222" s="181" t="s">
        <v>374</v>
      </c>
      <c r="D222" s="173" t="s">
        <v>359</v>
      </c>
      <c r="E222" s="174">
        <v>17.420000000000002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6">
        <v>1</v>
      </c>
      <c r="O222" s="176">
        <f>ROUND(E222*N222,2)</f>
        <v>17.420000000000002</v>
      </c>
      <c r="P222" s="176">
        <v>0</v>
      </c>
      <c r="Q222" s="176">
        <f>ROUND(E222*P222,2)</f>
        <v>0</v>
      </c>
      <c r="R222" s="176" t="s">
        <v>353</v>
      </c>
      <c r="S222" s="176" t="s">
        <v>160</v>
      </c>
      <c r="T222" s="177" t="s">
        <v>368</v>
      </c>
      <c r="U222" s="156">
        <v>0</v>
      </c>
      <c r="V222" s="156">
        <f>ROUND(E222*U222,2)</f>
        <v>0</v>
      </c>
      <c r="W222" s="156"/>
      <c r="X222" s="156" t="s">
        <v>354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355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52" t="s">
        <v>369</v>
      </c>
      <c r="D223" s="253"/>
      <c r="E223" s="253"/>
      <c r="F223" s="253"/>
      <c r="G223" s="253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166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2" t="s">
        <v>375</v>
      </c>
      <c r="D224" s="160"/>
      <c r="E224" s="161">
        <v>5.45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168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2" t="s">
        <v>376</v>
      </c>
      <c r="D225" s="160"/>
      <c r="E225" s="161">
        <v>7.6950000000000003</v>
      </c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2" t="s">
        <v>377</v>
      </c>
      <c r="D226" s="160"/>
      <c r="E226" s="161">
        <v>4.2750000000000004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x14ac:dyDescent="0.2">
      <c r="A227" s="165" t="s">
        <v>154</v>
      </c>
      <c r="B227" s="166" t="s">
        <v>68</v>
      </c>
      <c r="C227" s="180" t="s">
        <v>69</v>
      </c>
      <c r="D227" s="167"/>
      <c r="E227" s="168"/>
      <c r="F227" s="169"/>
      <c r="G227" s="169">
        <f>SUMIF(AG228:AG310,"&lt;&gt;NOR",G228:G310)</f>
        <v>0</v>
      </c>
      <c r="H227" s="169"/>
      <c r="I227" s="169">
        <f>SUM(I228:I310)</f>
        <v>0</v>
      </c>
      <c r="J227" s="169"/>
      <c r="K227" s="169">
        <f>SUM(K228:K310)</f>
        <v>0</v>
      </c>
      <c r="L227" s="169"/>
      <c r="M227" s="169">
        <f>SUM(M228:M310)</f>
        <v>0</v>
      </c>
      <c r="N227" s="169"/>
      <c r="O227" s="169">
        <f>SUM(O228:O310)</f>
        <v>0</v>
      </c>
      <c r="P227" s="169"/>
      <c r="Q227" s="169">
        <f>SUM(Q228:Q310)</f>
        <v>0.3</v>
      </c>
      <c r="R227" s="169"/>
      <c r="S227" s="169"/>
      <c r="T227" s="170"/>
      <c r="U227" s="164"/>
      <c r="V227" s="164">
        <f>SUM(V228:V310)</f>
        <v>0</v>
      </c>
      <c r="W227" s="164"/>
      <c r="X227" s="164"/>
      <c r="AG227" t="s">
        <v>155</v>
      </c>
    </row>
    <row r="228" spans="1:60" outlineLevel="1" x14ac:dyDescent="0.2">
      <c r="A228" s="171">
        <v>52</v>
      </c>
      <c r="B228" s="172" t="s">
        <v>378</v>
      </c>
      <c r="C228" s="181" t="s">
        <v>379</v>
      </c>
      <c r="D228" s="173" t="s">
        <v>323</v>
      </c>
      <c r="E228" s="174">
        <v>3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6"/>
      <c r="S228" s="176" t="s">
        <v>344</v>
      </c>
      <c r="T228" s="177" t="s">
        <v>345</v>
      </c>
      <c r="U228" s="156">
        <v>0</v>
      </c>
      <c r="V228" s="156">
        <f>ROUND(E228*U228,2)</f>
        <v>0</v>
      </c>
      <c r="W228" s="156"/>
      <c r="X228" s="156" t="s">
        <v>161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162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2" t="s">
        <v>380</v>
      </c>
      <c r="D229" s="253"/>
      <c r="E229" s="253"/>
      <c r="F229" s="253"/>
      <c r="G229" s="253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166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2" t="s">
        <v>72</v>
      </c>
      <c r="D230" s="160"/>
      <c r="E230" s="161">
        <v>3</v>
      </c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1">
        <v>53</v>
      </c>
      <c r="B231" s="172" t="s">
        <v>381</v>
      </c>
      <c r="C231" s="181" t="s">
        <v>382</v>
      </c>
      <c r="D231" s="173" t="s">
        <v>383</v>
      </c>
      <c r="E231" s="174">
        <v>1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6">
        <v>0</v>
      </c>
      <c r="O231" s="176">
        <f>ROUND(E231*N231,2)</f>
        <v>0</v>
      </c>
      <c r="P231" s="176">
        <v>0</v>
      </c>
      <c r="Q231" s="176">
        <f>ROUND(E231*P231,2)</f>
        <v>0</v>
      </c>
      <c r="R231" s="176"/>
      <c r="S231" s="176" t="s">
        <v>344</v>
      </c>
      <c r="T231" s="177" t="s">
        <v>345</v>
      </c>
      <c r="U231" s="156">
        <v>0</v>
      </c>
      <c r="V231" s="156">
        <f>ROUND(E231*U231,2)</f>
        <v>0</v>
      </c>
      <c r="W231" s="156"/>
      <c r="X231" s="156" t="s">
        <v>161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162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52" t="s">
        <v>384</v>
      </c>
      <c r="D232" s="253"/>
      <c r="E232" s="253"/>
      <c r="F232" s="253"/>
      <c r="G232" s="253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166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2" t="s">
        <v>66</v>
      </c>
      <c r="D233" s="160"/>
      <c r="E233" s="161">
        <v>1</v>
      </c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168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1">
        <v>54</v>
      </c>
      <c r="B234" s="172" t="s">
        <v>385</v>
      </c>
      <c r="C234" s="181" t="s">
        <v>386</v>
      </c>
      <c r="D234" s="173" t="s">
        <v>383</v>
      </c>
      <c r="E234" s="174">
        <v>1</v>
      </c>
      <c r="F234" s="175"/>
      <c r="G234" s="176">
        <f>ROUND(E234*F234,2)</f>
        <v>0</v>
      </c>
      <c r="H234" s="175"/>
      <c r="I234" s="176">
        <f>ROUND(E234*H234,2)</f>
        <v>0</v>
      </c>
      <c r="J234" s="175"/>
      <c r="K234" s="176">
        <f>ROUND(E234*J234,2)</f>
        <v>0</v>
      </c>
      <c r="L234" s="176">
        <v>21</v>
      </c>
      <c r="M234" s="176">
        <f>G234*(1+L234/100)</f>
        <v>0</v>
      </c>
      <c r="N234" s="176">
        <v>0</v>
      </c>
      <c r="O234" s="176">
        <f>ROUND(E234*N234,2)</f>
        <v>0</v>
      </c>
      <c r="P234" s="176">
        <v>0</v>
      </c>
      <c r="Q234" s="176">
        <f>ROUND(E234*P234,2)</f>
        <v>0</v>
      </c>
      <c r="R234" s="176"/>
      <c r="S234" s="176" t="s">
        <v>344</v>
      </c>
      <c r="T234" s="177" t="s">
        <v>345</v>
      </c>
      <c r="U234" s="156">
        <v>0</v>
      </c>
      <c r="V234" s="156">
        <f>ROUND(E234*U234,2)</f>
        <v>0</v>
      </c>
      <c r="W234" s="156"/>
      <c r="X234" s="156" t="s">
        <v>161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162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52" t="s">
        <v>387</v>
      </c>
      <c r="D235" s="253"/>
      <c r="E235" s="253"/>
      <c r="F235" s="253"/>
      <c r="G235" s="253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166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2" t="s">
        <v>66</v>
      </c>
      <c r="D236" s="160"/>
      <c r="E236" s="161">
        <v>1</v>
      </c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1">
        <v>55</v>
      </c>
      <c r="B237" s="172" t="s">
        <v>388</v>
      </c>
      <c r="C237" s="181" t="s">
        <v>389</v>
      </c>
      <c r="D237" s="173" t="s">
        <v>383</v>
      </c>
      <c r="E237" s="174">
        <v>3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6">
        <v>0</v>
      </c>
      <c r="O237" s="176">
        <f>ROUND(E237*N237,2)</f>
        <v>0</v>
      </c>
      <c r="P237" s="176">
        <v>0.1</v>
      </c>
      <c r="Q237" s="176">
        <f>ROUND(E237*P237,2)</f>
        <v>0.3</v>
      </c>
      <c r="R237" s="176"/>
      <c r="S237" s="176" t="s">
        <v>344</v>
      </c>
      <c r="T237" s="177" t="s">
        <v>345</v>
      </c>
      <c r="U237" s="156">
        <v>0</v>
      </c>
      <c r="V237" s="156">
        <f>ROUND(E237*U237,2)</f>
        <v>0</v>
      </c>
      <c r="W237" s="156"/>
      <c r="X237" s="156" t="s">
        <v>161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162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52" t="s">
        <v>387</v>
      </c>
      <c r="D238" s="253"/>
      <c r="E238" s="253"/>
      <c r="F238" s="253"/>
      <c r="G238" s="253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166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2" t="s">
        <v>72</v>
      </c>
      <c r="D239" s="160"/>
      <c r="E239" s="161">
        <v>3</v>
      </c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1">
        <v>56</v>
      </c>
      <c r="B240" s="172" t="s">
        <v>390</v>
      </c>
      <c r="C240" s="181" t="s">
        <v>391</v>
      </c>
      <c r="D240" s="173" t="s">
        <v>383</v>
      </c>
      <c r="E240" s="174">
        <v>1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6">
        <v>0</v>
      </c>
      <c r="O240" s="176">
        <f>ROUND(E240*N240,2)</f>
        <v>0</v>
      </c>
      <c r="P240" s="176">
        <v>0</v>
      </c>
      <c r="Q240" s="176">
        <f>ROUND(E240*P240,2)</f>
        <v>0</v>
      </c>
      <c r="R240" s="176"/>
      <c r="S240" s="176" t="s">
        <v>344</v>
      </c>
      <c r="T240" s="177" t="s">
        <v>345</v>
      </c>
      <c r="U240" s="156">
        <v>0</v>
      </c>
      <c r="V240" s="156">
        <f>ROUND(E240*U240,2)</f>
        <v>0</v>
      </c>
      <c r="W240" s="156"/>
      <c r="X240" s="156" t="s">
        <v>161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162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2" t="s">
        <v>387</v>
      </c>
      <c r="D241" s="253"/>
      <c r="E241" s="253"/>
      <c r="F241" s="253"/>
      <c r="G241" s="253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166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2" t="s">
        <v>66</v>
      </c>
      <c r="D242" s="160"/>
      <c r="E242" s="161">
        <v>1</v>
      </c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1">
        <v>57</v>
      </c>
      <c r="B243" s="172" t="s">
        <v>392</v>
      </c>
      <c r="C243" s="181" t="s">
        <v>393</v>
      </c>
      <c r="D243" s="173" t="s">
        <v>323</v>
      </c>
      <c r="E243" s="174">
        <v>1</v>
      </c>
      <c r="F243" s="175"/>
      <c r="G243" s="176">
        <f>ROUND(E243*F243,2)</f>
        <v>0</v>
      </c>
      <c r="H243" s="175"/>
      <c r="I243" s="176">
        <f>ROUND(E243*H243,2)</f>
        <v>0</v>
      </c>
      <c r="J243" s="175"/>
      <c r="K243" s="176">
        <f>ROUND(E243*J243,2)</f>
        <v>0</v>
      </c>
      <c r="L243" s="176">
        <v>21</v>
      </c>
      <c r="M243" s="176">
        <f>G243*(1+L243/100)</f>
        <v>0</v>
      </c>
      <c r="N243" s="176">
        <v>0</v>
      </c>
      <c r="O243" s="176">
        <f>ROUND(E243*N243,2)</f>
        <v>0</v>
      </c>
      <c r="P243" s="176">
        <v>0</v>
      </c>
      <c r="Q243" s="176">
        <f>ROUND(E243*P243,2)</f>
        <v>0</v>
      </c>
      <c r="R243" s="176"/>
      <c r="S243" s="176" t="s">
        <v>344</v>
      </c>
      <c r="T243" s="177" t="s">
        <v>345</v>
      </c>
      <c r="U243" s="156">
        <v>0</v>
      </c>
      <c r="V243" s="156">
        <f>ROUND(E243*U243,2)</f>
        <v>0</v>
      </c>
      <c r="W243" s="156"/>
      <c r="X243" s="156" t="s">
        <v>161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202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52" t="s">
        <v>394</v>
      </c>
      <c r="D244" s="253"/>
      <c r="E244" s="253"/>
      <c r="F244" s="253"/>
      <c r="G244" s="253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166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4" t="s">
        <v>286</v>
      </c>
      <c r="D245" s="255"/>
      <c r="E245" s="255"/>
      <c r="F245" s="255"/>
      <c r="G245" s="255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166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2" t="s">
        <v>66</v>
      </c>
      <c r="D246" s="160"/>
      <c r="E246" s="161">
        <v>1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1">
        <v>58</v>
      </c>
      <c r="B247" s="172" t="s">
        <v>395</v>
      </c>
      <c r="C247" s="181" t="s">
        <v>396</v>
      </c>
      <c r="D247" s="173" t="s">
        <v>383</v>
      </c>
      <c r="E247" s="174">
        <v>1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21</v>
      </c>
      <c r="M247" s="176">
        <f>G247*(1+L247/100)</f>
        <v>0</v>
      </c>
      <c r="N247" s="176">
        <v>0</v>
      </c>
      <c r="O247" s="176">
        <f>ROUND(E247*N247,2)</f>
        <v>0</v>
      </c>
      <c r="P247" s="176">
        <v>0</v>
      </c>
      <c r="Q247" s="176">
        <f>ROUND(E247*P247,2)</f>
        <v>0</v>
      </c>
      <c r="R247" s="176"/>
      <c r="S247" s="176" t="s">
        <v>344</v>
      </c>
      <c r="T247" s="177" t="s">
        <v>345</v>
      </c>
      <c r="U247" s="156">
        <v>0</v>
      </c>
      <c r="V247" s="156">
        <f>ROUND(E247*U247,2)</f>
        <v>0</v>
      </c>
      <c r="W247" s="156"/>
      <c r="X247" s="156" t="s">
        <v>161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202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52" t="s">
        <v>394</v>
      </c>
      <c r="D248" s="253"/>
      <c r="E248" s="253"/>
      <c r="F248" s="253"/>
      <c r="G248" s="253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166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2" t="s">
        <v>66</v>
      </c>
      <c r="D249" s="160"/>
      <c r="E249" s="161">
        <v>1</v>
      </c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1">
        <v>59</v>
      </c>
      <c r="B250" s="172" t="s">
        <v>397</v>
      </c>
      <c r="C250" s="181" t="s">
        <v>398</v>
      </c>
      <c r="D250" s="173" t="s">
        <v>383</v>
      </c>
      <c r="E250" s="174">
        <v>1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0</v>
      </c>
      <c r="O250" s="176">
        <f>ROUND(E250*N250,2)</f>
        <v>0</v>
      </c>
      <c r="P250" s="176">
        <v>0</v>
      </c>
      <c r="Q250" s="176">
        <f>ROUND(E250*P250,2)</f>
        <v>0</v>
      </c>
      <c r="R250" s="176"/>
      <c r="S250" s="176" t="s">
        <v>344</v>
      </c>
      <c r="T250" s="177" t="s">
        <v>345</v>
      </c>
      <c r="U250" s="156">
        <v>0</v>
      </c>
      <c r="V250" s="156">
        <f>ROUND(E250*U250,2)</f>
        <v>0</v>
      </c>
      <c r="W250" s="156"/>
      <c r="X250" s="156" t="s">
        <v>161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202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52" t="s">
        <v>394</v>
      </c>
      <c r="D251" s="253"/>
      <c r="E251" s="253"/>
      <c r="F251" s="253"/>
      <c r="G251" s="253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166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2" t="s">
        <v>66</v>
      </c>
      <c r="D252" s="160"/>
      <c r="E252" s="161">
        <v>1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1">
        <v>60</v>
      </c>
      <c r="B253" s="172" t="s">
        <v>399</v>
      </c>
      <c r="C253" s="181" t="s">
        <v>400</v>
      </c>
      <c r="D253" s="173" t="s">
        <v>323</v>
      </c>
      <c r="E253" s="174">
        <v>1</v>
      </c>
      <c r="F253" s="175"/>
      <c r="G253" s="176">
        <f>ROUND(E253*F253,2)</f>
        <v>0</v>
      </c>
      <c r="H253" s="175"/>
      <c r="I253" s="176">
        <f>ROUND(E253*H253,2)</f>
        <v>0</v>
      </c>
      <c r="J253" s="175"/>
      <c r="K253" s="176">
        <f>ROUND(E253*J253,2)</f>
        <v>0</v>
      </c>
      <c r="L253" s="176">
        <v>21</v>
      </c>
      <c r="M253" s="176">
        <f>G253*(1+L253/100)</f>
        <v>0</v>
      </c>
      <c r="N253" s="176">
        <v>0</v>
      </c>
      <c r="O253" s="176">
        <f>ROUND(E253*N253,2)</f>
        <v>0</v>
      </c>
      <c r="P253" s="176">
        <v>0</v>
      </c>
      <c r="Q253" s="176">
        <f>ROUND(E253*P253,2)</f>
        <v>0</v>
      </c>
      <c r="R253" s="176"/>
      <c r="S253" s="176" t="s">
        <v>344</v>
      </c>
      <c r="T253" s="177" t="s">
        <v>345</v>
      </c>
      <c r="U253" s="156">
        <v>0</v>
      </c>
      <c r="V253" s="156">
        <f>ROUND(E253*U253,2)</f>
        <v>0</v>
      </c>
      <c r="W253" s="156"/>
      <c r="X253" s="156" t="s">
        <v>161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162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52" t="s">
        <v>401</v>
      </c>
      <c r="D254" s="253"/>
      <c r="E254" s="253"/>
      <c r="F254" s="253"/>
      <c r="G254" s="253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166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2" t="s">
        <v>66</v>
      </c>
      <c r="D255" s="160"/>
      <c r="E255" s="161">
        <v>1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1">
        <v>61</v>
      </c>
      <c r="B256" s="172" t="s">
        <v>402</v>
      </c>
      <c r="C256" s="181" t="s">
        <v>403</v>
      </c>
      <c r="D256" s="173" t="s">
        <v>323</v>
      </c>
      <c r="E256" s="174">
        <v>1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6"/>
      <c r="S256" s="176" t="s">
        <v>344</v>
      </c>
      <c r="T256" s="177" t="s">
        <v>345</v>
      </c>
      <c r="U256" s="156">
        <v>0</v>
      </c>
      <c r="V256" s="156">
        <f>ROUND(E256*U256,2)</f>
        <v>0</v>
      </c>
      <c r="W256" s="156"/>
      <c r="X256" s="156" t="s">
        <v>161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162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52" t="s">
        <v>401</v>
      </c>
      <c r="D257" s="253"/>
      <c r="E257" s="253"/>
      <c r="F257" s="253"/>
      <c r="G257" s="253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2" t="s">
        <v>66</v>
      </c>
      <c r="D258" s="160"/>
      <c r="E258" s="161">
        <v>1</v>
      </c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168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1">
        <v>62</v>
      </c>
      <c r="B259" s="172" t="s">
        <v>404</v>
      </c>
      <c r="C259" s="181" t="s">
        <v>405</v>
      </c>
      <c r="D259" s="173" t="s">
        <v>383</v>
      </c>
      <c r="E259" s="174">
        <v>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6"/>
      <c r="S259" s="176" t="s">
        <v>344</v>
      </c>
      <c r="T259" s="177" t="s">
        <v>345</v>
      </c>
      <c r="U259" s="156">
        <v>0</v>
      </c>
      <c r="V259" s="156">
        <f>ROUND(E259*U259,2)</f>
        <v>0</v>
      </c>
      <c r="W259" s="156"/>
      <c r="X259" s="156" t="s">
        <v>161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162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52" t="s">
        <v>401</v>
      </c>
      <c r="D260" s="253"/>
      <c r="E260" s="253"/>
      <c r="F260" s="253"/>
      <c r="G260" s="253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166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2" t="s">
        <v>66</v>
      </c>
      <c r="D261" s="160"/>
      <c r="E261" s="161">
        <v>1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168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1">
        <v>63</v>
      </c>
      <c r="B262" s="172" t="s">
        <v>406</v>
      </c>
      <c r="C262" s="181" t="s">
        <v>407</v>
      </c>
      <c r="D262" s="173" t="s">
        <v>323</v>
      </c>
      <c r="E262" s="174">
        <v>1</v>
      </c>
      <c r="F262" s="175"/>
      <c r="G262" s="176">
        <f>ROUND(E262*F262,2)</f>
        <v>0</v>
      </c>
      <c r="H262" s="175"/>
      <c r="I262" s="176">
        <f>ROUND(E262*H262,2)</f>
        <v>0</v>
      </c>
      <c r="J262" s="175"/>
      <c r="K262" s="176">
        <f>ROUND(E262*J262,2)</f>
        <v>0</v>
      </c>
      <c r="L262" s="176">
        <v>21</v>
      </c>
      <c r="M262" s="176">
        <f>G262*(1+L262/100)</f>
        <v>0</v>
      </c>
      <c r="N262" s="176">
        <v>0</v>
      </c>
      <c r="O262" s="176">
        <f>ROUND(E262*N262,2)</f>
        <v>0</v>
      </c>
      <c r="P262" s="176">
        <v>0</v>
      </c>
      <c r="Q262" s="176">
        <f>ROUND(E262*P262,2)</f>
        <v>0</v>
      </c>
      <c r="R262" s="176"/>
      <c r="S262" s="176" t="s">
        <v>344</v>
      </c>
      <c r="T262" s="177" t="s">
        <v>345</v>
      </c>
      <c r="U262" s="156">
        <v>0</v>
      </c>
      <c r="V262" s="156">
        <f>ROUND(E262*U262,2)</f>
        <v>0</v>
      </c>
      <c r="W262" s="156"/>
      <c r="X262" s="156" t="s">
        <v>161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162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52" t="s">
        <v>401</v>
      </c>
      <c r="D263" s="253"/>
      <c r="E263" s="253"/>
      <c r="F263" s="253"/>
      <c r="G263" s="253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166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2" t="s">
        <v>66</v>
      </c>
      <c r="D264" s="160"/>
      <c r="E264" s="161">
        <v>1</v>
      </c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168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71">
        <v>64</v>
      </c>
      <c r="B265" s="172" t="s">
        <v>408</v>
      </c>
      <c r="C265" s="181" t="s">
        <v>409</v>
      </c>
      <c r="D265" s="173" t="s">
        <v>323</v>
      </c>
      <c r="E265" s="174">
        <v>1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0</v>
      </c>
      <c r="O265" s="176">
        <f>ROUND(E265*N265,2)</f>
        <v>0</v>
      </c>
      <c r="P265" s="176">
        <v>0</v>
      </c>
      <c r="Q265" s="176">
        <f>ROUND(E265*P265,2)</f>
        <v>0</v>
      </c>
      <c r="R265" s="176"/>
      <c r="S265" s="176" t="s">
        <v>344</v>
      </c>
      <c r="T265" s="177" t="s">
        <v>345</v>
      </c>
      <c r="U265" s="156">
        <v>0</v>
      </c>
      <c r="V265" s="156">
        <f>ROUND(E265*U265,2)</f>
        <v>0</v>
      </c>
      <c r="W265" s="156"/>
      <c r="X265" s="156" t="s">
        <v>161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162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52" t="s">
        <v>401</v>
      </c>
      <c r="D266" s="253"/>
      <c r="E266" s="253"/>
      <c r="F266" s="253"/>
      <c r="G266" s="253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166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2" t="s">
        <v>66</v>
      </c>
      <c r="D267" s="160"/>
      <c r="E267" s="161">
        <v>1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168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1" x14ac:dyDescent="0.2">
      <c r="A268" s="171">
        <v>65</v>
      </c>
      <c r="B268" s="172" t="s">
        <v>410</v>
      </c>
      <c r="C268" s="181" t="s">
        <v>411</v>
      </c>
      <c r="D268" s="173" t="s">
        <v>383</v>
      </c>
      <c r="E268" s="174">
        <v>1</v>
      </c>
      <c r="F268" s="175"/>
      <c r="G268" s="176">
        <f>ROUND(E268*F268,2)</f>
        <v>0</v>
      </c>
      <c r="H268" s="175"/>
      <c r="I268" s="176">
        <f>ROUND(E268*H268,2)</f>
        <v>0</v>
      </c>
      <c r="J268" s="175"/>
      <c r="K268" s="176">
        <f>ROUND(E268*J268,2)</f>
        <v>0</v>
      </c>
      <c r="L268" s="176">
        <v>21</v>
      </c>
      <c r="M268" s="176">
        <f>G268*(1+L268/100)</f>
        <v>0</v>
      </c>
      <c r="N268" s="176">
        <v>0</v>
      </c>
      <c r="O268" s="176">
        <f>ROUND(E268*N268,2)</f>
        <v>0</v>
      </c>
      <c r="P268" s="176">
        <v>0</v>
      </c>
      <c r="Q268" s="176">
        <f>ROUND(E268*P268,2)</f>
        <v>0</v>
      </c>
      <c r="R268" s="176"/>
      <c r="S268" s="176" t="s">
        <v>344</v>
      </c>
      <c r="T268" s="177" t="s">
        <v>345</v>
      </c>
      <c r="U268" s="156">
        <v>0</v>
      </c>
      <c r="V268" s="156">
        <f>ROUND(E268*U268,2)</f>
        <v>0</v>
      </c>
      <c r="W268" s="156"/>
      <c r="X268" s="156" t="s">
        <v>161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162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52" t="s">
        <v>412</v>
      </c>
      <c r="D269" s="253"/>
      <c r="E269" s="253"/>
      <c r="F269" s="253"/>
      <c r="G269" s="253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2" t="s">
        <v>66</v>
      </c>
      <c r="D270" s="160"/>
      <c r="E270" s="161">
        <v>1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168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1">
        <v>66</v>
      </c>
      <c r="B271" s="172" t="s">
        <v>413</v>
      </c>
      <c r="C271" s="181" t="s">
        <v>414</v>
      </c>
      <c r="D271" s="173" t="s">
        <v>323</v>
      </c>
      <c r="E271" s="174">
        <v>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6">
        <v>0</v>
      </c>
      <c r="O271" s="176">
        <f>ROUND(E271*N271,2)</f>
        <v>0</v>
      </c>
      <c r="P271" s="176">
        <v>0</v>
      </c>
      <c r="Q271" s="176">
        <f>ROUND(E271*P271,2)</f>
        <v>0</v>
      </c>
      <c r="R271" s="176"/>
      <c r="S271" s="176" t="s">
        <v>344</v>
      </c>
      <c r="T271" s="177" t="s">
        <v>345</v>
      </c>
      <c r="U271" s="156">
        <v>0</v>
      </c>
      <c r="V271" s="156">
        <f>ROUND(E271*U271,2)</f>
        <v>0</v>
      </c>
      <c r="W271" s="156"/>
      <c r="X271" s="156" t="s">
        <v>161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162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52" t="s">
        <v>415</v>
      </c>
      <c r="D272" s="253"/>
      <c r="E272" s="253"/>
      <c r="F272" s="253"/>
      <c r="G272" s="253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166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54" t="s">
        <v>416</v>
      </c>
      <c r="D273" s="255"/>
      <c r="E273" s="255"/>
      <c r="F273" s="255"/>
      <c r="G273" s="255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166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54" t="s">
        <v>380</v>
      </c>
      <c r="D274" s="255"/>
      <c r="E274" s="255"/>
      <c r="F274" s="255"/>
      <c r="G274" s="255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166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2" t="s">
        <v>66</v>
      </c>
      <c r="D275" s="160"/>
      <c r="E275" s="161">
        <v>1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1">
        <v>67</v>
      </c>
      <c r="B276" s="172" t="s">
        <v>417</v>
      </c>
      <c r="C276" s="181" t="s">
        <v>418</v>
      </c>
      <c r="D276" s="173" t="s">
        <v>383</v>
      </c>
      <c r="E276" s="174">
        <v>4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6"/>
      <c r="S276" s="176" t="s">
        <v>344</v>
      </c>
      <c r="T276" s="177" t="s">
        <v>345</v>
      </c>
      <c r="U276" s="156">
        <v>0</v>
      </c>
      <c r="V276" s="156">
        <f>ROUND(E276*U276,2)</f>
        <v>0</v>
      </c>
      <c r="W276" s="156"/>
      <c r="X276" s="156" t="s">
        <v>161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162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52" t="s">
        <v>387</v>
      </c>
      <c r="D277" s="253"/>
      <c r="E277" s="253"/>
      <c r="F277" s="253"/>
      <c r="G277" s="253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166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2" t="s">
        <v>419</v>
      </c>
      <c r="D278" s="160"/>
      <c r="E278" s="161">
        <v>4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168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1">
        <v>68</v>
      </c>
      <c r="B279" s="172" t="s">
        <v>420</v>
      </c>
      <c r="C279" s="181" t="s">
        <v>421</v>
      </c>
      <c r="D279" s="173" t="s">
        <v>383</v>
      </c>
      <c r="E279" s="174">
        <v>1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6">
        <v>0</v>
      </c>
      <c r="O279" s="176">
        <f>ROUND(E279*N279,2)</f>
        <v>0</v>
      </c>
      <c r="P279" s="176">
        <v>0</v>
      </c>
      <c r="Q279" s="176">
        <f>ROUND(E279*P279,2)</f>
        <v>0</v>
      </c>
      <c r="R279" s="176"/>
      <c r="S279" s="176" t="s">
        <v>344</v>
      </c>
      <c r="T279" s="177" t="s">
        <v>345</v>
      </c>
      <c r="U279" s="156">
        <v>0</v>
      </c>
      <c r="V279" s="156">
        <f>ROUND(E279*U279,2)</f>
        <v>0</v>
      </c>
      <c r="W279" s="156"/>
      <c r="X279" s="156" t="s">
        <v>161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162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52" t="s">
        <v>387</v>
      </c>
      <c r="D280" s="253"/>
      <c r="E280" s="253"/>
      <c r="F280" s="253"/>
      <c r="G280" s="253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166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2" t="s">
        <v>66</v>
      </c>
      <c r="D281" s="160"/>
      <c r="E281" s="161">
        <v>1</v>
      </c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1">
        <v>69</v>
      </c>
      <c r="B282" s="172" t="s">
        <v>422</v>
      </c>
      <c r="C282" s="181" t="s">
        <v>423</v>
      </c>
      <c r="D282" s="173" t="s">
        <v>383</v>
      </c>
      <c r="E282" s="174">
        <v>1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21</v>
      </c>
      <c r="M282" s="176">
        <f>G282*(1+L282/100)</f>
        <v>0</v>
      </c>
      <c r="N282" s="176">
        <v>0</v>
      </c>
      <c r="O282" s="176">
        <f>ROUND(E282*N282,2)</f>
        <v>0</v>
      </c>
      <c r="P282" s="176">
        <v>0</v>
      </c>
      <c r="Q282" s="176">
        <f>ROUND(E282*P282,2)</f>
        <v>0</v>
      </c>
      <c r="R282" s="176"/>
      <c r="S282" s="176" t="s">
        <v>344</v>
      </c>
      <c r="T282" s="177" t="s">
        <v>345</v>
      </c>
      <c r="U282" s="156">
        <v>0</v>
      </c>
      <c r="V282" s="156">
        <f>ROUND(E282*U282,2)</f>
        <v>0</v>
      </c>
      <c r="W282" s="156"/>
      <c r="X282" s="156" t="s">
        <v>161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162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2" t="s">
        <v>66</v>
      </c>
      <c r="D283" s="160"/>
      <c r="E283" s="161">
        <v>1</v>
      </c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1">
        <v>70</v>
      </c>
      <c r="B284" s="172" t="s">
        <v>424</v>
      </c>
      <c r="C284" s="181" t="s">
        <v>425</v>
      </c>
      <c r="D284" s="173" t="s">
        <v>383</v>
      </c>
      <c r="E284" s="174">
        <v>1</v>
      </c>
      <c r="F284" s="175"/>
      <c r="G284" s="176">
        <f>ROUND(E284*F284,2)</f>
        <v>0</v>
      </c>
      <c r="H284" s="175"/>
      <c r="I284" s="176">
        <f>ROUND(E284*H284,2)</f>
        <v>0</v>
      </c>
      <c r="J284" s="175"/>
      <c r="K284" s="176">
        <f>ROUND(E284*J284,2)</f>
        <v>0</v>
      </c>
      <c r="L284" s="176">
        <v>21</v>
      </c>
      <c r="M284" s="176">
        <f>G284*(1+L284/100)</f>
        <v>0</v>
      </c>
      <c r="N284" s="176">
        <v>0</v>
      </c>
      <c r="O284" s="176">
        <f>ROUND(E284*N284,2)</f>
        <v>0</v>
      </c>
      <c r="P284" s="176">
        <v>0</v>
      </c>
      <c r="Q284" s="176">
        <f>ROUND(E284*P284,2)</f>
        <v>0</v>
      </c>
      <c r="R284" s="176"/>
      <c r="S284" s="176" t="s">
        <v>344</v>
      </c>
      <c r="T284" s="177" t="s">
        <v>345</v>
      </c>
      <c r="U284" s="156">
        <v>0</v>
      </c>
      <c r="V284" s="156">
        <f>ROUND(E284*U284,2)</f>
        <v>0</v>
      </c>
      <c r="W284" s="156"/>
      <c r="X284" s="156" t="s">
        <v>161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162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52" t="s">
        <v>286</v>
      </c>
      <c r="D285" s="253"/>
      <c r="E285" s="253"/>
      <c r="F285" s="253"/>
      <c r="G285" s="253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166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2" t="s">
        <v>66</v>
      </c>
      <c r="D286" s="160"/>
      <c r="E286" s="161">
        <v>1</v>
      </c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168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1" x14ac:dyDescent="0.2">
      <c r="A287" s="171">
        <v>71</v>
      </c>
      <c r="B287" s="172" t="s">
        <v>426</v>
      </c>
      <c r="C287" s="181" t="s">
        <v>427</v>
      </c>
      <c r="D287" s="173" t="s">
        <v>428</v>
      </c>
      <c r="E287" s="174">
        <v>20299.8</v>
      </c>
      <c r="F287" s="175"/>
      <c r="G287" s="176">
        <f>ROUND(E287*F287,2)</f>
        <v>0</v>
      </c>
      <c r="H287" s="175"/>
      <c r="I287" s="176">
        <f>ROUND(E287*H287,2)</f>
        <v>0</v>
      </c>
      <c r="J287" s="175"/>
      <c r="K287" s="176">
        <f>ROUND(E287*J287,2)</f>
        <v>0</v>
      </c>
      <c r="L287" s="176">
        <v>21</v>
      </c>
      <c r="M287" s="176">
        <f>G287*(1+L287/100)</f>
        <v>0</v>
      </c>
      <c r="N287" s="176">
        <v>0</v>
      </c>
      <c r="O287" s="176">
        <f>ROUND(E287*N287,2)</f>
        <v>0</v>
      </c>
      <c r="P287" s="176">
        <v>0</v>
      </c>
      <c r="Q287" s="176">
        <f>ROUND(E287*P287,2)</f>
        <v>0</v>
      </c>
      <c r="R287" s="176"/>
      <c r="S287" s="176" t="s">
        <v>344</v>
      </c>
      <c r="T287" s="177" t="s">
        <v>345</v>
      </c>
      <c r="U287" s="156">
        <v>0</v>
      </c>
      <c r="V287" s="156">
        <f>ROUND(E287*U287,2)</f>
        <v>0</v>
      </c>
      <c r="W287" s="156"/>
      <c r="X287" s="156" t="s">
        <v>161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162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52" t="s">
        <v>380</v>
      </c>
      <c r="D288" s="253"/>
      <c r="E288" s="253"/>
      <c r="F288" s="253"/>
      <c r="G288" s="253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166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2" t="s">
        <v>429</v>
      </c>
      <c r="D289" s="160"/>
      <c r="E289" s="161">
        <v>441.3</v>
      </c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3" t="s">
        <v>430</v>
      </c>
      <c r="D290" s="162"/>
      <c r="E290" s="163">
        <v>19858.5</v>
      </c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168</v>
      </c>
      <c r="AH290" s="147">
        <v>4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71">
        <v>72</v>
      </c>
      <c r="B291" s="172" t="s">
        <v>431</v>
      </c>
      <c r="C291" s="181" t="s">
        <v>432</v>
      </c>
      <c r="D291" s="173" t="s">
        <v>383</v>
      </c>
      <c r="E291" s="174">
        <v>5</v>
      </c>
      <c r="F291" s="175"/>
      <c r="G291" s="176">
        <f>ROUND(E291*F291,2)</f>
        <v>0</v>
      </c>
      <c r="H291" s="175"/>
      <c r="I291" s="176">
        <f>ROUND(E291*H291,2)</f>
        <v>0</v>
      </c>
      <c r="J291" s="175"/>
      <c r="K291" s="176">
        <f>ROUND(E291*J291,2)</f>
        <v>0</v>
      </c>
      <c r="L291" s="176">
        <v>21</v>
      </c>
      <c r="M291" s="176">
        <f>G291*(1+L291/100)</f>
        <v>0</v>
      </c>
      <c r="N291" s="176">
        <v>0</v>
      </c>
      <c r="O291" s="176">
        <f>ROUND(E291*N291,2)</f>
        <v>0</v>
      </c>
      <c r="P291" s="176">
        <v>0</v>
      </c>
      <c r="Q291" s="176">
        <f>ROUND(E291*P291,2)</f>
        <v>0</v>
      </c>
      <c r="R291" s="176"/>
      <c r="S291" s="176" t="s">
        <v>344</v>
      </c>
      <c r="T291" s="177" t="s">
        <v>345</v>
      </c>
      <c r="U291" s="156">
        <v>0</v>
      </c>
      <c r="V291" s="156">
        <f>ROUND(E291*U291,2)</f>
        <v>0</v>
      </c>
      <c r="W291" s="156"/>
      <c r="X291" s="156" t="s">
        <v>161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162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52" t="s">
        <v>433</v>
      </c>
      <c r="D292" s="253"/>
      <c r="E292" s="253"/>
      <c r="F292" s="253"/>
      <c r="G292" s="253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166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2" t="s">
        <v>74</v>
      </c>
      <c r="D293" s="160"/>
      <c r="E293" s="161">
        <v>5</v>
      </c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71">
        <v>73</v>
      </c>
      <c r="B294" s="172" t="s">
        <v>434</v>
      </c>
      <c r="C294" s="181" t="s">
        <v>435</v>
      </c>
      <c r="D294" s="173" t="s">
        <v>383</v>
      </c>
      <c r="E294" s="174">
        <v>5</v>
      </c>
      <c r="F294" s="175"/>
      <c r="G294" s="176">
        <f>ROUND(E294*F294,2)</f>
        <v>0</v>
      </c>
      <c r="H294" s="175"/>
      <c r="I294" s="176">
        <f>ROUND(E294*H294,2)</f>
        <v>0</v>
      </c>
      <c r="J294" s="175"/>
      <c r="K294" s="176">
        <f>ROUND(E294*J294,2)</f>
        <v>0</v>
      </c>
      <c r="L294" s="176">
        <v>21</v>
      </c>
      <c r="M294" s="176">
        <f>G294*(1+L294/100)</f>
        <v>0</v>
      </c>
      <c r="N294" s="176">
        <v>0</v>
      </c>
      <c r="O294" s="176">
        <f>ROUND(E294*N294,2)</f>
        <v>0</v>
      </c>
      <c r="P294" s="176">
        <v>0</v>
      </c>
      <c r="Q294" s="176">
        <f>ROUND(E294*P294,2)</f>
        <v>0</v>
      </c>
      <c r="R294" s="176"/>
      <c r="S294" s="176" t="s">
        <v>344</v>
      </c>
      <c r="T294" s="177" t="s">
        <v>345</v>
      </c>
      <c r="U294" s="156">
        <v>0</v>
      </c>
      <c r="V294" s="156">
        <f>ROUND(E294*U294,2)</f>
        <v>0</v>
      </c>
      <c r="W294" s="156"/>
      <c r="X294" s="156" t="s">
        <v>161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162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52" t="s">
        <v>433</v>
      </c>
      <c r="D295" s="253"/>
      <c r="E295" s="253"/>
      <c r="F295" s="253"/>
      <c r="G295" s="253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166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2" t="s">
        <v>74</v>
      </c>
      <c r="D296" s="160"/>
      <c r="E296" s="161">
        <v>5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168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1">
        <v>74</v>
      </c>
      <c r="B297" s="172" t="s">
        <v>436</v>
      </c>
      <c r="C297" s="181" t="s">
        <v>437</v>
      </c>
      <c r="D297" s="173" t="s">
        <v>383</v>
      </c>
      <c r="E297" s="174">
        <v>4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6">
        <v>0</v>
      </c>
      <c r="O297" s="176">
        <f>ROUND(E297*N297,2)</f>
        <v>0</v>
      </c>
      <c r="P297" s="176">
        <v>0</v>
      </c>
      <c r="Q297" s="176">
        <f>ROUND(E297*P297,2)</f>
        <v>0</v>
      </c>
      <c r="R297" s="176"/>
      <c r="S297" s="176" t="s">
        <v>344</v>
      </c>
      <c r="T297" s="177" t="s">
        <v>345</v>
      </c>
      <c r="U297" s="156">
        <v>0</v>
      </c>
      <c r="V297" s="156">
        <f>ROUND(E297*U297,2)</f>
        <v>0</v>
      </c>
      <c r="W297" s="156"/>
      <c r="X297" s="156" t="s">
        <v>161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162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52" t="s">
        <v>286</v>
      </c>
      <c r="D298" s="253"/>
      <c r="E298" s="253"/>
      <c r="F298" s="253"/>
      <c r="G298" s="253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166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2" t="s">
        <v>419</v>
      </c>
      <c r="D299" s="160"/>
      <c r="E299" s="161">
        <v>4</v>
      </c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168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1">
        <v>75</v>
      </c>
      <c r="B300" s="172" t="s">
        <v>438</v>
      </c>
      <c r="C300" s="181" t="s">
        <v>439</v>
      </c>
      <c r="D300" s="173" t="s">
        <v>383</v>
      </c>
      <c r="E300" s="174">
        <v>1</v>
      </c>
      <c r="F300" s="175"/>
      <c r="G300" s="176">
        <f>ROUND(E300*F300,2)</f>
        <v>0</v>
      </c>
      <c r="H300" s="175"/>
      <c r="I300" s="176">
        <f>ROUND(E300*H300,2)</f>
        <v>0</v>
      </c>
      <c r="J300" s="175"/>
      <c r="K300" s="176">
        <f>ROUND(E300*J300,2)</f>
        <v>0</v>
      </c>
      <c r="L300" s="176">
        <v>21</v>
      </c>
      <c r="M300" s="176">
        <f>G300*(1+L300/100)</f>
        <v>0</v>
      </c>
      <c r="N300" s="176">
        <v>0</v>
      </c>
      <c r="O300" s="176">
        <f>ROUND(E300*N300,2)</f>
        <v>0</v>
      </c>
      <c r="P300" s="176">
        <v>0</v>
      </c>
      <c r="Q300" s="176">
        <f>ROUND(E300*P300,2)</f>
        <v>0</v>
      </c>
      <c r="R300" s="176"/>
      <c r="S300" s="176" t="s">
        <v>344</v>
      </c>
      <c r="T300" s="177" t="s">
        <v>345</v>
      </c>
      <c r="U300" s="156">
        <v>0</v>
      </c>
      <c r="V300" s="156">
        <f>ROUND(E300*U300,2)</f>
        <v>0</v>
      </c>
      <c r="W300" s="156"/>
      <c r="X300" s="156" t="s">
        <v>161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162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52" t="s">
        <v>387</v>
      </c>
      <c r="D301" s="253"/>
      <c r="E301" s="253"/>
      <c r="F301" s="253"/>
      <c r="G301" s="253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166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2" t="s">
        <v>66</v>
      </c>
      <c r="D302" s="160"/>
      <c r="E302" s="161">
        <v>1</v>
      </c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168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1">
        <v>76</v>
      </c>
      <c r="B303" s="172" t="s">
        <v>440</v>
      </c>
      <c r="C303" s="181" t="s">
        <v>441</v>
      </c>
      <c r="D303" s="173" t="s">
        <v>383</v>
      </c>
      <c r="E303" s="174">
        <v>1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0</v>
      </c>
      <c r="O303" s="176">
        <f>ROUND(E303*N303,2)</f>
        <v>0</v>
      </c>
      <c r="P303" s="176">
        <v>0</v>
      </c>
      <c r="Q303" s="176">
        <f>ROUND(E303*P303,2)</f>
        <v>0</v>
      </c>
      <c r="R303" s="176"/>
      <c r="S303" s="176" t="s">
        <v>344</v>
      </c>
      <c r="T303" s="177" t="s">
        <v>345</v>
      </c>
      <c r="U303" s="156">
        <v>0</v>
      </c>
      <c r="V303" s="156">
        <f>ROUND(E303*U303,2)</f>
        <v>0</v>
      </c>
      <c r="W303" s="156"/>
      <c r="X303" s="156" t="s">
        <v>161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162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52" t="s">
        <v>387</v>
      </c>
      <c r="D304" s="253"/>
      <c r="E304" s="253"/>
      <c r="F304" s="253"/>
      <c r="G304" s="253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166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2" t="s">
        <v>66</v>
      </c>
      <c r="D305" s="160"/>
      <c r="E305" s="161">
        <v>1</v>
      </c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168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1">
        <v>77</v>
      </c>
      <c r="B306" s="172" t="s">
        <v>442</v>
      </c>
      <c r="C306" s="181" t="s">
        <v>443</v>
      </c>
      <c r="D306" s="173" t="s">
        <v>323</v>
      </c>
      <c r="E306" s="174">
        <v>1</v>
      </c>
      <c r="F306" s="175"/>
      <c r="G306" s="176">
        <f>ROUND(E306*F306,2)</f>
        <v>0</v>
      </c>
      <c r="H306" s="175"/>
      <c r="I306" s="176">
        <f>ROUND(E306*H306,2)</f>
        <v>0</v>
      </c>
      <c r="J306" s="175"/>
      <c r="K306" s="176">
        <f>ROUND(E306*J306,2)</f>
        <v>0</v>
      </c>
      <c r="L306" s="176">
        <v>21</v>
      </c>
      <c r="M306" s="176">
        <f>G306*(1+L306/100)</f>
        <v>0</v>
      </c>
      <c r="N306" s="176">
        <v>0</v>
      </c>
      <c r="O306" s="176">
        <f>ROUND(E306*N306,2)</f>
        <v>0</v>
      </c>
      <c r="P306" s="176">
        <v>0</v>
      </c>
      <c r="Q306" s="176">
        <f>ROUND(E306*P306,2)</f>
        <v>0</v>
      </c>
      <c r="R306" s="176"/>
      <c r="S306" s="176" t="s">
        <v>344</v>
      </c>
      <c r="T306" s="177" t="s">
        <v>345</v>
      </c>
      <c r="U306" s="156">
        <v>0</v>
      </c>
      <c r="V306" s="156">
        <f>ROUND(E306*U306,2)</f>
        <v>0</v>
      </c>
      <c r="W306" s="156"/>
      <c r="X306" s="156" t="s">
        <v>161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162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52" t="s">
        <v>444</v>
      </c>
      <c r="D307" s="253"/>
      <c r="E307" s="253"/>
      <c r="F307" s="253"/>
      <c r="G307" s="253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166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78" t="str">
        <f>C307</f>
        <v>Stávající veřejné osvětlení bude demontováno, aby mohlo být VO po provedení teplovodního potrubí vráceno na původní místo.</v>
      </c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54" t="s">
        <v>445</v>
      </c>
      <c r="D308" s="255"/>
      <c r="E308" s="255"/>
      <c r="F308" s="255"/>
      <c r="G308" s="255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166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254" t="s">
        <v>387</v>
      </c>
      <c r="D309" s="255"/>
      <c r="E309" s="255"/>
      <c r="F309" s="255"/>
      <c r="G309" s="255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166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2" t="s">
        <v>66</v>
      </c>
      <c r="D310" s="160"/>
      <c r="E310" s="161">
        <v>1</v>
      </c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168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x14ac:dyDescent="0.2">
      <c r="A311" s="165" t="s">
        <v>154</v>
      </c>
      <c r="B311" s="166" t="s">
        <v>70</v>
      </c>
      <c r="C311" s="180" t="s">
        <v>71</v>
      </c>
      <c r="D311" s="167"/>
      <c r="E311" s="168"/>
      <c r="F311" s="169"/>
      <c r="G311" s="169">
        <f>SUMIF(AG312:AG353,"&lt;&gt;NOR",G312:G353)</f>
        <v>0</v>
      </c>
      <c r="H311" s="169"/>
      <c r="I311" s="169">
        <f>SUM(I312:I353)</f>
        <v>0</v>
      </c>
      <c r="J311" s="169"/>
      <c r="K311" s="169">
        <f>SUM(K312:K353)</f>
        <v>0</v>
      </c>
      <c r="L311" s="169"/>
      <c r="M311" s="169">
        <f>SUM(M312:M353)</f>
        <v>0</v>
      </c>
      <c r="N311" s="169"/>
      <c r="O311" s="169">
        <f>SUM(O312:O353)</f>
        <v>10.360000000000001</v>
      </c>
      <c r="P311" s="169"/>
      <c r="Q311" s="169">
        <f>SUM(Q312:Q353)</f>
        <v>0</v>
      </c>
      <c r="R311" s="169"/>
      <c r="S311" s="169"/>
      <c r="T311" s="170"/>
      <c r="U311" s="164"/>
      <c r="V311" s="164">
        <f>SUM(V312:V353)</f>
        <v>16.170000000000002</v>
      </c>
      <c r="W311" s="164"/>
      <c r="X311" s="164"/>
      <c r="AG311" t="s">
        <v>155</v>
      </c>
    </row>
    <row r="312" spans="1:60" ht="22.5" outlineLevel="1" x14ac:dyDescent="0.2">
      <c r="A312" s="171">
        <v>78</v>
      </c>
      <c r="B312" s="172" t="s">
        <v>446</v>
      </c>
      <c r="C312" s="181" t="s">
        <v>447</v>
      </c>
      <c r="D312" s="173" t="s">
        <v>223</v>
      </c>
      <c r="E312" s="174">
        <v>0.16500000000000001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21</v>
      </c>
      <c r="M312" s="176">
        <f>G312*(1+L312/100)</f>
        <v>0</v>
      </c>
      <c r="N312" s="176">
        <v>2.5249999999999999</v>
      </c>
      <c r="O312" s="176">
        <f>ROUND(E312*N312,2)</f>
        <v>0.42</v>
      </c>
      <c r="P312" s="176">
        <v>0</v>
      </c>
      <c r="Q312" s="176">
        <f>ROUND(E312*P312,2)</f>
        <v>0</v>
      </c>
      <c r="R312" s="176" t="s">
        <v>448</v>
      </c>
      <c r="S312" s="176" t="s">
        <v>160</v>
      </c>
      <c r="T312" s="177" t="s">
        <v>160</v>
      </c>
      <c r="U312" s="156">
        <v>0.48</v>
      </c>
      <c r="V312" s="156">
        <f>ROUND(E312*U312,2)</f>
        <v>0.08</v>
      </c>
      <c r="W312" s="156"/>
      <c r="X312" s="156" t="s">
        <v>161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162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250" t="s">
        <v>449</v>
      </c>
      <c r="D313" s="251"/>
      <c r="E313" s="251"/>
      <c r="F313" s="251"/>
      <c r="G313" s="251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164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54" t="s">
        <v>450</v>
      </c>
      <c r="D314" s="255"/>
      <c r="E314" s="255"/>
      <c r="F314" s="255"/>
      <c r="G314" s="255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166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254" t="s">
        <v>451</v>
      </c>
      <c r="D315" s="255"/>
      <c r="E315" s="255"/>
      <c r="F315" s="255"/>
      <c r="G315" s="255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166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54" t="s">
        <v>452</v>
      </c>
      <c r="D316" s="255"/>
      <c r="E316" s="255"/>
      <c r="F316" s="255"/>
      <c r="G316" s="255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166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2" t="s">
        <v>453</v>
      </c>
      <c r="D317" s="160"/>
      <c r="E317" s="161">
        <v>0.16500000000000001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168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71">
        <v>79</v>
      </c>
      <c r="B318" s="172" t="s">
        <v>454</v>
      </c>
      <c r="C318" s="181" t="s">
        <v>455</v>
      </c>
      <c r="D318" s="173" t="s">
        <v>359</v>
      </c>
      <c r="E318" s="174">
        <v>0.08</v>
      </c>
      <c r="F318" s="175"/>
      <c r="G318" s="176">
        <f>ROUND(E318*F318,2)</f>
        <v>0</v>
      </c>
      <c r="H318" s="175"/>
      <c r="I318" s="176">
        <f>ROUND(E318*H318,2)</f>
        <v>0</v>
      </c>
      <c r="J318" s="175"/>
      <c r="K318" s="176">
        <f>ROUND(E318*J318,2)</f>
        <v>0</v>
      </c>
      <c r="L318" s="176">
        <v>21</v>
      </c>
      <c r="M318" s="176">
        <f>G318*(1+L318/100)</f>
        <v>0</v>
      </c>
      <c r="N318" s="176">
        <v>1.0543899999999999</v>
      </c>
      <c r="O318" s="176">
        <f>ROUND(E318*N318,2)</f>
        <v>0.08</v>
      </c>
      <c r="P318" s="176">
        <v>0</v>
      </c>
      <c r="Q318" s="176">
        <f>ROUND(E318*P318,2)</f>
        <v>0</v>
      </c>
      <c r="R318" s="176" t="s">
        <v>448</v>
      </c>
      <c r="S318" s="176" t="s">
        <v>160</v>
      </c>
      <c r="T318" s="177" t="s">
        <v>160</v>
      </c>
      <c r="U318" s="156">
        <v>15.231</v>
      </c>
      <c r="V318" s="156">
        <f>ROUND(E318*U318,2)</f>
        <v>1.22</v>
      </c>
      <c r="W318" s="156"/>
      <c r="X318" s="156" t="s">
        <v>161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162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252" t="s">
        <v>451</v>
      </c>
      <c r="D319" s="253"/>
      <c r="E319" s="253"/>
      <c r="F319" s="253"/>
      <c r="G319" s="253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166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54" t="s">
        <v>452</v>
      </c>
      <c r="D320" s="255"/>
      <c r="E320" s="255"/>
      <c r="F320" s="255"/>
      <c r="G320" s="255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166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2" t="s">
        <v>456</v>
      </c>
      <c r="D321" s="160"/>
      <c r="E321" s="161">
        <v>0.08</v>
      </c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168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1">
        <v>80</v>
      </c>
      <c r="B322" s="172" t="s">
        <v>457</v>
      </c>
      <c r="C322" s="181" t="s">
        <v>458</v>
      </c>
      <c r="D322" s="173" t="s">
        <v>223</v>
      </c>
      <c r="E322" s="174">
        <v>3.25</v>
      </c>
      <c r="F322" s="175"/>
      <c r="G322" s="176">
        <f>ROUND(E322*F322,2)</f>
        <v>0</v>
      </c>
      <c r="H322" s="175"/>
      <c r="I322" s="176">
        <f>ROUND(E322*H322,2)</f>
        <v>0</v>
      </c>
      <c r="J322" s="175"/>
      <c r="K322" s="176">
        <f>ROUND(E322*J322,2)</f>
        <v>0</v>
      </c>
      <c r="L322" s="176">
        <v>21</v>
      </c>
      <c r="M322" s="176">
        <f>G322*(1+L322/100)</f>
        <v>0</v>
      </c>
      <c r="N322" s="176">
        <v>2.5249999999999999</v>
      </c>
      <c r="O322" s="176">
        <f>ROUND(E322*N322,2)</f>
        <v>8.2100000000000009</v>
      </c>
      <c r="P322" s="176">
        <v>0</v>
      </c>
      <c r="Q322" s="176">
        <f>ROUND(E322*P322,2)</f>
        <v>0</v>
      </c>
      <c r="R322" s="176" t="s">
        <v>448</v>
      </c>
      <c r="S322" s="176" t="s">
        <v>160</v>
      </c>
      <c r="T322" s="177" t="s">
        <v>160</v>
      </c>
      <c r="U322" s="156">
        <v>0.59899999999999998</v>
      </c>
      <c r="V322" s="156">
        <f>ROUND(E322*U322,2)</f>
        <v>1.95</v>
      </c>
      <c r="W322" s="156"/>
      <c r="X322" s="156" t="s">
        <v>161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162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0" t="s">
        <v>459</v>
      </c>
      <c r="D323" s="251"/>
      <c r="E323" s="251"/>
      <c r="F323" s="251"/>
      <c r="G323" s="251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164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54" t="s">
        <v>451</v>
      </c>
      <c r="D324" s="255"/>
      <c r="E324" s="255"/>
      <c r="F324" s="255"/>
      <c r="G324" s="255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166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54" t="s">
        <v>460</v>
      </c>
      <c r="D325" s="255"/>
      <c r="E325" s="255"/>
      <c r="F325" s="255"/>
      <c r="G325" s="255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166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2" t="s">
        <v>461</v>
      </c>
      <c r="D326" s="160"/>
      <c r="E326" s="161">
        <v>3.25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168</v>
      </c>
      <c r="AH326" s="147">
        <v>5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1">
        <v>81</v>
      </c>
      <c r="B327" s="172" t="s">
        <v>462</v>
      </c>
      <c r="C327" s="181" t="s">
        <v>463</v>
      </c>
      <c r="D327" s="173" t="s">
        <v>158</v>
      </c>
      <c r="E327" s="174">
        <v>11.8</v>
      </c>
      <c r="F327" s="175"/>
      <c r="G327" s="176">
        <f>ROUND(E327*F327,2)</f>
        <v>0</v>
      </c>
      <c r="H327" s="175"/>
      <c r="I327" s="176">
        <f>ROUND(E327*H327,2)</f>
        <v>0</v>
      </c>
      <c r="J327" s="175"/>
      <c r="K327" s="176">
        <f>ROUND(E327*J327,2)</f>
        <v>0</v>
      </c>
      <c r="L327" s="176">
        <v>21</v>
      </c>
      <c r="M327" s="176">
        <f>G327*(1+L327/100)</f>
        <v>0</v>
      </c>
      <c r="N327" s="176">
        <v>3.9309999999999998E-2</v>
      </c>
      <c r="O327" s="176">
        <f>ROUND(E327*N327,2)</f>
        <v>0.46</v>
      </c>
      <c r="P327" s="176">
        <v>0</v>
      </c>
      <c r="Q327" s="176">
        <f>ROUND(E327*P327,2)</f>
        <v>0</v>
      </c>
      <c r="R327" s="176" t="s">
        <v>448</v>
      </c>
      <c r="S327" s="176" t="s">
        <v>160</v>
      </c>
      <c r="T327" s="177" t="s">
        <v>160</v>
      </c>
      <c r="U327" s="156">
        <v>0.65</v>
      </c>
      <c r="V327" s="156">
        <f>ROUND(E327*U327,2)</f>
        <v>7.67</v>
      </c>
      <c r="W327" s="156"/>
      <c r="X327" s="156" t="s">
        <v>161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162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54"/>
      <c r="B328" s="155"/>
      <c r="C328" s="250" t="s">
        <v>464</v>
      </c>
      <c r="D328" s="251"/>
      <c r="E328" s="251"/>
      <c r="F328" s="251"/>
      <c r="G328" s="251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164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78" t="str">
        <f>C328</f>
        <v>bednění svislé nebo šikmé (odkloněné), půdorysně přímé nebo zalomené základových zdí ve volných nebo zapažených jámách, rýhách, šachtách, včetně případných vzpěr,</v>
      </c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54" t="s">
        <v>451</v>
      </c>
      <c r="D329" s="255"/>
      <c r="E329" s="255"/>
      <c r="F329" s="255"/>
      <c r="G329" s="255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166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54" t="s">
        <v>465</v>
      </c>
      <c r="D330" s="255"/>
      <c r="E330" s="255"/>
      <c r="F330" s="255"/>
      <c r="G330" s="255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166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54" t="s">
        <v>452</v>
      </c>
      <c r="D331" s="255"/>
      <c r="E331" s="255"/>
      <c r="F331" s="255"/>
      <c r="G331" s="255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166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2" t="s">
        <v>466</v>
      </c>
      <c r="D332" s="160"/>
      <c r="E332" s="161">
        <v>11.8</v>
      </c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168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1">
        <v>82</v>
      </c>
      <c r="B333" s="172" t="s">
        <v>467</v>
      </c>
      <c r="C333" s="181" t="s">
        <v>468</v>
      </c>
      <c r="D333" s="173" t="s">
        <v>158</v>
      </c>
      <c r="E333" s="174">
        <v>11.8</v>
      </c>
      <c r="F333" s="175"/>
      <c r="G333" s="176">
        <f>ROUND(E333*F333,2)</f>
        <v>0</v>
      </c>
      <c r="H333" s="175"/>
      <c r="I333" s="176">
        <f>ROUND(E333*H333,2)</f>
        <v>0</v>
      </c>
      <c r="J333" s="175"/>
      <c r="K333" s="176">
        <f>ROUND(E333*J333,2)</f>
        <v>0</v>
      </c>
      <c r="L333" s="176">
        <v>21</v>
      </c>
      <c r="M333" s="176">
        <f>G333*(1+L333/100)</f>
        <v>0</v>
      </c>
      <c r="N333" s="176">
        <v>0</v>
      </c>
      <c r="O333" s="176">
        <f>ROUND(E333*N333,2)</f>
        <v>0</v>
      </c>
      <c r="P333" s="176">
        <v>0</v>
      </c>
      <c r="Q333" s="176">
        <f>ROUND(E333*P333,2)</f>
        <v>0</v>
      </c>
      <c r="R333" s="176" t="s">
        <v>448</v>
      </c>
      <c r="S333" s="176" t="s">
        <v>160</v>
      </c>
      <c r="T333" s="177" t="s">
        <v>160</v>
      </c>
      <c r="U333" s="156">
        <v>0.35</v>
      </c>
      <c r="V333" s="156">
        <f>ROUND(E333*U333,2)</f>
        <v>4.13</v>
      </c>
      <c r="W333" s="156"/>
      <c r="X333" s="156" t="s">
        <v>161</v>
      </c>
      <c r="Y333" s="147"/>
      <c r="Z333" s="147"/>
      <c r="AA333" s="147"/>
      <c r="AB333" s="147"/>
      <c r="AC333" s="147"/>
      <c r="AD333" s="147"/>
      <c r="AE333" s="147"/>
      <c r="AF333" s="147"/>
      <c r="AG333" s="147" t="s">
        <v>162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54"/>
      <c r="B334" s="155"/>
      <c r="C334" s="250" t="s">
        <v>464</v>
      </c>
      <c r="D334" s="251"/>
      <c r="E334" s="251"/>
      <c r="F334" s="251"/>
      <c r="G334" s="251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164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78" t="str">
        <f>C334</f>
        <v>bednění svislé nebo šikmé (odkloněné), půdorysně přímé nebo zalomené základových zdí ve volných nebo zapažených jámách, rýhách, šachtách, včetně případných vzpěr,</v>
      </c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54" t="s">
        <v>469</v>
      </c>
      <c r="D335" s="255"/>
      <c r="E335" s="255"/>
      <c r="F335" s="255"/>
      <c r="G335" s="255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166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54" t="s">
        <v>451</v>
      </c>
      <c r="D336" s="255"/>
      <c r="E336" s="255"/>
      <c r="F336" s="255"/>
      <c r="G336" s="255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166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54" t="s">
        <v>465</v>
      </c>
      <c r="D337" s="255"/>
      <c r="E337" s="255"/>
      <c r="F337" s="255"/>
      <c r="G337" s="255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166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54" t="s">
        <v>452</v>
      </c>
      <c r="D338" s="255"/>
      <c r="E338" s="255"/>
      <c r="F338" s="255"/>
      <c r="G338" s="255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166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2" t="s">
        <v>470</v>
      </c>
      <c r="D339" s="160"/>
      <c r="E339" s="161">
        <v>11.8</v>
      </c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168</v>
      </c>
      <c r="AH339" s="147">
        <v>5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71">
        <v>83</v>
      </c>
      <c r="B340" s="172" t="s">
        <v>471</v>
      </c>
      <c r="C340" s="181" t="s">
        <v>472</v>
      </c>
      <c r="D340" s="173" t="s">
        <v>359</v>
      </c>
      <c r="E340" s="174">
        <v>0.03</v>
      </c>
      <c r="F340" s="175"/>
      <c r="G340" s="176">
        <f>ROUND(E340*F340,2)</f>
        <v>0</v>
      </c>
      <c r="H340" s="175"/>
      <c r="I340" s="176">
        <f>ROUND(E340*H340,2)</f>
        <v>0</v>
      </c>
      <c r="J340" s="175"/>
      <c r="K340" s="176">
        <f>ROUND(E340*J340,2)</f>
        <v>0</v>
      </c>
      <c r="L340" s="176">
        <v>21</v>
      </c>
      <c r="M340" s="176">
        <f>G340*(1+L340/100)</f>
        <v>0</v>
      </c>
      <c r="N340" s="176">
        <v>1.0210999999999999</v>
      </c>
      <c r="O340" s="176">
        <f>ROUND(E340*N340,2)</f>
        <v>0.03</v>
      </c>
      <c r="P340" s="176">
        <v>0</v>
      </c>
      <c r="Q340" s="176">
        <f>ROUND(E340*P340,2)</f>
        <v>0</v>
      </c>
      <c r="R340" s="176" t="s">
        <v>448</v>
      </c>
      <c r="S340" s="176" t="s">
        <v>160</v>
      </c>
      <c r="T340" s="177" t="s">
        <v>160</v>
      </c>
      <c r="U340" s="156">
        <v>29.292000000000002</v>
      </c>
      <c r="V340" s="156">
        <f>ROUND(E340*U340,2)</f>
        <v>0.88</v>
      </c>
      <c r="W340" s="156"/>
      <c r="X340" s="156" t="s">
        <v>161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162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250" t="s">
        <v>473</v>
      </c>
      <c r="D341" s="251"/>
      <c r="E341" s="251"/>
      <c r="F341" s="251"/>
      <c r="G341" s="251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164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54" t="s">
        <v>451</v>
      </c>
      <c r="D342" s="255"/>
      <c r="E342" s="255"/>
      <c r="F342" s="255"/>
      <c r="G342" s="255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166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54" t="s">
        <v>452</v>
      </c>
      <c r="D343" s="255"/>
      <c r="E343" s="255"/>
      <c r="F343" s="255"/>
      <c r="G343" s="255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166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2" t="s">
        <v>474</v>
      </c>
      <c r="D344" s="160"/>
      <c r="E344" s="161">
        <v>0.03</v>
      </c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168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71">
        <v>84</v>
      </c>
      <c r="B345" s="172" t="s">
        <v>475</v>
      </c>
      <c r="C345" s="181" t="s">
        <v>476</v>
      </c>
      <c r="D345" s="173" t="s">
        <v>158</v>
      </c>
      <c r="E345" s="174">
        <v>1</v>
      </c>
      <c r="F345" s="175"/>
      <c r="G345" s="176">
        <f>ROUND(E345*F345,2)</f>
        <v>0</v>
      </c>
      <c r="H345" s="175"/>
      <c r="I345" s="176">
        <f>ROUND(E345*H345,2)</f>
        <v>0</v>
      </c>
      <c r="J345" s="175"/>
      <c r="K345" s="176">
        <f>ROUND(E345*J345,2)</f>
        <v>0</v>
      </c>
      <c r="L345" s="176">
        <v>21</v>
      </c>
      <c r="M345" s="176">
        <f>G345*(1+L345/100)</f>
        <v>0</v>
      </c>
      <c r="N345" s="176">
        <v>1.6000000000000001E-3</v>
      </c>
      <c r="O345" s="176">
        <f>ROUND(E345*N345,2)</f>
        <v>0</v>
      </c>
      <c r="P345" s="176">
        <v>0</v>
      </c>
      <c r="Q345" s="176">
        <f>ROUND(E345*P345,2)</f>
        <v>0</v>
      </c>
      <c r="R345" s="176" t="s">
        <v>477</v>
      </c>
      <c r="S345" s="176" t="s">
        <v>160</v>
      </c>
      <c r="T345" s="177" t="s">
        <v>160</v>
      </c>
      <c r="U345" s="156">
        <v>0.05</v>
      </c>
      <c r="V345" s="156">
        <f>ROUND(E345*U345,2)</f>
        <v>0.05</v>
      </c>
      <c r="W345" s="156"/>
      <c r="X345" s="156" t="s">
        <v>161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162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52" t="s">
        <v>451</v>
      </c>
      <c r="D346" s="253"/>
      <c r="E346" s="253"/>
      <c r="F346" s="253"/>
      <c r="G346" s="253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166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54" t="s">
        <v>452</v>
      </c>
      <c r="D347" s="255"/>
      <c r="E347" s="255"/>
      <c r="F347" s="255"/>
      <c r="G347" s="255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166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2" t="s">
        <v>66</v>
      </c>
      <c r="D348" s="160"/>
      <c r="E348" s="161">
        <v>1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168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71">
        <v>85</v>
      </c>
      <c r="B349" s="172" t="s">
        <v>478</v>
      </c>
      <c r="C349" s="181" t="s">
        <v>479</v>
      </c>
      <c r="D349" s="173" t="s">
        <v>223</v>
      </c>
      <c r="E349" s="174">
        <v>0.4</v>
      </c>
      <c r="F349" s="175"/>
      <c r="G349" s="176">
        <f>ROUND(E349*F349,2)</f>
        <v>0</v>
      </c>
      <c r="H349" s="175"/>
      <c r="I349" s="176">
        <f>ROUND(E349*H349,2)</f>
        <v>0</v>
      </c>
      <c r="J349" s="175"/>
      <c r="K349" s="176">
        <f>ROUND(E349*J349,2)</f>
        <v>0</v>
      </c>
      <c r="L349" s="176">
        <v>21</v>
      </c>
      <c r="M349" s="176">
        <f>G349*(1+L349/100)</f>
        <v>0</v>
      </c>
      <c r="N349" s="176">
        <v>2.5249999999999999</v>
      </c>
      <c r="O349" s="176">
        <f>ROUND(E349*N349,2)</f>
        <v>1.01</v>
      </c>
      <c r="P349" s="176">
        <v>0</v>
      </c>
      <c r="Q349" s="176">
        <f>ROUND(E349*P349,2)</f>
        <v>0</v>
      </c>
      <c r="R349" s="176"/>
      <c r="S349" s="176" t="s">
        <v>344</v>
      </c>
      <c r="T349" s="177" t="s">
        <v>345</v>
      </c>
      <c r="U349" s="156">
        <v>0.47699999999999998</v>
      </c>
      <c r="V349" s="156">
        <f>ROUND(E349*U349,2)</f>
        <v>0.19</v>
      </c>
      <c r="W349" s="156"/>
      <c r="X349" s="156" t="s">
        <v>161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162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52" t="s">
        <v>480</v>
      </c>
      <c r="D350" s="253"/>
      <c r="E350" s="253"/>
      <c r="F350" s="253"/>
      <c r="G350" s="253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166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2" t="s">
        <v>481</v>
      </c>
      <c r="D351" s="160"/>
      <c r="E351" s="161">
        <v>0.4</v>
      </c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168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3.75" outlineLevel="1" x14ac:dyDescent="0.2">
      <c r="A352" s="171">
        <v>86</v>
      </c>
      <c r="B352" s="172" t="s">
        <v>482</v>
      </c>
      <c r="C352" s="181" t="s">
        <v>483</v>
      </c>
      <c r="D352" s="173" t="s">
        <v>352</v>
      </c>
      <c r="E352" s="174">
        <v>150</v>
      </c>
      <c r="F352" s="175"/>
      <c r="G352" s="176">
        <f>ROUND(E352*F352,2)</f>
        <v>0</v>
      </c>
      <c r="H352" s="175"/>
      <c r="I352" s="176">
        <f>ROUND(E352*H352,2)</f>
        <v>0</v>
      </c>
      <c r="J352" s="175"/>
      <c r="K352" s="176">
        <f>ROUND(E352*J352,2)</f>
        <v>0</v>
      </c>
      <c r="L352" s="176">
        <v>21</v>
      </c>
      <c r="M352" s="176">
        <f>G352*(1+L352/100)</f>
        <v>0</v>
      </c>
      <c r="N352" s="176">
        <v>1E-3</v>
      </c>
      <c r="O352" s="176">
        <f>ROUND(E352*N352,2)</f>
        <v>0.15</v>
      </c>
      <c r="P352" s="176">
        <v>0</v>
      </c>
      <c r="Q352" s="176">
        <f>ROUND(E352*P352,2)</f>
        <v>0</v>
      </c>
      <c r="R352" s="176" t="s">
        <v>353</v>
      </c>
      <c r="S352" s="176" t="s">
        <v>160</v>
      </c>
      <c r="T352" s="177" t="s">
        <v>160</v>
      </c>
      <c r="U352" s="156">
        <v>0</v>
      </c>
      <c r="V352" s="156">
        <f>ROUND(E352*U352,2)</f>
        <v>0</v>
      </c>
      <c r="W352" s="156"/>
      <c r="X352" s="156" t="s">
        <v>354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355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2" t="s">
        <v>484</v>
      </c>
      <c r="D353" s="160"/>
      <c r="E353" s="161">
        <v>150</v>
      </c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168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x14ac:dyDescent="0.2">
      <c r="A354" s="165" t="s">
        <v>154</v>
      </c>
      <c r="B354" s="166" t="s">
        <v>74</v>
      </c>
      <c r="C354" s="180" t="s">
        <v>75</v>
      </c>
      <c r="D354" s="167"/>
      <c r="E354" s="168"/>
      <c r="F354" s="169"/>
      <c r="G354" s="169">
        <f>SUMIF(AG355:AG406,"&lt;&gt;NOR",G355:G406)</f>
        <v>0</v>
      </c>
      <c r="H354" s="169"/>
      <c r="I354" s="169">
        <f>SUM(I355:I406)</f>
        <v>0</v>
      </c>
      <c r="J354" s="169"/>
      <c r="K354" s="169">
        <f>SUM(K355:K406)</f>
        <v>0</v>
      </c>
      <c r="L354" s="169"/>
      <c r="M354" s="169">
        <f>SUM(M355:M406)</f>
        <v>0</v>
      </c>
      <c r="N354" s="169"/>
      <c r="O354" s="169">
        <f>SUM(O355:O406)</f>
        <v>79.44</v>
      </c>
      <c r="P354" s="169"/>
      <c r="Q354" s="169">
        <f>SUM(Q355:Q406)</f>
        <v>0</v>
      </c>
      <c r="R354" s="169"/>
      <c r="S354" s="169"/>
      <c r="T354" s="170"/>
      <c r="U354" s="164"/>
      <c r="V354" s="164">
        <f>SUM(V355:V406)</f>
        <v>57.23</v>
      </c>
      <c r="W354" s="164"/>
      <c r="X354" s="164"/>
      <c r="AG354" t="s">
        <v>155</v>
      </c>
    </row>
    <row r="355" spans="1:60" outlineLevel="1" x14ac:dyDescent="0.2">
      <c r="A355" s="171">
        <v>87</v>
      </c>
      <c r="B355" s="172" t="s">
        <v>485</v>
      </c>
      <c r="C355" s="181" t="s">
        <v>486</v>
      </c>
      <c r="D355" s="173" t="s">
        <v>158</v>
      </c>
      <c r="E355" s="174">
        <v>85.6</v>
      </c>
      <c r="F355" s="175"/>
      <c r="G355" s="176">
        <f>ROUND(E355*F355,2)</f>
        <v>0</v>
      </c>
      <c r="H355" s="175"/>
      <c r="I355" s="176">
        <f>ROUND(E355*H355,2)</f>
        <v>0</v>
      </c>
      <c r="J355" s="175"/>
      <c r="K355" s="176">
        <f>ROUND(E355*J355,2)</f>
        <v>0</v>
      </c>
      <c r="L355" s="176">
        <v>21</v>
      </c>
      <c r="M355" s="176">
        <f>G355*(1+L355/100)</f>
        <v>0</v>
      </c>
      <c r="N355" s="176">
        <v>0.50600999999999996</v>
      </c>
      <c r="O355" s="176">
        <f>ROUND(E355*N355,2)</f>
        <v>43.31</v>
      </c>
      <c r="P355" s="176">
        <v>0</v>
      </c>
      <c r="Q355" s="176">
        <f>ROUND(E355*P355,2)</f>
        <v>0</v>
      </c>
      <c r="R355" s="176" t="s">
        <v>159</v>
      </c>
      <c r="S355" s="176" t="s">
        <v>160</v>
      </c>
      <c r="T355" s="177" t="s">
        <v>160</v>
      </c>
      <c r="U355" s="156">
        <v>0.02</v>
      </c>
      <c r="V355" s="156">
        <f>ROUND(E355*U355,2)</f>
        <v>1.71</v>
      </c>
      <c r="W355" s="156"/>
      <c r="X355" s="156" t="s">
        <v>161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162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50" t="s">
        <v>487</v>
      </c>
      <c r="D356" s="251"/>
      <c r="E356" s="251"/>
      <c r="F356" s="251"/>
      <c r="G356" s="251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164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54" t="s">
        <v>165</v>
      </c>
      <c r="D357" s="255"/>
      <c r="E357" s="255"/>
      <c r="F357" s="255"/>
      <c r="G357" s="255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166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2" t="s">
        <v>488</v>
      </c>
      <c r="D358" s="160"/>
      <c r="E358" s="161">
        <v>85.6</v>
      </c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168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22.5" outlineLevel="1" x14ac:dyDescent="0.2">
      <c r="A359" s="171">
        <v>88</v>
      </c>
      <c r="B359" s="172" t="s">
        <v>489</v>
      </c>
      <c r="C359" s="181" t="s">
        <v>490</v>
      </c>
      <c r="D359" s="173" t="s">
        <v>158</v>
      </c>
      <c r="E359" s="174">
        <v>16.8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21</v>
      </c>
      <c r="M359" s="176">
        <f>G359*(1+L359/100)</f>
        <v>0</v>
      </c>
      <c r="N359" s="176">
        <v>0.28799999999999998</v>
      </c>
      <c r="O359" s="176">
        <f>ROUND(E359*N359,2)</f>
        <v>4.84</v>
      </c>
      <c r="P359" s="176">
        <v>0</v>
      </c>
      <c r="Q359" s="176">
        <f>ROUND(E359*P359,2)</f>
        <v>0</v>
      </c>
      <c r="R359" s="176" t="s">
        <v>159</v>
      </c>
      <c r="S359" s="176" t="s">
        <v>160</v>
      </c>
      <c r="T359" s="177" t="s">
        <v>160</v>
      </c>
      <c r="U359" s="156">
        <v>2.3E-2</v>
      </c>
      <c r="V359" s="156">
        <f>ROUND(E359*U359,2)</f>
        <v>0.39</v>
      </c>
      <c r="W359" s="156"/>
      <c r="X359" s="156" t="s">
        <v>161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162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52" t="s">
        <v>165</v>
      </c>
      <c r="D360" s="253"/>
      <c r="E360" s="253"/>
      <c r="F360" s="253"/>
      <c r="G360" s="253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166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2" t="s">
        <v>491</v>
      </c>
      <c r="D361" s="160"/>
      <c r="E361" s="161">
        <v>16.8</v>
      </c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168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ht="22.5" outlineLevel="1" x14ac:dyDescent="0.2">
      <c r="A362" s="171">
        <v>89</v>
      </c>
      <c r="B362" s="172" t="s">
        <v>492</v>
      </c>
      <c r="C362" s="181" t="s">
        <v>493</v>
      </c>
      <c r="D362" s="173" t="s">
        <v>158</v>
      </c>
      <c r="E362" s="174">
        <v>16.8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21</v>
      </c>
      <c r="M362" s="176">
        <f>G362*(1+L362/100)</f>
        <v>0</v>
      </c>
      <c r="N362" s="176">
        <v>0.441</v>
      </c>
      <c r="O362" s="176">
        <f>ROUND(E362*N362,2)</f>
        <v>7.41</v>
      </c>
      <c r="P362" s="176">
        <v>0</v>
      </c>
      <c r="Q362" s="176">
        <f>ROUND(E362*P362,2)</f>
        <v>0</v>
      </c>
      <c r="R362" s="176" t="s">
        <v>159</v>
      </c>
      <c r="S362" s="176" t="s">
        <v>160</v>
      </c>
      <c r="T362" s="177" t="s">
        <v>160</v>
      </c>
      <c r="U362" s="156">
        <v>2.9000000000000001E-2</v>
      </c>
      <c r="V362" s="156">
        <f>ROUND(E362*U362,2)</f>
        <v>0.49</v>
      </c>
      <c r="W362" s="156"/>
      <c r="X362" s="156" t="s">
        <v>161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162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52" t="s">
        <v>165</v>
      </c>
      <c r="D363" s="253"/>
      <c r="E363" s="253"/>
      <c r="F363" s="253"/>
      <c r="G363" s="253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166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2" t="s">
        <v>174</v>
      </c>
      <c r="D364" s="160"/>
      <c r="E364" s="161">
        <v>16.8</v>
      </c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168</v>
      </c>
      <c r="AH364" s="147">
        <v>5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22.5" outlineLevel="1" x14ac:dyDescent="0.2">
      <c r="A365" s="171">
        <v>90</v>
      </c>
      <c r="B365" s="172" t="s">
        <v>494</v>
      </c>
      <c r="C365" s="181" t="s">
        <v>495</v>
      </c>
      <c r="D365" s="173" t="s">
        <v>158</v>
      </c>
      <c r="E365" s="174">
        <v>12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21</v>
      </c>
      <c r="M365" s="176">
        <f>G365*(1+L365/100)</f>
        <v>0</v>
      </c>
      <c r="N365" s="176">
        <v>0.13188</v>
      </c>
      <c r="O365" s="176">
        <f>ROUND(E365*N365,2)</f>
        <v>1.58</v>
      </c>
      <c r="P365" s="176">
        <v>0</v>
      </c>
      <c r="Q365" s="176">
        <f>ROUND(E365*P365,2)</f>
        <v>0</v>
      </c>
      <c r="R365" s="176" t="s">
        <v>159</v>
      </c>
      <c r="S365" s="176" t="s">
        <v>160</v>
      </c>
      <c r="T365" s="177" t="s">
        <v>160</v>
      </c>
      <c r="U365" s="156">
        <v>4.9000000000000002E-2</v>
      </c>
      <c r="V365" s="156">
        <f>ROUND(E365*U365,2)</f>
        <v>0.59</v>
      </c>
      <c r="W365" s="156"/>
      <c r="X365" s="156" t="s">
        <v>161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162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250" t="s">
        <v>496</v>
      </c>
      <c r="D366" s="251"/>
      <c r="E366" s="251"/>
      <c r="F366" s="251"/>
      <c r="G366" s="251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164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54" t="s">
        <v>497</v>
      </c>
      <c r="D367" s="255"/>
      <c r="E367" s="255"/>
      <c r="F367" s="255"/>
      <c r="G367" s="255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166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254" t="s">
        <v>165</v>
      </c>
      <c r="D368" s="255"/>
      <c r="E368" s="255"/>
      <c r="F368" s="255"/>
      <c r="G368" s="255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166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2" t="s">
        <v>186</v>
      </c>
      <c r="D369" s="160"/>
      <c r="E369" s="161">
        <v>12</v>
      </c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168</v>
      </c>
      <c r="AH369" s="147">
        <v>5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ht="22.5" outlineLevel="1" x14ac:dyDescent="0.2">
      <c r="A370" s="171">
        <v>91</v>
      </c>
      <c r="B370" s="172" t="s">
        <v>498</v>
      </c>
      <c r="C370" s="181" t="s">
        <v>499</v>
      </c>
      <c r="D370" s="173" t="s">
        <v>158</v>
      </c>
      <c r="E370" s="174">
        <v>19.7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21</v>
      </c>
      <c r="M370" s="176">
        <f>G370*(1+L370/100)</f>
        <v>0</v>
      </c>
      <c r="N370" s="176">
        <v>0.18462999999999999</v>
      </c>
      <c r="O370" s="176">
        <f>ROUND(E370*N370,2)</f>
        <v>3.64</v>
      </c>
      <c r="P370" s="176">
        <v>0</v>
      </c>
      <c r="Q370" s="176">
        <f>ROUND(E370*P370,2)</f>
        <v>0</v>
      </c>
      <c r="R370" s="176" t="s">
        <v>159</v>
      </c>
      <c r="S370" s="176" t="s">
        <v>160</v>
      </c>
      <c r="T370" s="177" t="s">
        <v>160</v>
      </c>
      <c r="U370" s="156">
        <v>6.4000000000000001E-2</v>
      </c>
      <c r="V370" s="156">
        <f>ROUND(E370*U370,2)</f>
        <v>1.26</v>
      </c>
      <c r="W370" s="156"/>
      <c r="X370" s="156" t="s">
        <v>161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202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250" t="s">
        <v>496</v>
      </c>
      <c r="D371" s="251"/>
      <c r="E371" s="251"/>
      <c r="F371" s="251"/>
      <c r="G371" s="251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164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254" t="s">
        <v>500</v>
      </c>
      <c r="D372" s="255"/>
      <c r="E372" s="255"/>
      <c r="F372" s="255"/>
      <c r="G372" s="255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166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54" t="s">
        <v>165</v>
      </c>
      <c r="D373" s="255"/>
      <c r="E373" s="255"/>
      <c r="F373" s="255"/>
      <c r="G373" s="255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166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2" t="s">
        <v>185</v>
      </c>
      <c r="D374" s="160"/>
      <c r="E374" s="161">
        <v>19.7</v>
      </c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168</v>
      </c>
      <c r="AH374" s="147">
        <v>5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71">
        <v>92</v>
      </c>
      <c r="B375" s="172" t="s">
        <v>501</v>
      </c>
      <c r="C375" s="181" t="s">
        <v>502</v>
      </c>
      <c r="D375" s="173" t="s">
        <v>158</v>
      </c>
      <c r="E375" s="174">
        <v>31.7</v>
      </c>
      <c r="F375" s="175"/>
      <c r="G375" s="176">
        <f>ROUND(E375*F375,2)</f>
        <v>0</v>
      </c>
      <c r="H375" s="175"/>
      <c r="I375" s="176">
        <f>ROUND(E375*H375,2)</f>
        <v>0</v>
      </c>
      <c r="J375" s="175"/>
      <c r="K375" s="176">
        <f>ROUND(E375*J375,2)</f>
        <v>0</v>
      </c>
      <c r="L375" s="176">
        <v>21</v>
      </c>
      <c r="M375" s="176">
        <f>G375*(1+L375/100)</f>
        <v>0</v>
      </c>
      <c r="N375" s="176">
        <v>6.0099999999999997E-3</v>
      </c>
      <c r="O375" s="176">
        <f>ROUND(E375*N375,2)</f>
        <v>0.19</v>
      </c>
      <c r="P375" s="176">
        <v>0</v>
      </c>
      <c r="Q375" s="176">
        <f>ROUND(E375*P375,2)</f>
        <v>0</v>
      </c>
      <c r="R375" s="176" t="s">
        <v>159</v>
      </c>
      <c r="S375" s="176" t="s">
        <v>368</v>
      </c>
      <c r="T375" s="177" t="s">
        <v>368</v>
      </c>
      <c r="U375" s="156">
        <v>4.0000000000000001E-3</v>
      </c>
      <c r="V375" s="156">
        <f>ROUND(E375*U375,2)</f>
        <v>0.13</v>
      </c>
      <c r="W375" s="156"/>
      <c r="X375" s="156" t="s">
        <v>161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162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250" t="s">
        <v>503</v>
      </c>
      <c r="D376" s="251"/>
      <c r="E376" s="251"/>
      <c r="F376" s="251"/>
      <c r="G376" s="251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164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254" t="s">
        <v>165</v>
      </c>
      <c r="D377" s="255"/>
      <c r="E377" s="255"/>
      <c r="F377" s="255"/>
      <c r="G377" s="255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166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2" t="s">
        <v>184</v>
      </c>
      <c r="D378" s="160"/>
      <c r="E378" s="161">
        <v>12</v>
      </c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168</v>
      </c>
      <c r="AH378" s="147">
        <v>5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2" t="s">
        <v>189</v>
      </c>
      <c r="D379" s="160"/>
      <c r="E379" s="161">
        <v>19.7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168</v>
      </c>
      <c r="AH379" s="147">
        <v>5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22.5" outlineLevel="1" x14ac:dyDescent="0.2">
      <c r="A380" s="171">
        <v>93</v>
      </c>
      <c r="B380" s="172" t="s">
        <v>504</v>
      </c>
      <c r="C380" s="181" t="s">
        <v>505</v>
      </c>
      <c r="D380" s="173" t="s">
        <v>158</v>
      </c>
      <c r="E380" s="174">
        <v>31.7</v>
      </c>
      <c r="F380" s="175"/>
      <c r="G380" s="176">
        <f>ROUND(E380*F380,2)</f>
        <v>0</v>
      </c>
      <c r="H380" s="175"/>
      <c r="I380" s="176">
        <f>ROUND(E380*H380,2)</f>
        <v>0</v>
      </c>
      <c r="J380" s="175"/>
      <c r="K380" s="176">
        <f>ROUND(E380*J380,2)</f>
        <v>0</v>
      </c>
      <c r="L380" s="176">
        <v>21</v>
      </c>
      <c r="M380" s="176">
        <f>G380*(1+L380/100)</f>
        <v>0</v>
      </c>
      <c r="N380" s="176">
        <v>6.0999999999999997E-4</v>
      </c>
      <c r="O380" s="176">
        <f>ROUND(E380*N380,2)</f>
        <v>0.02</v>
      </c>
      <c r="P380" s="176">
        <v>0</v>
      </c>
      <c r="Q380" s="176">
        <f>ROUND(E380*P380,2)</f>
        <v>0</v>
      </c>
      <c r="R380" s="176" t="s">
        <v>159</v>
      </c>
      <c r="S380" s="176" t="s">
        <v>368</v>
      </c>
      <c r="T380" s="177" t="s">
        <v>368</v>
      </c>
      <c r="U380" s="156">
        <v>2E-3</v>
      </c>
      <c r="V380" s="156">
        <f>ROUND(E380*U380,2)</f>
        <v>0.06</v>
      </c>
      <c r="W380" s="156"/>
      <c r="X380" s="156" t="s">
        <v>161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162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252" t="s">
        <v>165</v>
      </c>
      <c r="D381" s="253"/>
      <c r="E381" s="253"/>
      <c r="F381" s="253"/>
      <c r="G381" s="253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166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2" t="s">
        <v>185</v>
      </c>
      <c r="D382" s="160"/>
      <c r="E382" s="161">
        <v>19.7</v>
      </c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168</v>
      </c>
      <c r="AH382" s="147">
        <v>5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2" t="s">
        <v>186</v>
      </c>
      <c r="D383" s="160"/>
      <c r="E383" s="161">
        <v>12</v>
      </c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168</v>
      </c>
      <c r="AH383" s="147">
        <v>5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ht="22.5" outlineLevel="1" x14ac:dyDescent="0.2">
      <c r="A384" s="171">
        <v>94</v>
      </c>
      <c r="B384" s="172" t="s">
        <v>506</v>
      </c>
      <c r="C384" s="181" t="s">
        <v>507</v>
      </c>
      <c r="D384" s="173" t="s">
        <v>158</v>
      </c>
      <c r="E384" s="174">
        <v>19.7</v>
      </c>
      <c r="F384" s="175"/>
      <c r="G384" s="176">
        <f>ROUND(E384*F384,2)</f>
        <v>0</v>
      </c>
      <c r="H384" s="175"/>
      <c r="I384" s="176">
        <f>ROUND(E384*H384,2)</f>
        <v>0</v>
      </c>
      <c r="J384" s="175"/>
      <c r="K384" s="176">
        <f>ROUND(E384*J384,2)</f>
        <v>0</v>
      </c>
      <c r="L384" s="176">
        <v>21</v>
      </c>
      <c r="M384" s="176">
        <f>G384*(1+L384/100)</f>
        <v>0</v>
      </c>
      <c r="N384" s="176">
        <v>0.12966</v>
      </c>
      <c r="O384" s="176">
        <f>ROUND(E384*N384,2)</f>
        <v>2.5499999999999998</v>
      </c>
      <c r="P384" s="176">
        <v>0</v>
      </c>
      <c r="Q384" s="176">
        <f>ROUND(E384*P384,2)</f>
        <v>0</v>
      </c>
      <c r="R384" s="176" t="s">
        <v>159</v>
      </c>
      <c r="S384" s="176" t="s">
        <v>160</v>
      </c>
      <c r="T384" s="177" t="s">
        <v>160</v>
      </c>
      <c r="U384" s="156">
        <v>7.1999999999999995E-2</v>
      </c>
      <c r="V384" s="156">
        <f>ROUND(E384*U384,2)</f>
        <v>1.42</v>
      </c>
      <c r="W384" s="156"/>
      <c r="X384" s="156" t="s">
        <v>161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162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252" t="s">
        <v>508</v>
      </c>
      <c r="D385" s="253"/>
      <c r="E385" s="253"/>
      <c r="F385" s="253"/>
      <c r="G385" s="253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166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254" t="s">
        <v>165</v>
      </c>
      <c r="D386" s="255"/>
      <c r="E386" s="255"/>
      <c r="F386" s="255"/>
      <c r="G386" s="255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166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2" t="s">
        <v>509</v>
      </c>
      <c r="D387" s="160"/>
      <c r="E387" s="161">
        <v>19.7</v>
      </c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168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2.5" outlineLevel="1" x14ac:dyDescent="0.2">
      <c r="A388" s="171">
        <v>95</v>
      </c>
      <c r="B388" s="172" t="s">
        <v>510</v>
      </c>
      <c r="C388" s="181" t="s">
        <v>511</v>
      </c>
      <c r="D388" s="173" t="s">
        <v>158</v>
      </c>
      <c r="E388" s="174">
        <v>12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6">
        <v>0.12715000000000001</v>
      </c>
      <c r="O388" s="176">
        <f>ROUND(E388*N388,2)</f>
        <v>1.53</v>
      </c>
      <c r="P388" s="176">
        <v>0</v>
      </c>
      <c r="Q388" s="176">
        <f>ROUND(E388*P388,2)</f>
        <v>0</v>
      </c>
      <c r="R388" s="176" t="s">
        <v>159</v>
      </c>
      <c r="S388" s="176" t="s">
        <v>160</v>
      </c>
      <c r="T388" s="177" t="s">
        <v>160</v>
      </c>
      <c r="U388" s="156">
        <v>7.1999999999999995E-2</v>
      </c>
      <c r="V388" s="156">
        <f>ROUND(E388*U388,2)</f>
        <v>0.86</v>
      </c>
      <c r="W388" s="156"/>
      <c r="X388" s="156" t="s">
        <v>161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202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252" t="s">
        <v>512</v>
      </c>
      <c r="D389" s="253"/>
      <c r="E389" s="253"/>
      <c r="F389" s="253"/>
      <c r="G389" s="253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166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254" t="s">
        <v>165</v>
      </c>
      <c r="D390" s="255"/>
      <c r="E390" s="255"/>
      <c r="F390" s="255"/>
      <c r="G390" s="255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166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2" t="s">
        <v>513</v>
      </c>
      <c r="D391" s="160"/>
      <c r="E391" s="161">
        <v>12</v>
      </c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168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71">
        <v>96</v>
      </c>
      <c r="B392" s="172" t="s">
        <v>514</v>
      </c>
      <c r="C392" s="181" t="s">
        <v>515</v>
      </c>
      <c r="D392" s="173" t="s">
        <v>158</v>
      </c>
      <c r="E392" s="174">
        <v>94.1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6">
        <v>7.3899999999999993E-2</v>
      </c>
      <c r="O392" s="176">
        <f>ROUND(E392*N392,2)</f>
        <v>6.95</v>
      </c>
      <c r="P392" s="176">
        <v>0</v>
      </c>
      <c r="Q392" s="176">
        <f>ROUND(E392*P392,2)</f>
        <v>0</v>
      </c>
      <c r="R392" s="176" t="s">
        <v>159</v>
      </c>
      <c r="S392" s="176" t="s">
        <v>160</v>
      </c>
      <c r="T392" s="177" t="s">
        <v>160</v>
      </c>
      <c r="U392" s="156">
        <v>0.45200000000000001</v>
      </c>
      <c r="V392" s="156">
        <f>ROUND(E392*U392,2)</f>
        <v>42.53</v>
      </c>
      <c r="W392" s="156"/>
      <c r="X392" s="156" t="s">
        <v>161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162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1" x14ac:dyDescent="0.2">
      <c r="A393" s="154"/>
      <c r="B393" s="155"/>
      <c r="C393" s="250" t="s">
        <v>516</v>
      </c>
      <c r="D393" s="251"/>
      <c r="E393" s="251"/>
      <c r="F393" s="251"/>
      <c r="G393" s="251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164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78" t="str">
        <f>C393</f>
        <v>s provedením lože z kameniva drceného, s vyplněním spár, s dvojitým hutněním a se smetením přebytečného materiálu na krajnici. S dodáním hmot pro lože a výplň spár.</v>
      </c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254" t="s">
        <v>165</v>
      </c>
      <c r="D394" s="255"/>
      <c r="E394" s="255"/>
      <c r="F394" s="255"/>
      <c r="G394" s="255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166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2" t="s">
        <v>517</v>
      </c>
      <c r="D395" s="160"/>
      <c r="E395" s="161">
        <v>94.1</v>
      </c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168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1">
        <v>97</v>
      </c>
      <c r="B396" s="172" t="s">
        <v>518</v>
      </c>
      <c r="C396" s="181" t="s">
        <v>519</v>
      </c>
      <c r="D396" s="173" t="s">
        <v>158</v>
      </c>
      <c r="E396" s="174">
        <v>94.1</v>
      </c>
      <c r="F396" s="175"/>
      <c r="G396" s="176">
        <f>ROUND(E396*F396,2)</f>
        <v>0</v>
      </c>
      <c r="H396" s="175"/>
      <c r="I396" s="176">
        <f>ROUND(E396*H396,2)</f>
        <v>0</v>
      </c>
      <c r="J396" s="175"/>
      <c r="K396" s="176">
        <f>ROUND(E396*J396,2)</f>
        <v>0</v>
      </c>
      <c r="L396" s="176">
        <v>21</v>
      </c>
      <c r="M396" s="176">
        <f>G396*(1+L396/100)</f>
        <v>0</v>
      </c>
      <c r="N396" s="176">
        <v>0</v>
      </c>
      <c r="O396" s="176">
        <f>ROUND(E396*N396,2)</f>
        <v>0</v>
      </c>
      <c r="P396" s="176">
        <v>0</v>
      </c>
      <c r="Q396" s="176">
        <f>ROUND(E396*P396,2)</f>
        <v>0</v>
      </c>
      <c r="R396" s="176" t="s">
        <v>159</v>
      </c>
      <c r="S396" s="176" t="s">
        <v>160</v>
      </c>
      <c r="T396" s="177" t="s">
        <v>160</v>
      </c>
      <c r="U396" s="156">
        <v>0.08</v>
      </c>
      <c r="V396" s="156">
        <f>ROUND(E396*U396,2)</f>
        <v>7.53</v>
      </c>
      <c r="W396" s="156"/>
      <c r="X396" s="156" t="s">
        <v>161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162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2.5" outlineLevel="1" x14ac:dyDescent="0.2">
      <c r="A397" s="154"/>
      <c r="B397" s="155"/>
      <c r="C397" s="250" t="s">
        <v>516</v>
      </c>
      <c r="D397" s="251"/>
      <c r="E397" s="251"/>
      <c r="F397" s="251"/>
      <c r="G397" s="251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164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78" t="str">
        <f>C397</f>
        <v>s provedením lože z kameniva drceného, s vyplněním spár, s dvojitým hutněním a se smetením přebytečného materiálu na krajnici. S dodáním hmot pro lože a výplň spár.</v>
      </c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254" t="s">
        <v>165</v>
      </c>
      <c r="D398" s="255"/>
      <c r="E398" s="255"/>
      <c r="F398" s="255"/>
      <c r="G398" s="255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166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2" t="s">
        <v>167</v>
      </c>
      <c r="D399" s="160"/>
      <c r="E399" s="161">
        <v>94.1</v>
      </c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168</v>
      </c>
      <c r="AH399" s="147">
        <v>5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71">
        <v>98</v>
      </c>
      <c r="B400" s="172" t="s">
        <v>520</v>
      </c>
      <c r="C400" s="181" t="s">
        <v>521</v>
      </c>
      <c r="D400" s="173" t="s">
        <v>158</v>
      </c>
      <c r="E400" s="174">
        <v>11.2</v>
      </c>
      <c r="F400" s="175"/>
      <c r="G400" s="176">
        <f>ROUND(E400*F400,2)</f>
        <v>0</v>
      </c>
      <c r="H400" s="175"/>
      <c r="I400" s="176">
        <f>ROUND(E400*H400,2)</f>
        <v>0</v>
      </c>
      <c r="J400" s="175"/>
      <c r="K400" s="176">
        <f>ROUND(E400*J400,2)</f>
        <v>0</v>
      </c>
      <c r="L400" s="176">
        <v>21</v>
      </c>
      <c r="M400" s="176">
        <f>G400*(1+L400/100)</f>
        <v>0</v>
      </c>
      <c r="N400" s="176">
        <v>0.441</v>
      </c>
      <c r="O400" s="176">
        <f>ROUND(E400*N400,2)</f>
        <v>4.9400000000000004</v>
      </c>
      <c r="P400" s="176">
        <v>0</v>
      </c>
      <c r="Q400" s="176">
        <f>ROUND(E400*P400,2)</f>
        <v>0</v>
      </c>
      <c r="R400" s="176"/>
      <c r="S400" s="176" t="s">
        <v>344</v>
      </c>
      <c r="T400" s="177" t="s">
        <v>160</v>
      </c>
      <c r="U400" s="156">
        <v>2.3E-2</v>
      </c>
      <c r="V400" s="156">
        <f>ROUND(E400*U400,2)</f>
        <v>0.26</v>
      </c>
      <c r="W400" s="156"/>
      <c r="X400" s="156" t="s">
        <v>161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162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252" t="s">
        <v>165</v>
      </c>
      <c r="D401" s="253"/>
      <c r="E401" s="253"/>
      <c r="F401" s="253"/>
      <c r="G401" s="253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166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2" t="s">
        <v>522</v>
      </c>
      <c r="D402" s="160"/>
      <c r="E402" s="161">
        <v>11.2</v>
      </c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168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71">
        <v>99</v>
      </c>
      <c r="B403" s="172" t="s">
        <v>523</v>
      </c>
      <c r="C403" s="181" t="s">
        <v>524</v>
      </c>
      <c r="D403" s="173" t="s">
        <v>158</v>
      </c>
      <c r="E403" s="174">
        <v>19.114999999999998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0.12959999999999999</v>
      </c>
      <c r="O403" s="176">
        <f>ROUND(E403*N403,2)</f>
        <v>2.48</v>
      </c>
      <c r="P403" s="176">
        <v>0</v>
      </c>
      <c r="Q403" s="176">
        <f>ROUND(E403*P403,2)</f>
        <v>0</v>
      </c>
      <c r="R403" s="176" t="s">
        <v>353</v>
      </c>
      <c r="S403" s="176" t="s">
        <v>160</v>
      </c>
      <c r="T403" s="177" t="s">
        <v>160</v>
      </c>
      <c r="U403" s="156">
        <v>0</v>
      </c>
      <c r="V403" s="156">
        <f>ROUND(E403*U403,2)</f>
        <v>0</v>
      </c>
      <c r="W403" s="156"/>
      <c r="X403" s="156" t="s">
        <v>354</v>
      </c>
      <c r="Y403" s="147"/>
      <c r="Z403" s="147"/>
      <c r="AA403" s="147"/>
      <c r="AB403" s="147"/>
      <c r="AC403" s="147"/>
      <c r="AD403" s="147"/>
      <c r="AE403" s="147"/>
      <c r="AF403" s="147"/>
      <c r="AG403" s="147" t="s">
        <v>355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252" t="s">
        <v>165</v>
      </c>
      <c r="D404" s="253"/>
      <c r="E404" s="253"/>
      <c r="F404" s="253"/>
      <c r="G404" s="253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166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2" t="s">
        <v>525</v>
      </c>
      <c r="D405" s="160"/>
      <c r="E405" s="161">
        <v>14.115</v>
      </c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168</v>
      </c>
      <c r="AH405" s="147">
        <v>5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2" t="s">
        <v>74</v>
      </c>
      <c r="D406" s="160"/>
      <c r="E406" s="161">
        <v>5</v>
      </c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168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">
      <c r="A407" s="165" t="s">
        <v>154</v>
      </c>
      <c r="B407" s="166" t="s">
        <v>76</v>
      </c>
      <c r="C407" s="180" t="s">
        <v>77</v>
      </c>
      <c r="D407" s="167"/>
      <c r="E407" s="168"/>
      <c r="F407" s="169"/>
      <c r="G407" s="169">
        <f>SUMIF(AG408:AG413,"&lt;&gt;NOR",G408:G413)</f>
        <v>0</v>
      </c>
      <c r="H407" s="169"/>
      <c r="I407" s="169">
        <f>SUM(I408:I413)</f>
        <v>0</v>
      </c>
      <c r="J407" s="169"/>
      <c r="K407" s="169">
        <f>SUM(K408:K413)</f>
        <v>0</v>
      </c>
      <c r="L407" s="169"/>
      <c r="M407" s="169">
        <f>SUM(M408:M413)</f>
        <v>0</v>
      </c>
      <c r="N407" s="169"/>
      <c r="O407" s="169">
        <f>SUM(O408:O413)</f>
        <v>0</v>
      </c>
      <c r="P407" s="169"/>
      <c r="Q407" s="169">
        <f>SUM(Q408:Q413)</f>
        <v>0</v>
      </c>
      <c r="R407" s="169"/>
      <c r="S407" s="169"/>
      <c r="T407" s="170"/>
      <c r="U407" s="164"/>
      <c r="V407" s="164">
        <f>SUM(V408:V413)</f>
        <v>0</v>
      </c>
      <c r="W407" s="164"/>
      <c r="X407" s="164"/>
      <c r="AG407" t="s">
        <v>155</v>
      </c>
    </row>
    <row r="408" spans="1:60" outlineLevel="1" x14ac:dyDescent="0.2">
      <c r="A408" s="171">
        <v>100</v>
      </c>
      <c r="B408" s="172" t="s">
        <v>526</v>
      </c>
      <c r="C408" s="181" t="s">
        <v>527</v>
      </c>
      <c r="D408" s="173" t="s">
        <v>383</v>
      </c>
      <c r="E408" s="174">
        <v>4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21</v>
      </c>
      <c r="M408" s="176">
        <f>G408*(1+L408/100)</f>
        <v>0</v>
      </c>
      <c r="N408" s="176">
        <v>0</v>
      </c>
      <c r="O408" s="176">
        <f>ROUND(E408*N408,2)</f>
        <v>0</v>
      </c>
      <c r="P408" s="176">
        <v>0</v>
      </c>
      <c r="Q408" s="176">
        <f>ROUND(E408*P408,2)</f>
        <v>0</v>
      </c>
      <c r="R408" s="176"/>
      <c r="S408" s="176" t="s">
        <v>344</v>
      </c>
      <c r="T408" s="177" t="s">
        <v>345</v>
      </c>
      <c r="U408" s="156">
        <v>0</v>
      </c>
      <c r="V408" s="156">
        <f>ROUND(E408*U408,2)</f>
        <v>0</v>
      </c>
      <c r="W408" s="156"/>
      <c r="X408" s="156" t="s">
        <v>161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162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52" t="s">
        <v>528</v>
      </c>
      <c r="D409" s="253"/>
      <c r="E409" s="253"/>
      <c r="F409" s="253"/>
      <c r="G409" s="253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166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54" t="s">
        <v>529</v>
      </c>
      <c r="D410" s="255"/>
      <c r="E410" s="255"/>
      <c r="F410" s="255"/>
      <c r="G410" s="255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166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254" t="s">
        <v>530</v>
      </c>
      <c r="D411" s="255"/>
      <c r="E411" s="255"/>
      <c r="F411" s="255"/>
      <c r="G411" s="255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166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78" t="str">
        <f>C411</f>
        <v xml:space="preserve"> - vč. následného opatření dotčených ploch malbou disperzní interiérová, 1barevná, 2x nátěr, 1x penetrace,</v>
      </c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254" t="s">
        <v>531</v>
      </c>
      <c r="D412" s="255"/>
      <c r="E412" s="255"/>
      <c r="F412" s="255"/>
      <c r="G412" s="255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166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2" t="s">
        <v>419</v>
      </c>
      <c r="D413" s="160"/>
      <c r="E413" s="161">
        <v>4</v>
      </c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47"/>
      <c r="Z413" s="147"/>
      <c r="AA413" s="147"/>
      <c r="AB413" s="147"/>
      <c r="AC413" s="147"/>
      <c r="AD413" s="147"/>
      <c r="AE413" s="147"/>
      <c r="AF413" s="147"/>
      <c r="AG413" s="147" t="s">
        <v>168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x14ac:dyDescent="0.2">
      <c r="A414" s="165" t="s">
        <v>154</v>
      </c>
      <c r="B414" s="166" t="s">
        <v>78</v>
      </c>
      <c r="C414" s="180" t="s">
        <v>79</v>
      </c>
      <c r="D414" s="167"/>
      <c r="E414" s="168"/>
      <c r="F414" s="169"/>
      <c r="G414" s="169">
        <f>SUMIF(AG415:AG425,"&lt;&gt;NOR",G415:G425)</f>
        <v>0</v>
      </c>
      <c r="H414" s="169"/>
      <c r="I414" s="169">
        <f>SUM(I415:I425)</f>
        <v>0</v>
      </c>
      <c r="J414" s="169"/>
      <c r="K414" s="169">
        <f>SUM(K415:K425)</f>
        <v>0</v>
      </c>
      <c r="L414" s="169"/>
      <c r="M414" s="169">
        <f>SUM(M415:M425)</f>
        <v>0</v>
      </c>
      <c r="N414" s="169"/>
      <c r="O414" s="169">
        <f>SUM(O415:O425)</f>
        <v>0.19</v>
      </c>
      <c r="P414" s="169"/>
      <c r="Q414" s="169">
        <f>SUM(Q415:Q425)</f>
        <v>0</v>
      </c>
      <c r="R414" s="169"/>
      <c r="S414" s="169"/>
      <c r="T414" s="170"/>
      <c r="U414" s="164"/>
      <c r="V414" s="164">
        <f>SUM(V415:V425)</f>
        <v>6.93</v>
      </c>
      <c r="W414" s="164"/>
      <c r="X414" s="164"/>
      <c r="AG414" t="s">
        <v>155</v>
      </c>
    </row>
    <row r="415" spans="1:60" outlineLevel="1" x14ac:dyDescent="0.2">
      <c r="A415" s="171">
        <v>101</v>
      </c>
      <c r="B415" s="172" t="s">
        <v>532</v>
      </c>
      <c r="C415" s="181" t="s">
        <v>533</v>
      </c>
      <c r="D415" s="173" t="s">
        <v>192</v>
      </c>
      <c r="E415" s="174">
        <v>14</v>
      </c>
      <c r="F415" s="175"/>
      <c r="G415" s="176">
        <f>ROUND(E415*F415,2)</f>
        <v>0</v>
      </c>
      <c r="H415" s="175"/>
      <c r="I415" s="176">
        <f>ROUND(E415*H415,2)</f>
        <v>0</v>
      </c>
      <c r="J415" s="175"/>
      <c r="K415" s="176">
        <f>ROUND(E415*J415,2)</f>
        <v>0</v>
      </c>
      <c r="L415" s="176">
        <v>21</v>
      </c>
      <c r="M415" s="176">
        <f>G415*(1+L415/100)</f>
        <v>0</v>
      </c>
      <c r="N415" s="176">
        <v>1E-4</v>
      </c>
      <c r="O415" s="176">
        <f>ROUND(E415*N415,2)</f>
        <v>0</v>
      </c>
      <c r="P415" s="176">
        <v>0</v>
      </c>
      <c r="Q415" s="176">
        <f>ROUND(E415*P415,2)</f>
        <v>0</v>
      </c>
      <c r="R415" s="176" t="s">
        <v>448</v>
      </c>
      <c r="S415" s="176" t="s">
        <v>160</v>
      </c>
      <c r="T415" s="177" t="s">
        <v>160</v>
      </c>
      <c r="U415" s="156">
        <v>5.5E-2</v>
      </c>
      <c r="V415" s="156">
        <f>ROUND(E415*U415,2)</f>
        <v>0.77</v>
      </c>
      <c r="W415" s="156"/>
      <c r="X415" s="156" t="s">
        <v>161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162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252" t="s">
        <v>534</v>
      </c>
      <c r="D416" s="253"/>
      <c r="E416" s="253"/>
      <c r="F416" s="253"/>
      <c r="G416" s="253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47"/>
      <c r="Z416" s="147"/>
      <c r="AA416" s="147"/>
      <c r="AB416" s="147"/>
      <c r="AC416" s="147"/>
      <c r="AD416" s="147"/>
      <c r="AE416" s="147"/>
      <c r="AF416" s="147"/>
      <c r="AG416" s="147" t="s">
        <v>166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2" t="s">
        <v>535</v>
      </c>
      <c r="D417" s="160"/>
      <c r="E417" s="161">
        <v>14</v>
      </c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168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71">
        <v>102</v>
      </c>
      <c r="B418" s="172" t="s">
        <v>536</v>
      </c>
      <c r="C418" s="181" t="s">
        <v>537</v>
      </c>
      <c r="D418" s="173" t="s">
        <v>158</v>
      </c>
      <c r="E418" s="174">
        <v>12.5</v>
      </c>
      <c r="F418" s="175"/>
      <c r="G418" s="176">
        <f>ROUND(E418*F418,2)</f>
        <v>0</v>
      </c>
      <c r="H418" s="175"/>
      <c r="I418" s="176">
        <f>ROUND(E418*H418,2)</f>
        <v>0</v>
      </c>
      <c r="J418" s="175"/>
      <c r="K418" s="176">
        <f>ROUND(E418*J418,2)</f>
        <v>0</v>
      </c>
      <c r="L418" s="176">
        <v>21</v>
      </c>
      <c r="M418" s="176">
        <f>G418*(1+L418/100)</f>
        <v>0</v>
      </c>
      <c r="N418" s="176">
        <v>0</v>
      </c>
      <c r="O418" s="176">
        <f>ROUND(E418*N418,2)</f>
        <v>0</v>
      </c>
      <c r="P418" s="176">
        <v>0</v>
      </c>
      <c r="Q418" s="176">
        <f>ROUND(E418*P418,2)</f>
        <v>0</v>
      </c>
      <c r="R418" s="176" t="s">
        <v>448</v>
      </c>
      <c r="S418" s="176" t="s">
        <v>160</v>
      </c>
      <c r="T418" s="177" t="s">
        <v>160</v>
      </c>
      <c r="U418" s="156">
        <v>0.49299999999999999</v>
      </c>
      <c r="V418" s="156">
        <f>ROUND(E418*U418,2)</f>
        <v>6.16</v>
      </c>
      <c r="W418" s="156"/>
      <c r="X418" s="156" t="s">
        <v>161</v>
      </c>
      <c r="Y418" s="147"/>
      <c r="Z418" s="147"/>
      <c r="AA418" s="147"/>
      <c r="AB418" s="147"/>
      <c r="AC418" s="147"/>
      <c r="AD418" s="147"/>
      <c r="AE418" s="147"/>
      <c r="AF418" s="147"/>
      <c r="AG418" s="147" t="s">
        <v>162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2" t="s">
        <v>538</v>
      </c>
      <c r="D419" s="160"/>
      <c r="E419" s="161">
        <v>12.5</v>
      </c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47"/>
      <c r="Z419" s="147"/>
      <c r="AA419" s="147"/>
      <c r="AB419" s="147"/>
      <c r="AC419" s="147"/>
      <c r="AD419" s="147"/>
      <c r="AE419" s="147"/>
      <c r="AF419" s="147"/>
      <c r="AG419" s="147" t="s">
        <v>168</v>
      </c>
      <c r="AH419" s="147">
        <v>5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ht="33.75" outlineLevel="1" x14ac:dyDescent="0.2">
      <c r="A420" s="171">
        <v>103</v>
      </c>
      <c r="B420" s="172" t="s">
        <v>539</v>
      </c>
      <c r="C420" s="181" t="s">
        <v>540</v>
      </c>
      <c r="D420" s="173" t="s">
        <v>158</v>
      </c>
      <c r="E420" s="174">
        <v>12.5</v>
      </c>
      <c r="F420" s="175"/>
      <c r="G420" s="176">
        <f>ROUND(E420*F420,2)</f>
        <v>0</v>
      </c>
      <c r="H420" s="175"/>
      <c r="I420" s="176">
        <f>ROUND(E420*H420,2)</f>
        <v>0</v>
      </c>
      <c r="J420" s="175"/>
      <c r="K420" s="176">
        <f>ROUND(E420*J420,2)</f>
        <v>0</v>
      </c>
      <c r="L420" s="176">
        <v>21</v>
      </c>
      <c r="M420" s="176">
        <f>G420*(1+L420/100)</f>
        <v>0</v>
      </c>
      <c r="N420" s="176">
        <v>3.5000000000000001E-3</v>
      </c>
      <c r="O420" s="176">
        <f>ROUND(E420*N420,2)</f>
        <v>0.04</v>
      </c>
      <c r="P420" s="176">
        <v>0</v>
      </c>
      <c r="Q420" s="176">
        <f>ROUND(E420*P420,2)</f>
        <v>0</v>
      </c>
      <c r="R420" s="176" t="s">
        <v>353</v>
      </c>
      <c r="S420" s="176" t="s">
        <v>160</v>
      </c>
      <c r="T420" s="177" t="s">
        <v>541</v>
      </c>
      <c r="U420" s="156">
        <v>0</v>
      </c>
      <c r="V420" s="156">
        <f>ROUND(E420*U420,2)</f>
        <v>0</v>
      </c>
      <c r="W420" s="156"/>
      <c r="X420" s="156" t="s">
        <v>354</v>
      </c>
      <c r="Y420" s="147"/>
      <c r="Z420" s="147"/>
      <c r="AA420" s="147"/>
      <c r="AB420" s="147"/>
      <c r="AC420" s="147"/>
      <c r="AD420" s="147"/>
      <c r="AE420" s="147"/>
      <c r="AF420" s="147"/>
      <c r="AG420" s="147" t="s">
        <v>355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252" t="s">
        <v>451</v>
      </c>
      <c r="D421" s="253"/>
      <c r="E421" s="253"/>
      <c r="F421" s="253"/>
      <c r="G421" s="253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166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54" t="s">
        <v>465</v>
      </c>
      <c r="D422" s="255"/>
      <c r="E422" s="255"/>
      <c r="F422" s="255"/>
      <c r="G422" s="255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166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2" t="s">
        <v>542</v>
      </c>
      <c r="D423" s="160"/>
      <c r="E423" s="161">
        <v>12.5</v>
      </c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47"/>
      <c r="Z423" s="147"/>
      <c r="AA423" s="147"/>
      <c r="AB423" s="147"/>
      <c r="AC423" s="147"/>
      <c r="AD423" s="147"/>
      <c r="AE423" s="147"/>
      <c r="AF423" s="147"/>
      <c r="AG423" s="147" t="s">
        <v>168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33.75" outlineLevel="1" x14ac:dyDescent="0.2">
      <c r="A424" s="171">
        <v>104</v>
      </c>
      <c r="B424" s="172" t="s">
        <v>482</v>
      </c>
      <c r="C424" s="181" t="s">
        <v>483</v>
      </c>
      <c r="D424" s="173" t="s">
        <v>352</v>
      </c>
      <c r="E424" s="174">
        <v>150</v>
      </c>
      <c r="F424" s="175"/>
      <c r="G424" s="176">
        <f>ROUND(E424*F424,2)</f>
        <v>0</v>
      </c>
      <c r="H424" s="175"/>
      <c r="I424" s="176">
        <f>ROUND(E424*H424,2)</f>
        <v>0</v>
      </c>
      <c r="J424" s="175"/>
      <c r="K424" s="176">
        <f>ROUND(E424*J424,2)</f>
        <v>0</v>
      </c>
      <c r="L424" s="176">
        <v>21</v>
      </c>
      <c r="M424" s="176">
        <f>G424*(1+L424/100)</f>
        <v>0</v>
      </c>
      <c r="N424" s="176">
        <v>1E-3</v>
      </c>
      <c r="O424" s="176">
        <f>ROUND(E424*N424,2)</f>
        <v>0.15</v>
      </c>
      <c r="P424" s="176">
        <v>0</v>
      </c>
      <c r="Q424" s="176">
        <f>ROUND(E424*P424,2)</f>
        <v>0</v>
      </c>
      <c r="R424" s="176" t="s">
        <v>353</v>
      </c>
      <c r="S424" s="176" t="s">
        <v>160</v>
      </c>
      <c r="T424" s="177" t="s">
        <v>160</v>
      </c>
      <c r="U424" s="156">
        <v>0</v>
      </c>
      <c r="V424" s="156">
        <f>ROUND(E424*U424,2)</f>
        <v>0</v>
      </c>
      <c r="W424" s="156"/>
      <c r="X424" s="156" t="s">
        <v>354</v>
      </c>
      <c r="Y424" s="147"/>
      <c r="Z424" s="147"/>
      <c r="AA424" s="147"/>
      <c r="AB424" s="147"/>
      <c r="AC424" s="147"/>
      <c r="AD424" s="147"/>
      <c r="AE424" s="147"/>
      <c r="AF424" s="147"/>
      <c r="AG424" s="147" t="s">
        <v>355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2" t="s">
        <v>543</v>
      </c>
      <c r="D425" s="160"/>
      <c r="E425" s="161">
        <v>150</v>
      </c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168</v>
      </c>
      <c r="AH425" s="147">
        <v>5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x14ac:dyDescent="0.2">
      <c r="A426" s="165" t="s">
        <v>154</v>
      </c>
      <c r="B426" s="166" t="s">
        <v>80</v>
      </c>
      <c r="C426" s="180" t="s">
        <v>81</v>
      </c>
      <c r="D426" s="167"/>
      <c r="E426" s="168"/>
      <c r="F426" s="169"/>
      <c r="G426" s="169">
        <f>SUMIF(AG427:AG432,"&lt;&gt;NOR",G427:G432)</f>
        <v>0</v>
      </c>
      <c r="H426" s="169"/>
      <c r="I426" s="169">
        <f>SUM(I427:I432)</f>
        <v>0</v>
      </c>
      <c r="J426" s="169"/>
      <c r="K426" s="169">
        <f>SUM(K427:K432)</f>
        <v>0</v>
      </c>
      <c r="L426" s="169"/>
      <c r="M426" s="169">
        <f>SUM(M427:M432)</f>
        <v>0</v>
      </c>
      <c r="N426" s="169"/>
      <c r="O426" s="169">
        <f>SUM(O427:O432)</f>
        <v>0.14000000000000001</v>
      </c>
      <c r="P426" s="169"/>
      <c r="Q426" s="169">
        <f>SUM(Q427:Q432)</f>
        <v>0</v>
      </c>
      <c r="R426" s="169"/>
      <c r="S426" s="169"/>
      <c r="T426" s="170"/>
      <c r="U426" s="164"/>
      <c r="V426" s="164">
        <f>SUM(V427:V432)</f>
        <v>3.28</v>
      </c>
      <c r="W426" s="164"/>
      <c r="X426" s="164"/>
      <c r="AG426" t="s">
        <v>155</v>
      </c>
    </row>
    <row r="427" spans="1:60" ht="22.5" outlineLevel="1" x14ac:dyDescent="0.2">
      <c r="A427" s="171">
        <v>105</v>
      </c>
      <c r="B427" s="172" t="s">
        <v>544</v>
      </c>
      <c r="C427" s="181" t="s">
        <v>545</v>
      </c>
      <c r="D427" s="173" t="s">
        <v>323</v>
      </c>
      <c r="E427" s="174">
        <v>3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6">
        <v>4.7620000000000003E-2</v>
      </c>
      <c r="O427" s="176">
        <f>ROUND(E427*N427,2)</f>
        <v>0.14000000000000001</v>
      </c>
      <c r="P427" s="176">
        <v>0</v>
      </c>
      <c r="Q427" s="176">
        <f>ROUND(E427*P427,2)</f>
        <v>0</v>
      </c>
      <c r="R427" s="176" t="s">
        <v>546</v>
      </c>
      <c r="S427" s="176" t="s">
        <v>160</v>
      </c>
      <c r="T427" s="177" t="s">
        <v>160</v>
      </c>
      <c r="U427" s="156">
        <v>1.0940000000000001</v>
      </c>
      <c r="V427" s="156">
        <f>ROUND(E427*U427,2)</f>
        <v>3.28</v>
      </c>
      <c r="W427" s="156"/>
      <c r="X427" s="156" t="s">
        <v>161</v>
      </c>
      <c r="Y427" s="147"/>
      <c r="Z427" s="147"/>
      <c r="AA427" s="147"/>
      <c r="AB427" s="147"/>
      <c r="AC427" s="147"/>
      <c r="AD427" s="147"/>
      <c r="AE427" s="147"/>
      <c r="AF427" s="147"/>
      <c r="AG427" s="147" t="s">
        <v>162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252" t="s">
        <v>547</v>
      </c>
      <c r="D428" s="253"/>
      <c r="E428" s="253"/>
      <c r="F428" s="253"/>
      <c r="G428" s="253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166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254" t="s">
        <v>452</v>
      </c>
      <c r="D429" s="255"/>
      <c r="E429" s="255"/>
      <c r="F429" s="255"/>
      <c r="G429" s="255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166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4" t="s">
        <v>548</v>
      </c>
      <c r="D430" s="157"/>
      <c r="E430" s="158"/>
      <c r="F430" s="159"/>
      <c r="G430" s="159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166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254" t="s">
        <v>549</v>
      </c>
      <c r="D431" s="255"/>
      <c r="E431" s="255"/>
      <c r="F431" s="255"/>
      <c r="G431" s="255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166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2" t="s">
        <v>72</v>
      </c>
      <c r="D432" s="160"/>
      <c r="E432" s="161">
        <v>3</v>
      </c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168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x14ac:dyDescent="0.2">
      <c r="A433" s="165" t="s">
        <v>154</v>
      </c>
      <c r="B433" s="166" t="s">
        <v>84</v>
      </c>
      <c r="C433" s="180" t="s">
        <v>85</v>
      </c>
      <c r="D433" s="167"/>
      <c r="E433" s="168"/>
      <c r="F433" s="169"/>
      <c r="G433" s="169">
        <f>SUMIF(AG434:AG455,"&lt;&gt;NOR",G434:G455)</f>
        <v>0</v>
      </c>
      <c r="H433" s="169"/>
      <c r="I433" s="169">
        <f>SUM(I434:I455)</f>
        <v>0</v>
      </c>
      <c r="J433" s="169"/>
      <c r="K433" s="169">
        <f>SUM(K434:K455)</f>
        <v>0</v>
      </c>
      <c r="L433" s="169"/>
      <c r="M433" s="169">
        <f>SUM(M434:M455)</f>
        <v>0</v>
      </c>
      <c r="N433" s="169"/>
      <c r="O433" s="169">
        <f>SUM(O434:O455)</f>
        <v>16.529999999999998</v>
      </c>
      <c r="P433" s="169"/>
      <c r="Q433" s="169">
        <f>SUM(Q434:Q455)</f>
        <v>0</v>
      </c>
      <c r="R433" s="169"/>
      <c r="S433" s="169"/>
      <c r="T433" s="170"/>
      <c r="U433" s="164"/>
      <c r="V433" s="164">
        <f>SUM(V434:V455)</f>
        <v>30.740000000000002</v>
      </c>
      <c r="W433" s="164"/>
      <c r="X433" s="164"/>
      <c r="AG433" t="s">
        <v>155</v>
      </c>
    </row>
    <row r="434" spans="1:60" ht="22.5" outlineLevel="1" x14ac:dyDescent="0.2">
      <c r="A434" s="171">
        <v>106</v>
      </c>
      <c r="B434" s="172" t="s">
        <v>550</v>
      </c>
      <c r="C434" s="181" t="s">
        <v>551</v>
      </c>
      <c r="D434" s="173" t="s">
        <v>192</v>
      </c>
      <c r="E434" s="174">
        <v>84.7</v>
      </c>
      <c r="F434" s="175"/>
      <c r="G434" s="176">
        <f>ROUND(E434*F434,2)</f>
        <v>0</v>
      </c>
      <c r="H434" s="175"/>
      <c r="I434" s="176">
        <f>ROUND(E434*H434,2)</f>
        <v>0</v>
      </c>
      <c r="J434" s="175"/>
      <c r="K434" s="176">
        <f>ROUND(E434*J434,2)</f>
        <v>0</v>
      </c>
      <c r="L434" s="176">
        <v>21</v>
      </c>
      <c r="M434" s="176">
        <f>G434*(1+L434/100)</f>
        <v>0</v>
      </c>
      <c r="N434" s="176">
        <v>0.188</v>
      </c>
      <c r="O434" s="176">
        <f>ROUND(E434*N434,2)</f>
        <v>15.92</v>
      </c>
      <c r="P434" s="176">
        <v>0</v>
      </c>
      <c r="Q434" s="176">
        <f>ROUND(E434*P434,2)</f>
        <v>0</v>
      </c>
      <c r="R434" s="176" t="s">
        <v>159</v>
      </c>
      <c r="S434" s="176" t="s">
        <v>160</v>
      </c>
      <c r="T434" s="177" t="s">
        <v>160</v>
      </c>
      <c r="U434" s="156">
        <v>0.27200000000000002</v>
      </c>
      <c r="V434" s="156">
        <f>ROUND(E434*U434,2)</f>
        <v>23.04</v>
      </c>
      <c r="W434" s="156"/>
      <c r="X434" s="156" t="s">
        <v>161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162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250" t="s">
        <v>552</v>
      </c>
      <c r="D435" s="251"/>
      <c r="E435" s="251"/>
      <c r="F435" s="251"/>
      <c r="G435" s="251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164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254" t="s">
        <v>165</v>
      </c>
      <c r="D436" s="255"/>
      <c r="E436" s="255"/>
      <c r="F436" s="255"/>
      <c r="G436" s="255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166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2" t="s">
        <v>553</v>
      </c>
      <c r="D437" s="160"/>
      <c r="E437" s="161">
        <v>55.1</v>
      </c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47"/>
      <c r="Z437" s="147"/>
      <c r="AA437" s="147"/>
      <c r="AB437" s="147"/>
      <c r="AC437" s="147"/>
      <c r="AD437" s="147"/>
      <c r="AE437" s="147"/>
      <c r="AF437" s="147"/>
      <c r="AG437" s="147" t="s">
        <v>168</v>
      </c>
      <c r="AH437" s="147">
        <v>5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2" t="s">
        <v>554</v>
      </c>
      <c r="D438" s="160"/>
      <c r="E438" s="161">
        <v>29.6</v>
      </c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168</v>
      </c>
      <c r="AH438" s="147">
        <v>5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71">
        <v>107</v>
      </c>
      <c r="B439" s="172" t="s">
        <v>555</v>
      </c>
      <c r="C439" s="181" t="s">
        <v>556</v>
      </c>
      <c r="D439" s="173" t="s">
        <v>192</v>
      </c>
      <c r="E439" s="174">
        <v>77.8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21</v>
      </c>
      <c r="M439" s="176">
        <f>G439*(1+L439/100)</f>
        <v>0</v>
      </c>
      <c r="N439" s="176">
        <v>0</v>
      </c>
      <c r="O439" s="176">
        <f>ROUND(E439*N439,2)</f>
        <v>0</v>
      </c>
      <c r="P439" s="176">
        <v>0</v>
      </c>
      <c r="Q439" s="176">
        <f>ROUND(E439*P439,2)</f>
        <v>0</v>
      </c>
      <c r="R439" s="176" t="s">
        <v>159</v>
      </c>
      <c r="S439" s="176" t="s">
        <v>160</v>
      </c>
      <c r="T439" s="177" t="s">
        <v>160</v>
      </c>
      <c r="U439" s="156">
        <v>6.7000000000000004E-2</v>
      </c>
      <c r="V439" s="156">
        <f>ROUND(E439*U439,2)</f>
        <v>5.21</v>
      </c>
      <c r="W439" s="156"/>
      <c r="X439" s="156" t="s">
        <v>161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162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250" t="s">
        <v>557</v>
      </c>
      <c r="D440" s="251"/>
      <c r="E440" s="251"/>
      <c r="F440" s="251"/>
      <c r="G440" s="251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164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254" t="s">
        <v>165</v>
      </c>
      <c r="D441" s="255"/>
      <c r="E441" s="255"/>
      <c r="F441" s="255"/>
      <c r="G441" s="255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47"/>
      <c r="Z441" s="147"/>
      <c r="AA441" s="147"/>
      <c r="AB441" s="147"/>
      <c r="AC441" s="147"/>
      <c r="AD441" s="147"/>
      <c r="AE441" s="147"/>
      <c r="AF441" s="147"/>
      <c r="AG441" s="147" t="s">
        <v>166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2" t="s">
        <v>558</v>
      </c>
      <c r="D442" s="160"/>
      <c r="E442" s="161">
        <v>77.8</v>
      </c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168</v>
      </c>
      <c r="AH442" s="147">
        <v>5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71">
        <v>108</v>
      </c>
      <c r="B443" s="172" t="s">
        <v>559</v>
      </c>
      <c r="C443" s="181" t="s">
        <v>560</v>
      </c>
      <c r="D443" s="173" t="s">
        <v>192</v>
      </c>
      <c r="E443" s="174">
        <v>77.8</v>
      </c>
      <c r="F443" s="175"/>
      <c r="G443" s="176">
        <f>ROUND(E443*F443,2)</f>
        <v>0</v>
      </c>
      <c r="H443" s="175"/>
      <c r="I443" s="176">
        <f>ROUND(E443*H443,2)</f>
        <v>0</v>
      </c>
      <c r="J443" s="175"/>
      <c r="K443" s="176">
        <f>ROUND(E443*J443,2)</f>
        <v>0</v>
      </c>
      <c r="L443" s="176">
        <v>21</v>
      </c>
      <c r="M443" s="176">
        <f>G443*(1+L443/100)</f>
        <v>0</v>
      </c>
      <c r="N443" s="176">
        <v>0</v>
      </c>
      <c r="O443" s="176">
        <f>ROUND(E443*N443,2)</f>
        <v>0</v>
      </c>
      <c r="P443" s="176">
        <v>0</v>
      </c>
      <c r="Q443" s="176">
        <f>ROUND(E443*P443,2)</f>
        <v>0</v>
      </c>
      <c r="R443" s="176" t="s">
        <v>159</v>
      </c>
      <c r="S443" s="176" t="s">
        <v>160</v>
      </c>
      <c r="T443" s="177" t="s">
        <v>160</v>
      </c>
      <c r="U443" s="156">
        <v>3.2000000000000001E-2</v>
      </c>
      <c r="V443" s="156">
        <f>ROUND(E443*U443,2)</f>
        <v>2.4900000000000002</v>
      </c>
      <c r="W443" s="156"/>
      <c r="X443" s="156" t="s">
        <v>161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202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250" t="s">
        <v>561</v>
      </c>
      <c r="D444" s="251"/>
      <c r="E444" s="251"/>
      <c r="F444" s="251"/>
      <c r="G444" s="251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164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254" t="s">
        <v>165</v>
      </c>
      <c r="D445" s="255"/>
      <c r="E445" s="255"/>
      <c r="F445" s="255"/>
      <c r="G445" s="255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166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2" t="s">
        <v>562</v>
      </c>
      <c r="D446" s="160"/>
      <c r="E446" s="161">
        <v>77.8</v>
      </c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168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33.75" outlineLevel="1" x14ac:dyDescent="0.2">
      <c r="A447" s="171">
        <v>109</v>
      </c>
      <c r="B447" s="172" t="s">
        <v>563</v>
      </c>
      <c r="C447" s="181" t="s">
        <v>564</v>
      </c>
      <c r="D447" s="173" t="s">
        <v>359</v>
      </c>
      <c r="E447" s="174">
        <v>0.05</v>
      </c>
      <c r="F447" s="175"/>
      <c r="G447" s="176">
        <f>ROUND(E447*F447,2)</f>
        <v>0</v>
      </c>
      <c r="H447" s="175"/>
      <c r="I447" s="176">
        <f>ROUND(E447*H447,2)</f>
        <v>0</v>
      </c>
      <c r="J447" s="175"/>
      <c r="K447" s="176">
        <f>ROUND(E447*J447,2)</f>
        <v>0</v>
      </c>
      <c r="L447" s="176">
        <v>21</v>
      </c>
      <c r="M447" s="176">
        <f>G447*(1+L447/100)</f>
        <v>0</v>
      </c>
      <c r="N447" s="176">
        <v>1</v>
      </c>
      <c r="O447" s="176">
        <f>ROUND(E447*N447,2)</f>
        <v>0.05</v>
      </c>
      <c r="P447" s="176">
        <v>0</v>
      </c>
      <c r="Q447" s="176">
        <f>ROUND(E447*P447,2)</f>
        <v>0</v>
      </c>
      <c r="R447" s="176" t="s">
        <v>353</v>
      </c>
      <c r="S447" s="176" t="s">
        <v>160</v>
      </c>
      <c r="T447" s="177" t="s">
        <v>160</v>
      </c>
      <c r="U447" s="156">
        <v>0</v>
      </c>
      <c r="V447" s="156">
        <f>ROUND(E447*U447,2)</f>
        <v>0</v>
      </c>
      <c r="W447" s="156"/>
      <c r="X447" s="156" t="s">
        <v>354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355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252" t="s">
        <v>165</v>
      </c>
      <c r="D448" s="253"/>
      <c r="E448" s="253"/>
      <c r="F448" s="253"/>
      <c r="G448" s="253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166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2" t="s">
        <v>565</v>
      </c>
      <c r="D449" s="160"/>
      <c r="E449" s="161">
        <v>0.05</v>
      </c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47"/>
      <c r="Z449" s="147"/>
      <c r="AA449" s="147"/>
      <c r="AB449" s="147"/>
      <c r="AC449" s="147"/>
      <c r="AD449" s="147"/>
      <c r="AE449" s="147"/>
      <c r="AF449" s="147"/>
      <c r="AG449" s="147" t="s">
        <v>168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22.5" outlineLevel="1" x14ac:dyDescent="0.2">
      <c r="A450" s="171">
        <v>110</v>
      </c>
      <c r="B450" s="172" t="s">
        <v>566</v>
      </c>
      <c r="C450" s="181" t="s">
        <v>567</v>
      </c>
      <c r="D450" s="173" t="s">
        <v>323</v>
      </c>
      <c r="E450" s="174">
        <v>5.51</v>
      </c>
      <c r="F450" s="175"/>
      <c r="G450" s="176">
        <f>ROUND(E450*F450,2)</f>
        <v>0</v>
      </c>
      <c r="H450" s="175"/>
      <c r="I450" s="176">
        <f>ROUND(E450*H450,2)</f>
        <v>0</v>
      </c>
      <c r="J450" s="175"/>
      <c r="K450" s="176">
        <f>ROUND(E450*J450,2)</f>
        <v>0</v>
      </c>
      <c r="L450" s="176">
        <v>21</v>
      </c>
      <c r="M450" s="176">
        <f>G450*(1+L450/100)</f>
        <v>0</v>
      </c>
      <c r="N450" s="176">
        <v>5.8000000000000003E-2</v>
      </c>
      <c r="O450" s="176">
        <f>ROUND(E450*N450,2)</f>
        <v>0.32</v>
      </c>
      <c r="P450" s="176">
        <v>0</v>
      </c>
      <c r="Q450" s="176">
        <f>ROUND(E450*P450,2)</f>
        <v>0</v>
      </c>
      <c r="R450" s="176" t="s">
        <v>353</v>
      </c>
      <c r="S450" s="176" t="s">
        <v>160</v>
      </c>
      <c r="T450" s="177" t="s">
        <v>160</v>
      </c>
      <c r="U450" s="156">
        <v>0</v>
      </c>
      <c r="V450" s="156">
        <f>ROUND(E450*U450,2)</f>
        <v>0</v>
      </c>
      <c r="W450" s="156"/>
      <c r="X450" s="156" t="s">
        <v>354</v>
      </c>
      <c r="Y450" s="147"/>
      <c r="Z450" s="147"/>
      <c r="AA450" s="147"/>
      <c r="AB450" s="147"/>
      <c r="AC450" s="147"/>
      <c r="AD450" s="147"/>
      <c r="AE450" s="147"/>
      <c r="AF450" s="147"/>
      <c r="AG450" s="147" t="s">
        <v>355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252" t="s">
        <v>165</v>
      </c>
      <c r="D451" s="253"/>
      <c r="E451" s="253"/>
      <c r="F451" s="253"/>
      <c r="G451" s="253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47"/>
      <c r="Z451" s="147"/>
      <c r="AA451" s="147"/>
      <c r="AB451" s="147"/>
      <c r="AC451" s="147"/>
      <c r="AD451" s="147"/>
      <c r="AE451" s="147"/>
      <c r="AF451" s="147"/>
      <c r="AG451" s="147" t="s">
        <v>166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2" t="s">
        <v>568</v>
      </c>
      <c r="D452" s="160"/>
      <c r="E452" s="161">
        <v>5.51</v>
      </c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168</v>
      </c>
      <c r="AH452" s="147">
        <v>5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71">
        <v>111</v>
      </c>
      <c r="B453" s="172" t="s">
        <v>569</v>
      </c>
      <c r="C453" s="181" t="s">
        <v>570</v>
      </c>
      <c r="D453" s="173" t="s">
        <v>323</v>
      </c>
      <c r="E453" s="174">
        <v>2.96</v>
      </c>
      <c r="F453" s="175"/>
      <c r="G453" s="176">
        <f>ROUND(E453*F453,2)</f>
        <v>0</v>
      </c>
      <c r="H453" s="175"/>
      <c r="I453" s="176">
        <f>ROUND(E453*H453,2)</f>
        <v>0</v>
      </c>
      <c r="J453" s="175"/>
      <c r="K453" s="176">
        <f>ROUND(E453*J453,2)</f>
        <v>0</v>
      </c>
      <c r="L453" s="176">
        <v>21</v>
      </c>
      <c r="M453" s="176">
        <f>G453*(1+L453/100)</f>
        <v>0</v>
      </c>
      <c r="N453" s="176">
        <v>8.1000000000000003E-2</v>
      </c>
      <c r="O453" s="176">
        <f>ROUND(E453*N453,2)</f>
        <v>0.24</v>
      </c>
      <c r="P453" s="176">
        <v>0</v>
      </c>
      <c r="Q453" s="176">
        <f>ROUND(E453*P453,2)</f>
        <v>0</v>
      </c>
      <c r="R453" s="176" t="s">
        <v>353</v>
      </c>
      <c r="S453" s="176" t="s">
        <v>160</v>
      </c>
      <c r="T453" s="177" t="s">
        <v>160</v>
      </c>
      <c r="U453" s="156">
        <v>0</v>
      </c>
      <c r="V453" s="156">
        <f>ROUND(E453*U453,2)</f>
        <v>0</v>
      </c>
      <c r="W453" s="156"/>
      <c r="X453" s="156" t="s">
        <v>354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355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252" t="s">
        <v>165</v>
      </c>
      <c r="D454" s="253"/>
      <c r="E454" s="253"/>
      <c r="F454" s="253"/>
      <c r="G454" s="253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166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2" t="s">
        <v>571</v>
      </c>
      <c r="D455" s="160"/>
      <c r="E455" s="161">
        <v>2.96</v>
      </c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47"/>
      <c r="Z455" s="147"/>
      <c r="AA455" s="147"/>
      <c r="AB455" s="147"/>
      <c r="AC455" s="147"/>
      <c r="AD455" s="147"/>
      <c r="AE455" s="147"/>
      <c r="AF455" s="147"/>
      <c r="AG455" s="147" t="s">
        <v>168</v>
      </c>
      <c r="AH455" s="147">
        <v>5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x14ac:dyDescent="0.2">
      <c r="A456" s="165" t="s">
        <v>154</v>
      </c>
      <c r="B456" s="166" t="s">
        <v>86</v>
      </c>
      <c r="C456" s="180" t="s">
        <v>87</v>
      </c>
      <c r="D456" s="167"/>
      <c r="E456" s="168"/>
      <c r="F456" s="169"/>
      <c r="G456" s="169">
        <f>SUMIF(AG457:AG459,"&lt;&gt;NOR",G457:G459)</f>
        <v>0</v>
      </c>
      <c r="H456" s="169"/>
      <c r="I456" s="169">
        <f>SUM(I457:I459)</f>
        <v>0</v>
      </c>
      <c r="J456" s="169"/>
      <c r="K456" s="169">
        <f>SUM(K457:K459)</f>
        <v>0</v>
      </c>
      <c r="L456" s="169"/>
      <c r="M456" s="169">
        <f>SUM(M457:M459)</f>
        <v>0</v>
      </c>
      <c r="N456" s="169"/>
      <c r="O456" s="169">
        <f>SUM(O457:O459)</f>
        <v>42.69</v>
      </c>
      <c r="P456" s="169"/>
      <c r="Q456" s="169">
        <f>SUM(Q457:Q459)</f>
        <v>0</v>
      </c>
      <c r="R456" s="169"/>
      <c r="S456" s="169"/>
      <c r="T456" s="170"/>
      <c r="U456" s="164"/>
      <c r="V456" s="164">
        <f>SUM(V457:V459)</f>
        <v>63.38</v>
      </c>
      <c r="W456" s="164"/>
      <c r="X456" s="164"/>
      <c r="AG456" t="s">
        <v>155</v>
      </c>
    </row>
    <row r="457" spans="1:60" outlineLevel="1" x14ac:dyDescent="0.2">
      <c r="A457" s="171">
        <v>112</v>
      </c>
      <c r="B457" s="172" t="s">
        <v>572</v>
      </c>
      <c r="C457" s="181" t="s">
        <v>573</v>
      </c>
      <c r="D457" s="173" t="s">
        <v>223</v>
      </c>
      <c r="E457" s="174">
        <v>23.65</v>
      </c>
      <c r="F457" s="175"/>
      <c r="G457" s="176">
        <f>ROUND(E457*F457,2)</f>
        <v>0</v>
      </c>
      <c r="H457" s="175"/>
      <c r="I457" s="176">
        <f>ROUND(E457*H457,2)</f>
        <v>0</v>
      </c>
      <c r="J457" s="175"/>
      <c r="K457" s="176">
        <f>ROUND(E457*J457,2)</f>
        <v>0</v>
      </c>
      <c r="L457" s="176">
        <v>21</v>
      </c>
      <c r="M457" s="176">
        <f>G457*(1+L457/100)</f>
        <v>0</v>
      </c>
      <c r="N457" s="176">
        <v>1.8050999999999999</v>
      </c>
      <c r="O457" s="176">
        <f>ROUND(E457*N457,2)</f>
        <v>42.69</v>
      </c>
      <c r="P457" s="176">
        <v>0</v>
      </c>
      <c r="Q457" s="176">
        <f>ROUND(E457*P457,2)</f>
        <v>0</v>
      </c>
      <c r="R457" s="176" t="s">
        <v>546</v>
      </c>
      <c r="S457" s="176" t="s">
        <v>160</v>
      </c>
      <c r="T457" s="177" t="s">
        <v>160</v>
      </c>
      <c r="U457" s="156">
        <v>2.68</v>
      </c>
      <c r="V457" s="156">
        <f>ROUND(E457*U457,2)</f>
        <v>63.38</v>
      </c>
      <c r="W457" s="156"/>
      <c r="X457" s="156" t="s">
        <v>161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162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252" t="s">
        <v>165</v>
      </c>
      <c r="D458" s="253"/>
      <c r="E458" s="253"/>
      <c r="F458" s="253"/>
      <c r="G458" s="253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166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2" t="s">
        <v>574</v>
      </c>
      <c r="D459" s="160"/>
      <c r="E459" s="161">
        <v>23.65</v>
      </c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168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x14ac:dyDescent="0.2">
      <c r="A460" s="165" t="s">
        <v>154</v>
      </c>
      <c r="B460" s="166" t="s">
        <v>88</v>
      </c>
      <c r="C460" s="180" t="s">
        <v>89</v>
      </c>
      <c r="D460" s="167"/>
      <c r="E460" s="168"/>
      <c r="F460" s="169"/>
      <c r="G460" s="169">
        <f>SUMIF(AG461:AG483,"&lt;&gt;NOR",G461:G483)</f>
        <v>0</v>
      </c>
      <c r="H460" s="169"/>
      <c r="I460" s="169">
        <f>SUM(I461:I483)</f>
        <v>0</v>
      </c>
      <c r="J460" s="169"/>
      <c r="K460" s="169">
        <f>SUM(K461:K483)</f>
        <v>0</v>
      </c>
      <c r="L460" s="169"/>
      <c r="M460" s="169">
        <f>SUM(M461:M483)</f>
        <v>0</v>
      </c>
      <c r="N460" s="169"/>
      <c r="O460" s="169">
        <f>SUM(O461:O483)</f>
        <v>0.41</v>
      </c>
      <c r="P460" s="169"/>
      <c r="Q460" s="169">
        <f>SUM(Q461:Q483)</f>
        <v>182.82999999999998</v>
      </c>
      <c r="R460" s="169"/>
      <c r="S460" s="169"/>
      <c r="T460" s="170"/>
      <c r="U460" s="164"/>
      <c r="V460" s="164">
        <f>SUM(V461:V483)</f>
        <v>688.35</v>
      </c>
      <c r="W460" s="164"/>
      <c r="X460" s="164"/>
      <c r="AG460" t="s">
        <v>155</v>
      </c>
    </row>
    <row r="461" spans="1:60" ht="22.5" outlineLevel="1" x14ac:dyDescent="0.2">
      <c r="A461" s="171">
        <v>113</v>
      </c>
      <c r="B461" s="172" t="s">
        <v>575</v>
      </c>
      <c r="C461" s="181" t="s">
        <v>576</v>
      </c>
      <c r="D461" s="173" t="s">
        <v>223</v>
      </c>
      <c r="E461" s="174">
        <v>16.3</v>
      </c>
      <c r="F461" s="175"/>
      <c r="G461" s="176">
        <f>ROUND(E461*F461,2)</f>
        <v>0</v>
      </c>
      <c r="H461" s="175"/>
      <c r="I461" s="176">
        <f>ROUND(E461*H461,2)</f>
        <v>0</v>
      </c>
      <c r="J461" s="175"/>
      <c r="K461" s="176">
        <f>ROUND(E461*J461,2)</f>
        <v>0</v>
      </c>
      <c r="L461" s="176">
        <v>21</v>
      </c>
      <c r="M461" s="176">
        <f>G461*(1+L461/100)</f>
        <v>0</v>
      </c>
      <c r="N461" s="176">
        <v>0</v>
      </c>
      <c r="O461" s="176">
        <f>ROUND(E461*N461,2)</f>
        <v>0</v>
      </c>
      <c r="P461" s="176">
        <v>2.2000000000000002</v>
      </c>
      <c r="Q461" s="176">
        <f>ROUND(E461*P461,2)</f>
        <v>35.86</v>
      </c>
      <c r="R461" s="176" t="s">
        <v>577</v>
      </c>
      <c r="S461" s="176" t="s">
        <v>160</v>
      </c>
      <c r="T461" s="177" t="s">
        <v>160</v>
      </c>
      <c r="U461" s="156">
        <v>11.05</v>
      </c>
      <c r="V461" s="156">
        <f>ROUND(E461*U461,2)</f>
        <v>180.12</v>
      </c>
      <c r="W461" s="156"/>
      <c r="X461" s="156" t="s">
        <v>161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162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2" t="s">
        <v>578</v>
      </c>
      <c r="D462" s="160"/>
      <c r="E462" s="161">
        <v>16.3</v>
      </c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168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71">
        <v>114</v>
      </c>
      <c r="B463" s="172" t="s">
        <v>579</v>
      </c>
      <c r="C463" s="181" t="s">
        <v>580</v>
      </c>
      <c r="D463" s="173" t="s">
        <v>192</v>
      </c>
      <c r="E463" s="174">
        <v>6.75</v>
      </c>
      <c r="F463" s="175"/>
      <c r="G463" s="176">
        <f>ROUND(E463*F463,2)</f>
        <v>0</v>
      </c>
      <c r="H463" s="175"/>
      <c r="I463" s="176">
        <f>ROUND(E463*H463,2)</f>
        <v>0</v>
      </c>
      <c r="J463" s="175"/>
      <c r="K463" s="176">
        <f>ROUND(E463*J463,2)</f>
        <v>0</v>
      </c>
      <c r="L463" s="176">
        <v>21</v>
      </c>
      <c r="M463" s="176">
        <f>G463*(1+L463/100)</f>
        <v>0</v>
      </c>
      <c r="N463" s="176">
        <v>0</v>
      </c>
      <c r="O463" s="176">
        <f>ROUND(E463*N463,2)</f>
        <v>0</v>
      </c>
      <c r="P463" s="176">
        <v>7.0699999999999999E-3</v>
      </c>
      <c r="Q463" s="176">
        <f>ROUND(E463*P463,2)</f>
        <v>0.05</v>
      </c>
      <c r="R463" s="176" t="s">
        <v>577</v>
      </c>
      <c r="S463" s="176" t="s">
        <v>160</v>
      </c>
      <c r="T463" s="177" t="s">
        <v>160</v>
      </c>
      <c r="U463" s="156">
        <v>2.5499999999999998</v>
      </c>
      <c r="V463" s="156">
        <f>ROUND(E463*U463,2)</f>
        <v>17.21</v>
      </c>
      <c r="W463" s="156"/>
      <c r="X463" s="156" t="s">
        <v>161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162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2" t="s">
        <v>581</v>
      </c>
      <c r="D464" s="160"/>
      <c r="E464" s="161">
        <v>6.75</v>
      </c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47"/>
      <c r="Z464" s="147"/>
      <c r="AA464" s="147"/>
      <c r="AB464" s="147"/>
      <c r="AC464" s="147"/>
      <c r="AD464" s="147"/>
      <c r="AE464" s="147"/>
      <c r="AF464" s="147"/>
      <c r="AG464" s="147" t="s">
        <v>168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33.75" outlineLevel="1" x14ac:dyDescent="0.2">
      <c r="A465" s="171">
        <v>115</v>
      </c>
      <c r="B465" s="172" t="s">
        <v>582</v>
      </c>
      <c r="C465" s="181" t="s">
        <v>583</v>
      </c>
      <c r="D465" s="173" t="s">
        <v>323</v>
      </c>
      <c r="E465" s="174">
        <v>9</v>
      </c>
      <c r="F465" s="175"/>
      <c r="G465" s="176">
        <f>ROUND(E465*F465,2)</f>
        <v>0</v>
      </c>
      <c r="H465" s="175"/>
      <c r="I465" s="176">
        <f>ROUND(E465*H465,2)</f>
        <v>0</v>
      </c>
      <c r="J465" s="175"/>
      <c r="K465" s="176">
        <f>ROUND(E465*J465,2)</f>
        <v>0</v>
      </c>
      <c r="L465" s="176">
        <v>21</v>
      </c>
      <c r="M465" s="176">
        <f>G465*(1+L465/100)</f>
        <v>0</v>
      </c>
      <c r="N465" s="176">
        <v>0</v>
      </c>
      <c r="O465" s="176">
        <f>ROUND(E465*N465,2)</f>
        <v>0</v>
      </c>
      <c r="P465" s="176">
        <v>4.4999999999999998E-2</v>
      </c>
      <c r="Q465" s="176">
        <f>ROUND(E465*P465,2)</f>
        <v>0.41</v>
      </c>
      <c r="R465" s="176" t="s">
        <v>577</v>
      </c>
      <c r="S465" s="176" t="s">
        <v>160</v>
      </c>
      <c r="T465" s="177" t="s">
        <v>160</v>
      </c>
      <c r="U465" s="156">
        <v>0.26</v>
      </c>
      <c r="V465" s="156">
        <f>ROUND(E465*U465,2)</f>
        <v>2.34</v>
      </c>
      <c r="W465" s="156"/>
      <c r="X465" s="156" t="s">
        <v>161</v>
      </c>
      <c r="Y465" s="147"/>
      <c r="Z465" s="147"/>
      <c r="AA465" s="147"/>
      <c r="AB465" s="147"/>
      <c r="AC465" s="147"/>
      <c r="AD465" s="147"/>
      <c r="AE465" s="147"/>
      <c r="AF465" s="147"/>
      <c r="AG465" s="147" t="s">
        <v>162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2" t="s">
        <v>584</v>
      </c>
      <c r="D466" s="160"/>
      <c r="E466" s="161">
        <v>9</v>
      </c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47"/>
      <c r="Z466" s="147"/>
      <c r="AA466" s="147"/>
      <c r="AB466" s="147"/>
      <c r="AC466" s="147"/>
      <c r="AD466" s="147"/>
      <c r="AE466" s="147"/>
      <c r="AF466" s="147"/>
      <c r="AG466" s="147" t="s">
        <v>168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ht="22.5" outlineLevel="1" x14ac:dyDescent="0.2">
      <c r="A467" s="171">
        <v>116</v>
      </c>
      <c r="B467" s="172" t="s">
        <v>585</v>
      </c>
      <c r="C467" s="181" t="s">
        <v>586</v>
      </c>
      <c r="D467" s="173" t="s">
        <v>192</v>
      </c>
      <c r="E467" s="174">
        <v>84.7</v>
      </c>
      <c r="F467" s="175"/>
      <c r="G467" s="176">
        <f>ROUND(E467*F467,2)</f>
        <v>0</v>
      </c>
      <c r="H467" s="175"/>
      <c r="I467" s="176">
        <f>ROUND(E467*H467,2)</f>
        <v>0</v>
      </c>
      <c r="J467" s="175"/>
      <c r="K467" s="176">
        <f>ROUND(E467*J467,2)</f>
        <v>0</v>
      </c>
      <c r="L467" s="176">
        <v>21</v>
      </c>
      <c r="M467" s="176">
        <f>G467*(1+L467/100)</f>
        <v>0</v>
      </c>
      <c r="N467" s="176">
        <v>0</v>
      </c>
      <c r="O467" s="176">
        <f>ROUND(E467*N467,2)</f>
        <v>0</v>
      </c>
      <c r="P467" s="176">
        <v>0</v>
      </c>
      <c r="Q467" s="176">
        <f>ROUND(E467*P467,2)</f>
        <v>0</v>
      </c>
      <c r="R467" s="176" t="s">
        <v>159</v>
      </c>
      <c r="S467" s="176" t="s">
        <v>160</v>
      </c>
      <c r="T467" s="177" t="s">
        <v>160</v>
      </c>
      <c r="U467" s="156">
        <v>0.09</v>
      </c>
      <c r="V467" s="156">
        <f>ROUND(E467*U467,2)</f>
        <v>7.62</v>
      </c>
      <c r="W467" s="156"/>
      <c r="X467" s="156" t="s">
        <v>161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162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22.5" outlineLevel="1" x14ac:dyDescent="0.2">
      <c r="A468" s="154"/>
      <c r="B468" s="155"/>
      <c r="C468" s="250" t="s">
        <v>587</v>
      </c>
      <c r="D468" s="251"/>
      <c r="E468" s="251"/>
      <c r="F468" s="251"/>
      <c r="G468" s="251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47"/>
      <c r="Z468" s="147"/>
      <c r="AA468" s="147"/>
      <c r="AB468" s="147"/>
      <c r="AC468" s="147"/>
      <c r="AD468" s="147"/>
      <c r="AE468" s="147"/>
      <c r="AF468" s="147"/>
      <c r="AG468" s="147" t="s">
        <v>164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78" t="str">
        <f>C468</f>
        <v>krajníků, desek nebo panelů od spojovacího materiálu s odklizením a uložením očištěných hmot a spojovacího materiálu na skládku na vzdálenost do 10 m</v>
      </c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2" t="s">
        <v>553</v>
      </c>
      <c r="D469" s="160"/>
      <c r="E469" s="161">
        <v>55.1</v>
      </c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47"/>
      <c r="Z469" s="147"/>
      <c r="AA469" s="147"/>
      <c r="AB469" s="147"/>
      <c r="AC469" s="147"/>
      <c r="AD469" s="147"/>
      <c r="AE469" s="147"/>
      <c r="AF469" s="147"/>
      <c r="AG469" s="147" t="s">
        <v>168</v>
      </c>
      <c r="AH469" s="147">
        <v>5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2" t="s">
        <v>554</v>
      </c>
      <c r="D470" s="160"/>
      <c r="E470" s="161">
        <v>29.6</v>
      </c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47"/>
      <c r="Z470" s="147"/>
      <c r="AA470" s="147"/>
      <c r="AB470" s="147"/>
      <c r="AC470" s="147"/>
      <c r="AD470" s="147"/>
      <c r="AE470" s="147"/>
      <c r="AF470" s="147"/>
      <c r="AG470" s="147" t="s">
        <v>168</v>
      </c>
      <c r="AH470" s="147">
        <v>5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2.5" outlineLevel="1" x14ac:dyDescent="0.2">
      <c r="A471" s="171">
        <v>117</v>
      </c>
      <c r="B471" s="172" t="s">
        <v>588</v>
      </c>
      <c r="C471" s="181" t="s">
        <v>589</v>
      </c>
      <c r="D471" s="173" t="s">
        <v>158</v>
      </c>
      <c r="E471" s="174">
        <v>94.1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0</v>
      </c>
      <c r="O471" s="176">
        <f>ROUND(E471*N471,2)</f>
        <v>0</v>
      </c>
      <c r="P471" s="176">
        <v>0</v>
      </c>
      <c r="Q471" s="176">
        <f>ROUND(E471*P471,2)</f>
        <v>0</v>
      </c>
      <c r="R471" s="176" t="s">
        <v>159</v>
      </c>
      <c r="S471" s="176" t="s">
        <v>160</v>
      </c>
      <c r="T471" s="177" t="s">
        <v>160</v>
      </c>
      <c r="U471" s="156">
        <v>0.115</v>
      </c>
      <c r="V471" s="156">
        <f>ROUND(E471*U471,2)</f>
        <v>10.82</v>
      </c>
      <c r="W471" s="156"/>
      <c r="X471" s="156" t="s">
        <v>161</v>
      </c>
      <c r="Y471" s="147"/>
      <c r="Z471" s="147"/>
      <c r="AA471" s="147"/>
      <c r="AB471" s="147"/>
      <c r="AC471" s="147"/>
      <c r="AD471" s="147"/>
      <c r="AE471" s="147"/>
      <c r="AF471" s="147"/>
      <c r="AG471" s="147" t="s">
        <v>162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2.5" outlineLevel="1" x14ac:dyDescent="0.2">
      <c r="A472" s="154"/>
      <c r="B472" s="155"/>
      <c r="C472" s="250" t="s">
        <v>587</v>
      </c>
      <c r="D472" s="251"/>
      <c r="E472" s="251"/>
      <c r="F472" s="251"/>
      <c r="G472" s="251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47"/>
      <c r="Z472" s="147"/>
      <c r="AA472" s="147"/>
      <c r="AB472" s="147"/>
      <c r="AC472" s="147"/>
      <c r="AD472" s="147"/>
      <c r="AE472" s="147"/>
      <c r="AF472" s="147"/>
      <c r="AG472" s="147" t="s">
        <v>164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78" t="str">
        <f>C472</f>
        <v>krajníků, desek nebo panelů od spojovacího materiálu s odklizením a uložením očištěných hmot a spojovacího materiálu na skládku na vzdálenost do 10 m</v>
      </c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2" t="s">
        <v>171</v>
      </c>
      <c r="D473" s="160"/>
      <c r="E473" s="161">
        <v>94.1</v>
      </c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47"/>
      <c r="Z473" s="147"/>
      <c r="AA473" s="147"/>
      <c r="AB473" s="147"/>
      <c r="AC473" s="147"/>
      <c r="AD473" s="147"/>
      <c r="AE473" s="147"/>
      <c r="AF473" s="147"/>
      <c r="AG473" s="147" t="s">
        <v>168</v>
      </c>
      <c r="AH473" s="147">
        <v>5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71">
        <v>118</v>
      </c>
      <c r="B474" s="172" t="s">
        <v>590</v>
      </c>
      <c r="C474" s="181" t="s">
        <v>591</v>
      </c>
      <c r="D474" s="173" t="s">
        <v>592</v>
      </c>
      <c r="E474" s="174">
        <v>150</v>
      </c>
      <c r="F474" s="175"/>
      <c r="G474" s="176">
        <f>ROUND(E474*F474,2)</f>
        <v>0</v>
      </c>
      <c r="H474" s="175"/>
      <c r="I474" s="176">
        <f>ROUND(E474*H474,2)</f>
        <v>0</v>
      </c>
      <c r="J474" s="175"/>
      <c r="K474" s="176">
        <f>ROUND(E474*J474,2)</f>
        <v>0</v>
      </c>
      <c r="L474" s="176">
        <v>21</v>
      </c>
      <c r="M474" s="176">
        <f>G474*(1+L474/100)</f>
        <v>0</v>
      </c>
      <c r="N474" s="176">
        <v>0</v>
      </c>
      <c r="O474" s="176">
        <f>ROUND(E474*N474,2)</f>
        <v>0</v>
      </c>
      <c r="P474" s="176">
        <v>0</v>
      </c>
      <c r="Q474" s="176">
        <f>ROUND(E474*P474,2)</f>
        <v>0</v>
      </c>
      <c r="R474" s="176" t="s">
        <v>577</v>
      </c>
      <c r="S474" s="176" t="s">
        <v>160</v>
      </c>
      <c r="T474" s="177" t="s">
        <v>160</v>
      </c>
      <c r="U474" s="156">
        <v>0</v>
      </c>
      <c r="V474" s="156">
        <f>ROUND(E474*U474,2)</f>
        <v>0</v>
      </c>
      <c r="W474" s="156"/>
      <c r="X474" s="156" t="s">
        <v>161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162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2" t="s">
        <v>593</v>
      </c>
      <c r="D475" s="160"/>
      <c r="E475" s="161">
        <v>150</v>
      </c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168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71">
        <v>119</v>
      </c>
      <c r="B476" s="172" t="s">
        <v>594</v>
      </c>
      <c r="C476" s="181" t="s">
        <v>595</v>
      </c>
      <c r="D476" s="173" t="s">
        <v>223</v>
      </c>
      <c r="E476" s="174">
        <v>61.046999999999997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21</v>
      </c>
      <c r="M476" s="176">
        <f>G476*(1+L476/100)</f>
        <v>0</v>
      </c>
      <c r="N476" s="176">
        <v>6.6600000000000001E-3</v>
      </c>
      <c r="O476" s="176">
        <f>ROUND(E476*N476,2)</f>
        <v>0.41</v>
      </c>
      <c r="P476" s="176">
        <v>2.4</v>
      </c>
      <c r="Q476" s="176">
        <f>ROUND(E476*P476,2)</f>
        <v>146.51</v>
      </c>
      <c r="R476" s="176"/>
      <c r="S476" s="176" t="s">
        <v>344</v>
      </c>
      <c r="T476" s="177" t="s">
        <v>345</v>
      </c>
      <c r="U476" s="156">
        <v>6.72</v>
      </c>
      <c r="V476" s="156">
        <f>ROUND(E476*U476,2)</f>
        <v>410.24</v>
      </c>
      <c r="W476" s="156"/>
      <c r="X476" s="156" t="s">
        <v>161</v>
      </c>
      <c r="Y476" s="147"/>
      <c r="Z476" s="147"/>
      <c r="AA476" s="147"/>
      <c r="AB476" s="147"/>
      <c r="AC476" s="147"/>
      <c r="AD476" s="147"/>
      <c r="AE476" s="147"/>
      <c r="AF476" s="147"/>
      <c r="AG476" s="147" t="s">
        <v>162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252" t="s">
        <v>596</v>
      </c>
      <c r="D477" s="253"/>
      <c r="E477" s="253"/>
      <c r="F477" s="253"/>
      <c r="G477" s="253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47"/>
      <c r="Z477" s="147"/>
      <c r="AA477" s="147"/>
      <c r="AB477" s="147"/>
      <c r="AC477" s="147"/>
      <c r="AD477" s="147"/>
      <c r="AE477" s="147"/>
      <c r="AF477" s="147"/>
      <c r="AG477" s="147" t="s">
        <v>166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254" t="s">
        <v>597</v>
      </c>
      <c r="D478" s="255"/>
      <c r="E478" s="255"/>
      <c r="F478" s="255"/>
      <c r="G478" s="255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47"/>
      <c r="Z478" s="147"/>
      <c r="AA478" s="147"/>
      <c r="AB478" s="147"/>
      <c r="AC478" s="147"/>
      <c r="AD478" s="147"/>
      <c r="AE478" s="147"/>
      <c r="AF478" s="147"/>
      <c r="AG478" s="147" t="s">
        <v>166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2" t="s">
        <v>598</v>
      </c>
      <c r="D479" s="160"/>
      <c r="E479" s="161">
        <v>39.270000000000003</v>
      </c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47"/>
      <c r="Z479" s="147"/>
      <c r="AA479" s="147"/>
      <c r="AB479" s="147"/>
      <c r="AC479" s="147"/>
      <c r="AD479" s="147"/>
      <c r="AE479" s="147"/>
      <c r="AF479" s="147"/>
      <c r="AG479" s="147" t="s">
        <v>168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182" t="s">
        <v>599</v>
      </c>
      <c r="D480" s="160"/>
      <c r="E480" s="161">
        <v>21.777000000000001</v>
      </c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47"/>
      <c r="Z480" s="147"/>
      <c r="AA480" s="147"/>
      <c r="AB480" s="147"/>
      <c r="AC480" s="147"/>
      <c r="AD480" s="147"/>
      <c r="AE480" s="147"/>
      <c r="AF480" s="147"/>
      <c r="AG480" s="147" t="s">
        <v>168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71">
        <v>120</v>
      </c>
      <c r="B481" s="172" t="s">
        <v>600</v>
      </c>
      <c r="C481" s="181" t="s">
        <v>601</v>
      </c>
      <c r="D481" s="173" t="s">
        <v>200</v>
      </c>
      <c r="E481" s="174">
        <v>60</v>
      </c>
      <c r="F481" s="175"/>
      <c r="G481" s="176">
        <f>ROUND(E481*F481,2)</f>
        <v>0</v>
      </c>
      <c r="H481" s="175"/>
      <c r="I481" s="176">
        <f>ROUND(E481*H481,2)</f>
        <v>0</v>
      </c>
      <c r="J481" s="175"/>
      <c r="K481" s="176">
        <f>ROUND(E481*J481,2)</f>
        <v>0</v>
      </c>
      <c r="L481" s="176">
        <v>21</v>
      </c>
      <c r="M481" s="176">
        <f>G481*(1+L481/100)</f>
        <v>0</v>
      </c>
      <c r="N481" s="176">
        <v>0</v>
      </c>
      <c r="O481" s="176">
        <f>ROUND(E481*N481,2)</f>
        <v>0</v>
      </c>
      <c r="P481" s="176">
        <v>0</v>
      </c>
      <c r="Q481" s="176">
        <f>ROUND(E481*P481,2)</f>
        <v>0</v>
      </c>
      <c r="R481" s="176" t="s">
        <v>602</v>
      </c>
      <c r="S481" s="176" t="s">
        <v>160</v>
      </c>
      <c r="T481" s="177" t="s">
        <v>160</v>
      </c>
      <c r="U481" s="156">
        <v>1</v>
      </c>
      <c r="V481" s="156">
        <f>ROUND(E481*U481,2)</f>
        <v>60</v>
      </c>
      <c r="W481" s="156"/>
      <c r="X481" s="156" t="s">
        <v>603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604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252" t="s">
        <v>605</v>
      </c>
      <c r="D482" s="253"/>
      <c r="E482" s="253"/>
      <c r="F482" s="253"/>
      <c r="G482" s="253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47"/>
      <c r="Z482" s="147"/>
      <c r="AA482" s="147"/>
      <c r="AB482" s="147"/>
      <c r="AC482" s="147"/>
      <c r="AD482" s="147"/>
      <c r="AE482" s="147"/>
      <c r="AF482" s="147"/>
      <c r="AG482" s="147" t="s">
        <v>166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2" t="s">
        <v>606</v>
      </c>
      <c r="D483" s="160"/>
      <c r="E483" s="161">
        <v>60</v>
      </c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47"/>
      <c r="Z483" s="147"/>
      <c r="AA483" s="147"/>
      <c r="AB483" s="147"/>
      <c r="AC483" s="147"/>
      <c r="AD483" s="147"/>
      <c r="AE483" s="147"/>
      <c r="AF483" s="147"/>
      <c r="AG483" s="147" t="s">
        <v>168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x14ac:dyDescent="0.2">
      <c r="A484" s="165" t="s">
        <v>154</v>
      </c>
      <c r="B484" s="166" t="s">
        <v>92</v>
      </c>
      <c r="C484" s="180" t="s">
        <v>93</v>
      </c>
      <c r="D484" s="167"/>
      <c r="E484" s="168"/>
      <c r="F484" s="169"/>
      <c r="G484" s="169">
        <f>SUMIF(AG485:AG492,"&lt;&gt;NOR",G485:G492)</f>
        <v>0</v>
      </c>
      <c r="H484" s="169"/>
      <c r="I484" s="169">
        <f>SUM(I485:I492)</f>
        <v>0</v>
      </c>
      <c r="J484" s="169"/>
      <c r="K484" s="169">
        <f>SUM(K485:K492)</f>
        <v>0</v>
      </c>
      <c r="L484" s="169"/>
      <c r="M484" s="169">
        <f>SUM(M485:M492)</f>
        <v>0</v>
      </c>
      <c r="N484" s="169"/>
      <c r="O484" s="169">
        <f>SUM(O485:O492)</f>
        <v>0</v>
      </c>
      <c r="P484" s="169"/>
      <c r="Q484" s="169">
        <f>SUM(Q485:Q492)</f>
        <v>10.99</v>
      </c>
      <c r="R484" s="169"/>
      <c r="S484" s="169"/>
      <c r="T484" s="170"/>
      <c r="U484" s="164"/>
      <c r="V484" s="164">
        <f>SUM(V485:V492)</f>
        <v>76.489999999999995</v>
      </c>
      <c r="W484" s="164"/>
      <c r="X484" s="164"/>
      <c r="AG484" t="s">
        <v>155</v>
      </c>
    </row>
    <row r="485" spans="1:60" ht="22.5" outlineLevel="1" x14ac:dyDescent="0.2">
      <c r="A485" s="171">
        <v>121</v>
      </c>
      <c r="B485" s="172" t="s">
        <v>607</v>
      </c>
      <c r="C485" s="181" t="s">
        <v>608</v>
      </c>
      <c r="D485" s="173" t="s">
        <v>223</v>
      </c>
      <c r="E485" s="174">
        <v>1.7480199999999999</v>
      </c>
      <c r="F485" s="175"/>
      <c r="G485" s="176">
        <f>ROUND(E485*F485,2)</f>
        <v>0</v>
      </c>
      <c r="H485" s="175"/>
      <c r="I485" s="176">
        <f>ROUND(E485*H485,2)</f>
        <v>0</v>
      </c>
      <c r="J485" s="175"/>
      <c r="K485" s="176">
        <f>ROUND(E485*J485,2)</f>
        <v>0</v>
      </c>
      <c r="L485" s="176">
        <v>21</v>
      </c>
      <c r="M485" s="176">
        <f>G485*(1+L485/100)</f>
        <v>0</v>
      </c>
      <c r="N485" s="176">
        <v>2E-3</v>
      </c>
      <c r="O485" s="176">
        <f>ROUND(E485*N485,2)</f>
        <v>0</v>
      </c>
      <c r="P485" s="176">
        <v>1.8049999999999999</v>
      </c>
      <c r="Q485" s="176">
        <f>ROUND(E485*P485,2)</f>
        <v>3.16</v>
      </c>
      <c r="R485" s="176" t="s">
        <v>609</v>
      </c>
      <c r="S485" s="176" t="s">
        <v>160</v>
      </c>
      <c r="T485" s="177" t="s">
        <v>160</v>
      </c>
      <c r="U485" s="156">
        <v>3.46</v>
      </c>
      <c r="V485" s="156">
        <f>ROUND(E485*U485,2)</f>
        <v>6.05</v>
      </c>
      <c r="W485" s="156"/>
      <c r="X485" s="156" t="s">
        <v>161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162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252" t="s">
        <v>165</v>
      </c>
      <c r="D486" s="253"/>
      <c r="E486" s="253"/>
      <c r="F486" s="253"/>
      <c r="G486" s="253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166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254" t="s">
        <v>610</v>
      </c>
      <c r="D487" s="255"/>
      <c r="E487" s="255"/>
      <c r="F487" s="255"/>
      <c r="G487" s="255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47"/>
      <c r="Z487" s="147"/>
      <c r="AA487" s="147"/>
      <c r="AB487" s="147"/>
      <c r="AC487" s="147"/>
      <c r="AD487" s="147"/>
      <c r="AE487" s="147"/>
      <c r="AF487" s="147"/>
      <c r="AG487" s="147" t="s">
        <v>166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1" x14ac:dyDescent="0.2">
      <c r="A488" s="154"/>
      <c r="B488" s="155"/>
      <c r="C488" s="182" t="s">
        <v>611</v>
      </c>
      <c r="D488" s="160"/>
      <c r="E488" s="161">
        <v>1.7480199999999999</v>
      </c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47"/>
      <c r="Z488" s="147"/>
      <c r="AA488" s="147"/>
      <c r="AB488" s="147"/>
      <c r="AC488" s="147"/>
      <c r="AD488" s="147"/>
      <c r="AE488" s="147"/>
      <c r="AF488" s="147"/>
      <c r="AG488" s="147" t="s">
        <v>168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71">
        <v>122</v>
      </c>
      <c r="B489" s="172" t="s">
        <v>612</v>
      </c>
      <c r="C489" s="181" t="s">
        <v>613</v>
      </c>
      <c r="D489" s="173" t="s">
        <v>223</v>
      </c>
      <c r="E489" s="174">
        <v>3.25</v>
      </c>
      <c r="F489" s="175"/>
      <c r="G489" s="176">
        <f>ROUND(E489*F489,2)</f>
        <v>0</v>
      </c>
      <c r="H489" s="175"/>
      <c r="I489" s="176">
        <f>ROUND(E489*H489,2)</f>
        <v>0</v>
      </c>
      <c r="J489" s="175"/>
      <c r="K489" s="176">
        <f>ROUND(E489*J489,2)</f>
        <v>0</v>
      </c>
      <c r="L489" s="176">
        <v>21</v>
      </c>
      <c r="M489" s="176">
        <f>G489*(1+L489/100)</f>
        <v>0</v>
      </c>
      <c r="N489" s="176">
        <v>1.31E-3</v>
      </c>
      <c r="O489" s="176">
        <f>ROUND(E489*N489,2)</f>
        <v>0</v>
      </c>
      <c r="P489" s="176">
        <v>2.41</v>
      </c>
      <c r="Q489" s="176">
        <f>ROUND(E489*P489,2)</f>
        <v>7.83</v>
      </c>
      <c r="R489" s="176" t="s">
        <v>609</v>
      </c>
      <c r="S489" s="176" t="s">
        <v>160</v>
      </c>
      <c r="T489" s="177" t="s">
        <v>160</v>
      </c>
      <c r="U489" s="156">
        <v>21.672999999999998</v>
      </c>
      <c r="V489" s="156">
        <f>ROUND(E489*U489,2)</f>
        <v>70.44</v>
      </c>
      <c r="W489" s="156"/>
      <c r="X489" s="156" t="s">
        <v>161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162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252" t="s">
        <v>165</v>
      </c>
      <c r="D490" s="253"/>
      <c r="E490" s="253"/>
      <c r="F490" s="253"/>
      <c r="G490" s="253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166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254" t="s">
        <v>614</v>
      </c>
      <c r="D491" s="255"/>
      <c r="E491" s="255"/>
      <c r="F491" s="255"/>
      <c r="G491" s="255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47"/>
      <c r="Z491" s="147"/>
      <c r="AA491" s="147"/>
      <c r="AB491" s="147"/>
      <c r="AC491" s="147"/>
      <c r="AD491" s="147"/>
      <c r="AE491" s="147"/>
      <c r="AF491" s="147"/>
      <c r="AG491" s="147" t="s">
        <v>166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2" t="s">
        <v>615</v>
      </c>
      <c r="D492" s="160"/>
      <c r="E492" s="161">
        <v>3.25</v>
      </c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47"/>
      <c r="Z492" s="147"/>
      <c r="AA492" s="147"/>
      <c r="AB492" s="147"/>
      <c r="AC492" s="147"/>
      <c r="AD492" s="147"/>
      <c r="AE492" s="147"/>
      <c r="AF492" s="147"/>
      <c r="AG492" s="147" t="s">
        <v>168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x14ac:dyDescent="0.2">
      <c r="A493" s="165" t="s">
        <v>154</v>
      </c>
      <c r="B493" s="166" t="s">
        <v>96</v>
      </c>
      <c r="C493" s="180" t="s">
        <v>97</v>
      </c>
      <c r="D493" s="167"/>
      <c r="E493" s="168"/>
      <c r="F493" s="169"/>
      <c r="G493" s="169">
        <f>SUMIF(AG494:AG514,"&lt;&gt;NOR",G494:G514)</f>
        <v>0</v>
      </c>
      <c r="H493" s="169"/>
      <c r="I493" s="169">
        <f>SUM(I494:I514)</f>
        <v>0</v>
      </c>
      <c r="J493" s="169"/>
      <c r="K493" s="169">
        <f>SUM(K494:K514)</f>
        <v>0</v>
      </c>
      <c r="L493" s="169"/>
      <c r="M493" s="169">
        <f>SUM(M494:M514)</f>
        <v>0</v>
      </c>
      <c r="N493" s="169"/>
      <c r="O493" s="169">
        <f>SUM(O494:O514)</f>
        <v>0.14000000000000001</v>
      </c>
      <c r="P493" s="169"/>
      <c r="Q493" s="169">
        <f>SUM(Q494:Q514)</f>
        <v>4.55</v>
      </c>
      <c r="R493" s="169"/>
      <c r="S493" s="169"/>
      <c r="T493" s="170"/>
      <c r="U493" s="164"/>
      <c r="V493" s="164">
        <f>SUM(V494:V514)</f>
        <v>28.87</v>
      </c>
      <c r="W493" s="164"/>
      <c r="X493" s="164"/>
      <c r="AG493" t="s">
        <v>155</v>
      </c>
    </row>
    <row r="494" spans="1:60" ht="33.75" outlineLevel="1" x14ac:dyDescent="0.2">
      <c r="A494" s="171">
        <v>123</v>
      </c>
      <c r="B494" s="172" t="s">
        <v>616</v>
      </c>
      <c r="C494" s="181" t="s">
        <v>617</v>
      </c>
      <c r="D494" s="173" t="s">
        <v>158</v>
      </c>
      <c r="E494" s="174">
        <v>12.5</v>
      </c>
      <c r="F494" s="175"/>
      <c r="G494" s="176">
        <f>ROUND(E494*F494,2)</f>
        <v>0</v>
      </c>
      <c r="H494" s="175"/>
      <c r="I494" s="176">
        <f>ROUND(E494*H494,2)</f>
        <v>0</v>
      </c>
      <c r="J494" s="175"/>
      <c r="K494" s="176">
        <f>ROUND(E494*J494,2)</f>
        <v>0</v>
      </c>
      <c r="L494" s="176">
        <v>21</v>
      </c>
      <c r="M494" s="176">
        <f>G494*(1+L494/100)</f>
        <v>0</v>
      </c>
      <c r="N494" s="176">
        <v>5.1999999999999995E-4</v>
      </c>
      <c r="O494" s="176">
        <f>ROUND(E494*N494,2)</f>
        <v>0.01</v>
      </c>
      <c r="P494" s="176">
        <v>0</v>
      </c>
      <c r="Q494" s="176">
        <f>ROUND(E494*P494,2)</f>
        <v>0</v>
      </c>
      <c r="R494" s="176" t="s">
        <v>618</v>
      </c>
      <c r="S494" s="176" t="s">
        <v>160</v>
      </c>
      <c r="T494" s="177" t="s">
        <v>160</v>
      </c>
      <c r="U494" s="156">
        <v>4.9000000000000002E-2</v>
      </c>
      <c r="V494" s="156">
        <f>ROUND(E494*U494,2)</f>
        <v>0.61</v>
      </c>
      <c r="W494" s="156"/>
      <c r="X494" s="156" t="s">
        <v>161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162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252" t="s">
        <v>619</v>
      </c>
      <c r="D495" s="253"/>
      <c r="E495" s="253"/>
      <c r="F495" s="253"/>
      <c r="G495" s="253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47"/>
      <c r="Z495" s="147"/>
      <c r="AA495" s="147"/>
      <c r="AB495" s="147"/>
      <c r="AC495" s="147"/>
      <c r="AD495" s="147"/>
      <c r="AE495" s="147"/>
      <c r="AF495" s="147"/>
      <c r="AG495" s="147" t="s">
        <v>166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2" t="s">
        <v>620</v>
      </c>
      <c r="D496" s="160"/>
      <c r="E496" s="161">
        <v>12.5</v>
      </c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47"/>
      <c r="Z496" s="147"/>
      <c r="AA496" s="147"/>
      <c r="AB496" s="147"/>
      <c r="AC496" s="147"/>
      <c r="AD496" s="147"/>
      <c r="AE496" s="147"/>
      <c r="AF496" s="147"/>
      <c r="AG496" s="147" t="s">
        <v>168</v>
      </c>
      <c r="AH496" s="147">
        <v>5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ht="22.5" outlineLevel="1" x14ac:dyDescent="0.2">
      <c r="A497" s="171">
        <v>124</v>
      </c>
      <c r="B497" s="172" t="s">
        <v>621</v>
      </c>
      <c r="C497" s="181" t="s">
        <v>622</v>
      </c>
      <c r="D497" s="173" t="s">
        <v>158</v>
      </c>
      <c r="E497" s="174">
        <v>12.5</v>
      </c>
      <c r="F497" s="175"/>
      <c r="G497" s="176">
        <f>ROUND(E497*F497,2)</f>
        <v>0</v>
      </c>
      <c r="H497" s="175"/>
      <c r="I497" s="176">
        <f>ROUND(E497*H497,2)</f>
        <v>0</v>
      </c>
      <c r="J497" s="175"/>
      <c r="K497" s="176">
        <f>ROUND(E497*J497,2)</f>
        <v>0</v>
      </c>
      <c r="L497" s="176">
        <v>21</v>
      </c>
      <c r="M497" s="176">
        <f>G497*(1+L497/100)</f>
        <v>0</v>
      </c>
      <c r="N497" s="176">
        <v>1.03E-2</v>
      </c>
      <c r="O497" s="176">
        <f>ROUND(E497*N497,2)</f>
        <v>0.13</v>
      </c>
      <c r="P497" s="176">
        <v>0</v>
      </c>
      <c r="Q497" s="176">
        <f>ROUND(E497*P497,2)</f>
        <v>0</v>
      </c>
      <c r="R497" s="176" t="s">
        <v>618</v>
      </c>
      <c r="S497" s="176" t="s">
        <v>160</v>
      </c>
      <c r="T497" s="177" t="s">
        <v>160</v>
      </c>
      <c r="U497" s="156">
        <v>0.53200000000000003</v>
      </c>
      <c r="V497" s="156">
        <f>ROUND(E497*U497,2)</f>
        <v>6.65</v>
      </c>
      <c r="W497" s="156"/>
      <c r="X497" s="156" t="s">
        <v>161</v>
      </c>
      <c r="Y497" s="147"/>
      <c r="Z497" s="147"/>
      <c r="AA497" s="147"/>
      <c r="AB497" s="147"/>
      <c r="AC497" s="147"/>
      <c r="AD497" s="147"/>
      <c r="AE497" s="147"/>
      <c r="AF497" s="147"/>
      <c r="AG497" s="147" t="s">
        <v>162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252" t="s">
        <v>619</v>
      </c>
      <c r="D498" s="253"/>
      <c r="E498" s="253"/>
      <c r="F498" s="253"/>
      <c r="G498" s="253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166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182" t="s">
        <v>620</v>
      </c>
      <c r="D499" s="160"/>
      <c r="E499" s="161">
        <v>12.5</v>
      </c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47"/>
      <c r="Z499" s="147"/>
      <c r="AA499" s="147"/>
      <c r="AB499" s="147"/>
      <c r="AC499" s="147"/>
      <c r="AD499" s="147"/>
      <c r="AE499" s="147"/>
      <c r="AF499" s="147"/>
      <c r="AG499" s="147" t="s">
        <v>168</v>
      </c>
      <c r="AH499" s="147">
        <v>5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71">
        <v>125</v>
      </c>
      <c r="B500" s="172" t="s">
        <v>623</v>
      </c>
      <c r="C500" s="181" t="s">
        <v>624</v>
      </c>
      <c r="D500" s="173" t="s">
        <v>158</v>
      </c>
      <c r="E500" s="174">
        <v>381.69</v>
      </c>
      <c r="F500" s="175"/>
      <c r="G500" s="176">
        <f>ROUND(E500*F500,2)</f>
        <v>0</v>
      </c>
      <c r="H500" s="175"/>
      <c r="I500" s="176">
        <f>ROUND(E500*H500,2)</f>
        <v>0</v>
      </c>
      <c r="J500" s="175"/>
      <c r="K500" s="176">
        <f>ROUND(E500*J500,2)</f>
        <v>0</v>
      </c>
      <c r="L500" s="176">
        <v>21</v>
      </c>
      <c r="M500" s="176">
        <f>G500*(1+L500/100)</f>
        <v>0</v>
      </c>
      <c r="N500" s="176">
        <v>0</v>
      </c>
      <c r="O500" s="176">
        <f>ROUND(E500*N500,2)</f>
        <v>0</v>
      </c>
      <c r="P500" s="176">
        <v>9.7400000000000004E-3</v>
      </c>
      <c r="Q500" s="176">
        <f>ROUND(E500*P500,2)</f>
        <v>3.72</v>
      </c>
      <c r="R500" s="176" t="s">
        <v>618</v>
      </c>
      <c r="S500" s="176" t="s">
        <v>160</v>
      </c>
      <c r="T500" s="177" t="s">
        <v>160</v>
      </c>
      <c r="U500" s="156">
        <v>4.3999999999999997E-2</v>
      </c>
      <c r="V500" s="156">
        <f>ROUND(E500*U500,2)</f>
        <v>16.79</v>
      </c>
      <c r="W500" s="156"/>
      <c r="X500" s="156" t="s">
        <v>161</v>
      </c>
      <c r="Y500" s="147"/>
      <c r="Z500" s="147"/>
      <c r="AA500" s="147"/>
      <c r="AB500" s="147"/>
      <c r="AC500" s="147"/>
      <c r="AD500" s="147"/>
      <c r="AE500" s="147"/>
      <c r="AF500" s="147"/>
      <c r="AG500" s="147" t="s">
        <v>162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252" t="s">
        <v>625</v>
      </c>
      <c r="D501" s="253"/>
      <c r="E501" s="253"/>
      <c r="F501" s="253"/>
      <c r="G501" s="253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47"/>
      <c r="Z501" s="147"/>
      <c r="AA501" s="147"/>
      <c r="AB501" s="147"/>
      <c r="AC501" s="147"/>
      <c r="AD501" s="147"/>
      <c r="AE501" s="147"/>
      <c r="AF501" s="147"/>
      <c r="AG501" s="147" t="s">
        <v>166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254" t="s">
        <v>626</v>
      </c>
      <c r="D502" s="255"/>
      <c r="E502" s="255"/>
      <c r="F502" s="255"/>
      <c r="G502" s="255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47"/>
      <c r="Z502" s="147"/>
      <c r="AA502" s="147"/>
      <c r="AB502" s="147"/>
      <c r="AC502" s="147"/>
      <c r="AD502" s="147"/>
      <c r="AE502" s="147"/>
      <c r="AF502" s="147"/>
      <c r="AG502" s="147" t="s">
        <v>166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54"/>
      <c r="B503" s="155"/>
      <c r="C503" s="182" t="s">
        <v>627</v>
      </c>
      <c r="D503" s="160"/>
      <c r="E503" s="161">
        <v>381.69</v>
      </c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47"/>
      <c r="Z503" s="147"/>
      <c r="AA503" s="147"/>
      <c r="AB503" s="147"/>
      <c r="AC503" s="147"/>
      <c r="AD503" s="147"/>
      <c r="AE503" s="147"/>
      <c r="AF503" s="147"/>
      <c r="AG503" s="147" t="s">
        <v>168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71">
        <v>126</v>
      </c>
      <c r="B504" s="172" t="s">
        <v>628</v>
      </c>
      <c r="C504" s="181" t="s">
        <v>629</v>
      </c>
      <c r="D504" s="173" t="s">
        <v>158</v>
      </c>
      <c r="E504" s="174">
        <v>80.599999999999994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21</v>
      </c>
      <c r="M504" s="176">
        <f>G504*(1+L504/100)</f>
        <v>0</v>
      </c>
      <c r="N504" s="176">
        <v>0</v>
      </c>
      <c r="O504" s="176">
        <f>ROUND(E504*N504,2)</f>
        <v>0</v>
      </c>
      <c r="P504" s="176">
        <v>1.03E-2</v>
      </c>
      <c r="Q504" s="176">
        <f>ROUND(E504*P504,2)</f>
        <v>0.83</v>
      </c>
      <c r="R504" s="176" t="s">
        <v>618</v>
      </c>
      <c r="S504" s="176" t="s">
        <v>160</v>
      </c>
      <c r="T504" s="177" t="s">
        <v>160</v>
      </c>
      <c r="U504" s="156">
        <v>4.4999999999999998E-2</v>
      </c>
      <c r="V504" s="156">
        <f>ROUND(E504*U504,2)</f>
        <v>3.63</v>
      </c>
      <c r="W504" s="156"/>
      <c r="X504" s="156" t="s">
        <v>161</v>
      </c>
      <c r="Y504" s="147"/>
      <c r="Z504" s="147"/>
      <c r="AA504" s="147"/>
      <c r="AB504" s="147"/>
      <c r="AC504" s="147"/>
      <c r="AD504" s="147"/>
      <c r="AE504" s="147"/>
      <c r="AF504" s="147"/>
      <c r="AG504" s="147" t="s">
        <v>162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252" t="s">
        <v>625</v>
      </c>
      <c r="D505" s="253"/>
      <c r="E505" s="253"/>
      <c r="F505" s="253"/>
      <c r="G505" s="253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47"/>
      <c r="Z505" s="147"/>
      <c r="AA505" s="147"/>
      <c r="AB505" s="147"/>
      <c r="AC505" s="147"/>
      <c r="AD505" s="147"/>
      <c r="AE505" s="147"/>
      <c r="AF505" s="147"/>
      <c r="AG505" s="147" t="s">
        <v>166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254" t="s">
        <v>630</v>
      </c>
      <c r="D506" s="255"/>
      <c r="E506" s="255"/>
      <c r="F506" s="255"/>
      <c r="G506" s="255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47"/>
      <c r="Z506" s="147"/>
      <c r="AA506" s="147"/>
      <c r="AB506" s="147"/>
      <c r="AC506" s="147"/>
      <c r="AD506" s="147"/>
      <c r="AE506" s="147"/>
      <c r="AF506" s="147"/>
      <c r="AG506" s="147" t="s">
        <v>166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78" t="str">
        <f>C506</f>
        <v>Odstranění svislé stávající hydroziolace tělesa topného kanálu, šachet, míst prostupů do napojovaných objektů a šachty Š3.</v>
      </c>
      <c r="BB506" s="147"/>
      <c r="BC506" s="147"/>
      <c r="BD506" s="147"/>
      <c r="BE506" s="147"/>
      <c r="BF506" s="147"/>
      <c r="BG506" s="147"/>
      <c r="BH506" s="147"/>
    </row>
    <row r="507" spans="1:60" ht="22.5" outlineLevel="1" x14ac:dyDescent="0.2">
      <c r="A507" s="154"/>
      <c r="B507" s="155"/>
      <c r="C507" s="182" t="s">
        <v>631</v>
      </c>
      <c r="D507" s="160"/>
      <c r="E507" s="161">
        <v>68.099999999999994</v>
      </c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47"/>
      <c r="Z507" s="147"/>
      <c r="AA507" s="147"/>
      <c r="AB507" s="147"/>
      <c r="AC507" s="147"/>
      <c r="AD507" s="147"/>
      <c r="AE507" s="147"/>
      <c r="AF507" s="147"/>
      <c r="AG507" s="147" t="s">
        <v>168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2" t="s">
        <v>632</v>
      </c>
      <c r="D508" s="160"/>
      <c r="E508" s="161">
        <v>12.5</v>
      </c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47"/>
      <c r="Z508" s="147"/>
      <c r="AA508" s="147"/>
      <c r="AB508" s="147"/>
      <c r="AC508" s="147"/>
      <c r="AD508" s="147"/>
      <c r="AE508" s="147"/>
      <c r="AF508" s="147"/>
      <c r="AG508" s="147" t="s">
        <v>168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71">
        <v>127</v>
      </c>
      <c r="B509" s="172" t="s">
        <v>633</v>
      </c>
      <c r="C509" s="181" t="s">
        <v>634</v>
      </c>
      <c r="D509" s="173" t="s">
        <v>158</v>
      </c>
      <c r="E509" s="174">
        <v>12.5</v>
      </c>
      <c r="F509" s="175"/>
      <c r="G509" s="176">
        <f>ROUND(E509*F509,2)</f>
        <v>0</v>
      </c>
      <c r="H509" s="175"/>
      <c r="I509" s="176">
        <f>ROUND(E509*H509,2)</f>
        <v>0</v>
      </c>
      <c r="J509" s="175"/>
      <c r="K509" s="176">
        <f>ROUND(E509*J509,2)</f>
        <v>0</v>
      </c>
      <c r="L509" s="176">
        <v>21</v>
      </c>
      <c r="M509" s="176">
        <f>G509*(1+L509/100)</f>
        <v>0</v>
      </c>
      <c r="N509" s="176">
        <v>2.2000000000000001E-4</v>
      </c>
      <c r="O509" s="176">
        <f>ROUND(E509*N509,2)</f>
        <v>0</v>
      </c>
      <c r="P509" s="176">
        <v>0</v>
      </c>
      <c r="Q509" s="176">
        <f>ROUND(E509*P509,2)</f>
        <v>0</v>
      </c>
      <c r="R509" s="176" t="s">
        <v>618</v>
      </c>
      <c r="S509" s="176" t="s">
        <v>160</v>
      </c>
      <c r="T509" s="177" t="s">
        <v>160</v>
      </c>
      <c r="U509" s="156">
        <v>9.5000000000000001E-2</v>
      </c>
      <c r="V509" s="156">
        <f>ROUND(E509*U509,2)</f>
        <v>1.19</v>
      </c>
      <c r="W509" s="156"/>
      <c r="X509" s="156" t="s">
        <v>161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162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252" t="s">
        <v>619</v>
      </c>
      <c r="D510" s="253"/>
      <c r="E510" s="253"/>
      <c r="F510" s="253"/>
      <c r="G510" s="253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47"/>
      <c r="Z510" s="147"/>
      <c r="AA510" s="147"/>
      <c r="AB510" s="147"/>
      <c r="AC510" s="147"/>
      <c r="AD510" s="147"/>
      <c r="AE510" s="147"/>
      <c r="AF510" s="147"/>
      <c r="AG510" s="147" t="s">
        <v>166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2" t="s">
        <v>542</v>
      </c>
      <c r="D511" s="160"/>
      <c r="E511" s="161">
        <v>12.5</v>
      </c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47"/>
      <c r="Z511" s="147"/>
      <c r="AA511" s="147"/>
      <c r="AB511" s="147"/>
      <c r="AC511" s="147"/>
      <c r="AD511" s="147"/>
      <c r="AE511" s="147"/>
      <c r="AF511" s="147"/>
      <c r="AG511" s="147" t="s">
        <v>168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71">
        <v>128</v>
      </c>
      <c r="B512" s="172" t="s">
        <v>635</v>
      </c>
      <c r="C512" s="181" t="s">
        <v>636</v>
      </c>
      <c r="D512" s="173" t="s">
        <v>383</v>
      </c>
      <c r="E512" s="174">
        <v>5</v>
      </c>
      <c r="F512" s="175"/>
      <c r="G512" s="176">
        <f>ROUND(E512*F512,2)</f>
        <v>0</v>
      </c>
      <c r="H512" s="175"/>
      <c r="I512" s="176">
        <f>ROUND(E512*H512,2)</f>
        <v>0</v>
      </c>
      <c r="J512" s="175"/>
      <c r="K512" s="176">
        <f>ROUND(E512*J512,2)</f>
        <v>0</v>
      </c>
      <c r="L512" s="176">
        <v>21</v>
      </c>
      <c r="M512" s="176">
        <f>G512*(1+L512/100)</f>
        <v>0</v>
      </c>
      <c r="N512" s="176">
        <v>0</v>
      </c>
      <c r="O512" s="176">
        <f>ROUND(E512*N512,2)</f>
        <v>0</v>
      </c>
      <c r="P512" s="176">
        <v>0</v>
      </c>
      <c r="Q512" s="176">
        <f>ROUND(E512*P512,2)</f>
        <v>0</v>
      </c>
      <c r="R512" s="176"/>
      <c r="S512" s="176" t="s">
        <v>344</v>
      </c>
      <c r="T512" s="177" t="s">
        <v>345</v>
      </c>
      <c r="U512" s="156">
        <v>0</v>
      </c>
      <c r="V512" s="156">
        <f>ROUND(E512*U512,2)</f>
        <v>0</v>
      </c>
      <c r="W512" s="156"/>
      <c r="X512" s="156" t="s">
        <v>161</v>
      </c>
      <c r="Y512" s="147"/>
      <c r="Z512" s="147"/>
      <c r="AA512" s="147"/>
      <c r="AB512" s="147"/>
      <c r="AC512" s="147"/>
      <c r="AD512" s="147"/>
      <c r="AE512" s="147"/>
      <c r="AF512" s="147"/>
      <c r="AG512" s="147" t="s">
        <v>162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252" t="s">
        <v>619</v>
      </c>
      <c r="D513" s="253"/>
      <c r="E513" s="253"/>
      <c r="F513" s="253"/>
      <c r="G513" s="253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47"/>
      <c r="Z513" s="147"/>
      <c r="AA513" s="147"/>
      <c r="AB513" s="147"/>
      <c r="AC513" s="147"/>
      <c r="AD513" s="147"/>
      <c r="AE513" s="147"/>
      <c r="AF513" s="147"/>
      <c r="AG513" s="147" t="s">
        <v>166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2" t="s">
        <v>74</v>
      </c>
      <c r="D514" s="160"/>
      <c r="E514" s="161">
        <v>5</v>
      </c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47"/>
      <c r="Z514" s="147"/>
      <c r="AA514" s="147"/>
      <c r="AB514" s="147"/>
      <c r="AC514" s="147"/>
      <c r="AD514" s="147"/>
      <c r="AE514" s="147"/>
      <c r="AF514" s="147"/>
      <c r="AG514" s="147" t="s">
        <v>168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x14ac:dyDescent="0.2">
      <c r="A515" s="165" t="s">
        <v>154</v>
      </c>
      <c r="B515" s="166" t="s">
        <v>106</v>
      </c>
      <c r="C515" s="180" t="s">
        <v>107</v>
      </c>
      <c r="D515" s="167"/>
      <c r="E515" s="168"/>
      <c r="F515" s="169"/>
      <c r="G515" s="169">
        <f>SUMIF(AG516:AG528,"&lt;&gt;NOR",G516:G528)</f>
        <v>0</v>
      </c>
      <c r="H515" s="169"/>
      <c r="I515" s="169">
        <f>SUM(I516:I528)</f>
        <v>0</v>
      </c>
      <c r="J515" s="169"/>
      <c r="K515" s="169">
        <f>SUM(K516:K528)</f>
        <v>0</v>
      </c>
      <c r="L515" s="169"/>
      <c r="M515" s="169">
        <f>SUM(M516:M528)</f>
        <v>0</v>
      </c>
      <c r="N515" s="169"/>
      <c r="O515" s="169">
        <f>SUM(O516:O528)</f>
        <v>0</v>
      </c>
      <c r="P515" s="169"/>
      <c r="Q515" s="169">
        <f>SUM(Q516:Q528)</f>
        <v>0</v>
      </c>
      <c r="R515" s="169"/>
      <c r="S515" s="169"/>
      <c r="T515" s="170"/>
      <c r="U515" s="164"/>
      <c r="V515" s="164">
        <f>SUM(V516:V528)</f>
        <v>4.5</v>
      </c>
      <c r="W515" s="164"/>
      <c r="X515" s="164"/>
      <c r="AG515" t="s">
        <v>155</v>
      </c>
    </row>
    <row r="516" spans="1:60" outlineLevel="1" x14ac:dyDescent="0.2">
      <c r="A516" s="171">
        <v>129</v>
      </c>
      <c r="B516" s="172" t="s">
        <v>637</v>
      </c>
      <c r="C516" s="181" t="s">
        <v>638</v>
      </c>
      <c r="D516" s="173" t="s">
        <v>352</v>
      </c>
      <c r="E516" s="174">
        <v>45</v>
      </c>
      <c r="F516" s="175"/>
      <c r="G516" s="176">
        <f>ROUND(E516*F516,2)</f>
        <v>0</v>
      </c>
      <c r="H516" s="175"/>
      <c r="I516" s="176">
        <f>ROUND(E516*H516,2)</f>
        <v>0</v>
      </c>
      <c r="J516" s="175"/>
      <c r="K516" s="176">
        <f>ROUND(E516*J516,2)</f>
        <v>0</v>
      </c>
      <c r="L516" s="176">
        <v>21</v>
      </c>
      <c r="M516" s="176">
        <f>G516*(1+L516/100)</f>
        <v>0</v>
      </c>
      <c r="N516" s="176">
        <v>5.0000000000000002E-5</v>
      </c>
      <c r="O516" s="176">
        <f>ROUND(E516*N516,2)</f>
        <v>0</v>
      </c>
      <c r="P516" s="176">
        <v>0</v>
      </c>
      <c r="Q516" s="176">
        <f>ROUND(E516*P516,2)</f>
        <v>0</v>
      </c>
      <c r="R516" s="176" t="s">
        <v>639</v>
      </c>
      <c r="S516" s="176" t="s">
        <v>160</v>
      </c>
      <c r="T516" s="177" t="s">
        <v>160</v>
      </c>
      <c r="U516" s="156">
        <v>0.1</v>
      </c>
      <c r="V516" s="156">
        <f>ROUND(E516*U516,2)</f>
        <v>4.5</v>
      </c>
      <c r="W516" s="156"/>
      <c r="X516" s="156" t="s">
        <v>161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162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252" t="s">
        <v>625</v>
      </c>
      <c r="D517" s="253"/>
      <c r="E517" s="253"/>
      <c r="F517" s="253"/>
      <c r="G517" s="253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47"/>
      <c r="Z517" s="147"/>
      <c r="AA517" s="147"/>
      <c r="AB517" s="147"/>
      <c r="AC517" s="147"/>
      <c r="AD517" s="147"/>
      <c r="AE517" s="147"/>
      <c r="AF517" s="147"/>
      <c r="AG517" s="147" t="s">
        <v>166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1" x14ac:dyDescent="0.2">
      <c r="A518" s="154"/>
      <c r="B518" s="155"/>
      <c r="C518" s="254" t="s">
        <v>640</v>
      </c>
      <c r="D518" s="255"/>
      <c r="E518" s="255"/>
      <c r="F518" s="255"/>
      <c r="G518" s="255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47"/>
      <c r="Z518" s="147"/>
      <c r="AA518" s="147"/>
      <c r="AB518" s="147"/>
      <c r="AC518" s="147"/>
      <c r="AD518" s="147"/>
      <c r="AE518" s="147"/>
      <c r="AF518" s="147"/>
      <c r="AG518" s="147" t="s">
        <v>166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78" t="str">
        <f>C518</f>
        <v>Zhotovení pomocných a kotvících konstrukcí pro osazení nových šachetních žebříků, poklopů s rámy, kotvení uchycení trubních rozvodů a armatur v šachtách, apod.</v>
      </c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2" t="s">
        <v>641</v>
      </c>
      <c r="D519" s="160"/>
      <c r="E519" s="161">
        <v>45</v>
      </c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47"/>
      <c r="Z519" s="147"/>
      <c r="AA519" s="147"/>
      <c r="AB519" s="147"/>
      <c r="AC519" s="147"/>
      <c r="AD519" s="147"/>
      <c r="AE519" s="147"/>
      <c r="AF519" s="147"/>
      <c r="AG519" s="147" t="s">
        <v>168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71">
        <v>130</v>
      </c>
      <c r="B520" s="172" t="s">
        <v>642</v>
      </c>
      <c r="C520" s="181" t="s">
        <v>643</v>
      </c>
      <c r="D520" s="173" t="s">
        <v>323</v>
      </c>
      <c r="E520" s="174">
        <v>2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21</v>
      </c>
      <c r="M520" s="176">
        <f>G520*(1+L520/100)</f>
        <v>0</v>
      </c>
      <c r="N520" s="176">
        <v>0</v>
      </c>
      <c r="O520" s="176">
        <f>ROUND(E520*N520,2)</f>
        <v>0</v>
      </c>
      <c r="P520" s="176">
        <v>0</v>
      </c>
      <c r="Q520" s="176">
        <f>ROUND(E520*P520,2)</f>
        <v>0</v>
      </c>
      <c r="R520" s="176"/>
      <c r="S520" s="176" t="s">
        <v>344</v>
      </c>
      <c r="T520" s="177" t="s">
        <v>345</v>
      </c>
      <c r="U520" s="156">
        <v>0</v>
      </c>
      <c r="V520" s="156">
        <f>ROUND(E520*U520,2)</f>
        <v>0</v>
      </c>
      <c r="W520" s="156"/>
      <c r="X520" s="156" t="s">
        <v>161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162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252" t="s">
        <v>644</v>
      </c>
      <c r="D521" s="253"/>
      <c r="E521" s="253"/>
      <c r="F521" s="253"/>
      <c r="G521" s="253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47"/>
      <c r="Z521" s="147"/>
      <c r="AA521" s="147"/>
      <c r="AB521" s="147"/>
      <c r="AC521" s="147"/>
      <c r="AD521" s="147"/>
      <c r="AE521" s="147"/>
      <c r="AF521" s="147"/>
      <c r="AG521" s="147" t="s">
        <v>166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254" t="s">
        <v>451</v>
      </c>
      <c r="D522" s="255"/>
      <c r="E522" s="255"/>
      <c r="F522" s="255"/>
      <c r="G522" s="255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47"/>
      <c r="Z522" s="147"/>
      <c r="AA522" s="147"/>
      <c r="AB522" s="147"/>
      <c r="AC522" s="147"/>
      <c r="AD522" s="147"/>
      <c r="AE522" s="147"/>
      <c r="AF522" s="147"/>
      <c r="AG522" s="147" t="s">
        <v>166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254" t="s">
        <v>645</v>
      </c>
      <c r="D523" s="255"/>
      <c r="E523" s="255"/>
      <c r="F523" s="255"/>
      <c r="G523" s="255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47"/>
      <c r="Z523" s="147"/>
      <c r="AA523" s="147"/>
      <c r="AB523" s="147"/>
      <c r="AC523" s="147"/>
      <c r="AD523" s="147"/>
      <c r="AE523" s="147"/>
      <c r="AF523" s="147"/>
      <c r="AG523" s="147" t="s">
        <v>166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2" t="s">
        <v>70</v>
      </c>
      <c r="D524" s="160"/>
      <c r="E524" s="161">
        <v>2</v>
      </c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47"/>
      <c r="Z524" s="147"/>
      <c r="AA524" s="147"/>
      <c r="AB524" s="147"/>
      <c r="AC524" s="147"/>
      <c r="AD524" s="147"/>
      <c r="AE524" s="147"/>
      <c r="AF524" s="147"/>
      <c r="AG524" s="147" t="s">
        <v>168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71">
        <v>131</v>
      </c>
      <c r="B525" s="172" t="s">
        <v>646</v>
      </c>
      <c r="C525" s="181" t="s">
        <v>647</v>
      </c>
      <c r="D525" s="173" t="s">
        <v>383</v>
      </c>
      <c r="E525" s="174">
        <v>1</v>
      </c>
      <c r="F525" s="175"/>
      <c r="G525" s="176">
        <f>ROUND(E525*F525,2)</f>
        <v>0</v>
      </c>
      <c r="H525" s="175"/>
      <c r="I525" s="176">
        <f>ROUND(E525*H525,2)</f>
        <v>0</v>
      </c>
      <c r="J525" s="175"/>
      <c r="K525" s="176">
        <f>ROUND(E525*J525,2)</f>
        <v>0</v>
      </c>
      <c r="L525" s="176">
        <v>21</v>
      </c>
      <c r="M525" s="176">
        <f>G525*(1+L525/100)</f>
        <v>0</v>
      </c>
      <c r="N525" s="176">
        <v>0</v>
      </c>
      <c r="O525" s="176">
        <f>ROUND(E525*N525,2)</f>
        <v>0</v>
      </c>
      <c r="P525" s="176">
        <v>0</v>
      </c>
      <c r="Q525" s="176">
        <f>ROUND(E525*P525,2)</f>
        <v>0</v>
      </c>
      <c r="R525" s="176"/>
      <c r="S525" s="176" t="s">
        <v>344</v>
      </c>
      <c r="T525" s="177" t="s">
        <v>345</v>
      </c>
      <c r="U525" s="156">
        <v>0</v>
      </c>
      <c r="V525" s="156">
        <f>ROUND(E525*U525,2)</f>
        <v>0</v>
      </c>
      <c r="W525" s="156"/>
      <c r="X525" s="156" t="s">
        <v>161</v>
      </c>
      <c r="Y525" s="147"/>
      <c r="Z525" s="147"/>
      <c r="AA525" s="147"/>
      <c r="AB525" s="147"/>
      <c r="AC525" s="147"/>
      <c r="AD525" s="147"/>
      <c r="AE525" s="147"/>
      <c r="AF525" s="147"/>
      <c r="AG525" s="147" t="s">
        <v>162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252" t="s">
        <v>648</v>
      </c>
      <c r="D526" s="253"/>
      <c r="E526" s="253"/>
      <c r="F526" s="253"/>
      <c r="G526" s="253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47"/>
      <c r="Z526" s="147"/>
      <c r="AA526" s="147"/>
      <c r="AB526" s="147"/>
      <c r="AC526" s="147"/>
      <c r="AD526" s="147"/>
      <c r="AE526" s="147"/>
      <c r="AF526" s="147"/>
      <c r="AG526" s="147" t="s">
        <v>166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254" t="s">
        <v>649</v>
      </c>
      <c r="D527" s="255"/>
      <c r="E527" s="255"/>
      <c r="F527" s="255"/>
      <c r="G527" s="255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47"/>
      <c r="Z527" s="147"/>
      <c r="AA527" s="147"/>
      <c r="AB527" s="147"/>
      <c r="AC527" s="147"/>
      <c r="AD527" s="147"/>
      <c r="AE527" s="147"/>
      <c r="AF527" s="147"/>
      <c r="AG527" s="147" t="s">
        <v>166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2" t="s">
        <v>66</v>
      </c>
      <c r="D528" s="160"/>
      <c r="E528" s="161">
        <v>1</v>
      </c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47"/>
      <c r="Z528" s="147"/>
      <c r="AA528" s="147"/>
      <c r="AB528" s="147"/>
      <c r="AC528" s="147"/>
      <c r="AD528" s="147"/>
      <c r="AE528" s="147"/>
      <c r="AF528" s="147"/>
      <c r="AG528" s="147" t="s">
        <v>168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x14ac:dyDescent="0.2">
      <c r="A529" s="165" t="s">
        <v>154</v>
      </c>
      <c r="B529" s="166" t="s">
        <v>110</v>
      </c>
      <c r="C529" s="180" t="s">
        <v>111</v>
      </c>
      <c r="D529" s="167"/>
      <c r="E529" s="168"/>
      <c r="F529" s="169"/>
      <c r="G529" s="169">
        <f>SUMIF(AG530:AG532,"&lt;&gt;NOR",G530:G532)</f>
        <v>0</v>
      </c>
      <c r="H529" s="169"/>
      <c r="I529" s="169">
        <f>SUM(I530:I532)</f>
        <v>0</v>
      </c>
      <c r="J529" s="169"/>
      <c r="K529" s="169">
        <f>SUM(K530:K532)</f>
        <v>0</v>
      </c>
      <c r="L529" s="169"/>
      <c r="M529" s="169">
        <f>SUM(M530:M532)</f>
        <v>0</v>
      </c>
      <c r="N529" s="169"/>
      <c r="O529" s="169">
        <f>SUM(O530:O532)</f>
        <v>0</v>
      </c>
      <c r="P529" s="169"/>
      <c r="Q529" s="169">
        <f>SUM(Q530:Q532)</f>
        <v>0</v>
      </c>
      <c r="R529" s="169"/>
      <c r="S529" s="169"/>
      <c r="T529" s="170"/>
      <c r="U529" s="164"/>
      <c r="V529" s="164">
        <f>SUM(V530:V532)</f>
        <v>0</v>
      </c>
      <c r="W529" s="164"/>
      <c r="X529" s="164"/>
      <c r="AG529" t="s">
        <v>155</v>
      </c>
    </row>
    <row r="530" spans="1:60" outlineLevel="1" x14ac:dyDescent="0.2">
      <c r="A530" s="171">
        <v>132</v>
      </c>
      <c r="B530" s="172" t="s">
        <v>650</v>
      </c>
      <c r="C530" s="181" t="s">
        <v>651</v>
      </c>
      <c r="D530" s="173" t="s">
        <v>652</v>
      </c>
      <c r="E530" s="174">
        <v>1</v>
      </c>
      <c r="F530" s="175"/>
      <c r="G530" s="176">
        <f>ROUND(E530*F530,2)</f>
        <v>0</v>
      </c>
      <c r="H530" s="175"/>
      <c r="I530" s="176">
        <f>ROUND(E530*H530,2)</f>
        <v>0</v>
      </c>
      <c r="J530" s="175"/>
      <c r="K530" s="176">
        <f>ROUND(E530*J530,2)</f>
        <v>0</v>
      </c>
      <c r="L530" s="176">
        <v>21</v>
      </c>
      <c r="M530" s="176">
        <f>G530*(1+L530/100)</f>
        <v>0</v>
      </c>
      <c r="N530" s="176">
        <v>0</v>
      </c>
      <c r="O530" s="176">
        <f>ROUND(E530*N530,2)</f>
        <v>0</v>
      </c>
      <c r="P530" s="176">
        <v>0</v>
      </c>
      <c r="Q530" s="176">
        <f>ROUND(E530*P530,2)</f>
        <v>0</v>
      </c>
      <c r="R530" s="176"/>
      <c r="S530" s="176" t="s">
        <v>160</v>
      </c>
      <c r="T530" s="177" t="s">
        <v>345</v>
      </c>
      <c r="U530" s="156">
        <v>0</v>
      </c>
      <c r="V530" s="156">
        <f>ROUND(E530*U530,2)</f>
        <v>0</v>
      </c>
      <c r="W530" s="156"/>
      <c r="X530" s="156" t="s">
        <v>653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654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252" t="s">
        <v>655</v>
      </c>
      <c r="D531" s="253"/>
      <c r="E531" s="253"/>
      <c r="F531" s="253"/>
      <c r="G531" s="253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47"/>
      <c r="Z531" s="147"/>
      <c r="AA531" s="147"/>
      <c r="AB531" s="147"/>
      <c r="AC531" s="147"/>
      <c r="AD531" s="147"/>
      <c r="AE531" s="147"/>
      <c r="AF531" s="147"/>
      <c r="AG531" s="147" t="s">
        <v>166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78" t="str">
        <f>C531</f>
        <v>Náklady na vyhotovení dokumentace skutečného provedení stavby a její předání objednateli v požadované formě a požadovaném počtu.</v>
      </c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2" t="s">
        <v>66</v>
      </c>
      <c r="D532" s="160"/>
      <c r="E532" s="161">
        <v>1</v>
      </c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47"/>
      <c r="Z532" s="147"/>
      <c r="AA532" s="147"/>
      <c r="AB532" s="147"/>
      <c r="AC532" s="147"/>
      <c r="AD532" s="147"/>
      <c r="AE532" s="147"/>
      <c r="AF532" s="147"/>
      <c r="AG532" s="147" t="s">
        <v>168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x14ac:dyDescent="0.2">
      <c r="A533" s="165" t="s">
        <v>154</v>
      </c>
      <c r="B533" s="166" t="s">
        <v>119</v>
      </c>
      <c r="C533" s="180" t="s">
        <v>120</v>
      </c>
      <c r="D533" s="167"/>
      <c r="E533" s="168"/>
      <c r="F533" s="169"/>
      <c r="G533" s="169">
        <f>SUMIF(AG534:AG536,"&lt;&gt;NOR",G534:G536)</f>
        <v>0</v>
      </c>
      <c r="H533" s="169"/>
      <c r="I533" s="169">
        <f>SUM(I534:I536)</f>
        <v>0</v>
      </c>
      <c r="J533" s="169"/>
      <c r="K533" s="169">
        <f>SUM(K534:K536)</f>
        <v>0</v>
      </c>
      <c r="L533" s="169"/>
      <c r="M533" s="169">
        <f>SUM(M534:M536)</f>
        <v>0</v>
      </c>
      <c r="N533" s="169"/>
      <c r="O533" s="169">
        <f>SUM(O534:O536)</f>
        <v>0</v>
      </c>
      <c r="P533" s="169"/>
      <c r="Q533" s="169">
        <f>SUM(Q534:Q536)</f>
        <v>0</v>
      </c>
      <c r="R533" s="169"/>
      <c r="S533" s="169"/>
      <c r="T533" s="170"/>
      <c r="U533" s="164"/>
      <c r="V533" s="164">
        <f>SUM(V534:V536)</f>
        <v>9.3000000000000007</v>
      </c>
      <c r="W533" s="164"/>
      <c r="X533" s="164"/>
      <c r="AG533" t="s">
        <v>155</v>
      </c>
    </row>
    <row r="534" spans="1:60" outlineLevel="1" x14ac:dyDescent="0.2">
      <c r="A534" s="171">
        <v>133</v>
      </c>
      <c r="B534" s="172" t="s">
        <v>656</v>
      </c>
      <c r="C534" s="181" t="s">
        <v>657</v>
      </c>
      <c r="D534" s="173" t="s">
        <v>323</v>
      </c>
      <c r="E534" s="174">
        <v>5</v>
      </c>
      <c r="F534" s="175"/>
      <c r="G534" s="176">
        <f>ROUND(E534*F534,2)</f>
        <v>0</v>
      </c>
      <c r="H534" s="175"/>
      <c r="I534" s="176">
        <f>ROUND(E534*H534,2)</f>
        <v>0</v>
      </c>
      <c r="J534" s="175"/>
      <c r="K534" s="176">
        <f>ROUND(E534*J534,2)</f>
        <v>0</v>
      </c>
      <c r="L534" s="176">
        <v>21</v>
      </c>
      <c r="M534" s="176">
        <f>G534*(1+L534/100)</f>
        <v>0</v>
      </c>
      <c r="N534" s="176">
        <v>0</v>
      </c>
      <c r="O534" s="176">
        <f>ROUND(E534*N534,2)</f>
        <v>0</v>
      </c>
      <c r="P534" s="176">
        <v>0</v>
      </c>
      <c r="Q534" s="176">
        <f>ROUND(E534*P534,2)</f>
        <v>0</v>
      </c>
      <c r="R534" s="176"/>
      <c r="S534" s="176" t="s">
        <v>344</v>
      </c>
      <c r="T534" s="177" t="s">
        <v>345</v>
      </c>
      <c r="U534" s="156">
        <v>1.86</v>
      </c>
      <c r="V534" s="156">
        <f>ROUND(E534*U534,2)</f>
        <v>9.3000000000000007</v>
      </c>
      <c r="W534" s="156"/>
      <c r="X534" s="156" t="s">
        <v>161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162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252" t="s">
        <v>658</v>
      </c>
      <c r="D535" s="253"/>
      <c r="E535" s="253"/>
      <c r="F535" s="253"/>
      <c r="G535" s="253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47"/>
      <c r="Z535" s="147"/>
      <c r="AA535" s="147"/>
      <c r="AB535" s="147"/>
      <c r="AC535" s="147"/>
      <c r="AD535" s="147"/>
      <c r="AE535" s="147"/>
      <c r="AF535" s="147"/>
      <c r="AG535" s="147" t="s">
        <v>166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2" t="s">
        <v>74</v>
      </c>
      <c r="D536" s="160"/>
      <c r="E536" s="161">
        <v>5</v>
      </c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47"/>
      <c r="Z536" s="147"/>
      <c r="AA536" s="147"/>
      <c r="AB536" s="147"/>
      <c r="AC536" s="147"/>
      <c r="AD536" s="147"/>
      <c r="AE536" s="147"/>
      <c r="AF536" s="147"/>
      <c r="AG536" s="147" t="s">
        <v>168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x14ac:dyDescent="0.2">
      <c r="A537" s="165" t="s">
        <v>154</v>
      </c>
      <c r="B537" s="166" t="s">
        <v>123</v>
      </c>
      <c r="C537" s="180" t="s">
        <v>91</v>
      </c>
      <c r="D537" s="167"/>
      <c r="E537" s="168"/>
      <c r="F537" s="169"/>
      <c r="G537" s="169">
        <f>SUMIF(AG538:AG581,"&lt;&gt;NOR",G538:G581)</f>
        <v>0</v>
      </c>
      <c r="H537" s="169"/>
      <c r="I537" s="169">
        <f>SUM(I538:I581)</f>
        <v>0</v>
      </c>
      <c r="J537" s="169"/>
      <c r="K537" s="169">
        <f>SUM(K538:K581)</f>
        <v>0</v>
      </c>
      <c r="L537" s="169"/>
      <c r="M537" s="169">
        <f>SUM(M538:M581)</f>
        <v>0</v>
      </c>
      <c r="N537" s="169"/>
      <c r="O537" s="169">
        <f>SUM(O538:O581)</f>
        <v>0</v>
      </c>
      <c r="P537" s="169"/>
      <c r="Q537" s="169">
        <f>SUM(Q538:Q581)</f>
        <v>0</v>
      </c>
      <c r="R537" s="169"/>
      <c r="S537" s="169"/>
      <c r="T537" s="170"/>
      <c r="U537" s="164"/>
      <c r="V537" s="164">
        <f>SUM(V538:V581)</f>
        <v>380.4</v>
      </c>
      <c r="W537" s="164"/>
      <c r="X537" s="164"/>
      <c r="AG537" t="s">
        <v>155</v>
      </c>
    </row>
    <row r="538" spans="1:60" outlineLevel="1" x14ac:dyDescent="0.2">
      <c r="A538" s="171">
        <v>134</v>
      </c>
      <c r="B538" s="172" t="s">
        <v>659</v>
      </c>
      <c r="C538" s="181" t="s">
        <v>660</v>
      </c>
      <c r="D538" s="173" t="s">
        <v>359</v>
      </c>
      <c r="E538" s="174">
        <v>351.25008000000003</v>
      </c>
      <c r="F538" s="175"/>
      <c r="G538" s="176">
        <f>ROUND(E538*F538,2)</f>
        <v>0</v>
      </c>
      <c r="H538" s="175"/>
      <c r="I538" s="176">
        <f>ROUND(E538*H538,2)</f>
        <v>0</v>
      </c>
      <c r="J538" s="175"/>
      <c r="K538" s="176">
        <f>ROUND(E538*J538,2)</f>
        <v>0</v>
      </c>
      <c r="L538" s="176">
        <v>21</v>
      </c>
      <c r="M538" s="176">
        <f>G538*(1+L538/100)</f>
        <v>0</v>
      </c>
      <c r="N538" s="176">
        <v>0</v>
      </c>
      <c r="O538" s="176">
        <f>ROUND(E538*N538,2)</f>
        <v>0</v>
      </c>
      <c r="P538" s="176">
        <v>0</v>
      </c>
      <c r="Q538" s="176">
        <f>ROUND(E538*P538,2)</f>
        <v>0</v>
      </c>
      <c r="R538" s="176" t="s">
        <v>159</v>
      </c>
      <c r="S538" s="176" t="s">
        <v>160</v>
      </c>
      <c r="T538" s="177" t="s">
        <v>160</v>
      </c>
      <c r="U538" s="156">
        <v>9.9000000000000005E-2</v>
      </c>
      <c r="V538" s="156">
        <f>ROUND(E538*U538,2)</f>
        <v>34.770000000000003</v>
      </c>
      <c r="W538" s="156"/>
      <c r="X538" s="156" t="s">
        <v>161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162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250" t="s">
        <v>661</v>
      </c>
      <c r="D539" s="251"/>
      <c r="E539" s="251"/>
      <c r="F539" s="251"/>
      <c r="G539" s="251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164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82" t="s">
        <v>662</v>
      </c>
      <c r="D540" s="160"/>
      <c r="E540" s="161">
        <v>3.1551800000000001</v>
      </c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47"/>
      <c r="Z540" s="147"/>
      <c r="AA540" s="147"/>
      <c r="AB540" s="147"/>
      <c r="AC540" s="147"/>
      <c r="AD540" s="147"/>
      <c r="AE540" s="147"/>
      <c r="AF540" s="147"/>
      <c r="AG540" s="147" t="s">
        <v>168</v>
      </c>
      <c r="AH540" s="147">
        <v>5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82" t="s">
        <v>663</v>
      </c>
      <c r="D541" s="160"/>
      <c r="E541" s="161">
        <v>55.830240000000003</v>
      </c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47"/>
      <c r="Z541" s="147"/>
      <c r="AA541" s="147"/>
      <c r="AB541" s="147"/>
      <c r="AC541" s="147"/>
      <c r="AD541" s="147"/>
      <c r="AE541" s="147"/>
      <c r="AF541" s="147"/>
      <c r="AG541" s="147" t="s">
        <v>168</v>
      </c>
      <c r="AH541" s="147">
        <v>5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2" t="s">
        <v>664</v>
      </c>
      <c r="D542" s="160"/>
      <c r="E542" s="161">
        <v>203.92902000000001</v>
      </c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47"/>
      <c r="Z542" s="147"/>
      <c r="AA542" s="147"/>
      <c r="AB542" s="147"/>
      <c r="AC542" s="147"/>
      <c r="AD542" s="147"/>
      <c r="AE542" s="147"/>
      <c r="AF542" s="147"/>
      <c r="AG542" s="147" t="s">
        <v>168</v>
      </c>
      <c r="AH542" s="147">
        <v>5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182" t="s">
        <v>665</v>
      </c>
      <c r="D543" s="160"/>
      <c r="E543" s="161">
        <v>7.8407999999999998</v>
      </c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47"/>
      <c r="Z543" s="147"/>
      <c r="AA543" s="147"/>
      <c r="AB543" s="147"/>
      <c r="AC543" s="147"/>
      <c r="AD543" s="147"/>
      <c r="AE543" s="147"/>
      <c r="AF543" s="147"/>
      <c r="AG543" s="147" t="s">
        <v>168</v>
      </c>
      <c r="AH543" s="147">
        <v>5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2" t="s">
        <v>666</v>
      </c>
      <c r="D544" s="160"/>
      <c r="E544" s="161">
        <v>4.5478399999999999</v>
      </c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47"/>
      <c r="Z544" s="147"/>
      <c r="AA544" s="147"/>
      <c r="AB544" s="147"/>
      <c r="AC544" s="147"/>
      <c r="AD544" s="147"/>
      <c r="AE544" s="147"/>
      <c r="AF544" s="147"/>
      <c r="AG544" s="147" t="s">
        <v>168</v>
      </c>
      <c r="AH544" s="147">
        <v>5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2" t="s">
        <v>667</v>
      </c>
      <c r="D545" s="160"/>
      <c r="E545" s="161">
        <v>2.5</v>
      </c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47"/>
      <c r="Z545" s="147"/>
      <c r="AA545" s="147"/>
      <c r="AB545" s="147"/>
      <c r="AC545" s="147"/>
      <c r="AD545" s="147"/>
      <c r="AE545" s="147"/>
      <c r="AF545" s="147"/>
      <c r="AG545" s="147" t="s">
        <v>168</v>
      </c>
      <c r="AH545" s="147">
        <v>5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2" t="s">
        <v>668</v>
      </c>
      <c r="D546" s="160"/>
      <c r="E546" s="161">
        <v>73.447000000000003</v>
      </c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47"/>
      <c r="Z546" s="147"/>
      <c r="AA546" s="147"/>
      <c r="AB546" s="147"/>
      <c r="AC546" s="147"/>
      <c r="AD546" s="147"/>
      <c r="AE546" s="147"/>
      <c r="AF546" s="147"/>
      <c r="AG546" s="147" t="s">
        <v>168</v>
      </c>
      <c r="AH546" s="147">
        <v>5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71">
        <v>135</v>
      </c>
      <c r="B547" s="172" t="s">
        <v>669</v>
      </c>
      <c r="C547" s="181" t="s">
        <v>670</v>
      </c>
      <c r="D547" s="173" t="s">
        <v>359</v>
      </c>
      <c r="E547" s="174">
        <v>73.447000000000003</v>
      </c>
      <c r="F547" s="175"/>
      <c r="G547" s="176">
        <f>ROUND(E547*F547,2)</f>
        <v>0</v>
      </c>
      <c r="H547" s="175"/>
      <c r="I547" s="176">
        <f>ROUND(E547*H547,2)</f>
        <v>0</v>
      </c>
      <c r="J547" s="175"/>
      <c r="K547" s="176">
        <f>ROUND(E547*J547,2)</f>
        <v>0</v>
      </c>
      <c r="L547" s="176">
        <v>21</v>
      </c>
      <c r="M547" s="176">
        <f>G547*(1+L547/100)</f>
        <v>0</v>
      </c>
      <c r="N547" s="176">
        <v>0</v>
      </c>
      <c r="O547" s="176">
        <f>ROUND(E547*N547,2)</f>
        <v>0</v>
      </c>
      <c r="P547" s="176">
        <v>0</v>
      </c>
      <c r="Q547" s="176">
        <f>ROUND(E547*P547,2)</f>
        <v>0</v>
      </c>
      <c r="R547" s="176" t="s">
        <v>159</v>
      </c>
      <c r="S547" s="176" t="s">
        <v>160</v>
      </c>
      <c r="T547" s="177" t="s">
        <v>160</v>
      </c>
      <c r="U547" s="156">
        <v>0</v>
      </c>
      <c r="V547" s="156">
        <f>ROUND(E547*U547,2)</f>
        <v>0</v>
      </c>
      <c r="W547" s="156"/>
      <c r="X547" s="156" t="s">
        <v>161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162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82" t="s">
        <v>671</v>
      </c>
      <c r="D548" s="160"/>
      <c r="E548" s="161">
        <v>10.351000000000001</v>
      </c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47"/>
      <c r="Z548" s="147"/>
      <c r="AA548" s="147"/>
      <c r="AB548" s="147"/>
      <c r="AC548" s="147"/>
      <c r="AD548" s="147"/>
      <c r="AE548" s="147"/>
      <c r="AF548" s="147"/>
      <c r="AG548" s="147" t="s">
        <v>168</v>
      </c>
      <c r="AH548" s="147">
        <v>7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2" t="s">
        <v>672</v>
      </c>
      <c r="D549" s="160"/>
      <c r="E549" s="161">
        <v>3.6960000000000002</v>
      </c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47"/>
      <c r="Z549" s="147"/>
      <c r="AA549" s="147"/>
      <c r="AB549" s="147"/>
      <c r="AC549" s="147"/>
      <c r="AD549" s="147"/>
      <c r="AE549" s="147"/>
      <c r="AF549" s="147"/>
      <c r="AG549" s="147" t="s">
        <v>168</v>
      </c>
      <c r="AH549" s="147">
        <v>7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2" t="s">
        <v>673</v>
      </c>
      <c r="D550" s="160"/>
      <c r="E550" s="161">
        <v>12.32</v>
      </c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47"/>
      <c r="Z550" s="147"/>
      <c r="AA550" s="147"/>
      <c r="AB550" s="147"/>
      <c r="AC550" s="147"/>
      <c r="AD550" s="147"/>
      <c r="AE550" s="147"/>
      <c r="AF550" s="147"/>
      <c r="AG550" s="147" t="s">
        <v>168</v>
      </c>
      <c r="AH550" s="147">
        <v>7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2" t="s">
        <v>674</v>
      </c>
      <c r="D551" s="160"/>
      <c r="E551" s="161">
        <v>47.08</v>
      </c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47"/>
      <c r="Z551" s="147"/>
      <c r="AA551" s="147"/>
      <c r="AB551" s="147"/>
      <c r="AC551" s="147"/>
      <c r="AD551" s="147"/>
      <c r="AE551" s="147"/>
      <c r="AF551" s="147"/>
      <c r="AG551" s="147" t="s">
        <v>168</v>
      </c>
      <c r="AH551" s="147">
        <v>7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71">
        <v>136</v>
      </c>
      <c r="B552" s="172" t="s">
        <v>675</v>
      </c>
      <c r="C552" s="181" t="s">
        <v>676</v>
      </c>
      <c r="D552" s="173" t="s">
        <v>359</v>
      </c>
      <c r="E552" s="174">
        <v>351.25008000000003</v>
      </c>
      <c r="F552" s="175"/>
      <c r="G552" s="176">
        <f>ROUND(E552*F552,2)</f>
        <v>0</v>
      </c>
      <c r="H552" s="175"/>
      <c r="I552" s="176">
        <f>ROUND(E552*H552,2)</f>
        <v>0</v>
      </c>
      <c r="J552" s="175"/>
      <c r="K552" s="176">
        <f>ROUND(E552*J552,2)</f>
        <v>0</v>
      </c>
      <c r="L552" s="176">
        <v>21</v>
      </c>
      <c r="M552" s="176">
        <f>G552*(1+L552/100)</f>
        <v>0</v>
      </c>
      <c r="N552" s="176">
        <v>0</v>
      </c>
      <c r="O552" s="176">
        <f>ROUND(E552*N552,2)</f>
        <v>0</v>
      </c>
      <c r="P552" s="176">
        <v>0</v>
      </c>
      <c r="Q552" s="176">
        <f>ROUND(E552*P552,2)</f>
        <v>0</v>
      </c>
      <c r="R552" s="176" t="s">
        <v>577</v>
      </c>
      <c r="S552" s="176" t="s">
        <v>160</v>
      </c>
      <c r="T552" s="177" t="s">
        <v>160</v>
      </c>
      <c r="U552" s="156">
        <v>0.94199999999999995</v>
      </c>
      <c r="V552" s="156">
        <f>ROUND(E552*U552,2)</f>
        <v>330.88</v>
      </c>
      <c r="W552" s="156"/>
      <c r="X552" s="156" t="s">
        <v>161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162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182" t="s">
        <v>677</v>
      </c>
      <c r="D553" s="160"/>
      <c r="E553" s="161">
        <v>351.25008000000003</v>
      </c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47"/>
      <c r="Z553" s="147"/>
      <c r="AA553" s="147"/>
      <c r="AB553" s="147"/>
      <c r="AC553" s="147"/>
      <c r="AD553" s="147"/>
      <c r="AE553" s="147"/>
      <c r="AF553" s="147"/>
      <c r="AG553" s="147" t="s">
        <v>168</v>
      </c>
      <c r="AH553" s="147">
        <v>5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71">
        <v>137</v>
      </c>
      <c r="B554" s="172" t="s">
        <v>678</v>
      </c>
      <c r="C554" s="181" t="s">
        <v>679</v>
      </c>
      <c r="D554" s="173" t="s">
        <v>359</v>
      </c>
      <c r="E554" s="174">
        <v>351.25008000000003</v>
      </c>
      <c r="F554" s="175"/>
      <c r="G554" s="176">
        <f>ROUND(E554*F554,2)</f>
        <v>0</v>
      </c>
      <c r="H554" s="175"/>
      <c r="I554" s="176">
        <f>ROUND(E554*H554,2)</f>
        <v>0</v>
      </c>
      <c r="J554" s="175"/>
      <c r="K554" s="176">
        <f>ROUND(E554*J554,2)</f>
        <v>0</v>
      </c>
      <c r="L554" s="176">
        <v>21</v>
      </c>
      <c r="M554" s="176">
        <f>G554*(1+L554/100)</f>
        <v>0</v>
      </c>
      <c r="N554" s="176">
        <v>0</v>
      </c>
      <c r="O554" s="176">
        <f>ROUND(E554*N554,2)</f>
        <v>0</v>
      </c>
      <c r="P554" s="176">
        <v>0</v>
      </c>
      <c r="Q554" s="176">
        <f>ROUND(E554*P554,2)</f>
        <v>0</v>
      </c>
      <c r="R554" s="176" t="s">
        <v>609</v>
      </c>
      <c r="S554" s="176" t="s">
        <v>160</v>
      </c>
      <c r="T554" s="177" t="s">
        <v>160</v>
      </c>
      <c r="U554" s="156">
        <v>4.2000000000000003E-2</v>
      </c>
      <c r="V554" s="156">
        <f>ROUND(E554*U554,2)</f>
        <v>14.75</v>
      </c>
      <c r="W554" s="156"/>
      <c r="X554" s="156" t="s">
        <v>161</v>
      </c>
      <c r="Y554" s="147"/>
      <c r="Z554" s="147"/>
      <c r="AA554" s="147"/>
      <c r="AB554" s="147"/>
      <c r="AC554" s="147"/>
      <c r="AD554" s="147"/>
      <c r="AE554" s="147"/>
      <c r="AF554" s="147"/>
      <c r="AG554" s="147" t="s">
        <v>162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250" t="s">
        <v>680</v>
      </c>
      <c r="D555" s="251"/>
      <c r="E555" s="251"/>
      <c r="F555" s="251"/>
      <c r="G555" s="251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47"/>
      <c r="Z555" s="147"/>
      <c r="AA555" s="147"/>
      <c r="AB555" s="147"/>
      <c r="AC555" s="147"/>
      <c r="AD555" s="147"/>
      <c r="AE555" s="147"/>
      <c r="AF555" s="147"/>
      <c r="AG555" s="147" t="s">
        <v>164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54"/>
      <c r="B556" s="155"/>
      <c r="C556" s="182" t="s">
        <v>677</v>
      </c>
      <c r="D556" s="160"/>
      <c r="E556" s="161">
        <v>351.25008000000003</v>
      </c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47"/>
      <c r="Z556" s="147"/>
      <c r="AA556" s="147"/>
      <c r="AB556" s="147"/>
      <c r="AC556" s="147"/>
      <c r="AD556" s="147"/>
      <c r="AE556" s="147"/>
      <c r="AF556" s="147"/>
      <c r="AG556" s="147" t="s">
        <v>168</v>
      </c>
      <c r="AH556" s="147">
        <v>5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71">
        <v>138</v>
      </c>
      <c r="B557" s="172" t="s">
        <v>681</v>
      </c>
      <c r="C557" s="181" t="s">
        <v>682</v>
      </c>
      <c r="D557" s="173" t="s">
        <v>359</v>
      </c>
      <c r="E557" s="174">
        <v>351.25009</v>
      </c>
      <c r="F557" s="175"/>
      <c r="G557" s="176">
        <f>ROUND(E557*F557,2)</f>
        <v>0</v>
      </c>
      <c r="H557" s="175"/>
      <c r="I557" s="176">
        <f>ROUND(E557*H557,2)</f>
        <v>0</v>
      </c>
      <c r="J557" s="175"/>
      <c r="K557" s="176">
        <f>ROUND(E557*J557,2)</f>
        <v>0</v>
      </c>
      <c r="L557" s="176">
        <v>21</v>
      </c>
      <c r="M557" s="176">
        <f>G557*(1+L557/100)</f>
        <v>0</v>
      </c>
      <c r="N557" s="176">
        <v>0</v>
      </c>
      <c r="O557" s="176">
        <f>ROUND(E557*N557,2)</f>
        <v>0</v>
      </c>
      <c r="P557" s="176">
        <v>0</v>
      </c>
      <c r="Q557" s="176">
        <f>ROUND(E557*P557,2)</f>
        <v>0</v>
      </c>
      <c r="R557" s="176" t="s">
        <v>609</v>
      </c>
      <c r="S557" s="176" t="s">
        <v>160</v>
      </c>
      <c r="T557" s="177" t="s">
        <v>160</v>
      </c>
      <c r="U557" s="156">
        <v>0</v>
      </c>
      <c r="V557" s="156">
        <f>ROUND(E557*U557,2)</f>
        <v>0</v>
      </c>
      <c r="W557" s="156"/>
      <c r="X557" s="156" t="s">
        <v>161</v>
      </c>
      <c r="Y557" s="147"/>
      <c r="Z557" s="147"/>
      <c r="AA557" s="147"/>
      <c r="AB557" s="147"/>
      <c r="AC557" s="147"/>
      <c r="AD557" s="147"/>
      <c r="AE557" s="147"/>
      <c r="AF557" s="147"/>
      <c r="AG557" s="147" t="s">
        <v>162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250" t="s">
        <v>680</v>
      </c>
      <c r="D558" s="251"/>
      <c r="E558" s="251"/>
      <c r="F558" s="251"/>
      <c r="G558" s="251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47"/>
      <c r="Z558" s="147"/>
      <c r="AA558" s="147"/>
      <c r="AB558" s="147"/>
      <c r="AC558" s="147"/>
      <c r="AD558" s="147"/>
      <c r="AE558" s="147"/>
      <c r="AF558" s="147"/>
      <c r="AG558" s="147" t="s">
        <v>164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182" t="s">
        <v>683</v>
      </c>
      <c r="D559" s="160"/>
      <c r="E559" s="161">
        <v>351.25008000000003</v>
      </c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47"/>
      <c r="Z559" s="147"/>
      <c r="AA559" s="147"/>
      <c r="AB559" s="147"/>
      <c r="AC559" s="147"/>
      <c r="AD559" s="147"/>
      <c r="AE559" s="147"/>
      <c r="AF559" s="147"/>
      <c r="AG559" s="147" t="s">
        <v>168</v>
      </c>
      <c r="AH559" s="147">
        <v>5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2.5" outlineLevel="1" x14ac:dyDescent="0.2">
      <c r="A560" s="171">
        <v>139</v>
      </c>
      <c r="B560" s="172" t="s">
        <v>684</v>
      </c>
      <c r="C560" s="181" t="s">
        <v>685</v>
      </c>
      <c r="D560" s="173" t="s">
        <v>359</v>
      </c>
      <c r="E560" s="174">
        <v>3.1551800000000001</v>
      </c>
      <c r="F560" s="175"/>
      <c r="G560" s="176">
        <f>ROUND(E560*F560,2)</f>
        <v>0</v>
      </c>
      <c r="H560" s="175"/>
      <c r="I560" s="176">
        <f>ROUND(E560*H560,2)</f>
        <v>0</v>
      </c>
      <c r="J560" s="175"/>
      <c r="K560" s="176">
        <f>ROUND(E560*J560,2)</f>
        <v>0</v>
      </c>
      <c r="L560" s="176">
        <v>21</v>
      </c>
      <c r="M560" s="176">
        <f>G560*(1+L560/100)</f>
        <v>0</v>
      </c>
      <c r="N560" s="176">
        <v>0</v>
      </c>
      <c r="O560" s="176">
        <f>ROUND(E560*N560,2)</f>
        <v>0</v>
      </c>
      <c r="P560" s="176">
        <v>0</v>
      </c>
      <c r="Q560" s="176">
        <f>ROUND(E560*P560,2)</f>
        <v>0</v>
      </c>
      <c r="R560" s="176" t="s">
        <v>577</v>
      </c>
      <c r="S560" s="176" t="s">
        <v>160</v>
      </c>
      <c r="T560" s="177" t="s">
        <v>160</v>
      </c>
      <c r="U560" s="156">
        <v>0</v>
      </c>
      <c r="V560" s="156">
        <f>ROUND(E560*U560,2)</f>
        <v>0</v>
      </c>
      <c r="W560" s="156"/>
      <c r="X560" s="156" t="s">
        <v>161</v>
      </c>
      <c r="Y560" s="147"/>
      <c r="Z560" s="147"/>
      <c r="AA560" s="147"/>
      <c r="AB560" s="147"/>
      <c r="AC560" s="147"/>
      <c r="AD560" s="147"/>
      <c r="AE560" s="147"/>
      <c r="AF560" s="147"/>
      <c r="AG560" s="147" t="s">
        <v>162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82" t="s">
        <v>686</v>
      </c>
      <c r="D561" s="160"/>
      <c r="E561" s="161">
        <v>3.1551800000000001</v>
      </c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47"/>
      <c r="Z561" s="147"/>
      <c r="AA561" s="147"/>
      <c r="AB561" s="147"/>
      <c r="AC561" s="147"/>
      <c r="AD561" s="147"/>
      <c r="AE561" s="147"/>
      <c r="AF561" s="147"/>
      <c r="AG561" s="147" t="s">
        <v>168</v>
      </c>
      <c r="AH561" s="147">
        <v>7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71">
        <v>140</v>
      </c>
      <c r="B562" s="172" t="s">
        <v>687</v>
      </c>
      <c r="C562" s="181" t="s">
        <v>688</v>
      </c>
      <c r="D562" s="173" t="s">
        <v>359</v>
      </c>
      <c r="E562" s="174">
        <v>55.830240000000003</v>
      </c>
      <c r="F562" s="175"/>
      <c r="G562" s="176">
        <f>ROUND(E562*F562,2)</f>
        <v>0</v>
      </c>
      <c r="H562" s="175"/>
      <c r="I562" s="176">
        <f>ROUND(E562*H562,2)</f>
        <v>0</v>
      </c>
      <c r="J562" s="175"/>
      <c r="K562" s="176">
        <f>ROUND(E562*J562,2)</f>
        <v>0</v>
      </c>
      <c r="L562" s="176">
        <v>21</v>
      </c>
      <c r="M562" s="176">
        <f>G562*(1+L562/100)</f>
        <v>0</v>
      </c>
      <c r="N562" s="176">
        <v>0</v>
      </c>
      <c r="O562" s="176">
        <f>ROUND(E562*N562,2)</f>
        <v>0</v>
      </c>
      <c r="P562" s="176">
        <v>0</v>
      </c>
      <c r="Q562" s="176">
        <f>ROUND(E562*P562,2)</f>
        <v>0</v>
      </c>
      <c r="R562" s="176" t="s">
        <v>577</v>
      </c>
      <c r="S562" s="176" t="s">
        <v>160</v>
      </c>
      <c r="T562" s="177" t="s">
        <v>160</v>
      </c>
      <c r="U562" s="156">
        <v>0</v>
      </c>
      <c r="V562" s="156">
        <f>ROUND(E562*U562,2)</f>
        <v>0</v>
      </c>
      <c r="W562" s="156"/>
      <c r="X562" s="156" t="s">
        <v>161</v>
      </c>
      <c r="Y562" s="147"/>
      <c r="Z562" s="147"/>
      <c r="AA562" s="147"/>
      <c r="AB562" s="147"/>
      <c r="AC562" s="147"/>
      <c r="AD562" s="147"/>
      <c r="AE562" s="147"/>
      <c r="AF562" s="147"/>
      <c r="AG562" s="147" t="s">
        <v>162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82" t="s">
        <v>689</v>
      </c>
      <c r="D563" s="160"/>
      <c r="E563" s="161">
        <v>1.01</v>
      </c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47"/>
      <c r="Z563" s="147"/>
      <c r="AA563" s="147"/>
      <c r="AB563" s="147"/>
      <c r="AC563" s="147"/>
      <c r="AD563" s="147"/>
      <c r="AE563" s="147"/>
      <c r="AF563" s="147"/>
      <c r="AG563" s="147" t="s">
        <v>168</v>
      </c>
      <c r="AH563" s="147">
        <v>6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">
      <c r="A564" s="154"/>
      <c r="B564" s="155"/>
      <c r="C564" s="182" t="s">
        <v>690</v>
      </c>
      <c r="D564" s="160"/>
      <c r="E564" s="161">
        <v>2.4773000000000001</v>
      </c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47"/>
      <c r="Z564" s="147"/>
      <c r="AA564" s="147"/>
      <c r="AB564" s="147"/>
      <c r="AC564" s="147"/>
      <c r="AD564" s="147"/>
      <c r="AE564" s="147"/>
      <c r="AF564" s="147"/>
      <c r="AG564" s="147" t="s">
        <v>168</v>
      </c>
      <c r="AH564" s="147">
        <v>6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82" t="s">
        <v>691</v>
      </c>
      <c r="D565" s="160"/>
      <c r="E565" s="161">
        <v>15.9236</v>
      </c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47"/>
      <c r="Z565" s="147"/>
      <c r="AA565" s="147"/>
      <c r="AB565" s="147"/>
      <c r="AC565" s="147"/>
      <c r="AD565" s="147"/>
      <c r="AE565" s="147"/>
      <c r="AF565" s="147"/>
      <c r="AG565" s="147" t="s">
        <v>168</v>
      </c>
      <c r="AH565" s="147">
        <v>6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82" t="s">
        <v>692</v>
      </c>
      <c r="D566" s="160"/>
      <c r="E566" s="161">
        <v>0.31957999999999998</v>
      </c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47"/>
      <c r="Z566" s="147"/>
      <c r="AA566" s="147"/>
      <c r="AB566" s="147"/>
      <c r="AC566" s="147"/>
      <c r="AD566" s="147"/>
      <c r="AE566" s="147"/>
      <c r="AF566" s="147"/>
      <c r="AG566" s="147" t="s">
        <v>168</v>
      </c>
      <c r="AH566" s="147">
        <v>6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2" t="s">
        <v>693</v>
      </c>
      <c r="D567" s="160"/>
      <c r="E567" s="161">
        <v>0.23976</v>
      </c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47"/>
      <c r="Z567" s="147"/>
      <c r="AA567" s="147"/>
      <c r="AB567" s="147"/>
      <c r="AC567" s="147"/>
      <c r="AD567" s="147"/>
      <c r="AE567" s="147"/>
      <c r="AF567" s="147"/>
      <c r="AG567" s="147" t="s">
        <v>168</v>
      </c>
      <c r="AH567" s="147">
        <v>6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2" t="s">
        <v>694</v>
      </c>
      <c r="D568" s="160"/>
      <c r="E568" s="161">
        <v>35.86</v>
      </c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47"/>
      <c r="Z568" s="147"/>
      <c r="AA568" s="147"/>
      <c r="AB568" s="147"/>
      <c r="AC568" s="147"/>
      <c r="AD568" s="147"/>
      <c r="AE568" s="147"/>
      <c r="AF568" s="147"/>
      <c r="AG568" s="147" t="s">
        <v>168</v>
      </c>
      <c r="AH568" s="147">
        <v>7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71">
        <v>141</v>
      </c>
      <c r="B569" s="172" t="s">
        <v>695</v>
      </c>
      <c r="C569" s="181" t="s">
        <v>696</v>
      </c>
      <c r="D569" s="173" t="s">
        <v>359</v>
      </c>
      <c r="E569" s="174">
        <v>203.92902000000001</v>
      </c>
      <c r="F569" s="175"/>
      <c r="G569" s="176">
        <f>ROUND(E569*F569,2)</f>
        <v>0</v>
      </c>
      <c r="H569" s="175"/>
      <c r="I569" s="176">
        <f>ROUND(E569*H569,2)</f>
        <v>0</v>
      </c>
      <c r="J569" s="175"/>
      <c r="K569" s="176">
        <f>ROUND(E569*J569,2)</f>
        <v>0</v>
      </c>
      <c r="L569" s="176">
        <v>21</v>
      </c>
      <c r="M569" s="176">
        <f>G569*(1+L569/100)</f>
        <v>0</v>
      </c>
      <c r="N569" s="176">
        <v>0</v>
      </c>
      <c r="O569" s="176">
        <f>ROUND(E569*N569,2)</f>
        <v>0</v>
      </c>
      <c r="P569" s="176">
        <v>0</v>
      </c>
      <c r="Q569" s="176">
        <f>ROUND(E569*P569,2)</f>
        <v>0</v>
      </c>
      <c r="R569" s="176" t="s">
        <v>577</v>
      </c>
      <c r="S569" s="176" t="s">
        <v>160</v>
      </c>
      <c r="T569" s="177" t="s">
        <v>160</v>
      </c>
      <c r="U569" s="156">
        <v>0</v>
      </c>
      <c r="V569" s="156">
        <f>ROUND(E569*U569,2)</f>
        <v>0</v>
      </c>
      <c r="W569" s="156"/>
      <c r="X569" s="156" t="s">
        <v>161</v>
      </c>
      <c r="Y569" s="147"/>
      <c r="Z569" s="147"/>
      <c r="AA569" s="147"/>
      <c r="AB569" s="147"/>
      <c r="AC569" s="147"/>
      <c r="AD569" s="147"/>
      <c r="AE569" s="147"/>
      <c r="AF569" s="147"/>
      <c r="AG569" s="147" t="s">
        <v>162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2" t="s">
        <v>697</v>
      </c>
      <c r="D570" s="160"/>
      <c r="E570" s="161">
        <v>49.536000000000001</v>
      </c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47"/>
      <c r="Z570" s="147"/>
      <c r="AA570" s="147"/>
      <c r="AB570" s="147"/>
      <c r="AC570" s="147"/>
      <c r="AD570" s="147"/>
      <c r="AE570" s="147"/>
      <c r="AF570" s="147"/>
      <c r="AG570" s="147" t="s">
        <v>168</v>
      </c>
      <c r="AH570" s="147">
        <v>7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2" t="s">
        <v>698</v>
      </c>
      <c r="D571" s="160"/>
      <c r="E571" s="161">
        <v>4.7719999999999999E-2</v>
      </c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47"/>
      <c r="Z571" s="147"/>
      <c r="AA571" s="147"/>
      <c r="AB571" s="147"/>
      <c r="AC571" s="147"/>
      <c r="AD571" s="147"/>
      <c r="AE571" s="147"/>
      <c r="AF571" s="147"/>
      <c r="AG571" s="147" t="s">
        <v>168</v>
      </c>
      <c r="AH571" s="147">
        <v>7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2" t="s">
        <v>699</v>
      </c>
      <c r="D572" s="160"/>
      <c r="E572" s="161">
        <v>146.5128</v>
      </c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47"/>
      <c r="Z572" s="147"/>
      <c r="AA572" s="147"/>
      <c r="AB572" s="147"/>
      <c r="AC572" s="147"/>
      <c r="AD572" s="147"/>
      <c r="AE572" s="147"/>
      <c r="AF572" s="147"/>
      <c r="AG572" s="147" t="s">
        <v>168</v>
      </c>
      <c r="AH572" s="147">
        <v>7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2" t="s">
        <v>700</v>
      </c>
      <c r="D573" s="160"/>
      <c r="E573" s="161">
        <v>7.8324999999999996</v>
      </c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47"/>
      <c r="Z573" s="147"/>
      <c r="AA573" s="147"/>
      <c r="AB573" s="147"/>
      <c r="AC573" s="147"/>
      <c r="AD573" s="147"/>
      <c r="AE573" s="147"/>
      <c r="AF573" s="147"/>
      <c r="AG573" s="147" t="s">
        <v>168</v>
      </c>
      <c r="AH573" s="147">
        <v>7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ht="22.5" outlineLevel="1" x14ac:dyDescent="0.2">
      <c r="A574" s="171">
        <v>142</v>
      </c>
      <c r="B574" s="172" t="s">
        <v>701</v>
      </c>
      <c r="C574" s="181" t="s">
        <v>702</v>
      </c>
      <c r="D574" s="173" t="s">
        <v>359</v>
      </c>
      <c r="E574" s="174">
        <v>7.8407999999999998</v>
      </c>
      <c r="F574" s="175"/>
      <c r="G574" s="176">
        <f>ROUND(E574*F574,2)</f>
        <v>0</v>
      </c>
      <c r="H574" s="175"/>
      <c r="I574" s="176">
        <f>ROUND(E574*H574,2)</f>
        <v>0</v>
      </c>
      <c r="J574" s="175"/>
      <c r="K574" s="176">
        <f>ROUND(E574*J574,2)</f>
        <v>0</v>
      </c>
      <c r="L574" s="176">
        <v>21</v>
      </c>
      <c r="M574" s="176">
        <f>G574*(1+L574/100)</f>
        <v>0</v>
      </c>
      <c r="N574" s="176">
        <v>0</v>
      </c>
      <c r="O574" s="176">
        <f>ROUND(E574*N574,2)</f>
        <v>0</v>
      </c>
      <c r="P574" s="176">
        <v>0</v>
      </c>
      <c r="Q574" s="176">
        <f>ROUND(E574*P574,2)</f>
        <v>0</v>
      </c>
      <c r="R574" s="176" t="s">
        <v>577</v>
      </c>
      <c r="S574" s="176" t="s">
        <v>160</v>
      </c>
      <c r="T574" s="177" t="s">
        <v>160</v>
      </c>
      <c r="U574" s="156">
        <v>0</v>
      </c>
      <c r="V574" s="156">
        <f>ROUND(E574*U574,2)</f>
        <v>0</v>
      </c>
      <c r="W574" s="156"/>
      <c r="X574" s="156" t="s">
        <v>161</v>
      </c>
      <c r="Y574" s="147"/>
      <c r="Z574" s="147"/>
      <c r="AA574" s="147"/>
      <c r="AB574" s="147"/>
      <c r="AC574" s="147"/>
      <c r="AD574" s="147"/>
      <c r="AE574" s="147"/>
      <c r="AF574" s="147"/>
      <c r="AG574" s="147" t="s">
        <v>162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82" t="s">
        <v>703</v>
      </c>
      <c r="D575" s="160"/>
      <c r="E575" s="161">
        <v>4.8070000000000004</v>
      </c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47"/>
      <c r="Z575" s="147"/>
      <c r="AA575" s="147"/>
      <c r="AB575" s="147"/>
      <c r="AC575" s="147"/>
      <c r="AD575" s="147"/>
      <c r="AE575" s="147"/>
      <c r="AF575" s="147"/>
      <c r="AG575" s="147" t="s">
        <v>168</v>
      </c>
      <c r="AH575" s="147">
        <v>7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82" t="s">
        <v>704</v>
      </c>
      <c r="D576" s="160"/>
      <c r="E576" s="161">
        <v>3.0337999999999998</v>
      </c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47"/>
      <c r="Z576" s="147"/>
      <c r="AA576" s="147"/>
      <c r="AB576" s="147"/>
      <c r="AC576" s="147"/>
      <c r="AD576" s="147"/>
      <c r="AE576" s="147"/>
      <c r="AF576" s="147"/>
      <c r="AG576" s="147" t="s">
        <v>168</v>
      </c>
      <c r="AH576" s="147">
        <v>7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71">
        <v>143</v>
      </c>
      <c r="B577" s="172" t="s">
        <v>705</v>
      </c>
      <c r="C577" s="181" t="s">
        <v>706</v>
      </c>
      <c r="D577" s="173" t="s">
        <v>359</v>
      </c>
      <c r="E577" s="174">
        <v>4.5478399999999999</v>
      </c>
      <c r="F577" s="175"/>
      <c r="G577" s="176">
        <f>ROUND(E577*F577,2)</f>
        <v>0</v>
      </c>
      <c r="H577" s="175"/>
      <c r="I577" s="176">
        <f>ROUND(E577*H577,2)</f>
        <v>0</v>
      </c>
      <c r="J577" s="175"/>
      <c r="K577" s="176">
        <f>ROUND(E577*J577,2)</f>
        <v>0</v>
      </c>
      <c r="L577" s="176">
        <v>21</v>
      </c>
      <c r="M577" s="176">
        <f>G577*(1+L577/100)</f>
        <v>0</v>
      </c>
      <c r="N577" s="176">
        <v>0</v>
      </c>
      <c r="O577" s="176">
        <f>ROUND(E577*N577,2)</f>
        <v>0</v>
      </c>
      <c r="P577" s="176">
        <v>0</v>
      </c>
      <c r="Q577" s="176">
        <f>ROUND(E577*P577,2)</f>
        <v>0</v>
      </c>
      <c r="R577" s="176" t="s">
        <v>577</v>
      </c>
      <c r="S577" s="176" t="s">
        <v>160</v>
      </c>
      <c r="T577" s="177" t="s">
        <v>160</v>
      </c>
      <c r="U577" s="156">
        <v>0</v>
      </c>
      <c r="V577" s="156">
        <f>ROUND(E577*U577,2)</f>
        <v>0</v>
      </c>
      <c r="W577" s="156"/>
      <c r="X577" s="156" t="s">
        <v>161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162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2" t="s">
        <v>707</v>
      </c>
      <c r="D578" s="160"/>
      <c r="E578" s="161">
        <v>3.71766</v>
      </c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47"/>
      <c r="Z578" s="147"/>
      <c r="AA578" s="147"/>
      <c r="AB578" s="147"/>
      <c r="AC578" s="147"/>
      <c r="AD578" s="147"/>
      <c r="AE578" s="147"/>
      <c r="AF578" s="147"/>
      <c r="AG578" s="147" t="s">
        <v>168</v>
      </c>
      <c r="AH578" s="147">
        <v>7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2" t="s">
        <v>708</v>
      </c>
      <c r="D579" s="160"/>
      <c r="E579" s="161">
        <v>0.83018000000000003</v>
      </c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47"/>
      <c r="Z579" s="147"/>
      <c r="AA579" s="147"/>
      <c r="AB579" s="147"/>
      <c r="AC579" s="147"/>
      <c r="AD579" s="147"/>
      <c r="AE579" s="147"/>
      <c r="AF579" s="147"/>
      <c r="AG579" s="147" t="s">
        <v>168</v>
      </c>
      <c r="AH579" s="147">
        <v>7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ht="22.5" outlineLevel="1" x14ac:dyDescent="0.2">
      <c r="A580" s="171">
        <v>144</v>
      </c>
      <c r="B580" s="172" t="s">
        <v>709</v>
      </c>
      <c r="C580" s="181" t="s">
        <v>710</v>
      </c>
      <c r="D580" s="173" t="s">
        <v>359</v>
      </c>
      <c r="E580" s="174">
        <v>2.5</v>
      </c>
      <c r="F580" s="175"/>
      <c r="G580" s="176">
        <f>ROUND(E580*F580,2)</f>
        <v>0</v>
      </c>
      <c r="H580" s="175"/>
      <c r="I580" s="176">
        <f>ROUND(E580*H580,2)</f>
        <v>0</v>
      </c>
      <c r="J580" s="175"/>
      <c r="K580" s="176">
        <f>ROUND(E580*J580,2)</f>
        <v>0</v>
      </c>
      <c r="L580" s="176">
        <v>21</v>
      </c>
      <c r="M580" s="176">
        <f>G580*(1+L580/100)</f>
        <v>0</v>
      </c>
      <c r="N580" s="176">
        <v>0</v>
      </c>
      <c r="O580" s="176">
        <f>ROUND(E580*N580,2)</f>
        <v>0</v>
      </c>
      <c r="P580" s="176">
        <v>0</v>
      </c>
      <c r="Q580" s="176">
        <f>ROUND(E580*P580,2)</f>
        <v>0</v>
      </c>
      <c r="R580" s="176" t="s">
        <v>577</v>
      </c>
      <c r="S580" s="176" t="s">
        <v>160</v>
      </c>
      <c r="T580" s="177" t="s">
        <v>160</v>
      </c>
      <c r="U580" s="156">
        <v>0</v>
      </c>
      <c r="V580" s="156">
        <f>ROUND(E580*U580,2)</f>
        <v>0</v>
      </c>
      <c r="W580" s="156"/>
      <c r="X580" s="156" t="s">
        <v>161</v>
      </c>
      <c r="Y580" s="147"/>
      <c r="Z580" s="147"/>
      <c r="AA580" s="147"/>
      <c r="AB580" s="147"/>
      <c r="AC580" s="147"/>
      <c r="AD580" s="147"/>
      <c r="AE580" s="147"/>
      <c r="AF580" s="147"/>
      <c r="AG580" s="147" t="s">
        <v>162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82" t="s">
        <v>711</v>
      </c>
      <c r="D581" s="160"/>
      <c r="E581" s="161">
        <v>2.5</v>
      </c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47"/>
      <c r="Z581" s="147"/>
      <c r="AA581" s="147"/>
      <c r="AB581" s="147"/>
      <c r="AC581" s="147"/>
      <c r="AD581" s="147"/>
      <c r="AE581" s="147"/>
      <c r="AF581" s="147"/>
      <c r="AG581" s="147" t="s">
        <v>168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x14ac:dyDescent="0.2">
      <c r="A582" s="3"/>
      <c r="B582" s="4"/>
      <c r="C582" s="185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AE582">
        <v>15</v>
      </c>
      <c r="AF582">
        <v>21</v>
      </c>
      <c r="AG582" t="s">
        <v>141</v>
      </c>
    </row>
    <row r="583" spans="1:60" x14ac:dyDescent="0.2">
      <c r="A583" s="150"/>
      <c r="B583" s="151" t="s">
        <v>29</v>
      </c>
      <c r="C583" s="186"/>
      <c r="D583" s="152"/>
      <c r="E583" s="153"/>
      <c r="F583" s="153"/>
      <c r="G583" s="179">
        <f>G8+G227+G311+G354+G407+G414+G426+G433+G456+G460+G484+G493+G515+G529+G533+G537</f>
        <v>0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AE583">
        <f>SUMIF(L7:L581,AE582,G7:G581)</f>
        <v>0</v>
      </c>
      <c r="AF583">
        <f>SUMIF(L7:L581,AF582,G7:G581)</f>
        <v>0</v>
      </c>
      <c r="AG583" t="s">
        <v>712</v>
      </c>
    </row>
    <row r="584" spans="1:60" x14ac:dyDescent="0.2">
      <c r="C584" s="187"/>
      <c r="D584" s="10"/>
      <c r="AG584" t="s">
        <v>714</v>
      </c>
    </row>
    <row r="585" spans="1:60" x14ac:dyDescent="0.2">
      <c r="D585" s="10"/>
    </row>
    <row r="586" spans="1:60" x14ac:dyDescent="0.2">
      <c r="D586" s="10"/>
    </row>
    <row r="587" spans="1:60" x14ac:dyDescent="0.2">
      <c r="D587" s="10"/>
    </row>
    <row r="588" spans="1:60" x14ac:dyDescent="0.2">
      <c r="D588" s="10"/>
    </row>
    <row r="589" spans="1:60" x14ac:dyDescent="0.2">
      <c r="D589" s="10"/>
    </row>
    <row r="590" spans="1:60" x14ac:dyDescent="0.2">
      <c r="D590" s="10"/>
    </row>
    <row r="591" spans="1:60" x14ac:dyDescent="0.2">
      <c r="D591" s="10"/>
    </row>
    <row r="592" spans="1:60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QtHFc3TYl+psIPdTjxLKsLG4PC+m2sizEsBPy8wgkiBl25XLkhnVXzEKCwp1kTFcQSzp/S+6K7WUv6I09NmMQ==" saltValue="2aMuK4v+PNEHBWHXwSWQkw==" spinCount="100000" sheet="1"/>
  <mergeCells count="223">
    <mergeCell ref="A1:G1"/>
    <mergeCell ref="C2:G2"/>
    <mergeCell ref="C3:G3"/>
    <mergeCell ref="C4:G4"/>
    <mergeCell ref="C10:G10"/>
    <mergeCell ref="C11:G11"/>
    <mergeCell ref="C35:G35"/>
    <mergeCell ref="C36:G36"/>
    <mergeCell ref="C39:G39"/>
    <mergeCell ref="C40:G40"/>
    <mergeCell ref="C43:G43"/>
    <mergeCell ref="C46:G46"/>
    <mergeCell ref="C14:G14"/>
    <mergeCell ref="C17:G17"/>
    <mergeCell ref="C20:G20"/>
    <mergeCell ref="C24:G24"/>
    <mergeCell ref="C27:G27"/>
    <mergeCell ref="C32:G32"/>
    <mergeCell ref="C61:G61"/>
    <mergeCell ref="C62:G62"/>
    <mergeCell ref="C65:G65"/>
    <mergeCell ref="C71:G71"/>
    <mergeCell ref="C72:G72"/>
    <mergeCell ref="C73:G73"/>
    <mergeCell ref="C49:G49"/>
    <mergeCell ref="C50:G50"/>
    <mergeCell ref="C53:G53"/>
    <mergeCell ref="C54:G54"/>
    <mergeCell ref="C57:G57"/>
    <mergeCell ref="C58:G58"/>
    <mergeCell ref="C89:G89"/>
    <mergeCell ref="C92:G92"/>
    <mergeCell ref="C93:G93"/>
    <mergeCell ref="C96:G96"/>
    <mergeCell ref="C97:G97"/>
    <mergeCell ref="C100:G100"/>
    <mergeCell ref="C74:G74"/>
    <mergeCell ref="C78:G78"/>
    <mergeCell ref="C79:G79"/>
    <mergeCell ref="C82:G82"/>
    <mergeCell ref="C83:G83"/>
    <mergeCell ref="C86:G86"/>
    <mergeCell ref="C113:G113"/>
    <mergeCell ref="C114:G114"/>
    <mergeCell ref="C115:G115"/>
    <mergeCell ref="C116:G116"/>
    <mergeCell ref="C117:G117"/>
    <mergeCell ref="C124:G124"/>
    <mergeCell ref="C101:G101"/>
    <mergeCell ref="C104:G104"/>
    <mergeCell ref="C107:G107"/>
    <mergeCell ref="C108:G108"/>
    <mergeCell ref="C111:G111"/>
    <mergeCell ref="C112:G112"/>
    <mergeCell ref="C133:G133"/>
    <mergeCell ref="C134:G134"/>
    <mergeCell ref="C135:G135"/>
    <mergeCell ref="C136:G136"/>
    <mergeCell ref="C137:G137"/>
    <mergeCell ref="C138:G138"/>
    <mergeCell ref="C125:G125"/>
    <mergeCell ref="C126:G126"/>
    <mergeCell ref="C127:G127"/>
    <mergeCell ref="C128:G128"/>
    <mergeCell ref="C129:G129"/>
    <mergeCell ref="C130:G130"/>
    <mergeCell ref="C156:G156"/>
    <mergeCell ref="C159:G159"/>
    <mergeCell ref="C160:G160"/>
    <mergeCell ref="C163:G163"/>
    <mergeCell ref="C164:G164"/>
    <mergeCell ref="C167:G167"/>
    <mergeCell ref="C141:G141"/>
    <mergeCell ref="C144:G144"/>
    <mergeCell ref="C145:G145"/>
    <mergeCell ref="C151:G151"/>
    <mergeCell ref="C152:G152"/>
    <mergeCell ref="C155:G155"/>
    <mergeCell ref="C182:G182"/>
    <mergeCell ref="C185:G185"/>
    <mergeCell ref="C188:G188"/>
    <mergeCell ref="C189:G189"/>
    <mergeCell ref="C190:G190"/>
    <mergeCell ref="C193:G193"/>
    <mergeCell ref="C168:G168"/>
    <mergeCell ref="C171:G171"/>
    <mergeCell ref="C174:G174"/>
    <mergeCell ref="C177:G177"/>
    <mergeCell ref="C178:G178"/>
    <mergeCell ref="C181:G181"/>
    <mergeCell ref="C223:G223"/>
    <mergeCell ref="C229:G229"/>
    <mergeCell ref="C232:G232"/>
    <mergeCell ref="C235:G235"/>
    <mergeCell ref="C238:G238"/>
    <mergeCell ref="C241:G241"/>
    <mergeCell ref="C194:G194"/>
    <mergeCell ref="C195:G195"/>
    <mergeCell ref="C204:G204"/>
    <mergeCell ref="C211:G211"/>
    <mergeCell ref="C214:G214"/>
    <mergeCell ref="C218:G218"/>
    <mergeCell ref="C260:G260"/>
    <mergeCell ref="C263:G263"/>
    <mergeCell ref="C266:G266"/>
    <mergeCell ref="C269:G269"/>
    <mergeCell ref="C272:G272"/>
    <mergeCell ref="C273:G273"/>
    <mergeCell ref="C244:G244"/>
    <mergeCell ref="C245:G245"/>
    <mergeCell ref="C248:G248"/>
    <mergeCell ref="C251:G251"/>
    <mergeCell ref="C254:G254"/>
    <mergeCell ref="C257:G257"/>
    <mergeCell ref="C295:G295"/>
    <mergeCell ref="C298:G298"/>
    <mergeCell ref="C301:G301"/>
    <mergeCell ref="C304:G304"/>
    <mergeCell ref="C307:G307"/>
    <mergeCell ref="C308:G308"/>
    <mergeCell ref="C274:G274"/>
    <mergeCell ref="C277:G277"/>
    <mergeCell ref="C280:G280"/>
    <mergeCell ref="C285:G285"/>
    <mergeCell ref="C288:G288"/>
    <mergeCell ref="C292:G292"/>
    <mergeCell ref="C320:G320"/>
    <mergeCell ref="C323:G323"/>
    <mergeCell ref="C324:G324"/>
    <mergeCell ref="C325:G325"/>
    <mergeCell ref="C328:G328"/>
    <mergeCell ref="C329:G329"/>
    <mergeCell ref="C309:G309"/>
    <mergeCell ref="C313:G313"/>
    <mergeCell ref="C314:G314"/>
    <mergeCell ref="C315:G315"/>
    <mergeCell ref="C316:G316"/>
    <mergeCell ref="C319:G319"/>
    <mergeCell ref="C338:G338"/>
    <mergeCell ref="C341:G341"/>
    <mergeCell ref="C342:G342"/>
    <mergeCell ref="C343:G343"/>
    <mergeCell ref="C346:G346"/>
    <mergeCell ref="C347:G347"/>
    <mergeCell ref="C330:G330"/>
    <mergeCell ref="C331:G331"/>
    <mergeCell ref="C334:G334"/>
    <mergeCell ref="C335:G335"/>
    <mergeCell ref="C336:G336"/>
    <mergeCell ref="C337:G337"/>
    <mergeCell ref="C367:G367"/>
    <mergeCell ref="C368:G368"/>
    <mergeCell ref="C371:G371"/>
    <mergeCell ref="C372:G372"/>
    <mergeCell ref="C373:G373"/>
    <mergeCell ref="C376:G376"/>
    <mergeCell ref="C350:G350"/>
    <mergeCell ref="C356:G356"/>
    <mergeCell ref="C357:G357"/>
    <mergeCell ref="C360:G360"/>
    <mergeCell ref="C363:G363"/>
    <mergeCell ref="C366:G366"/>
    <mergeCell ref="C393:G393"/>
    <mergeCell ref="C394:G394"/>
    <mergeCell ref="C397:G397"/>
    <mergeCell ref="C398:G398"/>
    <mergeCell ref="C401:G401"/>
    <mergeCell ref="C404:G404"/>
    <mergeCell ref="C377:G377"/>
    <mergeCell ref="C381:G381"/>
    <mergeCell ref="C385:G385"/>
    <mergeCell ref="C386:G386"/>
    <mergeCell ref="C389:G389"/>
    <mergeCell ref="C390:G390"/>
    <mergeCell ref="C422:G422"/>
    <mergeCell ref="C428:G428"/>
    <mergeCell ref="C429:G429"/>
    <mergeCell ref="C431:G431"/>
    <mergeCell ref="C435:G435"/>
    <mergeCell ref="C436:G436"/>
    <mergeCell ref="C409:G409"/>
    <mergeCell ref="C410:G410"/>
    <mergeCell ref="C411:G411"/>
    <mergeCell ref="C412:G412"/>
    <mergeCell ref="C416:G416"/>
    <mergeCell ref="C421:G421"/>
    <mergeCell ref="C454:G454"/>
    <mergeCell ref="C458:G458"/>
    <mergeCell ref="C468:G468"/>
    <mergeCell ref="C472:G472"/>
    <mergeCell ref="C477:G477"/>
    <mergeCell ref="C478:G478"/>
    <mergeCell ref="C440:G440"/>
    <mergeCell ref="C441:G441"/>
    <mergeCell ref="C444:G444"/>
    <mergeCell ref="C445:G445"/>
    <mergeCell ref="C448:G448"/>
    <mergeCell ref="C451:G451"/>
    <mergeCell ref="C498:G498"/>
    <mergeCell ref="C501:G501"/>
    <mergeCell ref="C502:G502"/>
    <mergeCell ref="C505:G505"/>
    <mergeCell ref="C506:G506"/>
    <mergeCell ref="C510:G510"/>
    <mergeCell ref="C482:G482"/>
    <mergeCell ref="C486:G486"/>
    <mergeCell ref="C487:G487"/>
    <mergeCell ref="C490:G490"/>
    <mergeCell ref="C491:G491"/>
    <mergeCell ref="C495:G495"/>
    <mergeCell ref="C558:G558"/>
    <mergeCell ref="C526:G526"/>
    <mergeCell ref="C527:G527"/>
    <mergeCell ref="C531:G531"/>
    <mergeCell ref="C535:G535"/>
    <mergeCell ref="C539:G539"/>
    <mergeCell ref="C555:G555"/>
    <mergeCell ref="C513:G513"/>
    <mergeCell ref="C517:G517"/>
    <mergeCell ref="C518:G518"/>
    <mergeCell ref="C521:G521"/>
    <mergeCell ref="C522:G522"/>
    <mergeCell ref="C523:G5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FA42-6988-4BFC-8D21-49013D9DE7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127</v>
      </c>
      <c r="B1" s="256"/>
      <c r="C1" s="256"/>
      <c r="D1" s="256"/>
      <c r="E1" s="256"/>
      <c r="F1" s="256"/>
      <c r="G1" s="256"/>
      <c r="AG1" t="s">
        <v>128</v>
      </c>
    </row>
    <row r="2" spans="1:60" ht="24.95" customHeight="1" x14ac:dyDescent="0.2">
      <c r="A2" s="139" t="s">
        <v>7</v>
      </c>
      <c r="B2" s="49" t="s">
        <v>42</v>
      </c>
      <c r="C2" s="257" t="s">
        <v>43</v>
      </c>
      <c r="D2" s="258"/>
      <c r="E2" s="258"/>
      <c r="F2" s="258"/>
      <c r="G2" s="259"/>
      <c r="AG2" t="s">
        <v>129</v>
      </c>
    </row>
    <row r="3" spans="1:60" ht="24.95" customHeight="1" x14ac:dyDescent="0.2">
      <c r="A3" s="139" t="s">
        <v>8</v>
      </c>
      <c r="B3" s="49" t="s">
        <v>46</v>
      </c>
      <c r="C3" s="257" t="s">
        <v>47</v>
      </c>
      <c r="D3" s="258"/>
      <c r="E3" s="258"/>
      <c r="F3" s="258"/>
      <c r="G3" s="259"/>
      <c r="AC3" s="121" t="s">
        <v>130</v>
      </c>
      <c r="AG3" t="s">
        <v>131</v>
      </c>
    </row>
    <row r="4" spans="1:60" ht="24.95" customHeight="1" x14ac:dyDescent="0.2">
      <c r="A4" s="140" t="s">
        <v>9</v>
      </c>
      <c r="B4" s="141" t="s">
        <v>50</v>
      </c>
      <c r="C4" s="260" t="s">
        <v>51</v>
      </c>
      <c r="D4" s="261"/>
      <c r="E4" s="261"/>
      <c r="F4" s="261"/>
      <c r="G4" s="262"/>
      <c r="AG4" t="s">
        <v>132</v>
      </c>
    </row>
    <row r="5" spans="1:60" x14ac:dyDescent="0.2">
      <c r="D5" s="10"/>
    </row>
    <row r="6" spans="1:60" ht="38.25" x14ac:dyDescent="0.2">
      <c r="A6" s="143" t="s">
        <v>133</v>
      </c>
      <c r="B6" s="145" t="s">
        <v>134</v>
      </c>
      <c r="C6" s="145" t="s">
        <v>135</v>
      </c>
      <c r="D6" s="144" t="s">
        <v>136</v>
      </c>
      <c r="E6" s="143" t="s">
        <v>137</v>
      </c>
      <c r="F6" s="142" t="s">
        <v>138</v>
      </c>
      <c r="G6" s="143" t="s">
        <v>29</v>
      </c>
      <c r="H6" s="146" t="s">
        <v>30</v>
      </c>
      <c r="I6" s="146" t="s">
        <v>139</v>
      </c>
      <c r="J6" s="146" t="s">
        <v>31</v>
      </c>
      <c r="K6" s="146" t="s">
        <v>140</v>
      </c>
      <c r="L6" s="146" t="s">
        <v>141</v>
      </c>
      <c r="M6" s="146" t="s">
        <v>142</v>
      </c>
      <c r="N6" s="146" t="s">
        <v>143</v>
      </c>
      <c r="O6" s="146" t="s">
        <v>144</v>
      </c>
      <c r="P6" s="146" t="s">
        <v>145</v>
      </c>
      <c r="Q6" s="146" t="s">
        <v>146</v>
      </c>
      <c r="R6" s="146" t="s">
        <v>147</v>
      </c>
      <c r="S6" s="146" t="s">
        <v>148</v>
      </c>
      <c r="T6" s="146" t="s">
        <v>149</v>
      </c>
      <c r="U6" s="146" t="s">
        <v>150</v>
      </c>
      <c r="V6" s="146" t="s">
        <v>151</v>
      </c>
      <c r="W6" s="146" t="s">
        <v>152</v>
      </c>
      <c r="X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5" t="s">
        <v>154</v>
      </c>
      <c r="B8" s="166" t="s">
        <v>72</v>
      </c>
      <c r="C8" s="180" t="s">
        <v>73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9"/>
      <c r="O8" s="169">
        <f>SUM(O9:O13)</f>
        <v>0.03</v>
      </c>
      <c r="P8" s="169"/>
      <c r="Q8" s="169">
        <f>SUM(Q9:Q13)</f>
        <v>0</v>
      </c>
      <c r="R8" s="169"/>
      <c r="S8" s="169"/>
      <c r="T8" s="170"/>
      <c r="U8" s="164"/>
      <c r="V8" s="164">
        <f>SUM(V9:V13)</f>
        <v>8.0399999999999991</v>
      </c>
      <c r="W8" s="164"/>
      <c r="X8" s="164"/>
      <c r="AG8" t="s">
        <v>155</v>
      </c>
    </row>
    <row r="9" spans="1:60" ht="22.5" outlineLevel="1" x14ac:dyDescent="0.2">
      <c r="A9" s="171">
        <v>1</v>
      </c>
      <c r="B9" s="172" t="s">
        <v>715</v>
      </c>
      <c r="C9" s="181" t="s">
        <v>716</v>
      </c>
      <c r="D9" s="173" t="s">
        <v>192</v>
      </c>
      <c r="E9" s="174">
        <v>82.9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3.3E-4</v>
      </c>
      <c r="O9" s="176">
        <f>ROUND(E9*N9,2)</f>
        <v>0.03</v>
      </c>
      <c r="P9" s="176">
        <v>0</v>
      </c>
      <c r="Q9" s="176">
        <f>ROUND(E9*P9,2)</f>
        <v>0</v>
      </c>
      <c r="R9" s="176" t="s">
        <v>717</v>
      </c>
      <c r="S9" s="176" t="s">
        <v>160</v>
      </c>
      <c r="T9" s="177" t="s">
        <v>160</v>
      </c>
      <c r="U9" s="156">
        <v>9.7000000000000003E-2</v>
      </c>
      <c r="V9" s="156">
        <f>ROUND(E9*U9,2)</f>
        <v>8.0399999999999991</v>
      </c>
      <c r="W9" s="156"/>
      <c r="X9" s="156" t="s">
        <v>161</v>
      </c>
      <c r="Y9" s="147"/>
      <c r="Z9" s="147"/>
      <c r="AA9" s="147"/>
      <c r="AB9" s="147"/>
      <c r="AC9" s="147"/>
      <c r="AD9" s="147"/>
      <c r="AE9" s="147"/>
      <c r="AF9" s="147"/>
      <c r="AG9" s="147" t="s">
        <v>162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 t="s">
        <v>718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4" t="s">
        <v>719</v>
      </c>
      <c r="D11" s="255"/>
      <c r="E11" s="255"/>
      <c r="F11" s="255"/>
      <c r="G11" s="2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2" t="s">
        <v>720</v>
      </c>
      <c r="D12" s="160"/>
      <c r="E12" s="161">
        <v>35.700000000000003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2" t="s">
        <v>721</v>
      </c>
      <c r="D13" s="160"/>
      <c r="E13" s="161">
        <v>47.2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>
        <v>5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5" t="s">
        <v>154</v>
      </c>
      <c r="B14" s="166" t="s">
        <v>80</v>
      </c>
      <c r="C14" s="180" t="s">
        <v>81</v>
      </c>
      <c r="D14" s="167"/>
      <c r="E14" s="168"/>
      <c r="F14" s="169"/>
      <c r="G14" s="169">
        <f>SUMIF(AG15:AG16,"&lt;&gt;NOR",G15:G16)</f>
        <v>0</v>
      </c>
      <c r="H14" s="169"/>
      <c r="I14" s="169">
        <f>SUM(I15:I16)</f>
        <v>0</v>
      </c>
      <c r="J14" s="169"/>
      <c r="K14" s="169">
        <f>SUM(K15:K16)</f>
        <v>0</v>
      </c>
      <c r="L14" s="169"/>
      <c r="M14" s="169">
        <f>SUM(M15:M16)</f>
        <v>0</v>
      </c>
      <c r="N14" s="169"/>
      <c r="O14" s="169">
        <f>SUM(O15:O16)</f>
        <v>0</v>
      </c>
      <c r="P14" s="169"/>
      <c r="Q14" s="169">
        <f>SUM(Q15:Q16)</f>
        <v>0</v>
      </c>
      <c r="R14" s="169"/>
      <c r="S14" s="169"/>
      <c r="T14" s="170"/>
      <c r="U14" s="164"/>
      <c r="V14" s="164">
        <f>SUM(V15:V16)</f>
        <v>1.78</v>
      </c>
      <c r="W14" s="164"/>
      <c r="X14" s="164"/>
      <c r="AG14" t="s">
        <v>155</v>
      </c>
    </row>
    <row r="15" spans="1:60" outlineLevel="1" x14ac:dyDescent="0.2">
      <c r="A15" s="171">
        <v>2</v>
      </c>
      <c r="B15" s="172" t="s">
        <v>722</v>
      </c>
      <c r="C15" s="181" t="s">
        <v>723</v>
      </c>
      <c r="D15" s="173" t="s">
        <v>192</v>
      </c>
      <c r="E15" s="174">
        <v>187.3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546</v>
      </c>
      <c r="S15" s="176" t="s">
        <v>160</v>
      </c>
      <c r="T15" s="177" t="s">
        <v>160</v>
      </c>
      <c r="U15" s="156">
        <v>9.5300000000000003E-3</v>
      </c>
      <c r="V15" s="156">
        <f>ROUND(E15*U15,2)</f>
        <v>1.78</v>
      </c>
      <c r="W15" s="156"/>
      <c r="X15" s="156" t="s">
        <v>161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2" t="s">
        <v>724</v>
      </c>
      <c r="D16" s="160"/>
      <c r="E16" s="161">
        <v>187.3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168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5" t="s">
        <v>154</v>
      </c>
      <c r="B17" s="166" t="s">
        <v>82</v>
      </c>
      <c r="C17" s="180" t="s">
        <v>83</v>
      </c>
      <c r="D17" s="167"/>
      <c r="E17" s="168"/>
      <c r="F17" s="169"/>
      <c r="G17" s="169">
        <f>SUMIF(AG18:AG42,"&lt;&gt;NOR",G18:G42)</f>
        <v>0</v>
      </c>
      <c r="H17" s="169"/>
      <c r="I17" s="169">
        <f>SUM(I18:I42)</f>
        <v>0</v>
      </c>
      <c r="J17" s="169"/>
      <c r="K17" s="169">
        <f>SUM(K18:K42)</f>
        <v>0</v>
      </c>
      <c r="L17" s="169"/>
      <c r="M17" s="169">
        <f>SUM(M18:M42)</f>
        <v>0</v>
      </c>
      <c r="N17" s="169"/>
      <c r="O17" s="169">
        <f>SUM(O18:O42)</f>
        <v>82.4</v>
      </c>
      <c r="P17" s="169"/>
      <c r="Q17" s="169">
        <f>SUM(Q18:Q42)</f>
        <v>0</v>
      </c>
      <c r="R17" s="169"/>
      <c r="S17" s="169"/>
      <c r="T17" s="170"/>
      <c r="U17" s="164"/>
      <c r="V17" s="164">
        <f>SUM(V18:V42)</f>
        <v>0</v>
      </c>
      <c r="W17" s="164"/>
      <c r="X17" s="164"/>
      <c r="AG17" t="s">
        <v>155</v>
      </c>
    </row>
    <row r="18" spans="1:60" ht="22.5" outlineLevel="1" x14ac:dyDescent="0.2">
      <c r="A18" s="171">
        <v>3</v>
      </c>
      <c r="B18" s="172" t="s">
        <v>725</v>
      </c>
      <c r="C18" s="181" t="s">
        <v>726</v>
      </c>
      <c r="D18" s="173" t="s">
        <v>383</v>
      </c>
      <c r="E18" s="174">
        <v>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82.4</v>
      </c>
      <c r="O18" s="176">
        <f>ROUND(E18*N18,2)</f>
        <v>82.4</v>
      </c>
      <c r="P18" s="176">
        <v>0</v>
      </c>
      <c r="Q18" s="176">
        <f>ROUND(E18*P18,2)</f>
        <v>0</v>
      </c>
      <c r="R18" s="176"/>
      <c r="S18" s="176" t="s">
        <v>344</v>
      </c>
      <c r="T18" s="177" t="s">
        <v>345</v>
      </c>
      <c r="U18" s="156">
        <v>0</v>
      </c>
      <c r="V18" s="156">
        <f>ROUND(E18*U18,2)</f>
        <v>0</v>
      </c>
      <c r="W18" s="156"/>
      <c r="X18" s="156" t="s">
        <v>161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2" t="s">
        <v>727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4" t="s">
        <v>728</v>
      </c>
      <c r="D20" s="255"/>
      <c r="E20" s="255"/>
      <c r="F20" s="255"/>
      <c r="G20" s="25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8" t="str">
        <f>C20</f>
        <v>- Kompletní dodávka předizolovaného potrubí v rozsahu celé trasy. Viz výkres D.2-02_Montážní schéma, C.2_Koordinační situace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2" t="s">
        <v>66</v>
      </c>
      <c r="D21" s="160"/>
      <c r="E21" s="161">
        <v>1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1">
        <v>4</v>
      </c>
      <c r="B22" s="172" t="s">
        <v>729</v>
      </c>
      <c r="C22" s="181" t="s">
        <v>730</v>
      </c>
      <c r="D22" s="173" t="s">
        <v>383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/>
      <c r="S22" s="176" t="s">
        <v>344</v>
      </c>
      <c r="T22" s="177" t="s">
        <v>345</v>
      </c>
      <c r="U22" s="156">
        <v>0</v>
      </c>
      <c r="V22" s="156">
        <f>ROUND(E22*U22,2)</f>
        <v>0</v>
      </c>
      <c r="W22" s="156"/>
      <c r="X22" s="156" t="s">
        <v>161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162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2" t="s">
        <v>731</v>
      </c>
      <c r="D23" s="253"/>
      <c r="E23" s="253"/>
      <c r="F23" s="253"/>
      <c r="G23" s="253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2" t="s">
        <v>66</v>
      </c>
      <c r="D24" s="160"/>
      <c r="E24" s="161">
        <v>1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5</v>
      </c>
      <c r="B25" s="172" t="s">
        <v>732</v>
      </c>
      <c r="C25" s="181" t="s">
        <v>733</v>
      </c>
      <c r="D25" s="173" t="s">
        <v>383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344</v>
      </c>
      <c r="T25" s="177" t="s">
        <v>345</v>
      </c>
      <c r="U25" s="156">
        <v>0</v>
      </c>
      <c r="V25" s="156">
        <f>ROUND(E25*U25,2)</f>
        <v>0</v>
      </c>
      <c r="W25" s="156"/>
      <c r="X25" s="156" t="s">
        <v>161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 t="s">
        <v>731</v>
      </c>
      <c r="D26" s="253"/>
      <c r="E26" s="253"/>
      <c r="F26" s="253"/>
      <c r="G26" s="253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2" t="s">
        <v>66</v>
      </c>
      <c r="D27" s="160"/>
      <c r="E27" s="161">
        <v>1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1">
        <v>6</v>
      </c>
      <c r="B28" s="172" t="s">
        <v>734</v>
      </c>
      <c r="C28" s="181" t="s">
        <v>735</v>
      </c>
      <c r="D28" s="173" t="s">
        <v>383</v>
      </c>
      <c r="E28" s="174">
        <v>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344</v>
      </c>
      <c r="T28" s="177" t="s">
        <v>345</v>
      </c>
      <c r="U28" s="156">
        <v>0</v>
      </c>
      <c r="V28" s="156">
        <f>ROUND(E28*U28,2)</f>
        <v>0</v>
      </c>
      <c r="W28" s="156"/>
      <c r="X28" s="156" t="s">
        <v>161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 t="s">
        <v>731</v>
      </c>
      <c r="D29" s="253"/>
      <c r="E29" s="253"/>
      <c r="F29" s="253"/>
      <c r="G29" s="253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2" t="s">
        <v>66</v>
      </c>
      <c r="D30" s="160"/>
      <c r="E30" s="161">
        <v>1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1">
        <v>7</v>
      </c>
      <c r="B31" s="172" t="s">
        <v>736</v>
      </c>
      <c r="C31" s="181" t="s">
        <v>737</v>
      </c>
      <c r="D31" s="173" t="s">
        <v>383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344</v>
      </c>
      <c r="T31" s="177" t="s">
        <v>345</v>
      </c>
      <c r="U31" s="156">
        <v>0</v>
      </c>
      <c r="V31" s="156">
        <f>ROUND(E31*U31,2)</f>
        <v>0</v>
      </c>
      <c r="W31" s="156"/>
      <c r="X31" s="156" t="s">
        <v>161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2" t="s">
        <v>66</v>
      </c>
      <c r="D32" s="160"/>
      <c r="E32" s="161">
        <v>1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8</v>
      </c>
      <c r="B33" s="172" t="s">
        <v>738</v>
      </c>
      <c r="C33" s="181" t="s">
        <v>739</v>
      </c>
      <c r="D33" s="173" t="s">
        <v>383</v>
      </c>
      <c r="E33" s="174">
        <v>5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344</v>
      </c>
      <c r="T33" s="177" t="s">
        <v>345</v>
      </c>
      <c r="U33" s="156">
        <v>0</v>
      </c>
      <c r="V33" s="156">
        <f>ROUND(E33*U33,2)</f>
        <v>0</v>
      </c>
      <c r="W33" s="156"/>
      <c r="X33" s="156" t="s">
        <v>161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2" t="s">
        <v>740</v>
      </c>
      <c r="D34" s="253"/>
      <c r="E34" s="253"/>
      <c r="F34" s="253"/>
      <c r="G34" s="253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2" t="s">
        <v>74</v>
      </c>
      <c r="D35" s="160"/>
      <c r="E35" s="161">
        <v>5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9</v>
      </c>
      <c r="B36" s="172" t="s">
        <v>741</v>
      </c>
      <c r="C36" s="181" t="s">
        <v>742</v>
      </c>
      <c r="D36" s="173" t="s">
        <v>192</v>
      </c>
      <c r="E36" s="174">
        <v>374.9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344</v>
      </c>
      <c r="T36" s="177" t="s">
        <v>345</v>
      </c>
      <c r="U36" s="156">
        <v>0</v>
      </c>
      <c r="V36" s="156">
        <f>ROUND(E36*U36,2)</f>
        <v>0</v>
      </c>
      <c r="W36" s="156"/>
      <c r="X36" s="156" t="s">
        <v>354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355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2" t="s">
        <v>743</v>
      </c>
      <c r="D37" s="160"/>
      <c r="E37" s="161">
        <v>171.3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168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2" t="s">
        <v>744</v>
      </c>
      <c r="D38" s="160"/>
      <c r="E38" s="161">
        <v>70.7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168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2" t="s">
        <v>745</v>
      </c>
      <c r="D39" s="160"/>
      <c r="E39" s="161">
        <v>132.9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10</v>
      </c>
      <c r="B40" s="172" t="s">
        <v>746</v>
      </c>
      <c r="C40" s="181" t="s">
        <v>747</v>
      </c>
      <c r="D40" s="173" t="s">
        <v>383</v>
      </c>
      <c r="E40" s="174">
        <v>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6" t="s">
        <v>748</v>
      </c>
      <c r="S40" s="176" t="s">
        <v>160</v>
      </c>
      <c r="T40" s="177" t="s">
        <v>345</v>
      </c>
      <c r="U40" s="156">
        <v>0</v>
      </c>
      <c r="V40" s="156">
        <f>ROUND(E40*U40,2)</f>
        <v>0</v>
      </c>
      <c r="W40" s="156"/>
      <c r="X40" s="156" t="s">
        <v>749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750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2" t="s">
        <v>731</v>
      </c>
      <c r="D41" s="253"/>
      <c r="E41" s="253"/>
      <c r="F41" s="253"/>
      <c r="G41" s="253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2" t="s">
        <v>66</v>
      </c>
      <c r="D42" s="160"/>
      <c r="E42" s="161">
        <v>1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5" t="s">
        <v>154</v>
      </c>
      <c r="B43" s="166" t="s">
        <v>84</v>
      </c>
      <c r="C43" s="180" t="s">
        <v>85</v>
      </c>
      <c r="D43" s="167"/>
      <c r="E43" s="168"/>
      <c r="F43" s="169"/>
      <c r="G43" s="169">
        <f>SUMIF(AG44:AG48,"&lt;&gt;NOR",G44:G48)</f>
        <v>0</v>
      </c>
      <c r="H43" s="169"/>
      <c r="I43" s="169">
        <f>SUM(I44:I48)</f>
        <v>0</v>
      </c>
      <c r="J43" s="169"/>
      <c r="K43" s="169">
        <f>SUM(K44:K48)</f>
        <v>0</v>
      </c>
      <c r="L43" s="169"/>
      <c r="M43" s="169">
        <f>SUM(M44:M48)</f>
        <v>0</v>
      </c>
      <c r="N43" s="169"/>
      <c r="O43" s="169">
        <f>SUM(O44:O48)</f>
        <v>0</v>
      </c>
      <c r="P43" s="169"/>
      <c r="Q43" s="169">
        <f>SUM(Q44:Q48)</f>
        <v>0</v>
      </c>
      <c r="R43" s="169"/>
      <c r="S43" s="169"/>
      <c r="T43" s="170"/>
      <c r="U43" s="164"/>
      <c r="V43" s="164">
        <f>SUM(V44:V48)</f>
        <v>20</v>
      </c>
      <c r="W43" s="164"/>
      <c r="X43" s="164"/>
      <c r="AG43" t="s">
        <v>155</v>
      </c>
    </row>
    <row r="44" spans="1:60" outlineLevel="1" x14ac:dyDescent="0.2">
      <c r="A44" s="171">
        <v>11</v>
      </c>
      <c r="B44" s="172" t="s">
        <v>751</v>
      </c>
      <c r="C44" s="181" t="s">
        <v>752</v>
      </c>
      <c r="D44" s="173" t="s">
        <v>200</v>
      </c>
      <c r="E44" s="174">
        <v>20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6" t="s">
        <v>160</v>
      </c>
      <c r="T44" s="177" t="s">
        <v>160</v>
      </c>
      <c r="U44" s="156">
        <v>1</v>
      </c>
      <c r="V44" s="156">
        <f>ROUND(E44*U44,2)</f>
        <v>20</v>
      </c>
      <c r="W44" s="156"/>
      <c r="X44" s="156" t="s">
        <v>161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162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2" t="s">
        <v>753</v>
      </c>
      <c r="D45" s="160"/>
      <c r="E45" s="161">
        <v>20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12</v>
      </c>
      <c r="B46" s="172" t="s">
        <v>754</v>
      </c>
      <c r="C46" s="181" t="s">
        <v>755</v>
      </c>
      <c r="D46" s="173" t="s">
        <v>756</v>
      </c>
      <c r="E46" s="174">
        <v>5000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353</v>
      </c>
      <c r="S46" s="176" t="s">
        <v>160</v>
      </c>
      <c r="T46" s="177" t="s">
        <v>160</v>
      </c>
      <c r="U46" s="156">
        <v>0</v>
      </c>
      <c r="V46" s="156">
        <f>ROUND(E46*U46,2)</f>
        <v>0</v>
      </c>
      <c r="W46" s="156"/>
      <c r="X46" s="156" t="s">
        <v>354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355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54"/>
      <c r="B47" s="155"/>
      <c r="C47" s="252" t="s">
        <v>757</v>
      </c>
      <c r="D47" s="253"/>
      <c r="E47" s="253"/>
      <c r="F47" s="253"/>
      <c r="G47" s="253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78" t="str">
        <f>C47</f>
        <v>Drobný instalační materiál, spojovací materiál, konektory, štítky, vývodky, kabelový managment, lišty, podložky, matice, šrouby, měděné dráty červené a modré barvy, atd.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2" t="s">
        <v>758</v>
      </c>
      <c r="D48" s="160"/>
      <c r="E48" s="161">
        <v>5000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5" t="s">
        <v>154</v>
      </c>
      <c r="B49" s="166" t="s">
        <v>88</v>
      </c>
      <c r="C49" s="180" t="s">
        <v>89</v>
      </c>
      <c r="D49" s="167"/>
      <c r="E49" s="168"/>
      <c r="F49" s="169"/>
      <c r="G49" s="169">
        <f>SUMIF(AG50:AG56,"&lt;&gt;NOR",G50:G56)</f>
        <v>0</v>
      </c>
      <c r="H49" s="169"/>
      <c r="I49" s="169">
        <f>SUM(I50:I56)</f>
        <v>0</v>
      </c>
      <c r="J49" s="169"/>
      <c r="K49" s="169">
        <f>SUM(K50:K56)</f>
        <v>0</v>
      </c>
      <c r="L49" s="169"/>
      <c r="M49" s="169">
        <f>SUM(M50:M56)</f>
        <v>0</v>
      </c>
      <c r="N49" s="169"/>
      <c r="O49" s="169">
        <f>SUM(O50:O56)</f>
        <v>0</v>
      </c>
      <c r="P49" s="169"/>
      <c r="Q49" s="169">
        <f>SUM(Q50:Q56)</f>
        <v>0.41</v>
      </c>
      <c r="R49" s="169"/>
      <c r="S49" s="169"/>
      <c r="T49" s="170"/>
      <c r="U49" s="164"/>
      <c r="V49" s="164">
        <f>SUM(V50:V56)</f>
        <v>91.83</v>
      </c>
      <c r="W49" s="164"/>
      <c r="X49" s="164"/>
      <c r="AG49" t="s">
        <v>155</v>
      </c>
    </row>
    <row r="50" spans="1:60" ht="22.5" outlineLevel="1" x14ac:dyDescent="0.2">
      <c r="A50" s="171">
        <v>13</v>
      </c>
      <c r="B50" s="172" t="s">
        <v>759</v>
      </c>
      <c r="C50" s="181" t="s">
        <v>760</v>
      </c>
      <c r="D50" s="173" t="s">
        <v>323</v>
      </c>
      <c r="E50" s="174">
        <v>413.65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1E-3</v>
      </c>
      <c r="Q50" s="176">
        <f>ROUND(E50*P50,2)</f>
        <v>0.41</v>
      </c>
      <c r="R50" s="176" t="s">
        <v>761</v>
      </c>
      <c r="S50" s="176" t="s">
        <v>160</v>
      </c>
      <c r="T50" s="177" t="s">
        <v>160</v>
      </c>
      <c r="U50" s="156">
        <v>0.222</v>
      </c>
      <c r="V50" s="156">
        <f>ROUND(E50*U50,2)</f>
        <v>91.83</v>
      </c>
      <c r="W50" s="156"/>
      <c r="X50" s="156" t="s">
        <v>161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162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0" t="s">
        <v>762</v>
      </c>
      <c r="D51" s="251"/>
      <c r="E51" s="251"/>
      <c r="F51" s="251"/>
      <c r="G51" s="251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4" t="s">
        <v>763</v>
      </c>
      <c r="D52" s="255"/>
      <c r="E52" s="255"/>
      <c r="F52" s="255"/>
      <c r="G52" s="255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166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2" t="s">
        <v>764</v>
      </c>
      <c r="D53" s="160"/>
      <c r="E53" s="161">
        <v>159.77500000000001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168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2" t="s">
        <v>765</v>
      </c>
      <c r="D54" s="160"/>
      <c r="E54" s="161">
        <v>159.77500000000001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168</v>
      </c>
      <c r="AH54" s="147">
        <v>5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2" t="s">
        <v>766</v>
      </c>
      <c r="D55" s="160"/>
      <c r="E55" s="161">
        <v>21.25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168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2" t="s">
        <v>767</v>
      </c>
      <c r="D56" s="160"/>
      <c r="E56" s="161">
        <v>72.849999999999994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>
        <v>5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5" t="s">
        <v>154</v>
      </c>
      <c r="B57" s="166" t="s">
        <v>90</v>
      </c>
      <c r="C57" s="180" t="s">
        <v>91</v>
      </c>
      <c r="D57" s="167"/>
      <c r="E57" s="168"/>
      <c r="F57" s="169"/>
      <c r="G57" s="169">
        <f>SUMIF(AG58:AG69,"&lt;&gt;NOR",G58:G69)</f>
        <v>0</v>
      </c>
      <c r="H57" s="169"/>
      <c r="I57" s="169">
        <f>SUM(I58:I69)</f>
        <v>0</v>
      </c>
      <c r="J57" s="169"/>
      <c r="K57" s="169">
        <f>SUM(K58:K69)</f>
        <v>0</v>
      </c>
      <c r="L57" s="169"/>
      <c r="M57" s="169">
        <f>SUM(M58:M69)</f>
        <v>0</v>
      </c>
      <c r="N57" s="169"/>
      <c r="O57" s="169">
        <f>SUM(O58:O69)</f>
        <v>0</v>
      </c>
      <c r="P57" s="169"/>
      <c r="Q57" s="169">
        <f>SUM(Q58:Q69)</f>
        <v>0</v>
      </c>
      <c r="R57" s="169"/>
      <c r="S57" s="169"/>
      <c r="T57" s="170"/>
      <c r="U57" s="164"/>
      <c r="V57" s="164">
        <f>SUM(V58:V69)</f>
        <v>0</v>
      </c>
      <c r="W57" s="164"/>
      <c r="X57" s="164"/>
      <c r="AG57" t="s">
        <v>155</v>
      </c>
    </row>
    <row r="58" spans="1:60" outlineLevel="1" x14ac:dyDescent="0.2">
      <c r="A58" s="171">
        <v>14</v>
      </c>
      <c r="B58" s="172" t="s">
        <v>768</v>
      </c>
      <c r="C58" s="181" t="s">
        <v>769</v>
      </c>
      <c r="D58" s="173" t="s">
        <v>359</v>
      </c>
      <c r="E58" s="174">
        <v>4.3874199999999997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577</v>
      </c>
      <c r="S58" s="176" t="s">
        <v>160</v>
      </c>
      <c r="T58" s="177" t="s">
        <v>160</v>
      </c>
      <c r="U58" s="156">
        <v>0</v>
      </c>
      <c r="V58" s="156">
        <f>ROUND(E58*U58,2)</f>
        <v>0</v>
      </c>
      <c r="W58" s="156"/>
      <c r="X58" s="156" t="s">
        <v>161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54"/>
      <c r="B59" s="155"/>
      <c r="C59" s="252" t="s">
        <v>770</v>
      </c>
      <c r="D59" s="253"/>
      <c r="E59" s="253"/>
      <c r="F59" s="253"/>
      <c r="G59" s="253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8" t="str">
        <f>C59</f>
        <v>Pro vyjádření výnosu ve prospěch zhotovitele je nutné jednotkovou cenu uvést se záporným znaménkem. (Získaná částka ponižuje náklad stavby.)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2" t="s">
        <v>771</v>
      </c>
      <c r="D60" s="160"/>
      <c r="E60" s="161">
        <v>1.70001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>
        <v>7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2" t="s">
        <v>772</v>
      </c>
      <c r="D61" s="160"/>
      <c r="E61" s="161">
        <v>2.6874199999999999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168</v>
      </c>
      <c r="AH61" s="147">
        <v>7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15</v>
      </c>
      <c r="B62" s="172" t="s">
        <v>773</v>
      </c>
      <c r="C62" s="181" t="s">
        <v>774</v>
      </c>
      <c r="D62" s="173" t="s">
        <v>359</v>
      </c>
      <c r="E62" s="174">
        <v>5.0089100000000002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 t="s">
        <v>577</v>
      </c>
      <c r="S62" s="176" t="s">
        <v>160</v>
      </c>
      <c r="T62" s="177" t="s">
        <v>160</v>
      </c>
      <c r="U62" s="156">
        <v>0</v>
      </c>
      <c r="V62" s="156">
        <f>ROUND(E62*U62,2)</f>
        <v>0</v>
      </c>
      <c r="W62" s="156"/>
      <c r="X62" s="156" t="s">
        <v>161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54"/>
      <c r="B63" s="155"/>
      <c r="C63" s="252" t="s">
        <v>770</v>
      </c>
      <c r="D63" s="253"/>
      <c r="E63" s="253"/>
      <c r="F63" s="253"/>
      <c r="G63" s="253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8" t="str">
        <f>C63</f>
        <v>Pro vyjádření výnosu ve prospěch zhotovitele je nutné jednotkovou cenu uvést se záporným znaménkem. (Získaná částka ponižuje náklad stavby.)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2" t="s">
        <v>775</v>
      </c>
      <c r="D64" s="160"/>
      <c r="E64" s="161">
        <v>0.41365000000000002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168</v>
      </c>
      <c r="AH64" s="147">
        <v>7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2" t="s">
        <v>776</v>
      </c>
      <c r="D65" s="160"/>
      <c r="E65" s="161">
        <v>0.58819999999999995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168</v>
      </c>
      <c r="AH65" s="147">
        <v>7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2" t="s">
        <v>777</v>
      </c>
      <c r="D66" s="160"/>
      <c r="E66" s="161">
        <v>3.4370599999999998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>
        <v>7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2" t="s">
        <v>778</v>
      </c>
      <c r="D67" s="160"/>
      <c r="E67" s="161">
        <v>1.4E-2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168</v>
      </c>
      <c r="AH67" s="147">
        <v>7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2" t="s">
        <v>779</v>
      </c>
      <c r="D68" s="160"/>
      <c r="E68" s="161">
        <v>0.39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168</v>
      </c>
      <c r="AH68" s="147">
        <v>7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2" t="s">
        <v>780</v>
      </c>
      <c r="D69" s="160"/>
      <c r="E69" s="161">
        <v>0.16600000000000001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>
        <v>7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5" t="s">
        <v>154</v>
      </c>
      <c r="B70" s="166" t="s">
        <v>94</v>
      </c>
      <c r="C70" s="180" t="s">
        <v>95</v>
      </c>
      <c r="D70" s="167"/>
      <c r="E70" s="168"/>
      <c r="F70" s="169"/>
      <c r="G70" s="169">
        <f>SUMIF(AG71:AG76,"&lt;&gt;NOR",G71:G76)</f>
        <v>0</v>
      </c>
      <c r="H70" s="169"/>
      <c r="I70" s="169">
        <f>SUM(I71:I76)</f>
        <v>0</v>
      </c>
      <c r="J70" s="169"/>
      <c r="K70" s="169">
        <f>SUM(K71:K76)</f>
        <v>0</v>
      </c>
      <c r="L70" s="169"/>
      <c r="M70" s="169">
        <f>SUM(M71:M76)</f>
        <v>0</v>
      </c>
      <c r="N70" s="169"/>
      <c r="O70" s="169">
        <f>SUM(O71:O76)</f>
        <v>0</v>
      </c>
      <c r="P70" s="169"/>
      <c r="Q70" s="169">
        <f>SUM(Q71:Q76)</f>
        <v>0</v>
      </c>
      <c r="R70" s="169"/>
      <c r="S70" s="169"/>
      <c r="T70" s="170"/>
      <c r="U70" s="164"/>
      <c r="V70" s="164">
        <f>SUM(V71:V76)</f>
        <v>1.72</v>
      </c>
      <c r="W70" s="164"/>
      <c r="X70" s="164"/>
      <c r="AG70" t="s">
        <v>155</v>
      </c>
    </row>
    <row r="71" spans="1:60" outlineLevel="1" x14ac:dyDescent="0.2">
      <c r="A71" s="171">
        <v>16</v>
      </c>
      <c r="B71" s="172" t="s">
        <v>781</v>
      </c>
      <c r="C71" s="181" t="s">
        <v>782</v>
      </c>
      <c r="D71" s="173" t="s">
        <v>359</v>
      </c>
      <c r="E71" s="174">
        <v>4.6055999999999999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546</v>
      </c>
      <c r="S71" s="176" t="s">
        <v>160</v>
      </c>
      <c r="T71" s="177" t="s">
        <v>160</v>
      </c>
      <c r="U71" s="156">
        <v>0.373</v>
      </c>
      <c r="V71" s="156">
        <f>ROUND(E71*U71,2)</f>
        <v>1.72</v>
      </c>
      <c r="W71" s="156"/>
      <c r="X71" s="156" t="s">
        <v>161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162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54"/>
      <c r="B72" s="155"/>
      <c r="C72" s="250" t="s">
        <v>783</v>
      </c>
      <c r="D72" s="251"/>
      <c r="E72" s="251"/>
      <c r="F72" s="251"/>
      <c r="G72" s="251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8" t="str">
        <f>C72</f>
        <v>svařovaných (vodovody, plynovody, teplovody, shybky, produktovody - 827 1.2, 827 2.2, 827 4.2, 827 5.2, 827 6.2) včetně drobných objektů,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4" t="s">
        <v>784</v>
      </c>
      <c r="D73" s="255"/>
      <c r="E73" s="255"/>
      <c r="F73" s="255"/>
      <c r="G73" s="25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2" t="s">
        <v>785</v>
      </c>
      <c r="D74" s="160"/>
      <c r="E74" s="161">
        <v>1.3361400000000001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168</v>
      </c>
      <c r="AH74" s="147">
        <v>5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2" t="s">
        <v>786</v>
      </c>
      <c r="D75" s="160"/>
      <c r="E75" s="161">
        <v>0.99687000000000003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168</v>
      </c>
      <c r="AH75" s="147">
        <v>5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2" t="s">
        <v>787</v>
      </c>
      <c r="D76" s="160"/>
      <c r="E76" s="161">
        <v>2.2725900000000001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168</v>
      </c>
      <c r="AH76" s="147">
        <v>5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5" t="s">
        <v>154</v>
      </c>
      <c r="B77" s="166" t="s">
        <v>98</v>
      </c>
      <c r="C77" s="180" t="s">
        <v>99</v>
      </c>
      <c r="D77" s="167"/>
      <c r="E77" s="168"/>
      <c r="F77" s="169"/>
      <c r="G77" s="169">
        <f>SUMIF(AG78:AG97,"&lt;&gt;NOR",G78:G97)</f>
        <v>0</v>
      </c>
      <c r="H77" s="169"/>
      <c r="I77" s="169">
        <f>SUM(I78:I97)</f>
        <v>0</v>
      </c>
      <c r="J77" s="169"/>
      <c r="K77" s="169">
        <f>SUM(K78:K97)</f>
        <v>0</v>
      </c>
      <c r="L77" s="169"/>
      <c r="M77" s="169">
        <f>SUM(M78:M97)</f>
        <v>0</v>
      </c>
      <c r="N77" s="169"/>
      <c r="O77" s="169">
        <f>SUM(O78:O97)</f>
        <v>0.01</v>
      </c>
      <c r="P77" s="169"/>
      <c r="Q77" s="169">
        <f>SUM(Q78:Q97)</f>
        <v>10.7</v>
      </c>
      <c r="R77" s="169"/>
      <c r="S77" s="169"/>
      <c r="T77" s="170"/>
      <c r="U77" s="164"/>
      <c r="V77" s="164">
        <f>SUM(V78:V97)</f>
        <v>189.37000000000003</v>
      </c>
      <c r="W77" s="164"/>
      <c r="X77" s="164"/>
      <c r="AG77" t="s">
        <v>155</v>
      </c>
    </row>
    <row r="78" spans="1:60" ht="22.5" outlineLevel="1" x14ac:dyDescent="0.2">
      <c r="A78" s="171">
        <v>17</v>
      </c>
      <c r="B78" s="172" t="s">
        <v>788</v>
      </c>
      <c r="C78" s="181" t="s">
        <v>789</v>
      </c>
      <c r="D78" s="173" t="s">
        <v>158</v>
      </c>
      <c r="E78" s="174">
        <v>535.22478000000001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0.02</v>
      </c>
      <c r="Q78" s="176">
        <f>ROUND(E78*P78,2)</f>
        <v>10.7</v>
      </c>
      <c r="R78" s="176" t="s">
        <v>790</v>
      </c>
      <c r="S78" s="176" t="s">
        <v>160</v>
      </c>
      <c r="T78" s="177" t="s">
        <v>160</v>
      </c>
      <c r="U78" s="156">
        <v>0.35</v>
      </c>
      <c r="V78" s="156">
        <f>ROUND(E78*U78,2)</f>
        <v>187.33</v>
      </c>
      <c r="W78" s="156"/>
      <c r="X78" s="156" t="s">
        <v>161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162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2" t="s">
        <v>791</v>
      </c>
      <c r="D79" s="160"/>
      <c r="E79" s="161">
        <v>160.54192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168</v>
      </c>
      <c r="AH79" s="147">
        <v>5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2" t="s">
        <v>792</v>
      </c>
      <c r="D80" s="160"/>
      <c r="E80" s="161">
        <v>189.64014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168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2" t="s">
        <v>793</v>
      </c>
      <c r="D81" s="160"/>
      <c r="E81" s="161">
        <v>39.100850000000001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168</v>
      </c>
      <c r="AH81" s="147">
        <v>5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2" t="s">
        <v>794</v>
      </c>
      <c r="D82" s="160"/>
      <c r="E82" s="161">
        <v>145.94185999999999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168</v>
      </c>
      <c r="AH82" s="147">
        <v>5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1">
        <v>18</v>
      </c>
      <c r="B83" s="172" t="s">
        <v>795</v>
      </c>
      <c r="C83" s="181" t="s">
        <v>796</v>
      </c>
      <c r="D83" s="173" t="s">
        <v>323</v>
      </c>
      <c r="E83" s="174">
        <v>4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790</v>
      </c>
      <c r="S83" s="176" t="s">
        <v>160</v>
      </c>
      <c r="T83" s="177" t="s">
        <v>160</v>
      </c>
      <c r="U83" s="156">
        <v>0.5</v>
      </c>
      <c r="V83" s="156">
        <f>ROUND(E83*U83,2)</f>
        <v>2</v>
      </c>
      <c r="W83" s="156"/>
      <c r="X83" s="156" t="s">
        <v>161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2" t="s">
        <v>797</v>
      </c>
      <c r="D84" s="253"/>
      <c r="E84" s="253"/>
      <c r="F84" s="253"/>
      <c r="G84" s="253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2" t="s">
        <v>419</v>
      </c>
      <c r="D85" s="160"/>
      <c r="E85" s="161">
        <v>4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1">
        <v>19</v>
      </c>
      <c r="B86" s="172" t="s">
        <v>798</v>
      </c>
      <c r="C86" s="181" t="s">
        <v>799</v>
      </c>
      <c r="D86" s="173" t="s">
        <v>192</v>
      </c>
      <c r="E86" s="174">
        <v>8.5500000000000007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1E-3</v>
      </c>
      <c r="O86" s="176">
        <f>ROUND(E86*N86,2)</f>
        <v>0.01</v>
      </c>
      <c r="P86" s="176">
        <v>0</v>
      </c>
      <c r="Q86" s="176">
        <f>ROUND(E86*P86,2)</f>
        <v>0</v>
      </c>
      <c r="R86" s="176"/>
      <c r="S86" s="176" t="s">
        <v>344</v>
      </c>
      <c r="T86" s="177" t="s">
        <v>345</v>
      </c>
      <c r="U86" s="156">
        <v>0</v>
      </c>
      <c r="V86" s="156">
        <f>ROUND(E86*U86,2)</f>
        <v>0</v>
      </c>
      <c r="W86" s="156"/>
      <c r="X86" s="156" t="s">
        <v>161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162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2" t="s">
        <v>800</v>
      </c>
      <c r="D87" s="160"/>
      <c r="E87" s="161">
        <v>8.5500000000000007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168</v>
      </c>
      <c r="AH87" s="147">
        <v>5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20</v>
      </c>
      <c r="B88" s="172" t="s">
        <v>801</v>
      </c>
      <c r="C88" s="181" t="s">
        <v>802</v>
      </c>
      <c r="D88" s="173" t="s">
        <v>323</v>
      </c>
      <c r="E88" s="174">
        <v>8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/>
      <c r="S88" s="176" t="s">
        <v>344</v>
      </c>
      <c r="T88" s="177" t="s">
        <v>345</v>
      </c>
      <c r="U88" s="156">
        <v>0</v>
      </c>
      <c r="V88" s="156">
        <f>ROUND(E88*U88,2)</f>
        <v>0</v>
      </c>
      <c r="W88" s="156"/>
      <c r="X88" s="156" t="s">
        <v>161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162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2" t="s">
        <v>731</v>
      </c>
      <c r="D89" s="253"/>
      <c r="E89" s="253"/>
      <c r="F89" s="253"/>
      <c r="G89" s="253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2" t="s">
        <v>803</v>
      </c>
      <c r="D90" s="160"/>
      <c r="E90" s="161">
        <v>8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>
        <v>5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21</v>
      </c>
      <c r="B91" s="172" t="s">
        <v>804</v>
      </c>
      <c r="C91" s="181" t="s">
        <v>805</v>
      </c>
      <c r="D91" s="173" t="s">
        <v>323</v>
      </c>
      <c r="E91" s="174">
        <v>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2E-3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344</v>
      </c>
      <c r="T91" s="177" t="s">
        <v>345</v>
      </c>
      <c r="U91" s="156">
        <v>0</v>
      </c>
      <c r="V91" s="156">
        <f>ROUND(E91*U91,2)</f>
        <v>0</v>
      </c>
      <c r="W91" s="156"/>
      <c r="X91" s="156" t="s">
        <v>161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2" t="s">
        <v>731</v>
      </c>
      <c r="D92" s="253"/>
      <c r="E92" s="253"/>
      <c r="F92" s="253"/>
      <c r="G92" s="253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2" t="s">
        <v>806</v>
      </c>
      <c r="D93" s="160"/>
      <c r="E93" s="161">
        <v>2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168</v>
      </c>
      <c r="AH93" s="147">
        <v>5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22</v>
      </c>
      <c r="B94" s="172" t="s">
        <v>807</v>
      </c>
      <c r="C94" s="181" t="s">
        <v>808</v>
      </c>
      <c r="D94" s="173" t="s">
        <v>359</v>
      </c>
      <c r="E94" s="174">
        <v>1.255E-2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790</v>
      </c>
      <c r="S94" s="176" t="s">
        <v>160</v>
      </c>
      <c r="T94" s="177" t="s">
        <v>160</v>
      </c>
      <c r="U94" s="156">
        <v>1.74</v>
      </c>
      <c r="V94" s="156">
        <f>ROUND(E94*U94,2)</f>
        <v>0.02</v>
      </c>
      <c r="W94" s="156"/>
      <c r="X94" s="156" t="s">
        <v>809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810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0" t="s">
        <v>811</v>
      </c>
      <c r="D95" s="251"/>
      <c r="E95" s="251"/>
      <c r="F95" s="251"/>
      <c r="G95" s="25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1">
        <v>23</v>
      </c>
      <c r="B96" s="172" t="s">
        <v>812</v>
      </c>
      <c r="C96" s="181" t="s">
        <v>813</v>
      </c>
      <c r="D96" s="173" t="s">
        <v>359</v>
      </c>
      <c r="E96" s="174">
        <v>1.255E-2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 t="s">
        <v>790</v>
      </c>
      <c r="S96" s="176" t="s">
        <v>160</v>
      </c>
      <c r="T96" s="177" t="s">
        <v>160</v>
      </c>
      <c r="U96" s="156">
        <v>1.282</v>
      </c>
      <c r="V96" s="156">
        <f>ROUND(E96*U96,2)</f>
        <v>0.02</v>
      </c>
      <c r="W96" s="156"/>
      <c r="X96" s="156" t="s">
        <v>809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810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0" t="s">
        <v>811</v>
      </c>
      <c r="D97" s="251"/>
      <c r="E97" s="251"/>
      <c r="F97" s="251"/>
      <c r="G97" s="251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5" t="s">
        <v>154</v>
      </c>
      <c r="B98" s="166" t="s">
        <v>100</v>
      </c>
      <c r="C98" s="180" t="s">
        <v>101</v>
      </c>
      <c r="D98" s="167"/>
      <c r="E98" s="168"/>
      <c r="F98" s="169"/>
      <c r="G98" s="169">
        <f>SUMIF(AG99:AG105,"&lt;&gt;NOR",G99:G105)</f>
        <v>0</v>
      </c>
      <c r="H98" s="169"/>
      <c r="I98" s="169">
        <f>SUM(I99:I105)</f>
        <v>0</v>
      </c>
      <c r="J98" s="169"/>
      <c r="K98" s="169">
        <f>SUM(K99:K105)</f>
        <v>0</v>
      </c>
      <c r="L98" s="169"/>
      <c r="M98" s="169">
        <f>SUM(M99:M105)</f>
        <v>0</v>
      </c>
      <c r="N98" s="169"/>
      <c r="O98" s="169">
        <f>SUM(O99:O105)</f>
        <v>0.02</v>
      </c>
      <c r="P98" s="169"/>
      <c r="Q98" s="169">
        <f>SUM(Q99:Q105)</f>
        <v>0.47</v>
      </c>
      <c r="R98" s="169"/>
      <c r="S98" s="169"/>
      <c r="T98" s="170"/>
      <c r="U98" s="164"/>
      <c r="V98" s="164">
        <f>SUM(V99:V105)</f>
        <v>14.44</v>
      </c>
      <c r="W98" s="164"/>
      <c r="X98" s="164"/>
      <c r="AG98" t="s">
        <v>155</v>
      </c>
    </row>
    <row r="99" spans="1:60" outlineLevel="1" x14ac:dyDescent="0.2">
      <c r="A99" s="171">
        <v>24</v>
      </c>
      <c r="B99" s="172" t="s">
        <v>814</v>
      </c>
      <c r="C99" s="181" t="s">
        <v>815</v>
      </c>
      <c r="D99" s="173" t="s">
        <v>383</v>
      </c>
      <c r="E99" s="174">
        <v>20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1.1299999999999999E-3</v>
      </c>
      <c r="O99" s="176">
        <f>ROUND(E99*N99,2)</f>
        <v>0.02</v>
      </c>
      <c r="P99" s="176">
        <v>0</v>
      </c>
      <c r="Q99" s="176">
        <f>ROUND(E99*P99,2)</f>
        <v>0</v>
      </c>
      <c r="R99" s="176" t="s">
        <v>816</v>
      </c>
      <c r="S99" s="176" t="s">
        <v>160</v>
      </c>
      <c r="T99" s="177" t="s">
        <v>160</v>
      </c>
      <c r="U99" s="156">
        <v>0.114</v>
      </c>
      <c r="V99" s="156">
        <f>ROUND(E99*U99,2)</f>
        <v>2.2799999999999998</v>
      </c>
      <c r="W99" s="156"/>
      <c r="X99" s="156" t="s">
        <v>161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162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2" t="s">
        <v>731</v>
      </c>
      <c r="D100" s="253"/>
      <c r="E100" s="253"/>
      <c r="F100" s="253"/>
      <c r="G100" s="253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2" t="s">
        <v>817</v>
      </c>
      <c r="D101" s="160"/>
      <c r="E101" s="161">
        <v>20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25</v>
      </c>
      <c r="B102" s="172" t="s">
        <v>818</v>
      </c>
      <c r="C102" s="181" t="s">
        <v>819</v>
      </c>
      <c r="D102" s="173" t="s">
        <v>820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0.46899999999999997</v>
      </c>
      <c r="Q102" s="176">
        <f>ROUND(E102*P102,2)</f>
        <v>0.47</v>
      </c>
      <c r="R102" s="176"/>
      <c r="S102" s="176" t="s">
        <v>344</v>
      </c>
      <c r="T102" s="177" t="s">
        <v>821</v>
      </c>
      <c r="U102" s="156">
        <v>12.161</v>
      </c>
      <c r="V102" s="156">
        <f>ROUND(E102*U102,2)</f>
        <v>12.16</v>
      </c>
      <c r="W102" s="156"/>
      <c r="X102" s="156" t="s">
        <v>161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162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2" t="s">
        <v>822</v>
      </c>
      <c r="D103" s="253"/>
      <c r="E103" s="253"/>
      <c r="F103" s="253"/>
      <c r="G103" s="253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4" t="s">
        <v>823</v>
      </c>
      <c r="D104" s="255"/>
      <c r="E104" s="255"/>
      <c r="F104" s="255"/>
      <c r="G104" s="255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78" t="str">
        <f>C104</f>
        <v>Demontáž, uskladnění a zpětná montáž blokové stanice pro přípravu TUV v řešeném objektu Nerudova 268/14.</v>
      </c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2" t="s">
        <v>66</v>
      </c>
      <c r="D105" s="160"/>
      <c r="E105" s="161">
        <v>1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5" t="s">
        <v>154</v>
      </c>
      <c r="B106" s="166" t="s">
        <v>102</v>
      </c>
      <c r="C106" s="180" t="s">
        <v>103</v>
      </c>
      <c r="D106" s="167"/>
      <c r="E106" s="168"/>
      <c r="F106" s="169"/>
      <c r="G106" s="169">
        <f>SUMIF(AG107:AG143,"&lt;&gt;NOR",G107:G143)</f>
        <v>0</v>
      </c>
      <c r="H106" s="169"/>
      <c r="I106" s="169">
        <f>SUM(I107:I143)</f>
        <v>0</v>
      </c>
      <c r="J106" s="169"/>
      <c r="K106" s="169">
        <f>SUM(K107:K143)</f>
        <v>0</v>
      </c>
      <c r="L106" s="169"/>
      <c r="M106" s="169">
        <f>SUM(M107:M143)</f>
        <v>0</v>
      </c>
      <c r="N106" s="169"/>
      <c r="O106" s="169">
        <f>SUM(O107:O143)</f>
        <v>0.2</v>
      </c>
      <c r="P106" s="169"/>
      <c r="Q106" s="169">
        <f>SUM(Q107:Q143)</f>
        <v>8.42</v>
      </c>
      <c r="R106" s="169"/>
      <c r="S106" s="169"/>
      <c r="T106" s="170"/>
      <c r="U106" s="164"/>
      <c r="V106" s="164">
        <f>SUM(V107:V143)</f>
        <v>155.61999999999998</v>
      </c>
      <c r="W106" s="164"/>
      <c r="X106" s="164"/>
      <c r="AG106" t="s">
        <v>155</v>
      </c>
    </row>
    <row r="107" spans="1:60" outlineLevel="1" x14ac:dyDescent="0.2">
      <c r="A107" s="171">
        <v>26</v>
      </c>
      <c r="B107" s="172" t="s">
        <v>824</v>
      </c>
      <c r="C107" s="181" t="s">
        <v>825</v>
      </c>
      <c r="D107" s="173" t="s">
        <v>192</v>
      </c>
      <c r="E107" s="174">
        <v>319.55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5.0000000000000002E-5</v>
      </c>
      <c r="O107" s="176">
        <f>ROUND(E107*N107,2)</f>
        <v>0.02</v>
      </c>
      <c r="P107" s="176">
        <v>5.3200000000000001E-3</v>
      </c>
      <c r="Q107" s="176">
        <f>ROUND(E107*P107,2)</f>
        <v>1.7</v>
      </c>
      <c r="R107" s="176" t="s">
        <v>816</v>
      </c>
      <c r="S107" s="176" t="s">
        <v>160</v>
      </c>
      <c r="T107" s="177" t="s">
        <v>160</v>
      </c>
      <c r="U107" s="156">
        <v>0.10299999999999999</v>
      </c>
      <c r="V107" s="156">
        <f>ROUND(E107*U107,2)</f>
        <v>32.909999999999997</v>
      </c>
      <c r="W107" s="156"/>
      <c r="X107" s="156" t="s">
        <v>161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162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2" t="s">
        <v>826</v>
      </c>
      <c r="D108" s="160"/>
      <c r="E108" s="161">
        <v>102.1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2" t="s">
        <v>827</v>
      </c>
      <c r="D109" s="160"/>
      <c r="E109" s="161">
        <v>42.5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2" t="s">
        <v>828</v>
      </c>
      <c r="D110" s="160"/>
      <c r="E110" s="161">
        <v>72.849999999999994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168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2" t="s">
        <v>829</v>
      </c>
      <c r="D111" s="160"/>
      <c r="E111" s="161">
        <v>102.1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1">
        <v>27</v>
      </c>
      <c r="B112" s="172" t="s">
        <v>830</v>
      </c>
      <c r="C112" s="181" t="s">
        <v>831</v>
      </c>
      <c r="D112" s="173" t="s">
        <v>192</v>
      </c>
      <c r="E112" s="174">
        <v>8.5500000000000007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1.048E-2</v>
      </c>
      <c r="O112" s="176">
        <f>ROUND(E112*N112,2)</f>
        <v>0.09</v>
      </c>
      <c r="P112" s="176">
        <v>0</v>
      </c>
      <c r="Q112" s="176">
        <f>ROUND(E112*P112,2)</f>
        <v>0</v>
      </c>
      <c r="R112" s="176" t="s">
        <v>816</v>
      </c>
      <c r="S112" s="176" t="s">
        <v>160</v>
      </c>
      <c r="T112" s="177" t="s">
        <v>160</v>
      </c>
      <c r="U112" s="156">
        <v>0.58099999999999996</v>
      </c>
      <c r="V112" s="156">
        <f>ROUND(E112*U112,2)</f>
        <v>4.97</v>
      </c>
      <c r="W112" s="156"/>
      <c r="X112" s="156" t="s">
        <v>161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162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52" t="s">
        <v>832</v>
      </c>
      <c r="D113" s="253"/>
      <c r="E113" s="253"/>
      <c r="F113" s="253"/>
      <c r="G113" s="253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2" t="s">
        <v>833</v>
      </c>
      <c r="D114" s="160"/>
      <c r="E114" s="161">
        <v>8.5500000000000007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28</v>
      </c>
      <c r="B115" s="172" t="s">
        <v>834</v>
      </c>
      <c r="C115" s="181" t="s">
        <v>835</v>
      </c>
      <c r="D115" s="173" t="s">
        <v>192</v>
      </c>
      <c r="E115" s="174">
        <v>319.55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6.0000000000000002E-5</v>
      </c>
      <c r="O115" s="176">
        <f>ROUND(E115*N115,2)</f>
        <v>0.02</v>
      </c>
      <c r="P115" s="176">
        <v>8.4100000000000008E-3</v>
      </c>
      <c r="Q115" s="176">
        <f>ROUND(E115*P115,2)</f>
        <v>2.69</v>
      </c>
      <c r="R115" s="176" t="s">
        <v>816</v>
      </c>
      <c r="S115" s="176" t="s">
        <v>160</v>
      </c>
      <c r="T115" s="177" t="s">
        <v>160</v>
      </c>
      <c r="U115" s="156">
        <v>0.187</v>
      </c>
      <c r="V115" s="156">
        <f>ROUND(E115*U115,2)</f>
        <v>59.76</v>
      </c>
      <c r="W115" s="156"/>
      <c r="X115" s="156" t="s">
        <v>161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162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2" t="s">
        <v>836</v>
      </c>
      <c r="D116" s="160"/>
      <c r="E116" s="161">
        <v>115.35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2" t="s">
        <v>837</v>
      </c>
      <c r="D117" s="160"/>
      <c r="E117" s="161">
        <v>204.2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168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29</v>
      </c>
      <c r="B118" s="172" t="s">
        <v>838</v>
      </c>
      <c r="C118" s="181" t="s">
        <v>839</v>
      </c>
      <c r="D118" s="173" t="s">
        <v>192</v>
      </c>
      <c r="E118" s="174">
        <v>42.5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1E-4</v>
      </c>
      <c r="O118" s="176">
        <f>ROUND(E118*N118,2)</f>
        <v>0</v>
      </c>
      <c r="P118" s="176">
        <v>1.384E-2</v>
      </c>
      <c r="Q118" s="176">
        <f>ROUND(E118*P118,2)</f>
        <v>0.59</v>
      </c>
      <c r="R118" s="176" t="s">
        <v>816</v>
      </c>
      <c r="S118" s="176" t="s">
        <v>160</v>
      </c>
      <c r="T118" s="177" t="s">
        <v>160</v>
      </c>
      <c r="U118" s="156">
        <v>0.19800000000000001</v>
      </c>
      <c r="V118" s="156">
        <f>ROUND(E118*U118,2)</f>
        <v>8.42</v>
      </c>
      <c r="W118" s="156"/>
      <c r="X118" s="156" t="s">
        <v>161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162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2" t="s">
        <v>840</v>
      </c>
      <c r="D119" s="160"/>
      <c r="E119" s="161">
        <v>42.5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1">
        <v>30</v>
      </c>
      <c r="B120" s="172" t="s">
        <v>841</v>
      </c>
      <c r="C120" s="181" t="s">
        <v>842</v>
      </c>
      <c r="D120" s="173" t="s">
        <v>192</v>
      </c>
      <c r="E120" s="174">
        <v>145.69999999999999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1.2999999999999999E-4</v>
      </c>
      <c r="O120" s="176">
        <f>ROUND(E120*N120,2)</f>
        <v>0.02</v>
      </c>
      <c r="P120" s="176">
        <v>2.359E-2</v>
      </c>
      <c r="Q120" s="176">
        <f>ROUND(E120*P120,2)</f>
        <v>3.44</v>
      </c>
      <c r="R120" s="176" t="s">
        <v>816</v>
      </c>
      <c r="S120" s="176" t="s">
        <v>160</v>
      </c>
      <c r="T120" s="177" t="s">
        <v>160</v>
      </c>
      <c r="U120" s="156">
        <v>0.20799999999999999</v>
      </c>
      <c r="V120" s="156">
        <f>ROUND(E120*U120,2)</f>
        <v>30.31</v>
      </c>
      <c r="W120" s="156"/>
      <c r="X120" s="156" t="s">
        <v>161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162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2" t="s">
        <v>843</v>
      </c>
      <c r="D121" s="160"/>
      <c r="E121" s="161">
        <v>145.69999999999999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168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31</v>
      </c>
      <c r="B122" s="172" t="s">
        <v>844</v>
      </c>
      <c r="C122" s="181" t="s">
        <v>845</v>
      </c>
      <c r="D122" s="173" t="s">
        <v>192</v>
      </c>
      <c r="E122" s="174">
        <v>179.85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6" t="s">
        <v>816</v>
      </c>
      <c r="S122" s="176" t="s">
        <v>160</v>
      </c>
      <c r="T122" s="177" t="s">
        <v>160</v>
      </c>
      <c r="U122" s="156">
        <v>4.2000000000000003E-2</v>
      </c>
      <c r="V122" s="156">
        <f>ROUND(E122*U122,2)</f>
        <v>7.55</v>
      </c>
      <c r="W122" s="156"/>
      <c r="X122" s="156" t="s">
        <v>161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162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52" t="s">
        <v>846</v>
      </c>
      <c r="D123" s="253"/>
      <c r="E123" s="253"/>
      <c r="F123" s="253"/>
      <c r="G123" s="253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2" t="s">
        <v>800</v>
      </c>
      <c r="D124" s="160"/>
      <c r="E124" s="161">
        <v>8.5500000000000007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168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2" t="s">
        <v>743</v>
      </c>
      <c r="D125" s="160"/>
      <c r="E125" s="161">
        <v>171.3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168</v>
      </c>
      <c r="AH125" s="147">
        <v>5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1">
        <v>32</v>
      </c>
      <c r="B126" s="172" t="s">
        <v>847</v>
      </c>
      <c r="C126" s="181" t="s">
        <v>848</v>
      </c>
      <c r="D126" s="173" t="s">
        <v>192</v>
      </c>
      <c r="E126" s="174">
        <v>203.6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816</v>
      </c>
      <c r="S126" s="176" t="s">
        <v>160</v>
      </c>
      <c r="T126" s="177" t="s">
        <v>160</v>
      </c>
      <c r="U126" s="156">
        <v>5.2999999999999999E-2</v>
      </c>
      <c r="V126" s="156">
        <f>ROUND(E126*U126,2)</f>
        <v>10.79</v>
      </c>
      <c r="W126" s="156"/>
      <c r="X126" s="156" t="s">
        <v>161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162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2" t="s">
        <v>846</v>
      </c>
      <c r="D127" s="253"/>
      <c r="E127" s="253"/>
      <c r="F127" s="253"/>
      <c r="G127" s="253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2" t="s">
        <v>744</v>
      </c>
      <c r="D128" s="160"/>
      <c r="E128" s="161">
        <v>70.7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168</v>
      </c>
      <c r="AH128" s="147">
        <v>5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2" t="s">
        <v>745</v>
      </c>
      <c r="D129" s="160"/>
      <c r="E129" s="161">
        <v>132.9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168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33</v>
      </c>
      <c r="B130" s="172" t="s">
        <v>849</v>
      </c>
      <c r="C130" s="181" t="s">
        <v>850</v>
      </c>
      <c r="D130" s="173" t="s">
        <v>323</v>
      </c>
      <c r="E130" s="174">
        <v>13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4.0000000000000001E-3</v>
      </c>
      <c r="O130" s="176">
        <f>ROUND(E130*N130,2)</f>
        <v>0.05</v>
      </c>
      <c r="P130" s="176">
        <v>0</v>
      </c>
      <c r="Q130" s="176">
        <f>ROUND(E130*P130,2)</f>
        <v>0</v>
      </c>
      <c r="R130" s="176"/>
      <c r="S130" s="176" t="s">
        <v>344</v>
      </c>
      <c r="T130" s="177" t="s">
        <v>345</v>
      </c>
      <c r="U130" s="156">
        <v>0</v>
      </c>
      <c r="V130" s="156">
        <f>ROUND(E130*U130,2)</f>
        <v>0</v>
      </c>
      <c r="W130" s="156"/>
      <c r="X130" s="156" t="s">
        <v>354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355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2" t="s">
        <v>851</v>
      </c>
      <c r="D131" s="160"/>
      <c r="E131" s="161">
        <v>13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34</v>
      </c>
      <c r="B132" s="172" t="s">
        <v>852</v>
      </c>
      <c r="C132" s="181" t="s">
        <v>853</v>
      </c>
      <c r="D132" s="173" t="s">
        <v>323</v>
      </c>
      <c r="E132" s="174">
        <v>6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5.0000000000000001E-4</v>
      </c>
      <c r="O132" s="176">
        <f>ROUND(E132*N132,2)</f>
        <v>0</v>
      </c>
      <c r="P132" s="176">
        <v>0</v>
      </c>
      <c r="Q132" s="176">
        <f>ROUND(E132*P132,2)</f>
        <v>0</v>
      </c>
      <c r="R132" s="176"/>
      <c r="S132" s="176" t="s">
        <v>344</v>
      </c>
      <c r="T132" s="177" t="s">
        <v>345</v>
      </c>
      <c r="U132" s="156">
        <v>0</v>
      </c>
      <c r="V132" s="156">
        <f>ROUND(E132*U132,2)</f>
        <v>0</v>
      </c>
      <c r="W132" s="156"/>
      <c r="X132" s="156" t="s">
        <v>354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355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2" t="s">
        <v>854</v>
      </c>
      <c r="D133" s="160"/>
      <c r="E133" s="161">
        <v>6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168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35</v>
      </c>
      <c r="B134" s="172" t="s">
        <v>855</v>
      </c>
      <c r="C134" s="181" t="s">
        <v>856</v>
      </c>
      <c r="D134" s="173" t="s">
        <v>323</v>
      </c>
      <c r="E134" s="174">
        <v>8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6">
        <v>5.0000000000000001E-4</v>
      </c>
      <c r="O134" s="176">
        <f>ROUND(E134*N134,2)</f>
        <v>0</v>
      </c>
      <c r="P134" s="176">
        <v>0</v>
      </c>
      <c r="Q134" s="176">
        <f>ROUND(E134*P134,2)</f>
        <v>0</v>
      </c>
      <c r="R134" s="176"/>
      <c r="S134" s="176" t="s">
        <v>344</v>
      </c>
      <c r="T134" s="177" t="s">
        <v>345</v>
      </c>
      <c r="U134" s="156">
        <v>0</v>
      </c>
      <c r="V134" s="156">
        <f>ROUND(E134*U134,2)</f>
        <v>0</v>
      </c>
      <c r="W134" s="156"/>
      <c r="X134" s="156" t="s">
        <v>354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355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2" t="s">
        <v>857</v>
      </c>
      <c r="D135" s="160"/>
      <c r="E135" s="161">
        <v>8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36</v>
      </c>
      <c r="B136" s="172" t="s">
        <v>858</v>
      </c>
      <c r="C136" s="181" t="s">
        <v>859</v>
      </c>
      <c r="D136" s="173" t="s">
        <v>323</v>
      </c>
      <c r="E136" s="174">
        <v>2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5.0000000000000001E-4</v>
      </c>
      <c r="O136" s="176">
        <f>ROUND(E136*N136,2)</f>
        <v>0</v>
      </c>
      <c r="P136" s="176">
        <v>0</v>
      </c>
      <c r="Q136" s="176">
        <f>ROUND(E136*P136,2)</f>
        <v>0</v>
      </c>
      <c r="R136" s="176"/>
      <c r="S136" s="176" t="s">
        <v>344</v>
      </c>
      <c r="T136" s="177" t="s">
        <v>345</v>
      </c>
      <c r="U136" s="156">
        <v>0</v>
      </c>
      <c r="V136" s="156">
        <f>ROUND(E136*U136,2)</f>
        <v>0</v>
      </c>
      <c r="W136" s="156"/>
      <c r="X136" s="156" t="s">
        <v>354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355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2" t="s">
        <v>70</v>
      </c>
      <c r="D137" s="160"/>
      <c r="E137" s="161">
        <v>2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37</v>
      </c>
      <c r="B138" s="172" t="s">
        <v>860</v>
      </c>
      <c r="C138" s="181" t="s">
        <v>861</v>
      </c>
      <c r="D138" s="173" t="s">
        <v>383</v>
      </c>
      <c r="E138" s="174">
        <v>1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5.0000000000000001E-4</v>
      </c>
      <c r="O138" s="176">
        <f>ROUND(E138*N138,2)</f>
        <v>0</v>
      </c>
      <c r="P138" s="176">
        <v>0</v>
      </c>
      <c r="Q138" s="176">
        <f>ROUND(E138*P138,2)</f>
        <v>0</v>
      </c>
      <c r="R138" s="176"/>
      <c r="S138" s="176" t="s">
        <v>344</v>
      </c>
      <c r="T138" s="177" t="s">
        <v>345</v>
      </c>
      <c r="U138" s="156">
        <v>0</v>
      </c>
      <c r="V138" s="156">
        <f>ROUND(E138*U138,2)</f>
        <v>0</v>
      </c>
      <c r="W138" s="156"/>
      <c r="X138" s="156" t="s">
        <v>354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355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2" t="s">
        <v>862</v>
      </c>
      <c r="D139" s="253"/>
      <c r="E139" s="253"/>
      <c r="F139" s="253"/>
      <c r="G139" s="253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4" t="s">
        <v>286</v>
      </c>
      <c r="D140" s="255"/>
      <c r="E140" s="255"/>
      <c r="F140" s="255"/>
      <c r="G140" s="255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2" t="s">
        <v>66</v>
      </c>
      <c r="D141" s="160"/>
      <c r="E141" s="161">
        <v>1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168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88">
        <v>38</v>
      </c>
      <c r="B142" s="189" t="s">
        <v>863</v>
      </c>
      <c r="C142" s="195" t="s">
        <v>864</v>
      </c>
      <c r="D142" s="190" t="s">
        <v>359</v>
      </c>
      <c r="E142" s="191">
        <v>0.20845</v>
      </c>
      <c r="F142" s="192"/>
      <c r="G142" s="193">
        <f>ROUND(E142*F142,2)</f>
        <v>0</v>
      </c>
      <c r="H142" s="192"/>
      <c r="I142" s="193">
        <f>ROUND(E142*H142,2)</f>
        <v>0</v>
      </c>
      <c r="J142" s="192"/>
      <c r="K142" s="193">
        <f>ROUND(E142*J142,2)</f>
        <v>0</v>
      </c>
      <c r="L142" s="193">
        <v>21</v>
      </c>
      <c r="M142" s="193">
        <f>G142*(1+L142/100)</f>
        <v>0</v>
      </c>
      <c r="N142" s="193">
        <v>0</v>
      </c>
      <c r="O142" s="193">
        <f>ROUND(E142*N142,2)</f>
        <v>0</v>
      </c>
      <c r="P142" s="193">
        <v>0</v>
      </c>
      <c r="Q142" s="193">
        <f>ROUND(E142*P142,2)</f>
        <v>0</v>
      </c>
      <c r="R142" s="193" t="s">
        <v>816</v>
      </c>
      <c r="S142" s="193" t="s">
        <v>160</v>
      </c>
      <c r="T142" s="194" t="s">
        <v>160</v>
      </c>
      <c r="U142" s="156">
        <v>3.5630000000000002</v>
      </c>
      <c r="V142" s="156">
        <f>ROUND(E142*U142,2)</f>
        <v>0.74</v>
      </c>
      <c r="W142" s="156"/>
      <c r="X142" s="156" t="s">
        <v>809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810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88">
        <v>39</v>
      </c>
      <c r="B143" s="189" t="s">
        <v>865</v>
      </c>
      <c r="C143" s="195" t="s">
        <v>866</v>
      </c>
      <c r="D143" s="190" t="s">
        <v>359</v>
      </c>
      <c r="E143" s="191">
        <v>0.20845</v>
      </c>
      <c r="F143" s="192"/>
      <c r="G143" s="193">
        <f>ROUND(E143*F143,2)</f>
        <v>0</v>
      </c>
      <c r="H143" s="192"/>
      <c r="I143" s="193">
        <f>ROUND(E143*H143,2)</f>
        <v>0</v>
      </c>
      <c r="J143" s="192"/>
      <c r="K143" s="193">
        <f>ROUND(E143*J143,2)</f>
        <v>0</v>
      </c>
      <c r="L143" s="193">
        <v>21</v>
      </c>
      <c r="M143" s="193">
        <f>G143*(1+L143/100)</f>
        <v>0</v>
      </c>
      <c r="N143" s="193">
        <v>0</v>
      </c>
      <c r="O143" s="193">
        <f>ROUND(E143*N143,2)</f>
        <v>0</v>
      </c>
      <c r="P143" s="193">
        <v>0</v>
      </c>
      <c r="Q143" s="193">
        <f>ROUND(E143*P143,2)</f>
        <v>0</v>
      </c>
      <c r="R143" s="193" t="s">
        <v>816</v>
      </c>
      <c r="S143" s="193" t="s">
        <v>160</v>
      </c>
      <c r="T143" s="194" t="s">
        <v>160</v>
      </c>
      <c r="U143" s="156">
        <v>0.81599999999999995</v>
      </c>
      <c r="V143" s="156">
        <f>ROUND(E143*U143,2)</f>
        <v>0.17</v>
      </c>
      <c r="W143" s="156"/>
      <c r="X143" s="156" t="s">
        <v>809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810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165" t="s">
        <v>154</v>
      </c>
      <c r="B144" s="166" t="s">
        <v>104</v>
      </c>
      <c r="C144" s="180" t="s">
        <v>105</v>
      </c>
      <c r="D144" s="167"/>
      <c r="E144" s="168"/>
      <c r="F144" s="169"/>
      <c r="G144" s="169">
        <f>SUMIF(AG145:AG163,"&lt;&gt;NOR",G145:G163)</f>
        <v>0</v>
      </c>
      <c r="H144" s="169"/>
      <c r="I144" s="169">
        <f>SUM(I145:I163)</f>
        <v>0</v>
      </c>
      <c r="J144" s="169"/>
      <c r="K144" s="169">
        <f>SUM(K145:K163)</f>
        <v>0</v>
      </c>
      <c r="L144" s="169"/>
      <c r="M144" s="169">
        <f>SUM(M145:M163)</f>
        <v>0</v>
      </c>
      <c r="N144" s="169"/>
      <c r="O144" s="169">
        <f>SUM(O145:O163)</f>
        <v>0.12000000000000001</v>
      </c>
      <c r="P144" s="169"/>
      <c r="Q144" s="169">
        <f>SUM(Q145:Q163)</f>
        <v>0.57000000000000006</v>
      </c>
      <c r="R144" s="169"/>
      <c r="S144" s="169"/>
      <c r="T144" s="170"/>
      <c r="U144" s="164"/>
      <c r="V144" s="164">
        <f>SUM(V145:V163)</f>
        <v>28.180000000000003</v>
      </c>
      <c r="W144" s="164"/>
      <c r="X144" s="164"/>
      <c r="AG144" t="s">
        <v>155</v>
      </c>
    </row>
    <row r="145" spans="1:60" outlineLevel="1" x14ac:dyDescent="0.2">
      <c r="A145" s="171">
        <v>40</v>
      </c>
      <c r="B145" s="172" t="s">
        <v>867</v>
      </c>
      <c r="C145" s="181" t="s">
        <v>868</v>
      </c>
      <c r="D145" s="173" t="s">
        <v>383</v>
      </c>
      <c r="E145" s="174">
        <v>8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6.8300000000000001E-3</v>
      </c>
      <c r="O145" s="176">
        <f>ROUND(E145*N145,2)</f>
        <v>0.05</v>
      </c>
      <c r="P145" s="176">
        <v>0</v>
      </c>
      <c r="Q145" s="176">
        <f>ROUND(E145*P145,2)</f>
        <v>0</v>
      </c>
      <c r="R145" s="176" t="s">
        <v>816</v>
      </c>
      <c r="S145" s="176" t="s">
        <v>160</v>
      </c>
      <c r="T145" s="177" t="s">
        <v>160</v>
      </c>
      <c r="U145" s="156">
        <v>1.29</v>
      </c>
      <c r="V145" s="156">
        <f>ROUND(E145*U145,2)</f>
        <v>10.32</v>
      </c>
      <c r="W145" s="156"/>
      <c r="X145" s="156" t="s">
        <v>161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162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2" t="s">
        <v>803</v>
      </c>
      <c r="D146" s="160"/>
      <c r="E146" s="161">
        <v>8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168</v>
      </c>
      <c r="AH146" s="147">
        <v>5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1">
        <v>41</v>
      </c>
      <c r="B147" s="172" t="s">
        <v>869</v>
      </c>
      <c r="C147" s="181" t="s">
        <v>870</v>
      </c>
      <c r="D147" s="173" t="s">
        <v>383</v>
      </c>
      <c r="E147" s="174">
        <v>2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1.4E-2</v>
      </c>
      <c r="O147" s="176">
        <f>ROUND(E147*N147,2)</f>
        <v>0.03</v>
      </c>
      <c r="P147" s="176">
        <v>0</v>
      </c>
      <c r="Q147" s="176">
        <f>ROUND(E147*P147,2)</f>
        <v>0</v>
      </c>
      <c r="R147" s="176" t="s">
        <v>816</v>
      </c>
      <c r="S147" s="176" t="s">
        <v>160</v>
      </c>
      <c r="T147" s="177" t="s">
        <v>160</v>
      </c>
      <c r="U147" s="156">
        <v>3.0369999999999999</v>
      </c>
      <c r="V147" s="156">
        <f>ROUND(E147*U147,2)</f>
        <v>6.07</v>
      </c>
      <c r="W147" s="156"/>
      <c r="X147" s="156" t="s">
        <v>161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162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2" t="s">
        <v>806</v>
      </c>
      <c r="D148" s="160"/>
      <c r="E148" s="161">
        <v>2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168</v>
      </c>
      <c r="AH148" s="147">
        <v>5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1">
        <v>42</v>
      </c>
      <c r="B149" s="172" t="s">
        <v>871</v>
      </c>
      <c r="C149" s="181" t="s">
        <v>872</v>
      </c>
      <c r="D149" s="173" t="s">
        <v>323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2.0000000000000002E-5</v>
      </c>
      <c r="O149" s="176">
        <f>ROUND(E149*N149,2)</f>
        <v>0</v>
      </c>
      <c r="P149" s="176">
        <v>1.4E-2</v>
      </c>
      <c r="Q149" s="176">
        <f>ROUND(E149*P149,2)</f>
        <v>0.01</v>
      </c>
      <c r="R149" s="176" t="s">
        <v>816</v>
      </c>
      <c r="S149" s="176" t="s">
        <v>160</v>
      </c>
      <c r="T149" s="177" t="s">
        <v>160</v>
      </c>
      <c r="U149" s="156">
        <v>0.52</v>
      </c>
      <c r="V149" s="156">
        <f>ROUND(E149*U149,2)</f>
        <v>0.52</v>
      </c>
      <c r="W149" s="156"/>
      <c r="X149" s="156" t="s">
        <v>161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162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2" t="s">
        <v>66</v>
      </c>
      <c r="D150" s="160"/>
      <c r="E150" s="161">
        <v>1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1">
        <v>43</v>
      </c>
      <c r="B151" s="172" t="s">
        <v>873</v>
      </c>
      <c r="C151" s="181" t="s">
        <v>874</v>
      </c>
      <c r="D151" s="173" t="s">
        <v>323</v>
      </c>
      <c r="E151" s="174">
        <v>10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2.0000000000000002E-5</v>
      </c>
      <c r="O151" s="176">
        <f>ROUND(E151*N151,2)</f>
        <v>0</v>
      </c>
      <c r="P151" s="176">
        <v>3.9E-2</v>
      </c>
      <c r="Q151" s="176">
        <f>ROUND(E151*P151,2)</f>
        <v>0.39</v>
      </c>
      <c r="R151" s="176" t="s">
        <v>816</v>
      </c>
      <c r="S151" s="176" t="s">
        <v>160</v>
      </c>
      <c r="T151" s="177" t="s">
        <v>160</v>
      </c>
      <c r="U151" s="156">
        <v>0.70699999999999996</v>
      </c>
      <c r="V151" s="156">
        <f>ROUND(E151*U151,2)</f>
        <v>7.07</v>
      </c>
      <c r="W151" s="156"/>
      <c r="X151" s="156" t="s">
        <v>161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162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2" t="s">
        <v>875</v>
      </c>
      <c r="D152" s="160"/>
      <c r="E152" s="161">
        <v>10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44</v>
      </c>
      <c r="B153" s="172" t="s">
        <v>876</v>
      </c>
      <c r="C153" s="181" t="s">
        <v>877</v>
      </c>
      <c r="D153" s="173" t="s">
        <v>323</v>
      </c>
      <c r="E153" s="174">
        <v>2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2.0000000000000002E-5</v>
      </c>
      <c r="O153" s="176">
        <f>ROUND(E153*N153,2)</f>
        <v>0</v>
      </c>
      <c r="P153" s="176">
        <v>8.3000000000000004E-2</v>
      </c>
      <c r="Q153" s="176">
        <f>ROUND(E153*P153,2)</f>
        <v>0.17</v>
      </c>
      <c r="R153" s="176" t="s">
        <v>816</v>
      </c>
      <c r="S153" s="176" t="s">
        <v>160</v>
      </c>
      <c r="T153" s="177" t="s">
        <v>160</v>
      </c>
      <c r="U153" s="156">
        <v>1.238</v>
      </c>
      <c r="V153" s="156">
        <f>ROUND(E153*U153,2)</f>
        <v>2.48</v>
      </c>
      <c r="W153" s="156"/>
      <c r="X153" s="156" t="s">
        <v>161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162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2" t="s">
        <v>70</v>
      </c>
      <c r="D154" s="160"/>
      <c r="E154" s="161">
        <v>2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168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1">
        <v>45</v>
      </c>
      <c r="B155" s="172" t="s">
        <v>878</v>
      </c>
      <c r="C155" s="181" t="s">
        <v>879</v>
      </c>
      <c r="D155" s="173" t="s">
        <v>323</v>
      </c>
      <c r="E155" s="174">
        <v>1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4.2999999999999999E-4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816</v>
      </c>
      <c r="S155" s="176" t="s">
        <v>160</v>
      </c>
      <c r="T155" s="177" t="s">
        <v>160</v>
      </c>
      <c r="U155" s="156">
        <v>0.68600000000000005</v>
      </c>
      <c r="V155" s="156">
        <f>ROUND(E155*U155,2)</f>
        <v>0.69</v>
      </c>
      <c r="W155" s="156"/>
      <c r="X155" s="156" t="s">
        <v>161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162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2" t="s">
        <v>880</v>
      </c>
      <c r="D156" s="253"/>
      <c r="E156" s="253"/>
      <c r="F156" s="253"/>
      <c r="G156" s="253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166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2" t="s">
        <v>66</v>
      </c>
      <c r="D157" s="160"/>
      <c r="E157" s="161">
        <v>1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168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1">
        <v>46</v>
      </c>
      <c r="B158" s="172" t="s">
        <v>881</v>
      </c>
      <c r="C158" s="181" t="s">
        <v>882</v>
      </c>
      <c r="D158" s="173" t="s">
        <v>323</v>
      </c>
      <c r="E158" s="174">
        <v>2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8.7299999999999999E-3</v>
      </c>
      <c r="O158" s="176">
        <f>ROUND(E158*N158,2)</f>
        <v>0.02</v>
      </c>
      <c r="P158" s="176">
        <v>0</v>
      </c>
      <c r="Q158" s="176">
        <f>ROUND(E158*P158,2)</f>
        <v>0</v>
      </c>
      <c r="R158" s="176"/>
      <c r="S158" s="176" t="s">
        <v>344</v>
      </c>
      <c r="T158" s="177" t="s">
        <v>345</v>
      </c>
      <c r="U158" s="156">
        <v>0.27100000000000002</v>
      </c>
      <c r="V158" s="156">
        <f>ROUND(E158*U158,2)</f>
        <v>0.54</v>
      </c>
      <c r="W158" s="156"/>
      <c r="X158" s="156" t="s">
        <v>161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162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2" t="s">
        <v>70</v>
      </c>
      <c r="D159" s="160"/>
      <c r="E159" s="161">
        <v>2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1">
        <v>47</v>
      </c>
      <c r="B160" s="172" t="s">
        <v>883</v>
      </c>
      <c r="C160" s="181" t="s">
        <v>884</v>
      </c>
      <c r="D160" s="173" t="s">
        <v>323</v>
      </c>
      <c r="E160" s="174">
        <v>8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3.0999999999999999E-3</v>
      </c>
      <c r="O160" s="176">
        <f>ROUND(E160*N160,2)</f>
        <v>0.02</v>
      </c>
      <c r="P160" s="176">
        <v>0</v>
      </c>
      <c r="Q160" s="176">
        <f>ROUND(E160*P160,2)</f>
        <v>0</v>
      </c>
      <c r="R160" s="176"/>
      <c r="S160" s="176" t="s">
        <v>344</v>
      </c>
      <c r="T160" s="177" t="s">
        <v>345</v>
      </c>
      <c r="U160" s="156">
        <v>0</v>
      </c>
      <c r="V160" s="156">
        <f>ROUND(E160*U160,2)</f>
        <v>0</v>
      </c>
      <c r="W160" s="156"/>
      <c r="X160" s="156" t="s">
        <v>354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355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2" t="s">
        <v>885</v>
      </c>
      <c r="D161" s="160"/>
      <c r="E161" s="161">
        <v>8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168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88">
        <v>48</v>
      </c>
      <c r="B162" s="189" t="s">
        <v>886</v>
      </c>
      <c r="C162" s="195" t="s">
        <v>887</v>
      </c>
      <c r="D162" s="190" t="s">
        <v>359</v>
      </c>
      <c r="E162" s="191">
        <v>0.12559000000000001</v>
      </c>
      <c r="F162" s="192"/>
      <c r="G162" s="193">
        <f>ROUND(E162*F162,2)</f>
        <v>0</v>
      </c>
      <c r="H162" s="192"/>
      <c r="I162" s="193">
        <f>ROUND(E162*H162,2)</f>
        <v>0</v>
      </c>
      <c r="J162" s="192"/>
      <c r="K162" s="193">
        <f>ROUND(E162*J162,2)</f>
        <v>0</v>
      </c>
      <c r="L162" s="193">
        <v>21</v>
      </c>
      <c r="M162" s="193">
        <f>G162*(1+L162/100)</f>
        <v>0</v>
      </c>
      <c r="N162" s="193">
        <v>0</v>
      </c>
      <c r="O162" s="193">
        <f>ROUND(E162*N162,2)</f>
        <v>0</v>
      </c>
      <c r="P162" s="193">
        <v>0</v>
      </c>
      <c r="Q162" s="193">
        <f>ROUND(E162*P162,2)</f>
        <v>0</v>
      </c>
      <c r="R162" s="193" t="s">
        <v>816</v>
      </c>
      <c r="S162" s="193" t="s">
        <v>160</v>
      </c>
      <c r="T162" s="194" t="s">
        <v>160</v>
      </c>
      <c r="U162" s="156">
        <v>2.5750000000000002</v>
      </c>
      <c r="V162" s="156">
        <f>ROUND(E162*U162,2)</f>
        <v>0.32</v>
      </c>
      <c r="W162" s="156"/>
      <c r="X162" s="156" t="s">
        <v>809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810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88">
        <v>49</v>
      </c>
      <c r="B163" s="189" t="s">
        <v>888</v>
      </c>
      <c r="C163" s="195" t="s">
        <v>889</v>
      </c>
      <c r="D163" s="190" t="s">
        <v>359</v>
      </c>
      <c r="E163" s="191">
        <v>0.12559000000000001</v>
      </c>
      <c r="F163" s="192"/>
      <c r="G163" s="193">
        <f>ROUND(E163*F163,2)</f>
        <v>0</v>
      </c>
      <c r="H163" s="192"/>
      <c r="I163" s="193">
        <f>ROUND(E163*H163,2)</f>
        <v>0</v>
      </c>
      <c r="J163" s="192"/>
      <c r="K163" s="193">
        <f>ROUND(E163*J163,2)</f>
        <v>0</v>
      </c>
      <c r="L163" s="193">
        <v>21</v>
      </c>
      <c r="M163" s="193">
        <f>G163*(1+L163/100)</f>
        <v>0</v>
      </c>
      <c r="N163" s="193">
        <v>0</v>
      </c>
      <c r="O163" s="193">
        <f>ROUND(E163*N163,2)</f>
        <v>0</v>
      </c>
      <c r="P163" s="193">
        <v>0</v>
      </c>
      <c r="Q163" s="193">
        <f>ROUND(E163*P163,2)</f>
        <v>0</v>
      </c>
      <c r="R163" s="193" t="s">
        <v>816</v>
      </c>
      <c r="S163" s="193" t="s">
        <v>160</v>
      </c>
      <c r="T163" s="194" t="s">
        <v>160</v>
      </c>
      <c r="U163" s="156">
        <v>1.355</v>
      </c>
      <c r="V163" s="156">
        <f>ROUND(E163*U163,2)</f>
        <v>0.17</v>
      </c>
      <c r="W163" s="156"/>
      <c r="X163" s="156" t="s">
        <v>809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810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5" t="s">
        <v>154</v>
      </c>
      <c r="B164" s="166" t="s">
        <v>108</v>
      </c>
      <c r="C164" s="180" t="s">
        <v>109</v>
      </c>
      <c r="D164" s="167"/>
      <c r="E164" s="168"/>
      <c r="F164" s="169"/>
      <c r="G164" s="169">
        <f>SUMIF(AG165:AG167,"&lt;&gt;NOR",G165:G167)</f>
        <v>0</v>
      </c>
      <c r="H164" s="169"/>
      <c r="I164" s="169">
        <f>SUM(I165:I167)</f>
        <v>0</v>
      </c>
      <c r="J164" s="169"/>
      <c r="K164" s="169">
        <f>SUM(K165:K167)</f>
        <v>0</v>
      </c>
      <c r="L164" s="169"/>
      <c r="M164" s="169">
        <f>SUM(M165:M167)</f>
        <v>0</v>
      </c>
      <c r="N164" s="169"/>
      <c r="O164" s="169">
        <f>SUM(O165:O167)</f>
        <v>0</v>
      </c>
      <c r="P164" s="169"/>
      <c r="Q164" s="169">
        <f>SUM(Q165:Q167)</f>
        <v>0</v>
      </c>
      <c r="R164" s="169"/>
      <c r="S164" s="169"/>
      <c r="T164" s="170"/>
      <c r="U164" s="164"/>
      <c r="V164" s="164">
        <f>SUM(V165:V167)</f>
        <v>0.88</v>
      </c>
      <c r="W164" s="164"/>
      <c r="X164" s="164"/>
      <c r="AG164" t="s">
        <v>155</v>
      </c>
    </row>
    <row r="165" spans="1:60" ht="22.5" outlineLevel="1" x14ac:dyDescent="0.2">
      <c r="A165" s="171">
        <v>50</v>
      </c>
      <c r="B165" s="172" t="s">
        <v>890</v>
      </c>
      <c r="C165" s="181" t="s">
        <v>891</v>
      </c>
      <c r="D165" s="173" t="s">
        <v>192</v>
      </c>
      <c r="E165" s="174">
        <v>8.5500000000000007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6">
        <v>9.0000000000000006E-5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892</v>
      </c>
      <c r="S165" s="176" t="s">
        <v>160</v>
      </c>
      <c r="T165" s="177" t="s">
        <v>160</v>
      </c>
      <c r="U165" s="156">
        <v>0.10299999999999999</v>
      </c>
      <c r="V165" s="156">
        <f>ROUND(E165*U165,2)</f>
        <v>0.88</v>
      </c>
      <c r="W165" s="156"/>
      <c r="X165" s="156" t="s">
        <v>161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162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0" t="s">
        <v>893</v>
      </c>
      <c r="D166" s="251"/>
      <c r="E166" s="251"/>
      <c r="F166" s="251"/>
      <c r="G166" s="251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164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2" t="s">
        <v>800</v>
      </c>
      <c r="D167" s="160"/>
      <c r="E167" s="161">
        <v>8.5500000000000007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168</v>
      </c>
      <c r="AH167" s="147">
        <v>5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165" t="s">
        <v>154</v>
      </c>
      <c r="B168" s="166" t="s">
        <v>112</v>
      </c>
      <c r="C168" s="180" t="s">
        <v>113</v>
      </c>
      <c r="D168" s="167"/>
      <c r="E168" s="168"/>
      <c r="F168" s="169"/>
      <c r="G168" s="169">
        <f>SUMIF(AG169:AG205,"&lt;&gt;NOR",G169:G205)</f>
        <v>0</v>
      </c>
      <c r="H168" s="169"/>
      <c r="I168" s="169">
        <f>SUM(I169:I205)</f>
        <v>0</v>
      </c>
      <c r="J168" s="169"/>
      <c r="K168" s="169">
        <f>SUM(K169:K205)</f>
        <v>0</v>
      </c>
      <c r="L168" s="169"/>
      <c r="M168" s="169">
        <f>SUM(M169:M205)</f>
        <v>0</v>
      </c>
      <c r="N168" s="169"/>
      <c r="O168" s="169">
        <f>SUM(O169:O205)</f>
        <v>3.97</v>
      </c>
      <c r="P168" s="169"/>
      <c r="Q168" s="169">
        <f>SUM(Q169:Q205)</f>
        <v>0</v>
      </c>
      <c r="R168" s="169"/>
      <c r="S168" s="169"/>
      <c r="T168" s="170"/>
      <c r="U168" s="164"/>
      <c r="V168" s="164">
        <f>SUM(V169:V205)</f>
        <v>43.399999999999991</v>
      </c>
      <c r="W168" s="164"/>
      <c r="X168" s="164"/>
      <c r="AG168" t="s">
        <v>155</v>
      </c>
    </row>
    <row r="169" spans="1:60" outlineLevel="1" x14ac:dyDescent="0.2">
      <c r="A169" s="171">
        <v>51</v>
      </c>
      <c r="B169" s="172" t="s">
        <v>894</v>
      </c>
      <c r="C169" s="181" t="s">
        <v>895</v>
      </c>
      <c r="D169" s="173" t="s">
        <v>192</v>
      </c>
      <c r="E169" s="174">
        <v>2.6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/>
      <c r="S169" s="176" t="s">
        <v>160</v>
      </c>
      <c r="T169" s="177" t="s">
        <v>160</v>
      </c>
      <c r="U169" s="156">
        <v>0.37017</v>
      </c>
      <c r="V169" s="156">
        <f>ROUND(E169*U169,2)</f>
        <v>0.96</v>
      </c>
      <c r="W169" s="156"/>
      <c r="X169" s="156" t="s">
        <v>161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162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52" t="s">
        <v>896</v>
      </c>
      <c r="D170" s="253"/>
      <c r="E170" s="253"/>
      <c r="F170" s="253"/>
      <c r="G170" s="253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166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2" t="s">
        <v>897</v>
      </c>
      <c r="D171" s="160"/>
      <c r="E171" s="161">
        <v>2.6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168</v>
      </c>
      <c r="AH171" s="147">
        <v>5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1">
        <v>52</v>
      </c>
      <c r="B172" s="172" t="s">
        <v>898</v>
      </c>
      <c r="C172" s="181" t="s">
        <v>899</v>
      </c>
      <c r="D172" s="173" t="s">
        <v>192</v>
      </c>
      <c r="E172" s="174">
        <v>2.6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6">
        <v>2.7119999999999998E-2</v>
      </c>
      <c r="O172" s="176">
        <f>ROUND(E172*N172,2)</f>
        <v>7.0000000000000007E-2</v>
      </c>
      <c r="P172" s="176">
        <v>0</v>
      </c>
      <c r="Q172" s="176">
        <f>ROUND(E172*P172,2)</f>
        <v>0</v>
      </c>
      <c r="R172" s="176"/>
      <c r="S172" s="176" t="s">
        <v>160</v>
      </c>
      <c r="T172" s="177" t="s">
        <v>160</v>
      </c>
      <c r="U172" s="156">
        <v>0.82499999999999996</v>
      </c>
      <c r="V172" s="156">
        <f>ROUND(E172*U172,2)</f>
        <v>2.15</v>
      </c>
      <c r="W172" s="156"/>
      <c r="X172" s="156" t="s">
        <v>161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162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52" t="s">
        <v>896</v>
      </c>
      <c r="D173" s="253"/>
      <c r="E173" s="253"/>
      <c r="F173" s="253"/>
      <c r="G173" s="253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2" t="s">
        <v>900</v>
      </c>
      <c r="D174" s="160"/>
      <c r="E174" s="161">
        <v>2.6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168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1">
        <v>53</v>
      </c>
      <c r="B175" s="172" t="s">
        <v>901</v>
      </c>
      <c r="C175" s="181" t="s">
        <v>902</v>
      </c>
      <c r="D175" s="173" t="s">
        <v>192</v>
      </c>
      <c r="E175" s="174">
        <v>18.5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2.8549999999999999E-2</v>
      </c>
      <c r="O175" s="176">
        <f>ROUND(E175*N175,2)</f>
        <v>0.53</v>
      </c>
      <c r="P175" s="176">
        <v>0</v>
      </c>
      <c r="Q175" s="176">
        <f>ROUND(E175*P175,2)</f>
        <v>0</v>
      </c>
      <c r="R175" s="176"/>
      <c r="S175" s="176" t="s">
        <v>160</v>
      </c>
      <c r="T175" s="177" t="s">
        <v>160</v>
      </c>
      <c r="U175" s="156">
        <v>0.52500000000000002</v>
      </c>
      <c r="V175" s="156">
        <f>ROUND(E175*U175,2)</f>
        <v>9.7100000000000009</v>
      </c>
      <c r="W175" s="156"/>
      <c r="X175" s="156" t="s">
        <v>161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162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52" t="s">
        <v>896</v>
      </c>
      <c r="D176" s="253"/>
      <c r="E176" s="253"/>
      <c r="F176" s="253"/>
      <c r="G176" s="253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2" t="s">
        <v>903</v>
      </c>
      <c r="D177" s="160"/>
      <c r="E177" s="161">
        <v>18.5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1">
        <v>54</v>
      </c>
      <c r="B178" s="172" t="s">
        <v>904</v>
      </c>
      <c r="C178" s="181" t="s">
        <v>905</v>
      </c>
      <c r="D178" s="173" t="s">
        <v>192</v>
      </c>
      <c r="E178" s="174">
        <v>19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6">
        <v>2.9559999999999999E-2</v>
      </c>
      <c r="O178" s="176">
        <f>ROUND(E178*N178,2)</f>
        <v>0.56000000000000005</v>
      </c>
      <c r="P178" s="176">
        <v>0</v>
      </c>
      <c r="Q178" s="176">
        <f>ROUND(E178*P178,2)</f>
        <v>0</v>
      </c>
      <c r="R178" s="176"/>
      <c r="S178" s="176" t="s">
        <v>160</v>
      </c>
      <c r="T178" s="177" t="s">
        <v>160</v>
      </c>
      <c r="U178" s="156">
        <v>0.69399999999999995</v>
      </c>
      <c r="V178" s="156">
        <f>ROUND(E178*U178,2)</f>
        <v>13.19</v>
      </c>
      <c r="W178" s="156"/>
      <c r="X178" s="156" t="s">
        <v>161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162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2" t="s">
        <v>896</v>
      </c>
      <c r="D179" s="253"/>
      <c r="E179" s="253"/>
      <c r="F179" s="253"/>
      <c r="G179" s="253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2" t="s">
        <v>906</v>
      </c>
      <c r="D180" s="160"/>
      <c r="E180" s="161">
        <v>19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1">
        <v>55</v>
      </c>
      <c r="B181" s="172" t="s">
        <v>907</v>
      </c>
      <c r="C181" s="181" t="s">
        <v>908</v>
      </c>
      <c r="D181" s="173" t="s">
        <v>192</v>
      </c>
      <c r="E181" s="174">
        <v>18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6">
        <v>2.9780000000000001E-2</v>
      </c>
      <c r="O181" s="176">
        <f>ROUND(E181*N181,2)</f>
        <v>0.54</v>
      </c>
      <c r="P181" s="176">
        <v>0</v>
      </c>
      <c r="Q181" s="176">
        <f>ROUND(E181*P181,2)</f>
        <v>0</v>
      </c>
      <c r="R181" s="176"/>
      <c r="S181" s="176" t="s">
        <v>160</v>
      </c>
      <c r="T181" s="177" t="s">
        <v>160</v>
      </c>
      <c r="U181" s="156">
        <v>0.76100000000000001</v>
      </c>
      <c r="V181" s="156">
        <f>ROUND(E181*U181,2)</f>
        <v>13.7</v>
      </c>
      <c r="W181" s="156"/>
      <c r="X181" s="156" t="s">
        <v>161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162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52" t="s">
        <v>896</v>
      </c>
      <c r="D182" s="253"/>
      <c r="E182" s="253"/>
      <c r="F182" s="253"/>
      <c r="G182" s="253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166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2" t="s">
        <v>909</v>
      </c>
      <c r="D183" s="160"/>
      <c r="E183" s="161">
        <v>18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168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56</v>
      </c>
      <c r="B184" s="172" t="s">
        <v>910</v>
      </c>
      <c r="C184" s="181" t="s">
        <v>911</v>
      </c>
      <c r="D184" s="173" t="s">
        <v>820</v>
      </c>
      <c r="E184" s="174">
        <v>1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3.6999999999999999E-4</v>
      </c>
      <c r="O184" s="176">
        <f>ROUND(E184*N184,2)</f>
        <v>0</v>
      </c>
      <c r="P184" s="176">
        <v>0</v>
      </c>
      <c r="Q184" s="176">
        <f>ROUND(E184*P184,2)</f>
        <v>0</v>
      </c>
      <c r="R184" s="176"/>
      <c r="S184" s="176" t="s">
        <v>344</v>
      </c>
      <c r="T184" s="177" t="s">
        <v>345</v>
      </c>
      <c r="U184" s="156">
        <v>3.6901099999999998</v>
      </c>
      <c r="V184" s="156">
        <f>ROUND(E184*U184,2)</f>
        <v>3.69</v>
      </c>
      <c r="W184" s="156"/>
      <c r="X184" s="156" t="s">
        <v>161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162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52" t="s">
        <v>896</v>
      </c>
      <c r="D185" s="253"/>
      <c r="E185" s="253"/>
      <c r="F185" s="253"/>
      <c r="G185" s="253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54" t="s">
        <v>912</v>
      </c>
      <c r="D186" s="255"/>
      <c r="E186" s="255"/>
      <c r="F186" s="255"/>
      <c r="G186" s="255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166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54" t="s">
        <v>913</v>
      </c>
      <c r="D187" s="255"/>
      <c r="E187" s="255"/>
      <c r="F187" s="255"/>
      <c r="G187" s="255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166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54" t="s">
        <v>914</v>
      </c>
      <c r="D188" s="255"/>
      <c r="E188" s="255"/>
      <c r="F188" s="255"/>
      <c r="G188" s="255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54" t="s">
        <v>915</v>
      </c>
      <c r="D189" s="255"/>
      <c r="E189" s="255"/>
      <c r="F189" s="255"/>
      <c r="G189" s="255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2" t="s">
        <v>66</v>
      </c>
      <c r="D190" s="160"/>
      <c r="E190" s="161">
        <v>1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1">
        <v>57</v>
      </c>
      <c r="B191" s="172" t="s">
        <v>916</v>
      </c>
      <c r="C191" s="181" t="s">
        <v>917</v>
      </c>
      <c r="D191" s="173" t="s">
        <v>192</v>
      </c>
      <c r="E191" s="174">
        <v>18.5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1.426E-2</v>
      </c>
      <c r="O191" s="176">
        <f>ROUND(E191*N191,2)</f>
        <v>0.26</v>
      </c>
      <c r="P191" s="176">
        <v>0</v>
      </c>
      <c r="Q191" s="176">
        <f>ROUND(E191*P191,2)</f>
        <v>0</v>
      </c>
      <c r="R191" s="176" t="s">
        <v>353</v>
      </c>
      <c r="S191" s="176" t="s">
        <v>160</v>
      </c>
      <c r="T191" s="177" t="s">
        <v>160</v>
      </c>
      <c r="U191" s="156">
        <v>0</v>
      </c>
      <c r="V191" s="156">
        <f>ROUND(E191*U191,2)</f>
        <v>0</v>
      </c>
      <c r="W191" s="156"/>
      <c r="X191" s="156" t="s">
        <v>354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355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52" t="s">
        <v>896</v>
      </c>
      <c r="D192" s="253"/>
      <c r="E192" s="253"/>
      <c r="F192" s="253"/>
      <c r="G192" s="253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166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2" t="s">
        <v>918</v>
      </c>
      <c r="D193" s="160"/>
      <c r="E193" s="161">
        <v>18.5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168</v>
      </c>
      <c r="AH193" s="147">
        <v>5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1">
        <v>58</v>
      </c>
      <c r="B194" s="172" t="s">
        <v>919</v>
      </c>
      <c r="C194" s="181" t="s">
        <v>920</v>
      </c>
      <c r="D194" s="173" t="s">
        <v>192</v>
      </c>
      <c r="E194" s="174">
        <v>19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4.5920000000000002E-2</v>
      </c>
      <c r="O194" s="176">
        <f>ROUND(E194*N194,2)</f>
        <v>0.87</v>
      </c>
      <c r="P194" s="176">
        <v>0</v>
      </c>
      <c r="Q194" s="176">
        <f>ROUND(E194*P194,2)</f>
        <v>0</v>
      </c>
      <c r="R194" s="176" t="s">
        <v>353</v>
      </c>
      <c r="S194" s="176" t="s">
        <v>160</v>
      </c>
      <c r="T194" s="177" t="s">
        <v>160</v>
      </c>
      <c r="U194" s="156">
        <v>0</v>
      </c>
      <c r="V194" s="156">
        <f>ROUND(E194*U194,2)</f>
        <v>0</v>
      </c>
      <c r="W194" s="156"/>
      <c r="X194" s="156" t="s">
        <v>354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355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52" t="s">
        <v>896</v>
      </c>
      <c r="D195" s="253"/>
      <c r="E195" s="253"/>
      <c r="F195" s="253"/>
      <c r="G195" s="253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166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2" t="s">
        <v>921</v>
      </c>
      <c r="D196" s="160"/>
      <c r="E196" s="161">
        <v>19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168</v>
      </c>
      <c r="AH196" s="147">
        <v>5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1">
        <v>59</v>
      </c>
      <c r="B197" s="172" t="s">
        <v>922</v>
      </c>
      <c r="C197" s="181" t="s">
        <v>923</v>
      </c>
      <c r="D197" s="173" t="s">
        <v>192</v>
      </c>
      <c r="E197" s="174">
        <v>18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6">
        <v>6.234E-2</v>
      </c>
      <c r="O197" s="176">
        <f>ROUND(E197*N197,2)</f>
        <v>1.1200000000000001</v>
      </c>
      <c r="P197" s="176">
        <v>0</v>
      </c>
      <c r="Q197" s="176">
        <f>ROUND(E197*P197,2)</f>
        <v>0</v>
      </c>
      <c r="R197" s="176" t="s">
        <v>353</v>
      </c>
      <c r="S197" s="176" t="s">
        <v>160</v>
      </c>
      <c r="T197" s="177" t="s">
        <v>160</v>
      </c>
      <c r="U197" s="156">
        <v>0</v>
      </c>
      <c r="V197" s="156">
        <f>ROUND(E197*U197,2)</f>
        <v>0</v>
      </c>
      <c r="W197" s="156"/>
      <c r="X197" s="156" t="s">
        <v>354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355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52" t="s">
        <v>896</v>
      </c>
      <c r="D198" s="253"/>
      <c r="E198" s="253"/>
      <c r="F198" s="253"/>
      <c r="G198" s="253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2" t="s">
        <v>924</v>
      </c>
      <c r="D199" s="160"/>
      <c r="E199" s="161">
        <v>18</v>
      </c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168</v>
      </c>
      <c r="AH199" s="147">
        <v>5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1" x14ac:dyDescent="0.2">
      <c r="A200" s="171">
        <v>60</v>
      </c>
      <c r="B200" s="172" t="s">
        <v>925</v>
      </c>
      <c r="C200" s="181" t="s">
        <v>926</v>
      </c>
      <c r="D200" s="173" t="s">
        <v>383</v>
      </c>
      <c r="E200" s="174">
        <v>1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6"/>
      <c r="S200" s="176" t="s">
        <v>344</v>
      </c>
      <c r="T200" s="177" t="s">
        <v>345</v>
      </c>
      <c r="U200" s="156">
        <v>0</v>
      </c>
      <c r="V200" s="156">
        <f>ROUND(E200*U200,2)</f>
        <v>0</v>
      </c>
      <c r="W200" s="156"/>
      <c r="X200" s="156" t="s">
        <v>354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355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52" t="s">
        <v>896</v>
      </c>
      <c r="D201" s="253"/>
      <c r="E201" s="253"/>
      <c r="F201" s="253"/>
      <c r="G201" s="253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166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2" t="s">
        <v>66</v>
      </c>
      <c r="D202" s="160"/>
      <c r="E202" s="161">
        <v>1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1">
        <v>61</v>
      </c>
      <c r="B203" s="172" t="s">
        <v>927</v>
      </c>
      <c r="C203" s="181" t="s">
        <v>928</v>
      </c>
      <c r="D203" s="173" t="s">
        <v>192</v>
      </c>
      <c r="E203" s="174">
        <v>2.6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21</v>
      </c>
      <c r="M203" s="176">
        <f>G203*(1+L203/100)</f>
        <v>0</v>
      </c>
      <c r="N203" s="176">
        <v>6.6699999999999997E-3</v>
      </c>
      <c r="O203" s="176">
        <f>ROUND(E203*N203,2)</f>
        <v>0.02</v>
      </c>
      <c r="P203" s="176">
        <v>0</v>
      </c>
      <c r="Q203" s="176">
        <f>ROUND(E203*P203,2)</f>
        <v>0</v>
      </c>
      <c r="R203" s="176"/>
      <c r="S203" s="176" t="s">
        <v>344</v>
      </c>
      <c r="T203" s="177" t="s">
        <v>345</v>
      </c>
      <c r="U203" s="156">
        <v>0</v>
      </c>
      <c r="V203" s="156">
        <f>ROUND(E203*U203,2)</f>
        <v>0</v>
      </c>
      <c r="W203" s="156"/>
      <c r="X203" s="156" t="s">
        <v>354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355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2" t="s">
        <v>896</v>
      </c>
      <c r="D204" s="253"/>
      <c r="E204" s="253"/>
      <c r="F204" s="253"/>
      <c r="G204" s="253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166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2" t="s">
        <v>929</v>
      </c>
      <c r="D205" s="160"/>
      <c r="E205" s="161">
        <v>2.6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168</v>
      </c>
      <c r="AH205" s="147">
        <v>5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65" t="s">
        <v>154</v>
      </c>
      <c r="B206" s="166" t="s">
        <v>114</v>
      </c>
      <c r="C206" s="180" t="s">
        <v>115</v>
      </c>
      <c r="D206" s="167"/>
      <c r="E206" s="168"/>
      <c r="F206" s="169"/>
      <c r="G206" s="169">
        <f>SUMIF(AG207:AG210,"&lt;&gt;NOR",G207:G210)</f>
        <v>0</v>
      </c>
      <c r="H206" s="169"/>
      <c r="I206" s="169">
        <f>SUM(I207:I210)</f>
        <v>0</v>
      </c>
      <c r="J206" s="169"/>
      <c r="K206" s="169">
        <f>SUM(K207:K210)</f>
        <v>0</v>
      </c>
      <c r="L206" s="169"/>
      <c r="M206" s="169">
        <f>SUM(M207:M210)</f>
        <v>0</v>
      </c>
      <c r="N206" s="169"/>
      <c r="O206" s="169">
        <f>SUM(O207:O210)</f>
        <v>0.01</v>
      </c>
      <c r="P206" s="169"/>
      <c r="Q206" s="169">
        <f>SUM(Q207:Q210)</f>
        <v>0</v>
      </c>
      <c r="R206" s="169"/>
      <c r="S206" s="169"/>
      <c r="T206" s="170"/>
      <c r="U206" s="164"/>
      <c r="V206" s="164">
        <f>SUM(V207:V210)</f>
        <v>0</v>
      </c>
      <c r="W206" s="164"/>
      <c r="X206" s="164"/>
      <c r="AG206" t="s">
        <v>155</v>
      </c>
    </row>
    <row r="207" spans="1:60" outlineLevel="1" x14ac:dyDescent="0.2">
      <c r="A207" s="171">
        <v>62</v>
      </c>
      <c r="B207" s="172" t="s">
        <v>930</v>
      </c>
      <c r="C207" s="181" t="s">
        <v>931</v>
      </c>
      <c r="D207" s="173" t="s">
        <v>323</v>
      </c>
      <c r="E207" s="174">
        <v>10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8.0000000000000004E-4</v>
      </c>
      <c r="O207" s="176">
        <f>ROUND(E207*N207,2)</f>
        <v>0.01</v>
      </c>
      <c r="P207" s="176">
        <v>0</v>
      </c>
      <c r="Q207" s="176">
        <f>ROUND(E207*P207,2)</f>
        <v>0</v>
      </c>
      <c r="R207" s="176" t="s">
        <v>353</v>
      </c>
      <c r="S207" s="176" t="s">
        <v>160</v>
      </c>
      <c r="T207" s="177" t="s">
        <v>160</v>
      </c>
      <c r="U207" s="156">
        <v>0</v>
      </c>
      <c r="V207" s="156">
        <f>ROUND(E207*U207,2)</f>
        <v>0</v>
      </c>
      <c r="W207" s="156"/>
      <c r="X207" s="156" t="s">
        <v>354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355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2" t="s">
        <v>932</v>
      </c>
      <c r="D208" s="160"/>
      <c r="E208" s="161">
        <v>10</v>
      </c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168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1">
        <v>63</v>
      </c>
      <c r="B209" s="172" t="s">
        <v>933</v>
      </c>
      <c r="C209" s="181" t="s">
        <v>934</v>
      </c>
      <c r="D209" s="173" t="s">
        <v>323</v>
      </c>
      <c r="E209" s="174">
        <v>10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0</v>
      </c>
      <c r="O209" s="176">
        <f>ROUND(E209*N209,2)</f>
        <v>0</v>
      </c>
      <c r="P209" s="176">
        <v>0</v>
      </c>
      <c r="Q209" s="176">
        <f>ROUND(E209*P209,2)</f>
        <v>0</v>
      </c>
      <c r="R209" s="176" t="s">
        <v>353</v>
      </c>
      <c r="S209" s="176" t="s">
        <v>160</v>
      </c>
      <c r="T209" s="177" t="s">
        <v>160</v>
      </c>
      <c r="U209" s="156">
        <v>0</v>
      </c>
      <c r="V209" s="156">
        <f>ROUND(E209*U209,2)</f>
        <v>0</v>
      </c>
      <c r="W209" s="156"/>
      <c r="X209" s="156" t="s">
        <v>354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355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2" t="s">
        <v>935</v>
      </c>
      <c r="D210" s="160"/>
      <c r="E210" s="161">
        <v>10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168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x14ac:dyDescent="0.2">
      <c r="A211" s="165" t="s">
        <v>154</v>
      </c>
      <c r="B211" s="166" t="s">
        <v>116</v>
      </c>
      <c r="C211" s="180" t="s">
        <v>117</v>
      </c>
      <c r="D211" s="167"/>
      <c r="E211" s="168"/>
      <c r="F211" s="169"/>
      <c r="G211" s="169">
        <f>SUMIF(AG212:AG265,"&lt;&gt;NOR",G212:G265)</f>
        <v>0</v>
      </c>
      <c r="H211" s="169"/>
      <c r="I211" s="169">
        <f>SUM(I212:I265)</f>
        <v>0</v>
      </c>
      <c r="J211" s="169"/>
      <c r="K211" s="169">
        <f>SUM(K212:K265)</f>
        <v>0</v>
      </c>
      <c r="L211" s="169"/>
      <c r="M211" s="169">
        <f>SUM(M212:M265)</f>
        <v>0</v>
      </c>
      <c r="N211" s="169"/>
      <c r="O211" s="169">
        <f>SUM(O212:O265)</f>
        <v>0.03</v>
      </c>
      <c r="P211" s="169"/>
      <c r="Q211" s="169">
        <f>SUM(Q212:Q265)</f>
        <v>0</v>
      </c>
      <c r="R211" s="169"/>
      <c r="S211" s="169"/>
      <c r="T211" s="170"/>
      <c r="U211" s="164"/>
      <c r="V211" s="164">
        <f>SUM(V212:V265)</f>
        <v>170.98000000000002</v>
      </c>
      <c r="W211" s="164"/>
      <c r="X211" s="164"/>
      <c r="AG211" t="s">
        <v>155</v>
      </c>
    </row>
    <row r="212" spans="1:60" outlineLevel="1" x14ac:dyDescent="0.2">
      <c r="A212" s="171">
        <v>64</v>
      </c>
      <c r="B212" s="172" t="s">
        <v>936</v>
      </c>
      <c r="C212" s="181" t="s">
        <v>937</v>
      </c>
      <c r="D212" s="173" t="s">
        <v>192</v>
      </c>
      <c r="E212" s="174">
        <v>367.1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/>
      <c r="S212" s="176" t="s">
        <v>160</v>
      </c>
      <c r="T212" s="177" t="s">
        <v>160</v>
      </c>
      <c r="U212" s="156">
        <v>0.11799999999999999</v>
      </c>
      <c r="V212" s="156">
        <f>ROUND(E212*U212,2)</f>
        <v>43.32</v>
      </c>
      <c r="W212" s="156"/>
      <c r="X212" s="156" t="s">
        <v>161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162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2" t="s">
        <v>938</v>
      </c>
      <c r="D213" s="160"/>
      <c r="E213" s="161">
        <v>82.9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168</v>
      </c>
      <c r="AH213" s="147">
        <v>5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2" t="s">
        <v>939</v>
      </c>
      <c r="D214" s="160"/>
      <c r="E214" s="161">
        <v>284.2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168</v>
      </c>
      <c r="AH214" s="147">
        <v>5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1">
        <v>65</v>
      </c>
      <c r="B215" s="172" t="s">
        <v>940</v>
      </c>
      <c r="C215" s="181" t="s">
        <v>941</v>
      </c>
      <c r="D215" s="173" t="s">
        <v>192</v>
      </c>
      <c r="E215" s="174">
        <v>367.1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6"/>
      <c r="S215" s="176" t="s">
        <v>160</v>
      </c>
      <c r="T215" s="177" t="s">
        <v>160</v>
      </c>
      <c r="U215" s="156">
        <v>0.11799999999999999</v>
      </c>
      <c r="V215" s="156">
        <f>ROUND(E215*U215,2)</f>
        <v>43.32</v>
      </c>
      <c r="W215" s="156"/>
      <c r="X215" s="156" t="s">
        <v>161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162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2" t="s">
        <v>938</v>
      </c>
      <c r="D216" s="160"/>
      <c r="E216" s="161">
        <v>82.9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168</v>
      </c>
      <c r="AH216" s="147">
        <v>5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2" t="s">
        <v>939</v>
      </c>
      <c r="D217" s="160"/>
      <c r="E217" s="161">
        <v>284.2</v>
      </c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168</v>
      </c>
      <c r="AH217" s="147">
        <v>5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1">
        <v>66</v>
      </c>
      <c r="B218" s="172" t="s">
        <v>942</v>
      </c>
      <c r="C218" s="181" t="s">
        <v>943</v>
      </c>
      <c r="D218" s="173" t="s">
        <v>323</v>
      </c>
      <c r="E218" s="174">
        <v>4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21</v>
      </c>
      <c r="M218" s="176">
        <f>G218*(1+L218/100)</f>
        <v>0</v>
      </c>
      <c r="N218" s="176">
        <v>6.9999999999999999E-4</v>
      </c>
      <c r="O218" s="176">
        <f>ROUND(E218*N218,2)</f>
        <v>0</v>
      </c>
      <c r="P218" s="176">
        <v>0</v>
      </c>
      <c r="Q218" s="176">
        <f>ROUND(E218*P218,2)</f>
        <v>0</v>
      </c>
      <c r="R218" s="176"/>
      <c r="S218" s="176" t="s">
        <v>160</v>
      </c>
      <c r="T218" s="177" t="s">
        <v>160</v>
      </c>
      <c r="U218" s="156">
        <v>1.3</v>
      </c>
      <c r="V218" s="156">
        <f>ROUND(E218*U218,2)</f>
        <v>5.2</v>
      </c>
      <c r="W218" s="156"/>
      <c r="X218" s="156" t="s">
        <v>161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162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2" t="s">
        <v>944</v>
      </c>
      <c r="D219" s="160"/>
      <c r="E219" s="161">
        <v>4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168</v>
      </c>
      <c r="AH219" s="147">
        <v>5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1">
        <v>67</v>
      </c>
      <c r="B220" s="172" t="s">
        <v>945</v>
      </c>
      <c r="C220" s="181" t="s">
        <v>946</v>
      </c>
      <c r="D220" s="173" t="s">
        <v>192</v>
      </c>
      <c r="E220" s="174">
        <v>284.2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6"/>
      <c r="S220" s="176" t="s">
        <v>160</v>
      </c>
      <c r="T220" s="177" t="s">
        <v>160</v>
      </c>
      <c r="U220" s="156">
        <v>0.01</v>
      </c>
      <c r="V220" s="156">
        <f>ROUND(E220*U220,2)</f>
        <v>2.84</v>
      </c>
      <c r="W220" s="156"/>
      <c r="X220" s="156" t="s">
        <v>161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162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2" t="s">
        <v>939</v>
      </c>
      <c r="D221" s="160"/>
      <c r="E221" s="161">
        <v>284.2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168</v>
      </c>
      <c r="AH221" s="147">
        <v>5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1">
        <v>68</v>
      </c>
      <c r="B222" s="172" t="s">
        <v>947</v>
      </c>
      <c r="C222" s="181" t="s">
        <v>948</v>
      </c>
      <c r="D222" s="173" t="s">
        <v>192</v>
      </c>
      <c r="E222" s="174">
        <v>284.2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6">
        <v>0</v>
      </c>
      <c r="O222" s="176">
        <f>ROUND(E222*N222,2)</f>
        <v>0</v>
      </c>
      <c r="P222" s="176">
        <v>0</v>
      </c>
      <c r="Q222" s="176">
        <f>ROUND(E222*P222,2)</f>
        <v>0</v>
      </c>
      <c r="R222" s="176"/>
      <c r="S222" s="176" t="s">
        <v>160</v>
      </c>
      <c r="T222" s="177" t="s">
        <v>160</v>
      </c>
      <c r="U222" s="156">
        <v>8.3300000000000006E-3</v>
      </c>
      <c r="V222" s="156">
        <f>ROUND(E222*U222,2)</f>
        <v>2.37</v>
      </c>
      <c r="W222" s="156"/>
      <c r="X222" s="156" t="s">
        <v>161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162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2" t="s">
        <v>939</v>
      </c>
      <c r="D223" s="160"/>
      <c r="E223" s="161">
        <v>284.2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168</v>
      </c>
      <c r="AH223" s="147">
        <v>5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1">
        <v>69</v>
      </c>
      <c r="B224" s="172" t="s">
        <v>949</v>
      </c>
      <c r="C224" s="181" t="s">
        <v>950</v>
      </c>
      <c r="D224" s="173" t="s">
        <v>951</v>
      </c>
      <c r="E224" s="174">
        <v>8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/>
      <c r="S224" s="176" t="s">
        <v>160</v>
      </c>
      <c r="T224" s="177" t="s">
        <v>160</v>
      </c>
      <c r="U224" s="156">
        <v>0.375</v>
      </c>
      <c r="V224" s="156">
        <f>ROUND(E224*U224,2)</f>
        <v>3</v>
      </c>
      <c r="W224" s="156"/>
      <c r="X224" s="156" t="s">
        <v>161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162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2" t="s">
        <v>952</v>
      </c>
      <c r="D225" s="160"/>
      <c r="E225" s="161">
        <v>8</v>
      </c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168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1">
        <v>70</v>
      </c>
      <c r="B226" s="172" t="s">
        <v>953</v>
      </c>
      <c r="C226" s="181" t="s">
        <v>954</v>
      </c>
      <c r="D226" s="173" t="s">
        <v>955</v>
      </c>
      <c r="E226" s="174">
        <v>20</v>
      </c>
      <c r="F226" s="175"/>
      <c r="G226" s="176">
        <f>ROUND(E226*F226,2)</f>
        <v>0</v>
      </c>
      <c r="H226" s="175"/>
      <c r="I226" s="176">
        <f>ROUND(E226*H226,2)</f>
        <v>0</v>
      </c>
      <c r="J226" s="175"/>
      <c r="K226" s="176">
        <f>ROUND(E226*J226,2)</f>
        <v>0</v>
      </c>
      <c r="L226" s="176">
        <v>21</v>
      </c>
      <c r="M226" s="176">
        <f>G226*(1+L226/100)</f>
        <v>0</v>
      </c>
      <c r="N226" s="176">
        <v>0</v>
      </c>
      <c r="O226" s="176">
        <f>ROUND(E226*N226,2)</f>
        <v>0</v>
      </c>
      <c r="P226" s="176">
        <v>0</v>
      </c>
      <c r="Q226" s="176">
        <f>ROUND(E226*P226,2)</f>
        <v>0</v>
      </c>
      <c r="R226" s="176"/>
      <c r="S226" s="176" t="s">
        <v>160</v>
      </c>
      <c r="T226" s="177" t="s">
        <v>160</v>
      </c>
      <c r="U226" s="156">
        <v>1</v>
      </c>
      <c r="V226" s="156">
        <f>ROUND(E226*U226,2)</f>
        <v>20</v>
      </c>
      <c r="W226" s="156"/>
      <c r="X226" s="156" t="s">
        <v>161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162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2" t="s">
        <v>956</v>
      </c>
      <c r="D227" s="160"/>
      <c r="E227" s="161">
        <v>20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1">
        <v>71</v>
      </c>
      <c r="B228" s="172" t="s">
        <v>957</v>
      </c>
      <c r="C228" s="181" t="s">
        <v>958</v>
      </c>
      <c r="D228" s="173" t="s">
        <v>323</v>
      </c>
      <c r="E228" s="174">
        <v>4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6"/>
      <c r="S228" s="176" t="s">
        <v>160</v>
      </c>
      <c r="T228" s="177" t="s">
        <v>160</v>
      </c>
      <c r="U228" s="156">
        <v>0.87</v>
      </c>
      <c r="V228" s="156">
        <f>ROUND(E228*U228,2)</f>
        <v>3.48</v>
      </c>
      <c r="W228" s="156"/>
      <c r="X228" s="156" t="s">
        <v>161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162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2" t="s">
        <v>959</v>
      </c>
      <c r="D229" s="253"/>
      <c r="E229" s="253"/>
      <c r="F229" s="253"/>
      <c r="G229" s="253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166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2" t="s">
        <v>944</v>
      </c>
      <c r="D230" s="160"/>
      <c r="E230" s="161">
        <v>4</v>
      </c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168</v>
      </c>
      <c r="AH230" s="147">
        <v>5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1">
        <v>72</v>
      </c>
      <c r="B231" s="172" t="s">
        <v>960</v>
      </c>
      <c r="C231" s="181" t="s">
        <v>961</v>
      </c>
      <c r="D231" s="173" t="s">
        <v>323</v>
      </c>
      <c r="E231" s="174">
        <v>8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6">
        <v>0</v>
      </c>
      <c r="O231" s="176">
        <f>ROUND(E231*N231,2)</f>
        <v>0</v>
      </c>
      <c r="P231" s="176">
        <v>0</v>
      </c>
      <c r="Q231" s="176">
        <f>ROUND(E231*P231,2)</f>
        <v>0</v>
      </c>
      <c r="R231" s="176"/>
      <c r="S231" s="176" t="s">
        <v>160</v>
      </c>
      <c r="T231" s="177" t="s">
        <v>160</v>
      </c>
      <c r="U231" s="156">
        <v>4.2169999999999999E-2</v>
      </c>
      <c r="V231" s="156">
        <f>ROUND(E231*U231,2)</f>
        <v>0.34</v>
      </c>
      <c r="W231" s="156"/>
      <c r="X231" s="156" t="s">
        <v>161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162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2" t="s">
        <v>952</v>
      </c>
      <c r="D232" s="160"/>
      <c r="E232" s="161">
        <v>8</v>
      </c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1">
        <v>73</v>
      </c>
      <c r="B233" s="172" t="s">
        <v>962</v>
      </c>
      <c r="C233" s="181" t="s">
        <v>963</v>
      </c>
      <c r="D233" s="173" t="s">
        <v>323</v>
      </c>
      <c r="E233" s="174">
        <v>4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</v>
      </c>
      <c r="Q233" s="176">
        <f>ROUND(E233*P233,2)</f>
        <v>0</v>
      </c>
      <c r="R233" s="176"/>
      <c r="S233" s="176" t="s">
        <v>160</v>
      </c>
      <c r="T233" s="177" t="s">
        <v>160</v>
      </c>
      <c r="U233" s="156">
        <v>2.31</v>
      </c>
      <c r="V233" s="156">
        <f>ROUND(E233*U233,2)</f>
        <v>9.24</v>
      </c>
      <c r="W233" s="156"/>
      <c r="X233" s="156" t="s">
        <v>161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162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2" t="s">
        <v>419</v>
      </c>
      <c r="D234" s="160"/>
      <c r="E234" s="161">
        <v>4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168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1">
        <v>74</v>
      </c>
      <c r="B235" s="172" t="s">
        <v>964</v>
      </c>
      <c r="C235" s="181" t="s">
        <v>965</v>
      </c>
      <c r="D235" s="173" t="s">
        <v>966</v>
      </c>
      <c r="E235" s="174">
        <v>16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6"/>
      <c r="S235" s="176" t="s">
        <v>160</v>
      </c>
      <c r="T235" s="177" t="s">
        <v>160</v>
      </c>
      <c r="U235" s="156">
        <v>1</v>
      </c>
      <c r="V235" s="156">
        <f>ROUND(E235*U235,2)</f>
        <v>16</v>
      </c>
      <c r="W235" s="156"/>
      <c r="X235" s="156" t="s">
        <v>161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162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2" t="s">
        <v>967</v>
      </c>
      <c r="D236" s="160"/>
      <c r="E236" s="161">
        <v>16</v>
      </c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1">
        <v>75</v>
      </c>
      <c r="B237" s="172" t="s">
        <v>968</v>
      </c>
      <c r="C237" s="181" t="s">
        <v>969</v>
      </c>
      <c r="D237" s="173" t="s">
        <v>323</v>
      </c>
      <c r="E237" s="174">
        <v>16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6">
        <v>0</v>
      </c>
      <c r="O237" s="176">
        <f>ROUND(E237*N237,2)</f>
        <v>0</v>
      </c>
      <c r="P237" s="176">
        <v>0</v>
      </c>
      <c r="Q237" s="176">
        <f>ROUND(E237*P237,2)</f>
        <v>0</v>
      </c>
      <c r="R237" s="176"/>
      <c r="S237" s="176" t="s">
        <v>344</v>
      </c>
      <c r="T237" s="177" t="s">
        <v>970</v>
      </c>
      <c r="U237" s="156">
        <v>0.61599999999999999</v>
      </c>
      <c r="V237" s="156">
        <f>ROUND(E237*U237,2)</f>
        <v>9.86</v>
      </c>
      <c r="W237" s="156"/>
      <c r="X237" s="156" t="s">
        <v>161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162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2" t="s">
        <v>971</v>
      </c>
      <c r="D238" s="160"/>
      <c r="E238" s="161">
        <v>16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168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1">
        <v>76</v>
      </c>
      <c r="B239" s="172" t="s">
        <v>972</v>
      </c>
      <c r="C239" s="181" t="s">
        <v>973</v>
      </c>
      <c r="D239" s="173" t="s">
        <v>383</v>
      </c>
      <c r="E239" s="174">
        <v>1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6"/>
      <c r="S239" s="176" t="s">
        <v>344</v>
      </c>
      <c r="T239" s="177" t="s">
        <v>345</v>
      </c>
      <c r="U239" s="156">
        <v>0.01</v>
      </c>
      <c r="V239" s="156">
        <f>ROUND(E239*U239,2)</f>
        <v>0.01</v>
      </c>
      <c r="W239" s="156"/>
      <c r="X239" s="156" t="s">
        <v>161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162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52" t="s">
        <v>286</v>
      </c>
      <c r="D240" s="253"/>
      <c r="E240" s="253"/>
      <c r="F240" s="253"/>
      <c r="G240" s="253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2" t="s">
        <v>66</v>
      </c>
      <c r="D241" s="160"/>
      <c r="E241" s="161">
        <v>1</v>
      </c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168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1">
        <v>77</v>
      </c>
      <c r="B242" s="172" t="s">
        <v>974</v>
      </c>
      <c r="C242" s="181" t="s">
        <v>975</v>
      </c>
      <c r="D242" s="173" t="s">
        <v>383</v>
      </c>
      <c r="E242" s="174">
        <v>1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6"/>
      <c r="S242" s="176" t="s">
        <v>344</v>
      </c>
      <c r="T242" s="177" t="s">
        <v>345</v>
      </c>
      <c r="U242" s="156">
        <v>0</v>
      </c>
      <c r="V242" s="156">
        <f>ROUND(E242*U242,2)</f>
        <v>0</v>
      </c>
      <c r="W242" s="156"/>
      <c r="X242" s="156" t="s">
        <v>161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162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52" t="s">
        <v>731</v>
      </c>
      <c r="D243" s="253"/>
      <c r="E243" s="253"/>
      <c r="F243" s="253"/>
      <c r="G243" s="253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2" t="s">
        <v>66</v>
      </c>
      <c r="D244" s="160"/>
      <c r="E244" s="161">
        <v>1</v>
      </c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168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1">
        <v>78</v>
      </c>
      <c r="B245" s="172" t="s">
        <v>976</v>
      </c>
      <c r="C245" s="181" t="s">
        <v>977</v>
      </c>
      <c r="D245" s="173" t="s">
        <v>383</v>
      </c>
      <c r="E245" s="174">
        <v>1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0</v>
      </c>
      <c r="O245" s="176">
        <f>ROUND(E245*N245,2)</f>
        <v>0</v>
      </c>
      <c r="P245" s="176">
        <v>0</v>
      </c>
      <c r="Q245" s="176">
        <f>ROUND(E245*P245,2)</f>
        <v>0</v>
      </c>
      <c r="R245" s="176"/>
      <c r="S245" s="176" t="s">
        <v>344</v>
      </c>
      <c r="T245" s="177" t="s">
        <v>345</v>
      </c>
      <c r="U245" s="156">
        <v>0</v>
      </c>
      <c r="V245" s="156">
        <f>ROUND(E245*U245,2)</f>
        <v>0</v>
      </c>
      <c r="W245" s="156"/>
      <c r="X245" s="156" t="s">
        <v>161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162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52" t="s">
        <v>731</v>
      </c>
      <c r="D246" s="253"/>
      <c r="E246" s="253"/>
      <c r="F246" s="253"/>
      <c r="G246" s="253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166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2" t="s">
        <v>66</v>
      </c>
      <c r="D247" s="160"/>
      <c r="E247" s="161">
        <v>1</v>
      </c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168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1">
        <v>79</v>
      </c>
      <c r="B248" s="172" t="s">
        <v>978</v>
      </c>
      <c r="C248" s="181" t="s">
        <v>979</v>
      </c>
      <c r="D248" s="173" t="s">
        <v>820</v>
      </c>
      <c r="E248" s="174">
        <v>4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6"/>
      <c r="S248" s="176" t="s">
        <v>344</v>
      </c>
      <c r="T248" s="177" t="s">
        <v>345</v>
      </c>
      <c r="U248" s="156">
        <v>1</v>
      </c>
      <c r="V248" s="156">
        <f>ROUND(E248*U248,2)</f>
        <v>4</v>
      </c>
      <c r="W248" s="156"/>
      <c r="X248" s="156" t="s">
        <v>161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162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2" t="s">
        <v>980</v>
      </c>
      <c r="D249" s="253"/>
      <c r="E249" s="253"/>
      <c r="F249" s="253"/>
      <c r="G249" s="253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166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2" t="s">
        <v>944</v>
      </c>
      <c r="D250" s="160"/>
      <c r="E250" s="161">
        <v>4</v>
      </c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168</v>
      </c>
      <c r="AH250" s="147">
        <v>5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1">
        <v>80</v>
      </c>
      <c r="B251" s="172" t="s">
        <v>981</v>
      </c>
      <c r="C251" s="181" t="s">
        <v>982</v>
      </c>
      <c r="D251" s="173" t="s">
        <v>383</v>
      </c>
      <c r="E251" s="174">
        <v>1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6">
        <v>0</v>
      </c>
      <c r="O251" s="176">
        <f>ROUND(E251*N251,2)</f>
        <v>0</v>
      </c>
      <c r="P251" s="176">
        <v>0</v>
      </c>
      <c r="Q251" s="176">
        <f>ROUND(E251*P251,2)</f>
        <v>0</v>
      </c>
      <c r="R251" s="176"/>
      <c r="S251" s="176" t="s">
        <v>344</v>
      </c>
      <c r="T251" s="177" t="s">
        <v>345</v>
      </c>
      <c r="U251" s="156">
        <v>0</v>
      </c>
      <c r="V251" s="156">
        <f>ROUND(E251*U251,2)</f>
        <v>0</v>
      </c>
      <c r="W251" s="156"/>
      <c r="X251" s="156" t="s">
        <v>161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162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2" t="s">
        <v>731</v>
      </c>
      <c r="D252" s="253"/>
      <c r="E252" s="253"/>
      <c r="F252" s="253"/>
      <c r="G252" s="253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166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2" t="s">
        <v>66</v>
      </c>
      <c r="D253" s="160"/>
      <c r="E253" s="161">
        <v>1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168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1">
        <v>81</v>
      </c>
      <c r="B254" s="172" t="s">
        <v>983</v>
      </c>
      <c r="C254" s="181" t="s">
        <v>984</v>
      </c>
      <c r="D254" s="173" t="s">
        <v>820</v>
      </c>
      <c r="E254" s="174">
        <v>4</v>
      </c>
      <c r="F254" s="175"/>
      <c r="G254" s="176">
        <f>ROUND(E254*F254,2)</f>
        <v>0</v>
      </c>
      <c r="H254" s="175"/>
      <c r="I254" s="176">
        <f>ROUND(E254*H254,2)</f>
        <v>0</v>
      </c>
      <c r="J254" s="175"/>
      <c r="K254" s="176">
        <f>ROUND(E254*J254,2)</f>
        <v>0</v>
      </c>
      <c r="L254" s="176">
        <v>21</v>
      </c>
      <c r="M254" s="176">
        <f>G254*(1+L254/100)</f>
        <v>0</v>
      </c>
      <c r="N254" s="176">
        <v>0</v>
      </c>
      <c r="O254" s="176">
        <f>ROUND(E254*N254,2)</f>
        <v>0</v>
      </c>
      <c r="P254" s="176">
        <v>0</v>
      </c>
      <c r="Q254" s="176">
        <f>ROUND(E254*P254,2)</f>
        <v>0</v>
      </c>
      <c r="R254" s="176"/>
      <c r="S254" s="176" t="s">
        <v>344</v>
      </c>
      <c r="T254" s="177" t="s">
        <v>345</v>
      </c>
      <c r="U254" s="156">
        <v>1</v>
      </c>
      <c r="V254" s="156">
        <f>ROUND(E254*U254,2)</f>
        <v>4</v>
      </c>
      <c r="W254" s="156"/>
      <c r="X254" s="156" t="s">
        <v>161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162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2" t="s">
        <v>944</v>
      </c>
      <c r="D255" s="160"/>
      <c r="E255" s="161">
        <v>4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168</v>
      </c>
      <c r="AH255" s="147">
        <v>5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1">
        <v>82</v>
      </c>
      <c r="B256" s="172" t="s">
        <v>985</v>
      </c>
      <c r="C256" s="181" t="s">
        <v>986</v>
      </c>
      <c r="D256" s="173" t="s">
        <v>383</v>
      </c>
      <c r="E256" s="174">
        <v>1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6"/>
      <c r="S256" s="176" t="s">
        <v>344</v>
      </c>
      <c r="T256" s="177" t="s">
        <v>345</v>
      </c>
      <c r="U256" s="156">
        <v>0</v>
      </c>
      <c r="V256" s="156">
        <f>ROUND(E256*U256,2)</f>
        <v>0</v>
      </c>
      <c r="W256" s="156"/>
      <c r="X256" s="156" t="s">
        <v>161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162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2" t="s">
        <v>66</v>
      </c>
      <c r="D257" s="160"/>
      <c r="E257" s="161">
        <v>1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168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1">
        <v>83</v>
      </c>
      <c r="B258" s="172" t="s">
        <v>987</v>
      </c>
      <c r="C258" s="181" t="s">
        <v>988</v>
      </c>
      <c r="D258" s="173" t="s">
        <v>192</v>
      </c>
      <c r="E258" s="174">
        <v>284.2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6">
        <v>9.0000000000000006E-5</v>
      </c>
      <c r="O258" s="176">
        <f>ROUND(E258*N258,2)</f>
        <v>0.03</v>
      </c>
      <c r="P258" s="176">
        <v>0</v>
      </c>
      <c r="Q258" s="176">
        <f>ROUND(E258*P258,2)</f>
        <v>0</v>
      </c>
      <c r="R258" s="176"/>
      <c r="S258" s="176" t="s">
        <v>344</v>
      </c>
      <c r="T258" s="177" t="s">
        <v>345</v>
      </c>
      <c r="U258" s="156">
        <v>0</v>
      </c>
      <c r="V258" s="156">
        <f>ROUND(E258*U258,2)</f>
        <v>0</v>
      </c>
      <c r="W258" s="156"/>
      <c r="X258" s="156" t="s">
        <v>354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355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2" t="s">
        <v>989</v>
      </c>
      <c r="D259" s="160"/>
      <c r="E259" s="161">
        <v>284.2</v>
      </c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168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1">
        <v>84</v>
      </c>
      <c r="B260" s="172" t="s">
        <v>990</v>
      </c>
      <c r="C260" s="181" t="s">
        <v>991</v>
      </c>
      <c r="D260" s="173" t="s">
        <v>192</v>
      </c>
      <c r="E260" s="174">
        <v>284.2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0</v>
      </c>
      <c r="O260" s="176">
        <f>ROUND(E260*N260,2)</f>
        <v>0</v>
      </c>
      <c r="P260" s="176">
        <v>0</v>
      </c>
      <c r="Q260" s="176">
        <f>ROUND(E260*P260,2)</f>
        <v>0</v>
      </c>
      <c r="R260" s="176"/>
      <c r="S260" s="176" t="s">
        <v>344</v>
      </c>
      <c r="T260" s="177" t="s">
        <v>345</v>
      </c>
      <c r="U260" s="156">
        <v>0</v>
      </c>
      <c r="V260" s="156">
        <f>ROUND(E260*U260,2)</f>
        <v>0</v>
      </c>
      <c r="W260" s="156"/>
      <c r="X260" s="156" t="s">
        <v>354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355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2" t="s">
        <v>989</v>
      </c>
      <c r="D261" s="160"/>
      <c r="E261" s="161">
        <v>284.2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168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1">
        <v>85</v>
      </c>
      <c r="B262" s="172" t="s">
        <v>992</v>
      </c>
      <c r="C262" s="181" t="s">
        <v>993</v>
      </c>
      <c r="D262" s="173" t="s">
        <v>383</v>
      </c>
      <c r="E262" s="174">
        <v>8</v>
      </c>
      <c r="F262" s="175"/>
      <c r="G262" s="176">
        <f>ROUND(E262*F262,2)</f>
        <v>0</v>
      </c>
      <c r="H262" s="175"/>
      <c r="I262" s="176">
        <f>ROUND(E262*H262,2)</f>
        <v>0</v>
      </c>
      <c r="J262" s="175"/>
      <c r="K262" s="176">
        <f>ROUND(E262*J262,2)</f>
        <v>0</v>
      </c>
      <c r="L262" s="176">
        <v>21</v>
      </c>
      <c r="M262" s="176">
        <f>G262*(1+L262/100)</f>
        <v>0</v>
      </c>
      <c r="N262" s="176">
        <v>0</v>
      </c>
      <c r="O262" s="176">
        <f>ROUND(E262*N262,2)</f>
        <v>0</v>
      </c>
      <c r="P262" s="176">
        <v>0</v>
      </c>
      <c r="Q262" s="176">
        <f>ROUND(E262*P262,2)</f>
        <v>0</v>
      </c>
      <c r="R262" s="176"/>
      <c r="S262" s="176" t="s">
        <v>344</v>
      </c>
      <c r="T262" s="177" t="s">
        <v>345</v>
      </c>
      <c r="U262" s="156">
        <v>0</v>
      </c>
      <c r="V262" s="156">
        <f>ROUND(E262*U262,2)</f>
        <v>0</v>
      </c>
      <c r="W262" s="156"/>
      <c r="X262" s="156" t="s">
        <v>354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355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2" t="s">
        <v>80</v>
      </c>
      <c r="D263" s="160"/>
      <c r="E263" s="161">
        <v>8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168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1">
        <v>86</v>
      </c>
      <c r="B264" s="172" t="s">
        <v>994</v>
      </c>
      <c r="C264" s="181" t="s">
        <v>995</v>
      </c>
      <c r="D264" s="173" t="s">
        <v>323</v>
      </c>
      <c r="E264" s="174">
        <v>4</v>
      </c>
      <c r="F264" s="175"/>
      <c r="G264" s="176">
        <f>ROUND(E264*F264,2)</f>
        <v>0</v>
      </c>
      <c r="H264" s="175"/>
      <c r="I264" s="176">
        <f>ROUND(E264*H264,2)</f>
        <v>0</v>
      </c>
      <c r="J264" s="175"/>
      <c r="K264" s="176">
        <f>ROUND(E264*J264,2)</f>
        <v>0</v>
      </c>
      <c r="L264" s="176">
        <v>21</v>
      </c>
      <c r="M264" s="176">
        <f>G264*(1+L264/100)</f>
        <v>0</v>
      </c>
      <c r="N264" s="176">
        <v>0</v>
      </c>
      <c r="O264" s="176">
        <f>ROUND(E264*N264,2)</f>
        <v>0</v>
      </c>
      <c r="P264" s="176">
        <v>0</v>
      </c>
      <c r="Q264" s="176">
        <f>ROUND(E264*P264,2)</f>
        <v>0</v>
      </c>
      <c r="R264" s="176"/>
      <c r="S264" s="176" t="s">
        <v>344</v>
      </c>
      <c r="T264" s="177" t="s">
        <v>345</v>
      </c>
      <c r="U264" s="156">
        <v>1</v>
      </c>
      <c r="V264" s="156">
        <f>ROUND(E264*U264,2)</f>
        <v>4</v>
      </c>
      <c r="W264" s="156"/>
      <c r="X264" s="156" t="s">
        <v>354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355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2" t="s">
        <v>419</v>
      </c>
      <c r="D265" s="160"/>
      <c r="E265" s="161">
        <v>4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168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x14ac:dyDescent="0.2">
      <c r="A266" s="165" t="s">
        <v>154</v>
      </c>
      <c r="B266" s="166" t="s">
        <v>118</v>
      </c>
      <c r="C266" s="180" t="s">
        <v>113</v>
      </c>
      <c r="D266" s="167"/>
      <c r="E266" s="168"/>
      <c r="F266" s="169"/>
      <c r="G266" s="169">
        <f>SUMIF(AG267:AG332,"&lt;&gt;NOR",G267:G332)</f>
        <v>0</v>
      </c>
      <c r="H266" s="169"/>
      <c r="I266" s="169">
        <f>SUM(I267:I332)</f>
        <v>0</v>
      </c>
      <c r="J266" s="169"/>
      <c r="K266" s="169">
        <f>SUM(K267:K332)</f>
        <v>0</v>
      </c>
      <c r="L266" s="169"/>
      <c r="M266" s="169">
        <f>SUM(M267:M332)</f>
        <v>0</v>
      </c>
      <c r="N266" s="169"/>
      <c r="O266" s="169">
        <f>SUM(O267:O332)</f>
        <v>0.25</v>
      </c>
      <c r="P266" s="169"/>
      <c r="Q266" s="169">
        <f>SUM(Q267:Q332)</f>
        <v>0</v>
      </c>
      <c r="R266" s="169"/>
      <c r="S266" s="169"/>
      <c r="T266" s="170"/>
      <c r="U266" s="164"/>
      <c r="V266" s="164">
        <f>SUM(V267:V332)</f>
        <v>293.06999999999994</v>
      </c>
      <c r="W266" s="164"/>
      <c r="X266" s="164"/>
      <c r="AG266" t="s">
        <v>155</v>
      </c>
    </row>
    <row r="267" spans="1:60" outlineLevel="1" x14ac:dyDescent="0.2">
      <c r="A267" s="171">
        <v>87</v>
      </c>
      <c r="B267" s="172" t="s">
        <v>996</v>
      </c>
      <c r="C267" s="181" t="s">
        <v>997</v>
      </c>
      <c r="D267" s="173" t="s">
        <v>192</v>
      </c>
      <c r="E267" s="174">
        <v>171.3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2.2000000000000001E-4</v>
      </c>
      <c r="O267" s="176">
        <f>ROUND(E267*N267,2)</f>
        <v>0.04</v>
      </c>
      <c r="P267" s="176">
        <v>0</v>
      </c>
      <c r="Q267" s="176">
        <f>ROUND(E267*P267,2)</f>
        <v>0</v>
      </c>
      <c r="R267" s="176"/>
      <c r="S267" s="176" t="s">
        <v>160</v>
      </c>
      <c r="T267" s="177" t="s">
        <v>160</v>
      </c>
      <c r="U267" s="156">
        <v>0.37269999999999998</v>
      </c>
      <c r="V267" s="156">
        <f>ROUND(E267*U267,2)</f>
        <v>63.84</v>
      </c>
      <c r="W267" s="156"/>
      <c r="X267" s="156" t="s">
        <v>161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162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52" t="s">
        <v>998</v>
      </c>
      <c r="D268" s="253"/>
      <c r="E268" s="253"/>
      <c r="F268" s="253"/>
      <c r="G268" s="253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166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54" t="s">
        <v>999</v>
      </c>
      <c r="D269" s="255"/>
      <c r="E269" s="255"/>
      <c r="F269" s="255"/>
      <c r="G269" s="255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166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2" t="s">
        <v>1000</v>
      </c>
      <c r="D270" s="160"/>
      <c r="E270" s="161">
        <v>20.3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168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2" t="s">
        <v>1001</v>
      </c>
      <c r="D271" s="160"/>
      <c r="E271" s="161">
        <v>85.6</v>
      </c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168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2" t="s">
        <v>1002</v>
      </c>
      <c r="D272" s="160"/>
      <c r="E272" s="161">
        <v>11.9</v>
      </c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168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2" t="s">
        <v>1003</v>
      </c>
      <c r="D273" s="160"/>
      <c r="E273" s="161">
        <v>53.5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168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1">
        <v>88</v>
      </c>
      <c r="B274" s="172" t="s">
        <v>1004</v>
      </c>
      <c r="C274" s="181" t="s">
        <v>1005</v>
      </c>
      <c r="D274" s="173" t="s">
        <v>192</v>
      </c>
      <c r="E274" s="174">
        <v>70.7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6">
        <v>2.5000000000000001E-4</v>
      </c>
      <c r="O274" s="176">
        <f>ROUND(E274*N274,2)</f>
        <v>0.02</v>
      </c>
      <c r="P274" s="176">
        <v>0</v>
      </c>
      <c r="Q274" s="176">
        <f>ROUND(E274*P274,2)</f>
        <v>0</v>
      </c>
      <c r="R274" s="176"/>
      <c r="S274" s="176" t="s">
        <v>160</v>
      </c>
      <c r="T274" s="177" t="s">
        <v>160</v>
      </c>
      <c r="U274" s="156">
        <v>0.58069999999999999</v>
      </c>
      <c r="V274" s="156">
        <f>ROUND(E274*U274,2)</f>
        <v>41.06</v>
      </c>
      <c r="W274" s="156"/>
      <c r="X274" s="156" t="s">
        <v>161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162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52" t="s">
        <v>998</v>
      </c>
      <c r="D275" s="253"/>
      <c r="E275" s="253"/>
      <c r="F275" s="253"/>
      <c r="G275" s="253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166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54" t="s">
        <v>999</v>
      </c>
      <c r="D276" s="255"/>
      <c r="E276" s="255"/>
      <c r="F276" s="255"/>
      <c r="G276" s="255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166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2" t="s">
        <v>1006</v>
      </c>
      <c r="D277" s="160"/>
      <c r="E277" s="161">
        <v>70.7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168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1">
        <v>89</v>
      </c>
      <c r="B278" s="172" t="s">
        <v>1007</v>
      </c>
      <c r="C278" s="181" t="s">
        <v>1008</v>
      </c>
      <c r="D278" s="173" t="s">
        <v>192</v>
      </c>
      <c r="E278" s="174">
        <v>132.9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3.3E-4</v>
      </c>
      <c r="O278" s="176">
        <f>ROUND(E278*N278,2)</f>
        <v>0.04</v>
      </c>
      <c r="P278" s="176">
        <v>0</v>
      </c>
      <c r="Q278" s="176">
        <f>ROUND(E278*P278,2)</f>
        <v>0</v>
      </c>
      <c r="R278" s="176"/>
      <c r="S278" s="176" t="s">
        <v>160</v>
      </c>
      <c r="T278" s="177" t="s">
        <v>160</v>
      </c>
      <c r="U278" s="156">
        <v>0.67190000000000005</v>
      </c>
      <c r="V278" s="156">
        <f>ROUND(E278*U278,2)</f>
        <v>89.3</v>
      </c>
      <c r="W278" s="156"/>
      <c r="X278" s="156" t="s">
        <v>161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162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52" t="s">
        <v>998</v>
      </c>
      <c r="D279" s="253"/>
      <c r="E279" s="253"/>
      <c r="F279" s="253"/>
      <c r="G279" s="253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166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54" t="s">
        <v>999</v>
      </c>
      <c r="D280" s="255"/>
      <c r="E280" s="255"/>
      <c r="F280" s="255"/>
      <c r="G280" s="255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166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2" t="s">
        <v>1009</v>
      </c>
      <c r="D281" s="160"/>
      <c r="E281" s="161">
        <v>132.9</v>
      </c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168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1">
        <v>90</v>
      </c>
      <c r="B282" s="172" t="s">
        <v>1010</v>
      </c>
      <c r="C282" s="181" t="s">
        <v>1011</v>
      </c>
      <c r="D282" s="173" t="s">
        <v>323</v>
      </c>
      <c r="E282" s="174">
        <v>45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21</v>
      </c>
      <c r="M282" s="176">
        <f>G282*(1+L282/100)</f>
        <v>0</v>
      </c>
      <c r="N282" s="176">
        <v>1.32E-3</v>
      </c>
      <c r="O282" s="176">
        <f>ROUND(E282*N282,2)</f>
        <v>0.06</v>
      </c>
      <c r="P282" s="176">
        <v>0</v>
      </c>
      <c r="Q282" s="176">
        <f>ROUND(E282*P282,2)</f>
        <v>0</v>
      </c>
      <c r="R282" s="176"/>
      <c r="S282" s="176" t="s">
        <v>160</v>
      </c>
      <c r="T282" s="177" t="s">
        <v>160</v>
      </c>
      <c r="U282" s="156">
        <v>0.57999999999999996</v>
      </c>
      <c r="V282" s="156">
        <f>ROUND(E282*U282,2)</f>
        <v>26.1</v>
      </c>
      <c r="W282" s="156"/>
      <c r="X282" s="156" t="s">
        <v>161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162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52" t="s">
        <v>1012</v>
      </c>
      <c r="D283" s="253"/>
      <c r="E283" s="253"/>
      <c r="F283" s="253"/>
      <c r="G283" s="253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166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54" t="s">
        <v>999</v>
      </c>
      <c r="D284" s="255"/>
      <c r="E284" s="255"/>
      <c r="F284" s="255"/>
      <c r="G284" s="255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166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2" t="s">
        <v>1013</v>
      </c>
      <c r="D285" s="160"/>
      <c r="E285" s="161">
        <v>45</v>
      </c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168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1">
        <v>91</v>
      </c>
      <c r="B286" s="172" t="s">
        <v>1014</v>
      </c>
      <c r="C286" s="181" t="s">
        <v>1015</v>
      </c>
      <c r="D286" s="173" t="s">
        <v>323</v>
      </c>
      <c r="E286" s="174">
        <v>14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1.48E-3</v>
      </c>
      <c r="O286" s="176">
        <f>ROUND(E286*N286,2)</f>
        <v>0.02</v>
      </c>
      <c r="P286" s="176">
        <v>0</v>
      </c>
      <c r="Q286" s="176">
        <f>ROUND(E286*P286,2)</f>
        <v>0</v>
      </c>
      <c r="R286" s="176"/>
      <c r="S286" s="176" t="s">
        <v>160</v>
      </c>
      <c r="T286" s="177" t="s">
        <v>160</v>
      </c>
      <c r="U286" s="156">
        <v>0.82</v>
      </c>
      <c r="V286" s="156">
        <f>ROUND(E286*U286,2)</f>
        <v>11.48</v>
      </c>
      <c r="W286" s="156"/>
      <c r="X286" s="156" t="s">
        <v>161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162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52" t="s">
        <v>1012</v>
      </c>
      <c r="D287" s="253"/>
      <c r="E287" s="253"/>
      <c r="F287" s="253"/>
      <c r="G287" s="253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166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54" t="s">
        <v>999</v>
      </c>
      <c r="D288" s="255"/>
      <c r="E288" s="255"/>
      <c r="F288" s="255"/>
      <c r="G288" s="255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166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2" t="s">
        <v>1016</v>
      </c>
      <c r="D289" s="160"/>
      <c r="E289" s="161">
        <v>14</v>
      </c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168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1">
        <v>92</v>
      </c>
      <c r="B290" s="172" t="s">
        <v>1017</v>
      </c>
      <c r="C290" s="181" t="s">
        <v>1018</v>
      </c>
      <c r="D290" s="173" t="s">
        <v>323</v>
      </c>
      <c r="E290" s="174">
        <v>30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2E-3</v>
      </c>
      <c r="O290" s="176">
        <f>ROUND(E290*N290,2)</f>
        <v>0.06</v>
      </c>
      <c r="P290" s="176">
        <v>0</v>
      </c>
      <c r="Q290" s="176">
        <f>ROUND(E290*P290,2)</f>
        <v>0</v>
      </c>
      <c r="R290" s="176"/>
      <c r="S290" s="176" t="s">
        <v>160</v>
      </c>
      <c r="T290" s="177" t="s">
        <v>160</v>
      </c>
      <c r="U290" s="156">
        <v>0.98</v>
      </c>
      <c r="V290" s="156">
        <f>ROUND(E290*U290,2)</f>
        <v>29.4</v>
      </c>
      <c r="W290" s="156"/>
      <c r="X290" s="156" t="s">
        <v>161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162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52" t="s">
        <v>1012</v>
      </c>
      <c r="D291" s="253"/>
      <c r="E291" s="253"/>
      <c r="F291" s="253"/>
      <c r="G291" s="253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166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54" t="s">
        <v>999</v>
      </c>
      <c r="D292" s="255"/>
      <c r="E292" s="255"/>
      <c r="F292" s="255"/>
      <c r="G292" s="255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166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2" t="s">
        <v>1019</v>
      </c>
      <c r="D293" s="160"/>
      <c r="E293" s="161">
        <v>30</v>
      </c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168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1">
        <v>93</v>
      </c>
      <c r="B294" s="172" t="s">
        <v>1020</v>
      </c>
      <c r="C294" s="181" t="s">
        <v>1021</v>
      </c>
      <c r="D294" s="173" t="s">
        <v>192</v>
      </c>
      <c r="E294" s="174">
        <v>179.85</v>
      </c>
      <c r="F294" s="175"/>
      <c r="G294" s="176">
        <f>ROUND(E294*F294,2)</f>
        <v>0</v>
      </c>
      <c r="H294" s="175"/>
      <c r="I294" s="176">
        <f>ROUND(E294*H294,2)</f>
        <v>0</v>
      </c>
      <c r="J294" s="175"/>
      <c r="K294" s="176">
        <f>ROUND(E294*J294,2)</f>
        <v>0</v>
      </c>
      <c r="L294" s="176">
        <v>21</v>
      </c>
      <c r="M294" s="176">
        <f>G294*(1+L294/100)</f>
        <v>0</v>
      </c>
      <c r="N294" s="176">
        <v>0</v>
      </c>
      <c r="O294" s="176">
        <f>ROUND(E294*N294,2)</f>
        <v>0</v>
      </c>
      <c r="P294" s="176">
        <v>0</v>
      </c>
      <c r="Q294" s="176">
        <f>ROUND(E294*P294,2)</f>
        <v>0</v>
      </c>
      <c r="R294" s="176"/>
      <c r="S294" s="176" t="s">
        <v>160</v>
      </c>
      <c r="T294" s="177" t="s">
        <v>160</v>
      </c>
      <c r="U294" s="156">
        <v>0</v>
      </c>
      <c r="V294" s="156">
        <f>ROUND(E294*U294,2)</f>
        <v>0</v>
      </c>
      <c r="W294" s="156"/>
      <c r="X294" s="156" t="s">
        <v>161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162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52" t="s">
        <v>731</v>
      </c>
      <c r="D295" s="253"/>
      <c r="E295" s="253"/>
      <c r="F295" s="253"/>
      <c r="G295" s="253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166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2" t="s">
        <v>800</v>
      </c>
      <c r="D296" s="160"/>
      <c r="E296" s="161">
        <v>8.5500000000000007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168</v>
      </c>
      <c r="AH296" s="147">
        <v>5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2" t="s">
        <v>743</v>
      </c>
      <c r="D297" s="160"/>
      <c r="E297" s="161">
        <v>171.3</v>
      </c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168</v>
      </c>
      <c r="AH297" s="147">
        <v>5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1">
        <v>94</v>
      </c>
      <c r="B298" s="172" t="s">
        <v>1022</v>
      </c>
      <c r="C298" s="181" t="s">
        <v>1023</v>
      </c>
      <c r="D298" s="173" t="s">
        <v>192</v>
      </c>
      <c r="E298" s="174">
        <v>70.7</v>
      </c>
      <c r="F298" s="175"/>
      <c r="G298" s="176">
        <f>ROUND(E298*F298,2)</f>
        <v>0</v>
      </c>
      <c r="H298" s="175"/>
      <c r="I298" s="176">
        <f>ROUND(E298*H298,2)</f>
        <v>0</v>
      </c>
      <c r="J298" s="175"/>
      <c r="K298" s="176">
        <f>ROUND(E298*J298,2)</f>
        <v>0</v>
      </c>
      <c r="L298" s="176">
        <v>21</v>
      </c>
      <c r="M298" s="176">
        <f>G298*(1+L298/100)</f>
        <v>0</v>
      </c>
      <c r="N298" s="176">
        <v>0</v>
      </c>
      <c r="O298" s="176">
        <f>ROUND(E298*N298,2)</f>
        <v>0</v>
      </c>
      <c r="P298" s="176">
        <v>0</v>
      </c>
      <c r="Q298" s="176">
        <f>ROUND(E298*P298,2)</f>
        <v>0</v>
      </c>
      <c r="R298" s="176"/>
      <c r="S298" s="176" t="s">
        <v>160</v>
      </c>
      <c r="T298" s="177" t="s">
        <v>160</v>
      </c>
      <c r="U298" s="156">
        <v>0</v>
      </c>
      <c r="V298" s="156">
        <f>ROUND(E298*U298,2)</f>
        <v>0</v>
      </c>
      <c r="W298" s="156"/>
      <c r="X298" s="156" t="s">
        <v>161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162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52" t="s">
        <v>731</v>
      </c>
      <c r="D299" s="253"/>
      <c r="E299" s="253"/>
      <c r="F299" s="253"/>
      <c r="G299" s="253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166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2" t="s">
        <v>744</v>
      </c>
      <c r="D300" s="160"/>
      <c r="E300" s="161">
        <v>70.7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168</v>
      </c>
      <c r="AH300" s="147">
        <v>5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71">
        <v>95</v>
      </c>
      <c r="B301" s="172" t="s">
        <v>1024</v>
      </c>
      <c r="C301" s="181" t="s">
        <v>1025</v>
      </c>
      <c r="D301" s="173" t="s">
        <v>192</v>
      </c>
      <c r="E301" s="174">
        <v>132.9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6">
        <v>0</v>
      </c>
      <c r="O301" s="176">
        <f>ROUND(E301*N301,2)</f>
        <v>0</v>
      </c>
      <c r="P301" s="176">
        <v>0</v>
      </c>
      <c r="Q301" s="176">
        <f>ROUND(E301*P301,2)</f>
        <v>0</v>
      </c>
      <c r="R301" s="176"/>
      <c r="S301" s="176" t="s">
        <v>160</v>
      </c>
      <c r="T301" s="177" t="s">
        <v>160</v>
      </c>
      <c r="U301" s="156">
        <v>0</v>
      </c>
      <c r="V301" s="156">
        <f>ROUND(E301*U301,2)</f>
        <v>0</v>
      </c>
      <c r="W301" s="156"/>
      <c r="X301" s="156" t="s">
        <v>161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162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52" t="s">
        <v>731</v>
      </c>
      <c r="D302" s="253"/>
      <c r="E302" s="253"/>
      <c r="F302" s="253"/>
      <c r="G302" s="253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166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2" t="s">
        <v>745</v>
      </c>
      <c r="D303" s="160"/>
      <c r="E303" s="161">
        <v>132.9</v>
      </c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168</v>
      </c>
      <c r="AH303" s="147">
        <v>5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71">
        <v>96</v>
      </c>
      <c r="B304" s="172" t="s">
        <v>1026</v>
      </c>
      <c r="C304" s="181" t="s">
        <v>1027</v>
      </c>
      <c r="D304" s="173" t="s">
        <v>323</v>
      </c>
      <c r="E304" s="174">
        <v>45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21</v>
      </c>
      <c r="M304" s="176">
        <f>G304*(1+L304/100)</f>
        <v>0</v>
      </c>
      <c r="N304" s="176">
        <v>0</v>
      </c>
      <c r="O304" s="176">
        <f>ROUND(E304*N304,2)</f>
        <v>0</v>
      </c>
      <c r="P304" s="176">
        <v>0</v>
      </c>
      <c r="Q304" s="176">
        <f>ROUND(E304*P304,2)</f>
        <v>0</v>
      </c>
      <c r="R304" s="176"/>
      <c r="S304" s="176" t="s">
        <v>160</v>
      </c>
      <c r="T304" s="177" t="s">
        <v>160</v>
      </c>
      <c r="U304" s="156">
        <v>0</v>
      </c>
      <c r="V304" s="156">
        <f>ROUND(E304*U304,2)</f>
        <v>0</v>
      </c>
      <c r="W304" s="156"/>
      <c r="X304" s="156" t="s">
        <v>161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162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252" t="s">
        <v>999</v>
      </c>
      <c r="D305" s="253"/>
      <c r="E305" s="253"/>
      <c r="F305" s="253"/>
      <c r="G305" s="253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166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2" t="s">
        <v>1028</v>
      </c>
      <c r="D306" s="160"/>
      <c r="E306" s="161">
        <v>45</v>
      </c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168</v>
      </c>
      <c r="AH306" s="147">
        <v>5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71">
        <v>97</v>
      </c>
      <c r="B307" s="172" t="s">
        <v>1029</v>
      </c>
      <c r="C307" s="181" t="s">
        <v>1030</v>
      </c>
      <c r="D307" s="173" t="s">
        <v>323</v>
      </c>
      <c r="E307" s="174">
        <v>14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0</v>
      </c>
      <c r="O307" s="176">
        <f>ROUND(E307*N307,2)</f>
        <v>0</v>
      </c>
      <c r="P307" s="176">
        <v>0</v>
      </c>
      <c r="Q307" s="176">
        <f>ROUND(E307*P307,2)</f>
        <v>0</v>
      </c>
      <c r="R307" s="176"/>
      <c r="S307" s="176" t="s">
        <v>160</v>
      </c>
      <c r="T307" s="177" t="s">
        <v>160</v>
      </c>
      <c r="U307" s="156">
        <v>0</v>
      </c>
      <c r="V307" s="156">
        <f>ROUND(E307*U307,2)</f>
        <v>0</v>
      </c>
      <c r="W307" s="156"/>
      <c r="X307" s="156" t="s">
        <v>161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162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52" t="s">
        <v>999</v>
      </c>
      <c r="D308" s="253"/>
      <c r="E308" s="253"/>
      <c r="F308" s="253"/>
      <c r="G308" s="253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166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2" t="s">
        <v>1031</v>
      </c>
      <c r="D309" s="160"/>
      <c r="E309" s="161">
        <v>14</v>
      </c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168</v>
      </c>
      <c r="AH309" s="147">
        <v>5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1">
        <v>98</v>
      </c>
      <c r="B310" s="172" t="s">
        <v>1032</v>
      </c>
      <c r="C310" s="181" t="s">
        <v>1033</v>
      </c>
      <c r="D310" s="173" t="s">
        <v>323</v>
      </c>
      <c r="E310" s="174">
        <v>30</v>
      </c>
      <c r="F310" s="175"/>
      <c r="G310" s="176">
        <f>ROUND(E310*F310,2)</f>
        <v>0</v>
      </c>
      <c r="H310" s="175"/>
      <c r="I310" s="176">
        <f>ROUND(E310*H310,2)</f>
        <v>0</v>
      </c>
      <c r="J310" s="175"/>
      <c r="K310" s="176">
        <f>ROUND(E310*J310,2)</f>
        <v>0</v>
      </c>
      <c r="L310" s="176">
        <v>21</v>
      </c>
      <c r="M310" s="176">
        <f>G310*(1+L310/100)</f>
        <v>0</v>
      </c>
      <c r="N310" s="176">
        <v>0</v>
      </c>
      <c r="O310" s="176">
        <f>ROUND(E310*N310,2)</f>
        <v>0</v>
      </c>
      <c r="P310" s="176">
        <v>0</v>
      </c>
      <c r="Q310" s="176">
        <f>ROUND(E310*P310,2)</f>
        <v>0</v>
      </c>
      <c r="R310" s="176"/>
      <c r="S310" s="176" t="s">
        <v>160</v>
      </c>
      <c r="T310" s="177" t="s">
        <v>160</v>
      </c>
      <c r="U310" s="156">
        <v>0</v>
      </c>
      <c r="V310" s="156">
        <f>ROUND(E310*U310,2)</f>
        <v>0</v>
      </c>
      <c r="W310" s="156"/>
      <c r="X310" s="156" t="s">
        <v>161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162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252" t="s">
        <v>999</v>
      </c>
      <c r="D311" s="253"/>
      <c r="E311" s="253"/>
      <c r="F311" s="253"/>
      <c r="G311" s="253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166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2" t="s">
        <v>1034</v>
      </c>
      <c r="D312" s="160"/>
      <c r="E312" s="161">
        <v>30</v>
      </c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168</v>
      </c>
      <c r="AH312" s="147">
        <v>5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1">
        <v>99</v>
      </c>
      <c r="B313" s="172" t="s">
        <v>1035</v>
      </c>
      <c r="C313" s="181" t="s">
        <v>1036</v>
      </c>
      <c r="D313" s="173" t="s">
        <v>1037</v>
      </c>
      <c r="E313" s="174">
        <v>1</v>
      </c>
      <c r="F313" s="175"/>
      <c r="G313" s="176">
        <f>ROUND(E313*F313,2)</f>
        <v>0</v>
      </c>
      <c r="H313" s="175"/>
      <c r="I313" s="176">
        <f>ROUND(E313*H313,2)</f>
        <v>0</v>
      </c>
      <c r="J313" s="175"/>
      <c r="K313" s="176">
        <f>ROUND(E313*J313,2)</f>
        <v>0</v>
      </c>
      <c r="L313" s="176">
        <v>21</v>
      </c>
      <c r="M313" s="176">
        <f>G313*(1+L313/100)</f>
        <v>0</v>
      </c>
      <c r="N313" s="176">
        <v>0</v>
      </c>
      <c r="O313" s="176">
        <f>ROUND(E313*N313,2)</f>
        <v>0</v>
      </c>
      <c r="P313" s="176">
        <v>0</v>
      </c>
      <c r="Q313" s="176">
        <f>ROUND(E313*P313,2)</f>
        <v>0</v>
      </c>
      <c r="R313" s="176"/>
      <c r="S313" s="176" t="s">
        <v>160</v>
      </c>
      <c r="T313" s="177" t="s">
        <v>160</v>
      </c>
      <c r="U313" s="156">
        <v>6.71</v>
      </c>
      <c r="V313" s="156">
        <f>ROUND(E313*U313,2)</f>
        <v>6.71</v>
      </c>
      <c r="W313" s="156"/>
      <c r="X313" s="156" t="s">
        <v>161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1038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52" t="s">
        <v>731</v>
      </c>
      <c r="D314" s="253"/>
      <c r="E314" s="253"/>
      <c r="F314" s="253"/>
      <c r="G314" s="253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166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2" t="s">
        <v>66</v>
      </c>
      <c r="D315" s="160"/>
      <c r="E315" s="161">
        <v>1</v>
      </c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168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1">
        <v>100</v>
      </c>
      <c r="B316" s="172" t="s">
        <v>1039</v>
      </c>
      <c r="C316" s="181" t="s">
        <v>1040</v>
      </c>
      <c r="D316" s="173" t="s">
        <v>1037</v>
      </c>
      <c r="E316" s="174">
        <v>1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0</v>
      </c>
      <c r="O316" s="176">
        <f>ROUND(E316*N316,2)</f>
        <v>0</v>
      </c>
      <c r="P316" s="176">
        <v>0</v>
      </c>
      <c r="Q316" s="176">
        <f>ROUND(E316*P316,2)</f>
        <v>0</v>
      </c>
      <c r="R316" s="176"/>
      <c r="S316" s="176" t="s">
        <v>160</v>
      </c>
      <c r="T316" s="177" t="s">
        <v>160</v>
      </c>
      <c r="U316" s="156">
        <v>7.43</v>
      </c>
      <c r="V316" s="156">
        <f>ROUND(E316*U316,2)</f>
        <v>7.43</v>
      </c>
      <c r="W316" s="156"/>
      <c r="X316" s="156" t="s">
        <v>161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1038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52" t="s">
        <v>731</v>
      </c>
      <c r="D317" s="253"/>
      <c r="E317" s="253"/>
      <c r="F317" s="253"/>
      <c r="G317" s="253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166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2" t="s">
        <v>66</v>
      </c>
      <c r="D318" s="160"/>
      <c r="E318" s="161">
        <v>1</v>
      </c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168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71">
        <v>101</v>
      </c>
      <c r="B319" s="172" t="s">
        <v>1041</v>
      </c>
      <c r="C319" s="181" t="s">
        <v>1042</v>
      </c>
      <c r="D319" s="173" t="s">
        <v>192</v>
      </c>
      <c r="E319" s="174">
        <v>179.85</v>
      </c>
      <c r="F319" s="175"/>
      <c r="G319" s="176">
        <f>ROUND(E319*F319,2)</f>
        <v>0</v>
      </c>
      <c r="H319" s="175"/>
      <c r="I319" s="176">
        <f>ROUND(E319*H319,2)</f>
        <v>0</v>
      </c>
      <c r="J319" s="175"/>
      <c r="K319" s="176">
        <f>ROUND(E319*J319,2)</f>
        <v>0</v>
      </c>
      <c r="L319" s="176">
        <v>21</v>
      </c>
      <c r="M319" s="176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6"/>
      <c r="S319" s="176" t="s">
        <v>160</v>
      </c>
      <c r="T319" s="177" t="s">
        <v>160</v>
      </c>
      <c r="U319" s="156">
        <v>4.1000000000000002E-2</v>
      </c>
      <c r="V319" s="156">
        <f>ROUND(E319*U319,2)</f>
        <v>7.37</v>
      </c>
      <c r="W319" s="156"/>
      <c r="X319" s="156" t="s">
        <v>161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1038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52" t="s">
        <v>731</v>
      </c>
      <c r="D320" s="253"/>
      <c r="E320" s="253"/>
      <c r="F320" s="253"/>
      <c r="G320" s="253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166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2" t="s">
        <v>800</v>
      </c>
      <c r="D321" s="160"/>
      <c r="E321" s="161">
        <v>8.5500000000000007</v>
      </c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168</v>
      </c>
      <c r="AH321" s="147">
        <v>5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2" t="s">
        <v>743</v>
      </c>
      <c r="D322" s="160"/>
      <c r="E322" s="161">
        <v>171.3</v>
      </c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168</v>
      </c>
      <c r="AH322" s="147">
        <v>5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1">
        <v>102</v>
      </c>
      <c r="B323" s="172" t="s">
        <v>1043</v>
      </c>
      <c r="C323" s="181" t="s">
        <v>1044</v>
      </c>
      <c r="D323" s="173" t="s">
        <v>192</v>
      </c>
      <c r="E323" s="174">
        <v>203.6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</v>
      </c>
      <c r="O323" s="176">
        <f>ROUND(E323*N323,2)</f>
        <v>0</v>
      </c>
      <c r="P323" s="176">
        <v>0</v>
      </c>
      <c r="Q323" s="176">
        <f>ROUND(E323*P323,2)</f>
        <v>0</v>
      </c>
      <c r="R323" s="176"/>
      <c r="S323" s="176" t="s">
        <v>160</v>
      </c>
      <c r="T323" s="177" t="s">
        <v>160</v>
      </c>
      <c r="U323" s="156">
        <v>5.0999999999999997E-2</v>
      </c>
      <c r="V323" s="156">
        <f>ROUND(E323*U323,2)</f>
        <v>10.38</v>
      </c>
      <c r="W323" s="156"/>
      <c r="X323" s="156" t="s">
        <v>161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1038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52" t="s">
        <v>731</v>
      </c>
      <c r="D324" s="253"/>
      <c r="E324" s="253"/>
      <c r="F324" s="253"/>
      <c r="G324" s="253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166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2" t="s">
        <v>744</v>
      </c>
      <c r="D325" s="160"/>
      <c r="E325" s="161">
        <v>70.7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168</v>
      </c>
      <c r="AH325" s="147">
        <v>5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2" t="s">
        <v>745</v>
      </c>
      <c r="D326" s="160"/>
      <c r="E326" s="161">
        <v>132.9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168</v>
      </c>
      <c r="AH326" s="147">
        <v>5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33.75" outlineLevel="1" x14ac:dyDescent="0.2">
      <c r="A327" s="171">
        <v>103</v>
      </c>
      <c r="B327" s="172" t="s">
        <v>1045</v>
      </c>
      <c r="C327" s="181" t="s">
        <v>1046</v>
      </c>
      <c r="D327" s="173" t="s">
        <v>323</v>
      </c>
      <c r="E327" s="174">
        <v>6</v>
      </c>
      <c r="F327" s="175"/>
      <c r="G327" s="176">
        <f>ROUND(E327*F327,2)</f>
        <v>0</v>
      </c>
      <c r="H327" s="175"/>
      <c r="I327" s="176">
        <f>ROUND(E327*H327,2)</f>
        <v>0</v>
      </c>
      <c r="J327" s="175"/>
      <c r="K327" s="176">
        <f>ROUND(E327*J327,2)</f>
        <v>0</v>
      </c>
      <c r="L327" s="176">
        <v>21</v>
      </c>
      <c r="M327" s="176">
        <f>G327*(1+L327/100)</f>
        <v>0</v>
      </c>
      <c r="N327" s="176">
        <v>1.5E-3</v>
      </c>
      <c r="O327" s="176">
        <f>ROUND(E327*N327,2)</f>
        <v>0.01</v>
      </c>
      <c r="P327" s="176">
        <v>0</v>
      </c>
      <c r="Q327" s="176">
        <f>ROUND(E327*P327,2)</f>
        <v>0</v>
      </c>
      <c r="R327" s="176" t="s">
        <v>353</v>
      </c>
      <c r="S327" s="176" t="s">
        <v>160</v>
      </c>
      <c r="T327" s="177" t="s">
        <v>160</v>
      </c>
      <c r="U327" s="156">
        <v>0</v>
      </c>
      <c r="V327" s="156">
        <f>ROUND(E327*U327,2)</f>
        <v>0</v>
      </c>
      <c r="W327" s="156"/>
      <c r="X327" s="156" t="s">
        <v>354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355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52" t="s">
        <v>1047</v>
      </c>
      <c r="D328" s="253"/>
      <c r="E328" s="253"/>
      <c r="F328" s="253"/>
      <c r="G328" s="253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166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2" t="s">
        <v>1048</v>
      </c>
      <c r="D329" s="160"/>
      <c r="E329" s="161">
        <v>6</v>
      </c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168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1">
        <v>104</v>
      </c>
      <c r="B330" s="172" t="s">
        <v>1049</v>
      </c>
      <c r="C330" s="181" t="s">
        <v>1050</v>
      </c>
      <c r="D330" s="173" t="s">
        <v>383</v>
      </c>
      <c r="E330" s="174">
        <v>1</v>
      </c>
      <c r="F330" s="175"/>
      <c r="G330" s="176">
        <f>ROUND(E330*F330,2)</f>
        <v>0</v>
      </c>
      <c r="H330" s="175"/>
      <c r="I330" s="176">
        <f>ROUND(E330*H330,2)</f>
        <v>0</v>
      </c>
      <c r="J330" s="175"/>
      <c r="K330" s="176">
        <f>ROUND(E330*J330,2)</f>
        <v>0</v>
      </c>
      <c r="L330" s="176">
        <v>21</v>
      </c>
      <c r="M330" s="176">
        <f>G330*(1+L330/100)</f>
        <v>0</v>
      </c>
      <c r="N330" s="176">
        <v>0</v>
      </c>
      <c r="O330" s="176">
        <f>ROUND(E330*N330,2)</f>
        <v>0</v>
      </c>
      <c r="P330" s="176">
        <v>0</v>
      </c>
      <c r="Q330" s="176">
        <f>ROUND(E330*P330,2)</f>
        <v>0</v>
      </c>
      <c r="R330" s="176" t="s">
        <v>748</v>
      </c>
      <c r="S330" s="176" t="s">
        <v>160</v>
      </c>
      <c r="T330" s="177" t="s">
        <v>345</v>
      </c>
      <c r="U330" s="156">
        <v>0</v>
      </c>
      <c r="V330" s="156">
        <f>ROUND(E330*U330,2)</f>
        <v>0</v>
      </c>
      <c r="W330" s="156"/>
      <c r="X330" s="156" t="s">
        <v>749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1051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52" t="s">
        <v>731</v>
      </c>
      <c r="D331" s="253"/>
      <c r="E331" s="253"/>
      <c r="F331" s="253"/>
      <c r="G331" s="253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166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2" t="s">
        <v>66</v>
      </c>
      <c r="D332" s="160"/>
      <c r="E332" s="161">
        <v>1</v>
      </c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168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x14ac:dyDescent="0.2">
      <c r="A333" s="165" t="s">
        <v>154</v>
      </c>
      <c r="B333" s="166" t="s">
        <v>119</v>
      </c>
      <c r="C333" s="180" t="s">
        <v>120</v>
      </c>
      <c r="D333" s="167"/>
      <c r="E333" s="168"/>
      <c r="F333" s="169"/>
      <c r="G333" s="169">
        <f>SUMIF(AG334:AG368,"&lt;&gt;NOR",G334:G368)</f>
        <v>0</v>
      </c>
      <c r="H333" s="169"/>
      <c r="I333" s="169">
        <f>SUM(I334:I368)</f>
        <v>0</v>
      </c>
      <c r="J333" s="169"/>
      <c r="K333" s="169">
        <f>SUM(K334:K368)</f>
        <v>0</v>
      </c>
      <c r="L333" s="169"/>
      <c r="M333" s="169">
        <f>SUM(M334:M368)</f>
        <v>0</v>
      </c>
      <c r="N333" s="169"/>
      <c r="O333" s="169">
        <f>SUM(O334:O368)</f>
        <v>0.77</v>
      </c>
      <c r="P333" s="169"/>
      <c r="Q333" s="169">
        <f>SUM(Q334:Q368)</f>
        <v>0</v>
      </c>
      <c r="R333" s="169"/>
      <c r="S333" s="169"/>
      <c r="T333" s="170"/>
      <c r="U333" s="164"/>
      <c r="V333" s="164">
        <f>SUM(V334:V368)</f>
        <v>39.96</v>
      </c>
      <c r="W333" s="164"/>
      <c r="X333" s="164"/>
      <c r="AG333" t="s">
        <v>155</v>
      </c>
    </row>
    <row r="334" spans="1:60" outlineLevel="1" x14ac:dyDescent="0.2">
      <c r="A334" s="171">
        <v>105</v>
      </c>
      <c r="B334" s="172" t="s">
        <v>1052</v>
      </c>
      <c r="C334" s="181" t="s">
        <v>1053</v>
      </c>
      <c r="D334" s="173" t="s">
        <v>192</v>
      </c>
      <c r="E334" s="174">
        <v>8</v>
      </c>
      <c r="F334" s="175"/>
      <c r="G334" s="176">
        <f>ROUND(E334*F334,2)</f>
        <v>0</v>
      </c>
      <c r="H334" s="175"/>
      <c r="I334" s="176">
        <f>ROUND(E334*H334,2)</f>
        <v>0</v>
      </c>
      <c r="J334" s="175"/>
      <c r="K334" s="176">
        <f>ROUND(E334*J334,2)</f>
        <v>0</v>
      </c>
      <c r="L334" s="176">
        <v>21</v>
      </c>
      <c r="M334" s="176">
        <f>G334*(1+L334/100)</f>
        <v>0</v>
      </c>
      <c r="N334" s="176">
        <v>4.8000000000000001E-4</v>
      </c>
      <c r="O334" s="176">
        <f>ROUND(E334*N334,2)</f>
        <v>0</v>
      </c>
      <c r="P334" s="176">
        <v>0</v>
      </c>
      <c r="Q334" s="176">
        <f>ROUND(E334*P334,2)</f>
        <v>0</v>
      </c>
      <c r="R334" s="176"/>
      <c r="S334" s="176" t="s">
        <v>160</v>
      </c>
      <c r="T334" s="177" t="s">
        <v>160</v>
      </c>
      <c r="U334" s="156">
        <v>6.4000000000000001E-2</v>
      </c>
      <c r="V334" s="156">
        <f>ROUND(E334*U334,2)</f>
        <v>0.51</v>
      </c>
      <c r="W334" s="156"/>
      <c r="X334" s="156" t="s">
        <v>161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162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2" t="s">
        <v>952</v>
      </c>
      <c r="D335" s="160"/>
      <c r="E335" s="161">
        <v>8</v>
      </c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168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71">
        <v>106</v>
      </c>
      <c r="B336" s="172" t="s">
        <v>1054</v>
      </c>
      <c r="C336" s="181" t="s">
        <v>1055</v>
      </c>
      <c r="D336" s="173" t="s">
        <v>323</v>
      </c>
      <c r="E336" s="174">
        <v>16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21</v>
      </c>
      <c r="M336" s="176">
        <f>G336*(1+L336/100)</f>
        <v>0</v>
      </c>
      <c r="N336" s="176">
        <v>4.5469999999999997E-2</v>
      </c>
      <c r="O336" s="176">
        <f>ROUND(E336*N336,2)</f>
        <v>0.73</v>
      </c>
      <c r="P336" s="176">
        <v>0</v>
      </c>
      <c r="Q336" s="176">
        <f>ROUND(E336*P336,2)</f>
        <v>0</v>
      </c>
      <c r="R336" s="176"/>
      <c r="S336" s="176" t="s">
        <v>160</v>
      </c>
      <c r="T336" s="177" t="s">
        <v>160</v>
      </c>
      <c r="U336" s="156">
        <v>1.129</v>
      </c>
      <c r="V336" s="156">
        <f>ROUND(E336*U336,2)</f>
        <v>18.059999999999999</v>
      </c>
      <c r="W336" s="156"/>
      <c r="X336" s="156" t="s">
        <v>161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162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2" t="s">
        <v>1056</v>
      </c>
      <c r="D337" s="160"/>
      <c r="E337" s="161">
        <v>16</v>
      </c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168</v>
      </c>
      <c r="AH337" s="147">
        <v>5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1">
        <v>107</v>
      </c>
      <c r="B338" s="172" t="s">
        <v>1057</v>
      </c>
      <c r="C338" s="181" t="s">
        <v>1058</v>
      </c>
      <c r="D338" s="173" t="s">
        <v>323</v>
      </c>
      <c r="E338" s="174">
        <v>30</v>
      </c>
      <c r="F338" s="175"/>
      <c r="G338" s="176">
        <f>ROUND(E338*F338,2)</f>
        <v>0</v>
      </c>
      <c r="H338" s="175"/>
      <c r="I338" s="176">
        <f>ROUND(E338*H338,2)</f>
        <v>0</v>
      </c>
      <c r="J338" s="175"/>
      <c r="K338" s="176">
        <f>ROUND(E338*J338,2)</f>
        <v>0</v>
      </c>
      <c r="L338" s="176">
        <v>21</v>
      </c>
      <c r="M338" s="176">
        <f>G338*(1+L338/100)</f>
        <v>0</v>
      </c>
      <c r="N338" s="176">
        <v>0</v>
      </c>
      <c r="O338" s="176">
        <f>ROUND(E338*N338,2)</f>
        <v>0</v>
      </c>
      <c r="P338" s="176">
        <v>0</v>
      </c>
      <c r="Q338" s="176">
        <f>ROUND(E338*P338,2)</f>
        <v>0</v>
      </c>
      <c r="R338" s="176"/>
      <c r="S338" s="176" t="s">
        <v>160</v>
      </c>
      <c r="T338" s="177" t="s">
        <v>160</v>
      </c>
      <c r="U338" s="156">
        <v>0.01</v>
      </c>
      <c r="V338" s="156">
        <f>ROUND(E338*U338,2)</f>
        <v>0.3</v>
      </c>
      <c r="W338" s="156"/>
      <c r="X338" s="156" t="s">
        <v>161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162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52" t="s">
        <v>1059</v>
      </c>
      <c r="D339" s="253"/>
      <c r="E339" s="253"/>
      <c r="F339" s="253"/>
      <c r="G339" s="253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166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78" t="str">
        <f>C339</f>
        <v>Zaměření a zobrazení kabelových tras geodetickým pracovištěm na pevný bod, zpracování výsledku měření, zhotovení knihy tras.</v>
      </c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2" t="s">
        <v>1060</v>
      </c>
      <c r="D340" s="160"/>
      <c r="E340" s="161">
        <v>30</v>
      </c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168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71">
        <v>108</v>
      </c>
      <c r="B341" s="172" t="s">
        <v>1061</v>
      </c>
      <c r="C341" s="181" t="s">
        <v>1062</v>
      </c>
      <c r="D341" s="173" t="s">
        <v>323</v>
      </c>
      <c r="E341" s="174">
        <v>62</v>
      </c>
      <c r="F341" s="175"/>
      <c r="G341" s="176">
        <f>ROUND(E341*F341,2)</f>
        <v>0</v>
      </c>
      <c r="H341" s="175"/>
      <c r="I341" s="176">
        <f>ROUND(E341*H341,2)</f>
        <v>0</v>
      </c>
      <c r="J341" s="175"/>
      <c r="K341" s="176">
        <f>ROUND(E341*J341,2)</f>
        <v>0</v>
      </c>
      <c r="L341" s="176">
        <v>21</v>
      </c>
      <c r="M341" s="176">
        <f>G341*(1+L341/100)</f>
        <v>0</v>
      </c>
      <c r="N341" s="176">
        <v>0</v>
      </c>
      <c r="O341" s="176">
        <f>ROUND(E341*N341,2)</f>
        <v>0</v>
      </c>
      <c r="P341" s="176">
        <v>0</v>
      </c>
      <c r="Q341" s="176">
        <f>ROUND(E341*P341,2)</f>
        <v>0</v>
      </c>
      <c r="R341" s="176"/>
      <c r="S341" s="176" t="s">
        <v>160</v>
      </c>
      <c r="T341" s="177" t="s">
        <v>160</v>
      </c>
      <c r="U341" s="156">
        <v>1.6E-2</v>
      </c>
      <c r="V341" s="156">
        <f>ROUND(E341*U341,2)</f>
        <v>0.99</v>
      </c>
      <c r="W341" s="156"/>
      <c r="X341" s="156" t="s">
        <v>161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162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2" t="s">
        <v>1063</v>
      </c>
      <c r="D342" s="160"/>
      <c r="E342" s="161">
        <v>8</v>
      </c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168</v>
      </c>
      <c r="AH342" s="147">
        <v>5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2" t="s">
        <v>1064</v>
      </c>
      <c r="D343" s="160"/>
      <c r="E343" s="161">
        <v>8</v>
      </c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168</v>
      </c>
      <c r="AH343" s="147">
        <v>5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2" t="s">
        <v>1065</v>
      </c>
      <c r="D344" s="160"/>
      <c r="E344" s="161">
        <v>16</v>
      </c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168</v>
      </c>
      <c r="AH344" s="147">
        <v>5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2" t="s">
        <v>1066</v>
      </c>
      <c r="D345" s="160"/>
      <c r="E345" s="161">
        <v>30</v>
      </c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168</v>
      </c>
      <c r="AH345" s="147">
        <v>5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71">
        <v>109</v>
      </c>
      <c r="B346" s="172" t="s">
        <v>1067</v>
      </c>
      <c r="C346" s="181" t="s">
        <v>1068</v>
      </c>
      <c r="D346" s="173" t="s">
        <v>192</v>
      </c>
      <c r="E346" s="174">
        <v>374.9</v>
      </c>
      <c r="F346" s="175"/>
      <c r="G346" s="176">
        <f>ROUND(E346*F346,2)</f>
        <v>0</v>
      </c>
      <c r="H346" s="175"/>
      <c r="I346" s="176">
        <f>ROUND(E346*H346,2)</f>
        <v>0</v>
      </c>
      <c r="J346" s="175"/>
      <c r="K346" s="176">
        <f>ROUND(E346*J346,2)</f>
        <v>0</v>
      </c>
      <c r="L346" s="176">
        <v>21</v>
      </c>
      <c r="M346" s="176">
        <f>G346*(1+L346/100)</f>
        <v>0</v>
      </c>
      <c r="N346" s="176">
        <v>6.0000000000000002E-5</v>
      </c>
      <c r="O346" s="176">
        <f>ROUND(E346*N346,2)</f>
        <v>0.02</v>
      </c>
      <c r="P346" s="176">
        <v>0</v>
      </c>
      <c r="Q346" s="176">
        <f>ROUND(E346*P346,2)</f>
        <v>0</v>
      </c>
      <c r="R346" s="176"/>
      <c r="S346" s="176" t="s">
        <v>344</v>
      </c>
      <c r="T346" s="177" t="s">
        <v>345</v>
      </c>
      <c r="U346" s="156">
        <v>2.5999999999999999E-2</v>
      </c>
      <c r="V346" s="156">
        <f>ROUND(E346*U346,2)</f>
        <v>9.75</v>
      </c>
      <c r="W346" s="156"/>
      <c r="X346" s="156" t="s">
        <v>161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162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252" t="s">
        <v>1069</v>
      </c>
      <c r="D347" s="253"/>
      <c r="E347" s="253"/>
      <c r="F347" s="253"/>
      <c r="G347" s="253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166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2" t="s">
        <v>743</v>
      </c>
      <c r="D348" s="160"/>
      <c r="E348" s="161">
        <v>171.3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168</v>
      </c>
      <c r="AH348" s="147">
        <v>5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2" t="s">
        <v>744</v>
      </c>
      <c r="D349" s="160"/>
      <c r="E349" s="161">
        <v>70.7</v>
      </c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168</v>
      </c>
      <c r="AH349" s="147">
        <v>5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2" t="s">
        <v>745</v>
      </c>
      <c r="D350" s="160"/>
      <c r="E350" s="161">
        <v>132.9</v>
      </c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168</v>
      </c>
      <c r="AH350" s="147">
        <v>5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71">
        <v>110</v>
      </c>
      <c r="B351" s="172" t="s">
        <v>1070</v>
      </c>
      <c r="C351" s="181" t="s">
        <v>1071</v>
      </c>
      <c r="D351" s="173" t="s">
        <v>192</v>
      </c>
      <c r="E351" s="174">
        <v>319.89999999999998</v>
      </c>
      <c r="F351" s="175"/>
      <c r="G351" s="176">
        <f>ROUND(E351*F351,2)</f>
        <v>0</v>
      </c>
      <c r="H351" s="175"/>
      <c r="I351" s="176">
        <f>ROUND(E351*H351,2)</f>
        <v>0</v>
      </c>
      <c r="J351" s="175"/>
      <c r="K351" s="176">
        <f>ROUND(E351*J351,2)</f>
        <v>0</v>
      </c>
      <c r="L351" s="176">
        <v>21</v>
      </c>
      <c r="M351" s="176">
        <f>G351*(1+L351/100)</f>
        <v>0</v>
      </c>
      <c r="N351" s="176">
        <v>6.0000000000000002E-5</v>
      </c>
      <c r="O351" s="176">
        <f>ROUND(E351*N351,2)</f>
        <v>0.02</v>
      </c>
      <c r="P351" s="176">
        <v>0</v>
      </c>
      <c r="Q351" s="176">
        <f>ROUND(E351*P351,2)</f>
        <v>0</v>
      </c>
      <c r="R351" s="176"/>
      <c r="S351" s="176" t="s">
        <v>344</v>
      </c>
      <c r="T351" s="177" t="s">
        <v>345</v>
      </c>
      <c r="U351" s="156">
        <v>2.5999999999999999E-2</v>
      </c>
      <c r="V351" s="156">
        <f>ROUND(E351*U351,2)</f>
        <v>8.32</v>
      </c>
      <c r="W351" s="156"/>
      <c r="X351" s="156" t="s">
        <v>161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162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52" t="s">
        <v>1122</v>
      </c>
      <c r="D352" s="253"/>
      <c r="E352" s="253"/>
      <c r="F352" s="253"/>
      <c r="G352" s="253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166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254" t="s">
        <v>1072</v>
      </c>
      <c r="D353" s="255"/>
      <c r="E353" s="255"/>
      <c r="F353" s="255"/>
      <c r="G353" s="255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166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2" t="s">
        <v>939</v>
      </c>
      <c r="D354" s="160"/>
      <c r="E354" s="161">
        <v>284.2</v>
      </c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168</v>
      </c>
      <c r="AH354" s="147">
        <v>5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2" t="s">
        <v>720</v>
      </c>
      <c r="D355" s="160"/>
      <c r="E355" s="161">
        <v>35.700000000000003</v>
      </c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168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71">
        <v>111</v>
      </c>
      <c r="B356" s="172" t="s">
        <v>1073</v>
      </c>
      <c r="C356" s="181" t="s">
        <v>1074</v>
      </c>
      <c r="D356" s="173" t="s">
        <v>192</v>
      </c>
      <c r="E356" s="174">
        <v>47.2</v>
      </c>
      <c r="F356" s="175"/>
      <c r="G356" s="176">
        <f>ROUND(E356*F356,2)</f>
        <v>0</v>
      </c>
      <c r="H356" s="175"/>
      <c r="I356" s="176">
        <f>ROUND(E356*H356,2)</f>
        <v>0</v>
      </c>
      <c r="J356" s="175"/>
      <c r="K356" s="176">
        <f>ROUND(E356*J356,2)</f>
        <v>0</v>
      </c>
      <c r="L356" s="176">
        <v>21</v>
      </c>
      <c r="M356" s="176">
        <f>G356*(1+L356/100)</f>
        <v>0</v>
      </c>
      <c r="N356" s="176">
        <v>6.0000000000000002E-5</v>
      </c>
      <c r="O356" s="176">
        <f>ROUND(E356*N356,2)</f>
        <v>0</v>
      </c>
      <c r="P356" s="176">
        <v>0</v>
      </c>
      <c r="Q356" s="176">
        <f>ROUND(E356*P356,2)</f>
        <v>0</v>
      </c>
      <c r="R356" s="176"/>
      <c r="S356" s="176" t="s">
        <v>344</v>
      </c>
      <c r="T356" s="177" t="s">
        <v>345</v>
      </c>
      <c r="U356" s="156">
        <v>2.5999999999999999E-2</v>
      </c>
      <c r="V356" s="156">
        <f>ROUND(E356*U356,2)</f>
        <v>1.23</v>
      </c>
      <c r="W356" s="156"/>
      <c r="X356" s="156" t="s">
        <v>161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162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52" t="s">
        <v>1075</v>
      </c>
      <c r="D357" s="253"/>
      <c r="E357" s="253"/>
      <c r="F357" s="253"/>
      <c r="G357" s="253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166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54" t="s">
        <v>1076</v>
      </c>
      <c r="D358" s="255"/>
      <c r="E358" s="255"/>
      <c r="F358" s="255"/>
      <c r="G358" s="255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166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2" t="s">
        <v>1077</v>
      </c>
      <c r="D359" s="160"/>
      <c r="E359" s="161">
        <v>47.2</v>
      </c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168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1">
        <v>112</v>
      </c>
      <c r="B360" s="172" t="s">
        <v>1078</v>
      </c>
      <c r="C360" s="181" t="s">
        <v>1079</v>
      </c>
      <c r="D360" s="173" t="s">
        <v>192</v>
      </c>
      <c r="E360" s="174">
        <v>8.1</v>
      </c>
      <c r="F360" s="175"/>
      <c r="G360" s="176">
        <f>ROUND(E360*F360,2)</f>
        <v>0</v>
      </c>
      <c r="H360" s="175"/>
      <c r="I360" s="176">
        <f>ROUND(E360*H360,2)</f>
        <v>0</v>
      </c>
      <c r="J360" s="175"/>
      <c r="K360" s="176">
        <f>ROUND(E360*J360,2)</f>
        <v>0</v>
      </c>
      <c r="L360" s="176">
        <v>21</v>
      </c>
      <c r="M360" s="176">
        <f>G360*(1+L360/100)</f>
        <v>0</v>
      </c>
      <c r="N360" s="176">
        <v>6.0000000000000002E-5</v>
      </c>
      <c r="O360" s="176">
        <f>ROUND(E360*N360,2)</f>
        <v>0</v>
      </c>
      <c r="P360" s="176">
        <v>0</v>
      </c>
      <c r="Q360" s="176">
        <f>ROUND(E360*P360,2)</f>
        <v>0</v>
      </c>
      <c r="R360" s="176"/>
      <c r="S360" s="176" t="s">
        <v>344</v>
      </c>
      <c r="T360" s="177" t="s">
        <v>345</v>
      </c>
      <c r="U360" s="156">
        <v>2.5999999999999999E-2</v>
      </c>
      <c r="V360" s="156">
        <f>ROUND(E360*U360,2)</f>
        <v>0.21</v>
      </c>
      <c r="W360" s="156"/>
      <c r="X360" s="156" t="s">
        <v>161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162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252" t="s">
        <v>1080</v>
      </c>
      <c r="D361" s="253"/>
      <c r="E361" s="253"/>
      <c r="F361" s="253"/>
      <c r="G361" s="253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166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2" t="s">
        <v>1081</v>
      </c>
      <c r="D362" s="160"/>
      <c r="E362" s="161">
        <v>8.1</v>
      </c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168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71">
        <v>113</v>
      </c>
      <c r="B363" s="172" t="s">
        <v>1082</v>
      </c>
      <c r="C363" s="181" t="s">
        <v>1083</v>
      </c>
      <c r="D363" s="173" t="s">
        <v>192</v>
      </c>
      <c r="E363" s="174">
        <v>4</v>
      </c>
      <c r="F363" s="175"/>
      <c r="G363" s="176">
        <f>ROUND(E363*F363,2)</f>
        <v>0</v>
      </c>
      <c r="H363" s="175"/>
      <c r="I363" s="176">
        <f>ROUND(E363*H363,2)</f>
        <v>0</v>
      </c>
      <c r="J363" s="175"/>
      <c r="K363" s="176">
        <f>ROUND(E363*J363,2)</f>
        <v>0</v>
      </c>
      <c r="L363" s="176">
        <v>21</v>
      </c>
      <c r="M363" s="176">
        <f>G363*(1+L363/100)</f>
        <v>0</v>
      </c>
      <c r="N363" s="176">
        <v>6.0000000000000002E-5</v>
      </c>
      <c r="O363" s="176">
        <f>ROUND(E363*N363,2)</f>
        <v>0</v>
      </c>
      <c r="P363" s="176">
        <v>0</v>
      </c>
      <c r="Q363" s="176">
        <f>ROUND(E363*P363,2)</f>
        <v>0</v>
      </c>
      <c r="R363" s="176"/>
      <c r="S363" s="176" t="s">
        <v>344</v>
      </c>
      <c r="T363" s="177" t="s">
        <v>345</v>
      </c>
      <c r="U363" s="156">
        <v>2.5999999999999999E-2</v>
      </c>
      <c r="V363" s="156">
        <f>ROUND(E363*U363,2)</f>
        <v>0.1</v>
      </c>
      <c r="W363" s="156"/>
      <c r="X363" s="156" t="s">
        <v>161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162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52" t="s">
        <v>1084</v>
      </c>
      <c r="D364" s="253"/>
      <c r="E364" s="253"/>
      <c r="F364" s="253"/>
      <c r="G364" s="253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166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2" t="s">
        <v>419</v>
      </c>
      <c r="D365" s="160"/>
      <c r="E365" s="161">
        <v>4</v>
      </c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168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71">
        <v>114</v>
      </c>
      <c r="B366" s="172" t="s">
        <v>1085</v>
      </c>
      <c r="C366" s="181" t="s">
        <v>1086</v>
      </c>
      <c r="D366" s="173" t="s">
        <v>192</v>
      </c>
      <c r="E366" s="174">
        <v>19</v>
      </c>
      <c r="F366" s="175"/>
      <c r="G366" s="176">
        <f>ROUND(E366*F366,2)</f>
        <v>0</v>
      </c>
      <c r="H366" s="175"/>
      <c r="I366" s="176">
        <f>ROUND(E366*H366,2)</f>
        <v>0</v>
      </c>
      <c r="J366" s="175"/>
      <c r="K366" s="176">
        <f>ROUND(E366*J366,2)</f>
        <v>0</v>
      </c>
      <c r="L366" s="176">
        <v>21</v>
      </c>
      <c r="M366" s="176">
        <f>G366*(1+L366/100)</f>
        <v>0</v>
      </c>
      <c r="N366" s="176">
        <v>6.0000000000000002E-5</v>
      </c>
      <c r="O366" s="176">
        <f>ROUND(E366*N366,2)</f>
        <v>0</v>
      </c>
      <c r="P366" s="176">
        <v>0</v>
      </c>
      <c r="Q366" s="176">
        <f>ROUND(E366*P366,2)</f>
        <v>0</v>
      </c>
      <c r="R366" s="176"/>
      <c r="S366" s="176" t="s">
        <v>344</v>
      </c>
      <c r="T366" s="177" t="s">
        <v>345</v>
      </c>
      <c r="U366" s="156">
        <v>2.5999999999999999E-2</v>
      </c>
      <c r="V366" s="156">
        <f>ROUND(E366*U366,2)</f>
        <v>0.49</v>
      </c>
      <c r="W366" s="156"/>
      <c r="X366" s="156" t="s">
        <v>161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162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52" t="s">
        <v>1087</v>
      </c>
      <c r="D367" s="253"/>
      <c r="E367" s="253"/>
      <c r="F367" s="253"/>
      <c r="G367" s="253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166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2" t="s">
        <v>217</v>
      </c>
      <c r="D368" s="160"/>
      <c r="E368" s="161">
        <v>19</v>
      </c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168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x14ac:dyDescent="0.2">
      <c r="A369" s="165" t="s">
        <v>154</v>
      </c>
      <c r="B369" s="166" t="s">
        <v>121</v>
      </c>
      <c r="C369" s="180" t="s">
        <v>122</v>
      </c>
      <c r="D369" s="167"/>
      <c r="E369" s="168"/>
      <c r="F369" s="169"/>
      <c r="G369" s="169">
        <f>SUMIF(AG370:AG371,"&lt;&gt;NOR",G370:G371)</f>
        <v>0</v>
      </c>
      <c r="H369" s="169"/>
      <c r="I369" s="169">
        <f>SUM(I370:I371)</f>
        <v>0</v>
      </c>
      <c r="J369" s="169"/>
      <c r="K369" s="169">
        <f>SUM(K370:K371)</f>
        <v>0</v>
      </c>
      <c r="L369" s="169"/>
      <c r="M369" s="169">
        <f>SUM(M370:M371)</f>
        <v>0</v>
      </c>
      <c r="N369" s="169"/>
      <c r="O369" s="169">
        <f>SUM(O370:O371)</f>
        <v>0</v>
      </c>
      <c r="P369" s="169"/>
      <c r="Q369" s="169">
        <f>SUM(Q370:Q371)</f>
        <v>0</v>
      </c>
      <c r="R369" s="169"/>
      <c r="S369" s="169"/>
      <c r="T369" s="170"/>
      <c r="U369" s="164"/>
      <c r="V369" s="164">
        <f>SUM(V370:V371)</f>
        <v>48</v>
      </c>
      <c r="W369" s="164"/>
      <c r="X369" s="164"/>
      <c r="AG369" t="s">
        <v>155</v>
      </c>
    </row>
    <row r="370" spans="1:60" outlineLevel="1" x14ac:dyDescent="0.2">
      <c r="A370" s="171">
        <v>115</v>
      </c>
      <c r="B370" s="172" t="s">
        <v>1088</v>
      </c>
      <c r="C370" s="181" t="s">
        <v>1089</v>
      </c>
      <c r="D370" s="173" t="s">
        <v>200</v>
      </c>
      <c r="E370" s="174">
        <v>48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21</v>
      </c>
      <c r="M370" s="176">
        <f>G370*(1+L370/100)</f>
        <v>0</v>
      </c>
      <c r="N370" s="176">
        <v>0</v>
      </c>
      <c r="O370" s="176">
        <f>ROUND(E370*N370,2)</f>
        <v>0</v>
      </c>
      <c r="P370" s="176">
        <v>0</v>
      </c>
      <c r="Q370" s="176">
        <f>ROUND(E370*P370,2)</f>
        <v>0</v>
      </c>
      <c r="R370" s="176"/>
      <c r="S370" s="176" t="s">
        <v>160</v>
      </c>
      <c r="T370" s="177" t="s">
        <v>160</v>
      </c>
      <c r="U370" s="156">
        <v>1</v>
      </c>
      <c r="V370" s="156">
        <f>ROUND(E370*U370,2)</f>
        <v>48</v>
      </c>
      <c r="W370" s="156"/>
      <c r="X370" s="156" t="s">
        <v>161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162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2" t="s">
        <v>1090</v>
      </c>
      <c r="D371" s="160"/>
      <c r="E371" s="161">
        <v>48</v>
      </c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168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x14ac:dyDescent="0.2">
      <c r="A372" s="165" t="s">
        <v>154</v>
      </c>
      <c r="B372" s="166" t="s">
        <v>123</v>
      </c>
      <c r="C372" s="180" t="s">
        <v>91</v>
      </c>
      <c r="D372" s="167"/>
      <c r="E372" s="168"/>
      <c r="F372" s="169"/>
      <c r="G372" s="169">
        <f>SUMIF(AG373:AG395,"&lt;&gt;NOR",G373:G395)</f>
        <v>0</v>
      </c>
      <c r="H372" s="169"/>
      <c r="I372" s="169">
        <f>SUM(I373:I395)</f>
        <v>0</v>
      </c>
      <c r="J372" s="169"/>
      <c r="K372" s="169">
        <f>SUM(K373:K395)</f>
        <v>0</v>
      </c>
      <c r="L372" s="169"/>
      <c r="M372" s="169">
        <f>SUM(M373:M395)</f>
        <v>0</v>
      </c>
      <c r="N372" s="169"/>
      <c r="O372" s="169">
        <f>SUM(O373:O395)</f>
        <v>0</v>
      </c>
      <c r="P372" s="169"/>
      <c r="Q372" s="169">
        <f>SUM(Q373:Q395)</f>
        <v>0</v>
      </c>
      <c r="R372" s="169"/>
      <c r="S372" s="169"/>
      <c r="T372" s="170"/>
      <c r="U372" s="164"/>
      <c r="V372" s="164">
        <f>SUM(V373:V395)</f>
        <v>32.619999999999997</v>
      </c>
      <c r="W372" s="164"/>
      <c r="X372" s="164"/>
      <c r="AG372" t="s">
        <v>155</v>
      </c>
    </row>
    <row r="373" spans="1:60" outlineLevel="1" x14ac:dyDescent="0.2">
      <c r="A373" s="171">
        <v>116</v>
      </c>
      <c r="B373" s="172" t="s">
        <v>675</v>
      </c>
      <c r="C373" s="181" t="s">
        <v>676</v>
      </c>
      <c r="D373" s="173" t="s">
        <v>359</v>
      </c>
      <c r="E373" s="174">
        <v>22.600829999999998</v>
      </c>
      <c r="F373" s="175"/>
      <c r="G373" s="176">
        <f>ROUND(E373*F373,2)</f>
        <v>0</v>
      </c>
      <c r="H373" s="175"/>
      <c r="I373" s="176">
        <f>ROUND(E373*H373,2)</f>
        <v>0</v>
      </c>
      <c r="J373" s="175"/>
      <c r="K373" s="176">
        <f>ROUND(E373*J373,2)</f>
        <v>0</v>
      </c>
      <c r="L373" s="176">
        <v>21</v>
      </c>
      <c r="M373" s="176">
        <f>G373*(1+L373/100)</f>
        <v>0</v>
      </c>
      <c r="N373" s="176">
        <v>0</v>
      </c>
      <c r="O373" s="176">
        <f>ROUND(E373*N373,2)</f>
        <v>0</v>
      </c>
      <c r="P373" s="176">
        <v>0</v>
      </c>
      <c r="Q373" s="176">
        <f>ROUND(E373*P373,2)</f>
        <v>0</v>
      </c>
      <c r="R373" s="176" t="s">
        <v>577</v>
      </c>
      <c r="S373" s="176" t="s">
        <v>160</v>
      </c>
      <c r="T373" s="177" t="s">
        <v>160</v>
      </c>
      <c r="U373" s="156">
        <v>0.94199999999999995</v>
      </c>
      <c r="V373" s="156">
        <f>ROUND(E373*U373,2)</f>
        <v>21.29</v>
      </c>
      <c r="W373" s="156"/>
      <c r="X373" s="156" t="s">
        <v>161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162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2" t="s">
        <v>1091</v>
      </c>
      <c r="D374" s="160"/>
      <c r="E374" s="161">
        <v>22.600840000000002</v>
      </c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168</v>
      </c>
      <c r="AH374" s="147">
        <v>5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71">
        <v>117</v>
      </c>
      <c r="B375" s="172" t="s">
        <v>1092</v>
      </c>
      <c r="C375" s="181" t="s">
        <v>1093</v>
      </c>
      <c r="D375" s="173" t="s">
        <v>359</v>
      </c>
      <c r="E375" s="174">
        <v>22.600829999999998</v>
      </c>
      <c r="F375" s="175"/>
      <c r="G375" s="176">
        <f>ROUND(E375*F375,2)</f>
        <v>0</v>
      </c>
      <c r="H375" s="175"/>
      <c r="I375" s="176">
        <f>ROUND(E375*H375,2)</f>
        <v>0</v>
      </c>
      <c r="J375" s="175"/>
      <c r="K375" s="176">
        <f>ROUND(E375*J375,2)</f>
        <v>0</v>
      </c>
      <c r="L375" s="176">
        <v>21</v>
      </c>
      <c r="M375" s="176">
        <f>G375*(1+L375/100)</f>
        <v>0</v>
      </c>
      <c r="N375" s="176">
        <v>0</v>
      </c>
      <c r="O375" s="176">
        <f>ROUND(E375*N375,2)</f>
        <v>0</v>
      </c>
      <c r="P375" s="176">
        <v>0</v>
      </c>
      <c r="Q375" s="176">
        <f>ROUND(E375*P375,2)</f>
        <v>0</v>
      </c>
      <c r="R375" s="176" t="s">
        <v>577</v>
      </c>
      <c r="S375" s="176" t="s">
        <v>160</v>
      </c>
      <c r="T375" s="177" t="s">
        <v>160</v>
      </c>
      <c r="U375" s="156">
        <v>0</v>
      </c>
      <c r="V375" s="156">
        <f>ROUND(E375*U375,2)</f>
        <v>0</v>
      </c>
      <c r="W375" s="156"/>
      <c r="X375" s="156" t="s">
        <v>161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162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2" t="s">
        <v>1091</v>
      </c>
      <c r="D376" s="160"/>
      <c r="E376" s="161">
        <v>22.600840000000002</v>
      </c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168</v>
      </c>
      <c r="AH376" s="147">
        <v>5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71">
        <v>118</v>
      </c>
      <c r="B377" s="172" t="s">
        <v>678</v>
      </c>
      <c r="C377" s="181" t="s">
        <v>679</v>
      </c>
      <c r="D377" s="173" t="s">
        <v>359</v>
      </c>
      <c r="E377" s="174">
        <v>22.600829999999998</v>
      </c>
      <c r="F377" s="175"/>
      <c r="G377" s="176">
        <f>ROUND(E377*F377,2)</f>
        <v>0</v>
      </c>
      <c r="H377" s="175"/>
      <c r="I377" s="176">
        <f>ROUND(E377*H377,2)</f>
        <v>0</v>
      </c>
      <c r="J377" s="175"/>
      <c r="K377" s="176">
        <f>ROUND(E377*J377,2)</f>
        <v>0</v>
      </c>
      <c r="L377" s="176">
        <v>21</v>
      </c>
      <c r="M377" s="176">
        <f>G377*(1+L377/100)</f>
        <v>0</v>
      </c>
      <c r="N377" s="176">
        <v>0</v>
      </c>
      <c r="O377" s="176">
        <f>ROUND(E377*N377,2)</f>
        <v>0</v>
      </c>
      <c r="P377" s="176">
        <v>0</v>
      </c>
      <c r="Q377" s="176">
        <f>ROUND(E377*P377,2)</f>
        <v>0</v>
      </c>
      <c r="R377" s="176" t="s">
        <v>609</v>
      </c>
      <c r="S377" s="176" t="s">
        <v>160</v>
      </c>
      <c r="T377" s="177" t="s">
        <v>160</v>
      </c>
      <c r="U377" s="156">
        <v>4.2000000000000003E-2</v>
      </c>
      <c r="V377" s="156">
        <f>ROUND(E377*U377,2)</f>
        <v>0.95</v>
      </c>
      <c r="W377" s="156"/>
      <c r="X377" s="156" t="s">
        <v>161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162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250" t="s">
        <v>680</v>
      </c>
      <c r="D378" s="251"/>
      <c r="E378" s="251"/>
      <c r="F378" s="251"/>
      <c r="G378" s="251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164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2" t="s">
        <v>1091</v>
      </c>
      <c r="D379" s="160"/>
      <c r="E379" s="161">
        <v>22.600840000000002</v>
      </c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168</v>
      </c>
      <c r="AH379" s="147">
        <v>5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71">
        <v>119</v>
      </c>
      <c r="B380" s="172" t="s">
        <v>681</v>
      </c>
      <c r="C380" s="181" t="s">
        <v>682</v>
      </c>
      <c r="D380" s="173" t="s">
        <v>359</v>
      </c>
      <c r="E380" s="174">
        <v>22.600829999999998</v>
      </c>
      <c r="F380" s="175"/>
      <c r="G380" s="176">
        <f>ROUND(E380*F380,2)</f>
        <v>0</v>
      </c>
      <c r="H380" s="175"/>
      <c r="I380" s="176">
        <f>ROUND(E380*H380,2)</f>
        <v>0</v>
      </c>
      <c r="J380" s="175"/>
      <c r="K380" s="176">
        <f>ROUND(E380*J380,2)</f>
        <v>0</v>
      </c>
      <c r="L380" s="176">
        <v>21</v>
      </c>
      <c r="M380" s="176">
        <f>G380*(1+L380/100)</f>
        <v>0</v>
      </c>
      <c r="N380" s="176">
        <v>0</v>
      </c>
      <c r="O380" s="176">
        <f>ROUND(E380*N380,2)</f>
        <v>0</v>
      </c>
      <c r="P380" s="176">
        <v>0</v>
      </c>
      <c r="Q380" s="176">
        <f>ROUND(E380*P380,2)</f>
        <v>0</v>
      </c>
      <c r="R380" s="176" t="s">
        <v>609</v>
      </c>
      <c r="S380" s="176" t="s">
        <v>160</v>
      </c>
      <c r="T380" s="177" t="s">
        <v>160</v>
      </c>
      <c r="U380" s="156">
        <v>0</v>
      </c>
      <c r="V380" s="156">
        <f>ROUND(E380*U380,2)</f>
        <v>0</v>
      </c>
      <c r="W380" s="156"/>
      <c r="X380" s="156" t="s">
        <v>161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162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250" t="s">
        <v>680</v>
      </c>
      <c r="D381" s="251"/>
      <c r="E381" s="251"/>
      <c r="F381" s="251"/>
      <c r="G381" s="251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164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2" t="s">
        <v>1094</v>
      </c>
      <c r="D382" s="160"/>
      <c r="E382" s="161">
        <v>22.600829999999998</v>
      </c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168</v>
      </c>
      <c r="AH382" s="147">
        <v>5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71">
        <v>120</v>
      </c>
      <c r="B383" s="172" t="s">
        <v>1095</v>
      </c>
      <c r="C383" s="181" t="s">
        <v>1096</v>
      </c>
      <c r="D383" s="173" t="s">
        <v>359</v>
      </c>
      <c r="E383" s="174">
        <v>10.704499999999999</v>
      </c>
      <c r="F383" s="175"/>
      <c r="G383" s="176">
        <f>ROUND(E383*F383,2)</f>
        <v>0</v>
      </c>
      <c r="H383" s="175"/>
      <c r="I383" s="176">
        <f>ROUND(E383*H383,2)</f>
        <v>0</v>
      </c>
      <c r="J383" s="175"/>
      <c r="K383" s="176">
        <f>ROUND(E383*J383,2)</f>
        <v>0</v>
      </c>
      <c r="L383" s="176">
        <v>21</v>
      </c>
      <c r="M383" s="176">
        <f>G383*(1+L383/100)</f>
        <v>0</v>
      </c>
      <c r="N383" s="176">
        <v>0</v>
      </c>
      <c r="O383" s="176">
        <f>ROUND(E383*N383,2)</f>
        <v>0</v>
      </c>
      <c r="P383" s="176">
        <v>0</v>
      </c>
      <c r="Q383" s="176">
        <f>ROUND(E383*P383,2)</f>
        <v>0</v>
      </c>
      <c r="R383" s="176" t="s">
        <v>577</v>
      </c>
      <c r="S383" s="176" t="s">
        <v>160</v>
      </c>
      <c r="T383" s="177" t="s">
        <v>160</v>
      </c>
      <c r="U383" s="156">
        <v>0</v>
      </c>
      <c r="V383" s="156">
        <f>ROUND(E383*U383,2)</f>
        <v>0</v>
      </c>
      <c r="W383" s="156"/>
      <c r="X383" s="156" t="s">
        <v>161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162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2" t="s">
        <v>1097</v>
      </c>
      <c r="D384" s="160"/>
      <c r="E384" s="161">
        <v>10.704499999999999</v>
      </c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168</v>
      </c>
      <c r="AH384" s="147">
        <v>7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2.5" outlineLevel="1" x14ac:dyDescent="0.2">
      <c r="A385" s="171">
        <v>121</v>
      </c>
      <c r="B385" s="172" t="s">
        <v>1098</v>
      </c>
      <c r="C385" s="181" t="s">
        <v>1099</v>
      </c>
      <c r="D385" s="173" t="s">
        <v>359</v>
      </c>
      <c r="E385" s="174">
        <v>2.5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0</v>
      </c>
      <c r="O385" s="176">
        <f>ROUND(E385*N385,2)</f>
        <v>0</v>
      </c>
      <c r="P385" s="176">
        <v>0</v>
      </c>
      <c r="Q385" s="176">
        <f>ROUND(E385*P385,2)</f>
        <v>0</v>
      </c>
      <c r="R385" s="176" t="s">
        <v>577</v>
      </c>
      <c r="S385" s="176" t="s">
        <v>160</v>
      </c>
      <c r="T385" s="177" t="s">
        <v>160</v>
      </c>
      <c r="U385" s="156">
        <v>0</v>
      </c>
      <c r="V385" s="156">
        <f>ROUND(E385*U385,2)</f>
        <v>0</v>
      </c>
      <c r="W385" s="156"/>
      <c r="X385" s="156" t="s">
        <v>161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162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2" t="s">
        <v>711</v>
      </c>
      <c r="D386" s="160"/>
      <c r="E386" s="161">
        <v>2.5</v>
      </c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168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22.5" outlineLevel="1" x14ac:dyDescent="0.2">
      <c r="A387" s="171">
        <v>122</v>
      </c>
      <c r="B387" s="172" t="s">
        <v>1100</v>
      </c>
      <c r="C387" s="181" t="s">
        <v>1101</v>
      </c>
      <c r="D387" s="173" t="s">
        <v>359</v>
      </c>
      <c r="E387" s="174">
        <v>22.600829999999998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6">
        <v>0</v>
      </c>
      <c r="O387" s="176">
        <f>ROUND(E387*N387,2)</f>
        <v>0</v>
      </c>
      <c r="P387" s="176">
        <v>0</v>
      </c>
      <c r="Q387" s="176">
        <f>ROUND(E387*P387,2)</f>
        <v>0</v>
      </c>
      <c r="R387" s="176" t="s">
        <v>1102</v>
      </c>
      <c r="S387" s="176" t="s">
        <v>160</v>
      </c>
      <c r="T387" s="177" t="s">
        <v>160</v>
      </c>
      <c r="U387" s="156">
        <v>0.36</v>
      </c>
      <c r="V387" s="156">
        <f>ROUND(E387*U387,2)</f>
        <v>8.14</v>
      </c>
      <c r="W387" s="156"/>
      <c r="X387" s="156" t="s">
        <v>161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162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250" t="s">
        <v>1103</v>
      </c>
      <c r="D388" s="251"/>
      <c r="E388" s="251"/>
      <c r="F388" s="251"/>
      <c r="G388" s="251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164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78" t="str">
        <f>C388</f>
        <v>nebo vybouraných hmot nošením nebo přehazováním k místu nakládky přístupnému normálním dopravním prostředkům do 10 m,</v>
      </c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2" t="s">
        <v>1091</v>
      </c>
      <c r="D389" s="160"/>
      <c r="E389" s="161">
        <v>22.600840000000002</v>
      </c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168</v>
      </c>
      <c r="AH389" s="147">
        <v>5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22.5" outlineLevel="1" x14ac:dyDescent="0.2">
      <c r="A390" s="171">
        <v>123</v>
      </c>
      <c r="B390" s="172" t="s">
        <v>1104</v>
      </c>
      <c r="C390" s="181" t="s">
        <v>1105</v>
      </c>
      <c r="D390" s="173" t="s">
        <v>359</v>
      </c>
      <c r="E390" s="174">
        <v>22.600840000000002</v>
      </c>
      <c r="F390" s="175"/>
      <c r="G390" s="176">
        <f>ROUND(E390*F390,2)</f>
        <v>0</v>
      </c>
      <c r="H390" s="175"/>
      <c r="I390" s="176">
        <f>ROUND(E390*H390,2)</f>
        <v>0</v>
      </c>
      <c r="J390" s="175"/>
      <c r="K390" s="176">
        <f>ROUND(E390*J390,2)</f>
        <v>0</v>
      </c>
      <c r="L390" s="176">
        <v>21</v>
      </c>
      <c r="M390" s="176">
        <f>G390*(1+L390/100)</f>
        <v>0</v>
      </c>
      <c r="N390" s="176">
        <v>0</v>
      </c>
      <c r="O390" s="176">
        <f>ROUND(E390*N390,2)</f>
        <v>0</v>
      </c>
      <c r="P390" s="176">
        <v>0</v>
      </c>
      <c r="Q390" s="176">
        <f>ROUND(E390*P390,2)</f>
        <v>0</v>
      </c>
      <c r="R390" s="176" t="s">
        <v>1102</v>
      </c>
      <c r="S390" s="176" t="s">
        <v>160</v>
      </c>
      <c r="T390" s="177" t="s">
        <v>160</v>
      </c>
      <c r="U390" s="156">
        <v>9.9000000000000005E-2</v>
      </c>
      <c r="V390" s="156">
        <f>ROUND(E390*U390,2)</f>
        <v>2.2400000000000002</v>
      </c>
      <c r="W390" s="156"/>
      <c r="X390" s="156" t="s">
        <v>161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162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50" t="s">
        <v>1106</v>
      </c>
      <c r="D391" s="251"/>
      <c r="E391" s="251"/>
      <c r="F391" s="251"/>
      <c r="G391" s="251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164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2" t="s">
        <v>1107</v>
      </c>
      <c r="D392" s="160"/>
      <c r="E392" s="161">
        <v>4.3874199999999997</v>
      </c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168</v>
      </c>
      <c r="AH392" s="147">
        <v>5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2" t="s">
        <v>1108</v>
      </c>
      <c r="D393" s="160"/>
      <c r="E393" s="161">
        <v>5.0089100000000002</v>
      </c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168</v>
      </c>
      <c r="AH393" s="147">
        <v>5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2" t="s">
        <v>1109</v>
      </c>
      <c r="D394" s="160"/>
      <c r="E394" s="161">
        <v>10.704499999999999</v>
      </c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168</v>
      </c>
      <c r="AH394" s="147">
        <v>5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2" t="s">
        <v>1110</v>
      </c>
      <c r="D395" s="160"/>
      <c r="E395" s="161">
        <v>2.5</v>
      </c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168</v>
      </c>
      <c r="AH395" s="147">
        <v>5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x14ac:dyDescent="0.2">
      <c r="A396" s="165" t="s">
        <v>154</v>
      </c>
      <c r="B396" s="166" t="s">
        <v>125</v>
      </c>
      <c r="C396" s="180" t="s">
        <v>27</v>
      </c>
      <c r="D396" s="167"/>
      <c r="E396" s="168"/>
      <c r="F396" s="169"/>
      <c r="G396" s="169">
        <f>SUMIF(AG397:AG402,"&lt;&gt;NOR",G397:G402)</f>
        <v>0</v>
      </c>
      <c r="H396" s="169"/>
      <c r="I396" s="169">
        <f>SUM(I397:I402)</f>
        <v>0</v>
      </c>
      <c r="J396" s="169"/>
      <c r="K396" s="169">
        <f>SUM(K397:K402)</f>
        <v>0</v>
      </c>
      <c r="L396" s="169"/>
      <c r="M396" s="169">
        <f>SUM(M397:M402)</f>
        <v>0</v>
      </c>
      <c r="N396" s="169"/>
      <c r="O396" s="169">
        <f>SUM(O397:O402)</f>
        <v>0</v>
      </c>
      <c r="P396" s="169"/>
      <c r="Q396" s="169">
        <f>SUM(Q397:Q402)</f>
        <v>0</v>
      </c>
      <c r="R396" s="169"/>
      <c r="S396" s="169"/>
      <c r="T396" s="170"/>
      <c r="U396" s="164"/>
      <c r="V396" s="164">
        <f>SUM(V397:V402)</f>
        <v>21</v>
      </c>
      <c r="W396" s="164"/>
      <c r="X396" s="164"/>
      <c r="AG396" t="s">
        <v>155</v>
      </c>
    </row>
    <row r="397" spans="1:60" outlineLevel="1" x14ac:dyDescent="0.2">
      <c r="A397" s="171">
        <v>124</v>
      </c>
      <c r="B397" s="172" t="s">
        <v>1111</v>
      </c>
      <c r="C397" s="181" t="s">
        <v>1112</v>
      </c>
      <c r="D397" s="173" t="s">
        <v>820</v>
      </c>
      <c r="E397" s="174">
        <v>1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21</v>
      </c>
      <c r="M397" s="176">
        <f>G397*(1+L397/100)</f>
        <v>0</v>
      </c>
      <c r="N397" s="176">
        <v>0</v>
      </c>
      <c r="O397" s="176">
        <f>ROUND(E397*N397,2)</f>
        <v>0</v>
      </c>
      <c r="P397" s="176">
        <v>0</v>
      </c>
      <c r="Q397" s="176">
        <f>ROUND(E397*P397,2)</f>
        <v>0</v>
      </c>
      <c r="R397" s="176" t="s">
        <v>602</v>
      </c>
      <c r="S397" s="176" t="s">
        <v>160</v>
      </c>
      <c r="T397" s="177" t="s">
        <v>345</v>
      </c>
      <c r="U397" s="156">
        <v>1</v>
      </c>
      <c r="V397" s="156">
        <f>ROUND(E397*U397,2)</f>
        <v>1</v>
      </c>
      <c r="W397" s="156"/>
      <c r="X397" s="156" t="s">
        <v>603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604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2" t="s">
        <v>66</v>
      </c>
      <c r="D398" s="160"/>
      <c r="E398" s="161">
        <v>1</v>
      </c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168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71">
        <v>125</v>
      </c>
      <c r="B399" s="172" t="s">
        <v>600</v>
      </c>
      <c r="C399" s="181" t="s">
        <v>601</v>
      </c>
      <c r="D399" s="173" t="s">
        <v>200</v>
      </c>
      <c r="E399" s="174">
        <v>20</v>
      </c>
      <c r="F399" s="175"/>
      <c r="G399" s="176">
        <f>ROUND(E399*F399,2)</f>
        <v>0</v>
      </c>
      <c r="H399" s="175"/>
      <c r="I399" s="176">
        <f>ROUND(E399*H399,2)</f>
        <v>0</v>
      </c>
      <c r="J399" s="175"/>
      <c r="K399" s="176">
        <f>ROUND(E399*J399,2)</f>
        <v>0</v>
      </c>
      <c r="L399" s="176">
        <v>21</v>
      </c>
      <c r="M399" s="176">
        <f>G399*(1+L399/100)</f>
        <v>0</v>
      </c>
      <c r="N399" s="176">
        <v>0</v>
      </c>
      <c r="O399" s="176">
        <f>ROUND(E399*N399,2)</f>
        <v>0</v>
      </c>
      <c r="P399" s="176">
        <v>0</v>
      </c>
      <c r="Q399" s="176">
        <f>ROUND(E399*P399,2)</f>
        <v>0</v>
      </c>
      <c r="R399" s="176" t="s">
        <v>602</v>
      </c>
      <c r="S399" s="176" t="s">
        <v>160</v>
      </c>
      <c r="T399" s="177" t="s">
        <v>160</v>
      </c>
      <c r="U399" s="156">
        <v>1</v>
      </c>
      <c r="V399" s="156">
        <f>ROUND(E399*U399,2)</f>
        <v>20</v>
      </c>
      <c r="W399" s="156"/>
      <c r="X399" s="156" t="s">
        <v>603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604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2" t="s">
        <v>956</v>
      </c>
      <c r="D400" s="160"/>
      <c r="E400" s="161">
        <v>20</v>
      </c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168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71">
        <v>126</v>
      </c>
      <c r="B401" s="172" t="s">
        <v>378</v>
      </c>
      <c r="C401" s="181" t="s">
        <v>1113</v>
      </c>
      <c r="D401" s="173" t="s">
        <v>383</v>
      </c>
      <c r="E401" s="174">
        <v>1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6">
        <v>0</v>
      </c>
      <c r="O401" s="176">
        <f>ROUND(E401*N401,2)</f>
        <v>0</v>
      </c>
      <c r="P401" s="176">
        <v>0</v>
      </c>
      <c r="Q401" s="176">
        <f>ROUND(E401*P401,2)</f>
        <v>0</v>
      </c>
      <c r="R401" s="176"/>
      <c r="S401" s="176" t="s">
        <v>344</v>
      </c>
      <c r="T401" s="177" t="s">
        <v>345</v>
      </c>
      <c r="U401" s="156">
        <v>0</v>
      </c>
      <c r="V401" s="156">
        <f>ROUND(E401*U401,2)</f>
        <v>0</v>
      </c>
      <c r="W401" s="156"/>
      <c r="X401" s="156" t="s">
        <v>653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654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2" t="s">
        <v>66</v>
      </c>
      <c r="D402" s="160"/>
      <c r="E402" s="161">
        <v>1</v>
      </c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168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x14ac:dyDescent="0.2">
      <c r="A403" s="165" t="s">
        <v>154</v>
      </c>
      <c r="B403" s="166" t="s">
        <v>126</v>
      </c>
      <c r="C403" s="180" t="s">
        <v>28</v>
      </c>
      <c r="D403" s="167"/>
      <c r="E403" s="168"/>
      <c r="F403" s="169"/>
      <c r="G403" s="169">
        <f>SUMIF(AG404:AG415,"&lt;&gt;NOR",G404:G415)</f>
        <v>0</v>
      </c>
      <c r="H403" s="169"/>
      <c r="I403" s="169">
        <f>SUM(I404:I415)</f>
        <v>0</v>
      </c>
      <c r="J403" s="169"/>
      <c r="K403" s="169">
        <f>SUM(K404:K415)</f>
        <v>0</v>
      </c>
      <c r="L403" s="169"/>
      <c r="M403" s="169">
        <f>SUM(M404:M415)</f>
        <v>0</v>
      </c>
      <c r="N403" s="169"/>
      <c r="O403" s="169">
        <f>SUM(O404:O415)</f>
        <v>0</v>
      </c>
      <c r="P403" s="169"/>
      <c r="Q403" s="169">
        <f>SUM(Q404:Q415)</f>
        <v>0</v>
      </c>
      <c r="R403" s="169"/>
      <c r="S403" s="169"/>
      <c r="T403" s="170"/>
      <c r="U403" s="164"/>
      <c r="V403" s="164">
        <f>SUM(V404:V415)</f>
        <v>0</v>
      </c>
      <c r="W403" s="164"/>
      <c r="X403" s="164"/>
      <c r="AG403" t="s">
        <v>155</v>
      </c>
    </row>
    <row r="404" spans="1:60" outlineLevel="1" x14ac:dyDescent="0.2">
      <c r="A404" s="171">
        <v>127</v>
      </c>
      <c r="B404" s="172" t="s">
        <v>1114</v>
      </c>
      <c r="C404" s="181" t="s">
        <v>1115</v>
      </c>
      <c r="D404" s="173" t="s">
        <v>383</v>
      </c>
      <c r="E404" s="174">
        <v>1</v>
      </c>
      <c r="F404" s="175"/>
      <c r="G404" s="176">
        <f>ROUND(E404*F404,2)</f>
        <v>0</v>
      </c>
      <c r="H404" s="175"/>
      <c r="I404" s="176">
        <f>ROUND(E404*H404,2)</f>
        <v>0</v>
      </c>
      <c r="J404" s="175"/>
      <c r="K404" s="176">
        <f>ROUND(E404*J404,2)</f>
        <v>0</v>
      </c>
      <c r="L404" s="176">
        <v>21</v>
      </c>
      <c r="M404" s="176">
        <f>G404*(1+L404/100)</f>
        <v>0</v>
      </c>
      <c r="N404" s="176">
        <v>0</v>
      </c>
      <c r="O404" s="176">
        <f>ROUND(E404*N404,2)</f>
        <v>0</v>
      </c>
      <c r="P404" s="176">
        <v>0</v>
      </c>
      <c r="Q404" s="176">
        <f>ROUND(E404*P404,2)</f>
        <v>0</v>
      </c>
      <c r="R404" s="176"/>
      <c r="S404" s="176" t="s">
        <v>344</v>
      </c>
      <c r="T404" s="177" t="s">
        <v>345</v>
      </c>
      <c r="U404" s="156">
        <v>0</v>
      </c>
      <c r="V404" s="156">
        <f>ROUND(E404*U404,2)</f>
        <v>0</v>
      </c>
      <c r="W404" s="156"/>
      <c r="X404" s="156" t="s">
        <v>161</v>
      </c>
      <c r="Y404" s="147"/>
      <c r="Z404" s="147"/>
      <c r="AA404" s="147"/>
      <c r="AB404" s="147"/>
      <c r="AC404" s="147"/>
      <c r="AD404" s="147"/>
      <c r="AE404" s="147"/>
      <c r="AF404" s="147"/>
      <c r="AG404" s="147" t="s">
        <v>162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2" t="s">
        <v>66</v>
      </c>
      <c r="D405" s="160"/>
      <c r="E405" s="161">
        <v>1</v>
      </c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168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71">
        <v>128</v>
      </c>
      <c r="B406" s="172" t="s">
        <v>1116</v>
      </c>
      <c r="C406" s="181" t="s">
        <v>1117</v>
      </c>
      <c r="D406" s="173" t="s">
        <v>955</v>
      </c>
      <c r="E406" s="174">
        <v>96</v>
      </c>
      <c r="F406" s="175"/>
      <c r="G406" s="176">
        <f>ROUND(E406*F406,2)</f>
        <v>0</v>
      </c>
      <c r="H406" s="175"/>
      <c r="I406" s="176">
        <f>ROUND(E406*H406,2)</f>
        <v>0</v>
      </c>
      <c r="J406" s="175"/>
      <c r="K406" s="176">
        <f>ROUND(E406*J406,2)</f>
        <v>0</v>
      </c>
      <c r="L406" s="176">
        <v>21</v>
      </c>
      <c r="M406" s="176">
        <f>G406*(1+L406/100)</f>
        <v>0</v>
      </c>
      <c r="N406" s="176">
        <v>0</v>
      </c>
      <c r="O406" s="176">
        <f>ROUND(E406*N406,2)</f>
        <v>0</v>
      </c>
      <c r="P406" s="176">
        <v>0</v>
      </c>
      <c r="Q406" s="176">
        <f>ROUND(E406*P406,2)</f>
        <v>0</v>
      </c>
      <c r="R406" s="176"/>
      <c r="S406" s="176" t="s">
        <v>344</v>
      </c>
      <c r="T406" s="177" t="s">
        <v>345</v>
      </c>
      <c r="U406" s="156">
        <v>0</v>
      </c>
      <c r="V406" s="156">
        <f>ROUND(E406*U406,2)</f>
        <v>0</v>
      </c>
      <c r="W406" s="156"/>
      <c r="X406" s="156" t="s">
        <v>603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604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2" t="s">
        <v>88</v>
      </c>
      <c r="D407" s="160"/>
      <c r="E407" s="161">
        <v>96</v>
      </c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168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71">
        <v>129</v>
      </c>
      <c r="B408" s="172" t="s">
        <v>650</v>
      </c>
      <c r="C408" s="181" t="s">
        <v>651</v>
      </c>
      <c r="D408" s="173" t="s">
        <v>652</v>
      </c>
      <c r="E408" s="174">
        <v>1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21</v>
      </c>
      <c r="M408" s="176">
        <f>G408*(1+L408/100)</f>
        <v>0</v>
      </c>
      <c r="N408" s="176">
        <v>0</v>
      </c>
      <c r="O408" s="176">
        <f>ROUND(E408*N408,2)</f>
        <v>0</v>
      </c>
      <c r="P408" s="176">
        <v>0</v>
      </c>
      <c r="Q408" s="176">
        <f>ROUND(E408*P408,2)</f>
        <v>0</v>
      </c>
      <c r="R408" s="176"/>
      <c r="S408" s="176" t="s">
        <v>160</v>
      </c>
      <c r="T408" s="177" t="s">
        <v>345</v>
      </c>
      <c r="U408" s="156">
        <v>0</v>
      </c>
      <c r="V408" s="156">
        <f>ROUND(E408*U408,2)</f>
        <v>0</v>
      </c>
      <c r="W408" s="156"/>
      <c r="X408" s="156" t="s">
        <v>653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654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252" t="s">
        <v>655</v>
      </c>
      <c r="D409" s="253"/>
      <c r="E409" s="253"/>
      <c r="F409" s="253"/>
      <c r="G409" s="253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166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78" t="str">
        <f>C409</f>
        <v>Náklady na vyhotovení dokumentace skutečného provedení stavby a její předání objednateli v požadované formě a požadovaném počtu.</v>
      </c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2" t="s">
        <v>66</v>
      </c>
      <c r="D410" s="160"/>
      <c r="E410" s="161">
        <v>1</v>
      </c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168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1">
        <v>130</v>
      </c>
      <c r="B411" s="172" t="s">
        <v>1118</v>
      </c>
      <c r="C411" s="181" t="s">
        <v>1119</v>
      </c>
      <c r="D411" s="173" t="s">
        <v>383</v>
      </c>
      <c r="E411" s="174">
        <v>1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6">
        <v>0</v>
      </c>
      <c r="O411" s="176">
        <f>ROUND(E411*N411,2)</f>
        <v>0</v>
      </c>
      <c r="P411" s="176">
        <v>0</v>
      </c>
      <c r="Q411" s="176">
        <f>ROUND(E411*P411,2)</f>
        <v>0</v>
      </c>
      <c r="R411" s="176"/>
      <c r="S411" s="176" t="s">
        <v>344</v>
      </c>
      <c r="T411" s="177" t="s">
        <v>345</v>
      </c>
      <c r="U411" s="156">
        <v>0</v>
      </c>
      <c r="V411" s="156">
        <f>ROUND(E411*U411,2)</f>
        <v>0</v>
      </c>
      <c r="W411" s="156"/>
      <c r="X411" s="156" t="s">
        <v>653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654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2" t="s">
        <v>66</v>
      </c>
      <c r="D412" s="160"/>
      <c r="E412" s="161">
        <v>1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168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1">
        <v>131</v>
      </c>
      <c r="B413" s="172" t="s">
        <v>1120</v>
      </c>
      <c r="C413" s="181" t="s">
        <v>1121</v>
      </c>
      <c r="D413" s="173" t="s">
        <v>383</v>
      </c>
      <c r="E413" s="174">
        <v>1</v>
      </c>
      <c r="F413" s="175"/>
      <c r="G413" s="176">
        <f>ROUND(E413*F413,2)</f>
        <v>0</v>
      </c>
      <c r="H413" s="175"/>
      <c r="I413" s="176">
        <f>ROUND(E413*H413,2)</f>
        <v>0</v>
      </c>
      <c r="J413" s="175"/>
      <c r="K413" s="176">
        <f>ROUND(E413*J413,2)</f>
        <v>0</v>
      </c>
      <c r="L413" s="176">
        <v>21</v>
      </c>
      <c r="M413" s="176">
        <f>G413*(1+L413/100)</f>
        <v>0</v>
      </c>
      <c r="N413" s="176">
        <v>0</v>
      </c>
      <c r="O413" s="176">
        <f>ROUND(E413*N413,2)</f>
        <v>0</v>
      </c>
      <c r="P413" s="176">
        <v>0</v>
      </c>
      <c r="Q413" s="176">
        <f>ROUND(E413*P413,2)</f>
        <v>0</v>
      </c>
      <c r="R413" s="176"/>
      <c r="S413" s="176" t="s">
        <v>344</v>
      </c>
      <c r="T413" s="177" t="s">
        <v>345</v>
      </c>
      <c r="U413" s="156">
        <v>0</v>
      </c>
      <c r="V413" s="156">
        <f>ROUND(E413*U413,2)</f>
        <v>0</v>
      </c>
      <c r="W413" s="156"/>
      <c r="X413" s="156" t="s">
        <v>653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654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252" t="s">
        <v>731</v>
      </c>
      <c r="D414" s="253"/>
      <c r="E414" s="253"/>
      <c r="F414" s="253"/>
      <c r="G414" s="253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166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2" t="s">
        <v>66</v>
      </c>
      <c r="D415" s="160"/>
      <c r="E415" s="161">
        <v>1</v>
      </c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47"/>
      <c r="Z415" s="147"/>
      <c r="AA415" s="147"/>
      <c r="AB415" s="147"/>
      <c r="AC415" s="147"/>
      <c r="AD415" s="147"/>
      <c r="AE415" s="147"/>
      <c r="AF415" s="147"/>
      <c r="AG415" s="147" t="s">
        <v>168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x14ac:dyDescent="0.2">
      <c r="A416" s="3"/>
      <c r="B416" s="4"/>
      <c r="C416" s="185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AE416">
        <v>15</v>
      </c>
      <c r="AF416">
        <v>21</v>
      </c>
      <c r="AG416" t="s">
        <v>141</v>
      </c>
    </row>
    <row r="417" spans="1:33" x14ac:dyDescent="0.2">
      <c r="A417" s="150"/>
      <c r="B417" s="151" t="s">
        <v>29</v>
      </c>
      <c r="C417" s="186"/>
      <c r="D417" s="152"/>
      <c r="E417" s="153"/>
      <c r="F417" s="153"/>
      <c r="G417" s="179">
        <f>G8+G14+G17+G43+G49+G57+G70+G77+G98+G106+G144+G164+G168+G206+G211+G266+G333+G369+G372+G396+G403</f>
        <v>0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AE417">
        <f>SUMIF(L7:L415,AE416,G7:G415)</f>
        <v>0</v>
      </c>
      <c r="AF417">
        <f>SUMIF(L7:L415,AF416,G7:G415)</f>
        <v>0</v>
      </c>
      <c r="AG417" t="s">
        <v>712</v>
      </c>
    </row>
    <row r="418" spans="1:33" x14ac:dyDescent="0.2">
      <c r="C418" s="187"/>
      <c r="D418" s="10"/>
      <c r="AG418" t="s">
        <v>714</v>
      </c>
    </row>
    <row r="419" spans="1:33" x14ac:dyDescent="0.2">
      <c r="D419" s="10"/>
    </row>
    <row r="420" spans="1:33" x14ac:dyDescent="0.2">
      <c r="D420" s="10"/>
    </row>
    <row r="421" spans="1:33" x14ac:dyDescent="0.2">
      <c r="D421" s="10"/>
    </row>
    <row r="422" spans="1:33" x14ac:dyDescent="0.2">
      <c r="D422" s="10"/>
    </row>
    <row r="423" spans="1:33" x14ac:dyDescent="0.2">
      <c r="D423" s="10"/>
    </row>
    <row r="424" spans="1:33" x14ac:dyDescent="0.2">
      <c r="D424" s="10"/>
    </row>
    <row r="425" spans="1:33" x14ac:dyDescent="0.2">
      <c r="D425" s="10"/>
    </row>
    <row r="426" spans="1:33" x14ac:dyDescent="0.2">
      <c r="D426" s="10"/>
    </row>
    <row r="427" spans="1:33" x14ac:dyDescent="0.2">
      <c r="D427" s="10"/>
    </row>
    <row r="428" spans="1:33" x14ac:dyDescent="0.2">
      <c r="D428" s="10"/>
    </row>
    <row r="429" spans="1:33" x14ac:dyDescent="0.2">
      <c r="D429" s="10"/>
    </row>
    <row r="430" spans="1:33" x14ac:dyDescent="0.2">
      <c r="D430" s="10"/>
    </row>
    <row r="431" spans="1:33" x14ac:dyDescent="0.2">
      <c r="D431" s="10"/>
    </row>
    <row r="432" spans="1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7ibx884McvDug+R1G8LM2EQcuMa2Uho/ptzRUTOmGzRLuy+WVNdz/PZE9eoCHgQAkpYyKuywHixk0BGNqLCew==" saltValue="MPaInZTIFPGqElb8dwcCqw==" spinCount="100000" sheet="1"/>
  <mergeCells count="95">
    <mergeCell ref="C11:G11"/>
    <mergeCell ref="A1:G1"/>
    <mergeCell ref="C2:G2"/>
    <mergeCell ref="C3:G3"/>
    <mergeCell ref="C4:G4"/>
    <mergeCell ref="C10:G10"/>
    <mergeCell ref="C63:G63"/>
    <mergeCell ref="C19:G19"/>
    <mergeCell ref="C20:G20"/>
    <mergeCell ref="C23:G23"/>
    <mergeCell ref="C26:G26"/>
    <mergeCell ref="C29:G29"/>
    <mergeCell ref="C34:G34"/>
    <mergeCell ref="C41:G41"/>
    <mergeCell ref="C47:G47"/>
    <mergeCell ref="C51:G51"/>
    <mergeCell ref="C52:G52"/>
    <mergeCell ref="C59:G59"/>
    <mergeCell ref="C123:G123"/>
    <mergeCell ref="C72:G72"/>
    <mergeCell ref="C73:G73"/>
    <mergeCell ref="C84:G84"/>
    <mergeCell ref="C89:G89"/>
    <mergeCell ref="C92:G92"/>
    <mergeCell ref="C95:G95"/>
    <mergeCell ref="C97:G97"/>
    <mergeCell ref="C100:G100"/>
    <mergeCell ref="C103:G103"/>
    <mergeCell ref="C104:G104"/>
    <mergeCell ref="C113:G113"/>
    <mergeCell ref="C186:G186"/>
    <mergeCell ref="C127:G127"/>
    <mergeCell ref="C139:G139"/>
    <mergeCell ref="C140:G140"/>
    <mergeCell ref="C156:G156"/>
    <mergeCell ref="C166:G166"/>
    <mergeCell ref="C170:G170"/>
    <mergeCell ref="C173:G173"/>
    <mergeCell ref="C176:G176"/>
    <mergeCell ref="C179:G179"/>
    <mergeCell ref="C182:G182"/>
    <mergeCell ref="C185:G185"/>
    <mergeCell ref="C246:G246"/>
    <mergeCell ref="C187:G187"/>
    <mergeCell ref="C188:G188"/>
    <mergeCell ref="C189:G189"/>
    <mergeCell ref="C192:G192"/>
    <mergeCell ref="C195:G195"/>
    <mergeCell ref="C198:G198"/>
    <mergeCell ref="C201:G201"/>
    <mergeCell ref="C204:G204"/>
    <mergeCell ref="C229:G229"/>
    <mergeCell ref="C240:G240"/>
    <mergeCell ref="C243:G243"/>
    <mergeCell ref="C288:G288"/>
    <mergeCell ref="C249:G249"/>
    <mergeCell ref="C252:G252"/>
    <mergeCell ref="C268:G268"/>
    <mergeCell ref="C269:G269"/>
    <mergeCell ref="C275:G275"/>
    <mergeCell ref="C276:G276"/>
    <mergeCell ref="C279:G279"/>
    <mergeCell ref="C280:G280"/>
    <mergeCell ref="C283:G283"/>
    <mergeCell ref="C284:G284"/>
    <mergeCell ref="C287:G287"/>
    <mergeCell ref="C324:G324"/>
    <mergeCell ref="C291:G291"/>
    <mergeCell ref="C292:G292"/>
    <mergeCell ref="C295:G295"/>
    <mergeCell ref="C299:G299"/>
    <mergeCell ref="C302:G302"/>
    <mergeCell ref="C305:G305"/>
    <mergeCell ref="C308:G308"/>
    <mergeCell ref="C311:G311"/>
    <mergeCell ref="C314:G314"/>
    <mergeCell ref="C317:G317"/>
    <mergeCell ref="C320:G320"/>
    <mergeCell ref="C378:G378"/>
    <mergeCell ref="C328:G328"/>
    <mergeCell ref="C331:G331"/>
    <mergeCell ref="C339:G339"/>
    <mergeCell ref="C347:G347"/>
    <mergeCell ref="C352:G352"/>
    <mergeCell ref="C353:G353"/>
    <mergeCell ref="C357:G357"/>
    <mergeCell ref="C358:G358"/>
    <mergeCell ref="C361:G361"/>
    <mergeCell ref="C364:G364"/>
    <mergeCell ref="C367:G367"/>
    <mergeCell ref="C381:G381"/>
    <mergeCell ref="C388:G388"/>
    <mergeCell ref="C391:G391"/>
    <mergeCell ref="C409:G409"/>
    <mergeCell ref="C414:G4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CE20-0B70-4CEA-9DCC-8950BB12C33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127</v>
      </c>
      <c r="B1" s="256"/>
      <c r="C1" s="256"/>
      <c r="D1" s="256"/>
      <c r="E1" s="256"/>
      <c r="F1" s="256"/>
      <c r="G1" s="256"/>
      <c r="AG1" t="s">
        <v>128</v>
      </c>
    </row>
    <row r="2" spans="1:60" ht="24.95" customHeight="1" x14ac:dyDescent="0.2">
      <c r="A2" s="139" t="s">
        <v>7</v>
      </c>
      <c r="B2" s="49" t="s">
        <v>42</v>
      </c>
      <c r="C2" s="257" t="s">
        <v>43</v>
      </c>
      <c r="D2" s="258"/>
      <c r="E2" s="258"/>
      <c r="F2" s="258"/>
      <c r="G2" s="259"/>
      <c r="AG2" t="s">
        <v>129</v>
      </c>
    </row>
    <row r="3" spans="1:60" ht="24.95" customHeight="1" x14ac:dyDescent="0.2">
      <c r="A3" s="139" t="s">
        <v>8</v>
      </c>
      <c r="B3" s="49" t="s">
        <v>46</v>
      </c>
      <c r="C3" s="257" t="s">
        <v>47</v>
      </c>
      <c r="D3" s="258"/>
      <c r="E3" s="258"/>
      <c r="F3" s="258"/>
      <c r="G3" s="259"/>
      <c r="AC3" s="121" t="s">
        <v>130</v>
      </c>
      <c r="AG3" t="s">
        <v>131</v>
      </c>
    </row>
    <row r="4" spans="1:60" ht="24.95" customHeight="1" x14ac:dyDescent="0.2">
      <c r="A4" s="140" t="s">
        <v>9</v>
      </c>
      <c r="B4" s="141" t="s">
        <v>52</v>
      </c>
      <c r="C4" s="260" t="s">
        <v>53</v>
      </c>
      <c r="D4" s="261"/>
      <c r="E4" s="261"/>
      <c r="F4" s="261"/>
      <c r="G4" s="262"/>
      <c r="AG4" t="s">
        <v>132</v>
      </c>
    </row>
    <row r="5" spans="1:60" x14ac:dyDescent="0.2">
      <c r="D5" s="10"/>
    </row>
    <row r="6" spans="1:60" ht="38.25" x14ac:dyDescent="0.2">
      <c r="A6" s="143" t="s">
        <v>133</v>
      </c>
      <c r="B6" s="145" t="s">
        <v>134</v>
      </c>
      <c r="C6" s="145" t="s">
        <v>135</v>
      </c>
      <c r="D6" s="144" t="s">
        <v>136</v>
      </c>
      <c r="E6" s="143" t="s">
        <v>137</v>
      </c>
      <c r="F6" s="142" t="s">
        <v>138</v>
      </c>
      <c r="G6" s="143" t="s">
        <v>29</v>
      </c>
      <c r="H6" s="146" t="s">
        <v>30</v>
      </c>
      <c r="I6" s="146" t="s">
        <v>139</v>
      </c>
      <c r="J6" s="146" t="s">
        <v>31</v>
      </c>
      <c r="K6" s="146" t="s">
        <v>140</v>
      </c>
      <c r="L6" s="146" t="s">
        <v>141</v>
      </c>
      <c r="M6" s="146" t="s">
        <v>142</v>
      </c>
      <c r="N6" s="146" t="s">
        <v>143</v>
      </c>
      <c r="O6" s="146" t="s">
        <v>144</v>
      </c>
      <c r="P6" s="146" t="s">
        <v>145</v>
      </c>
      <c r="Q6" s="146" t="s">
        <v>146</v>
      </c>
      <c r="R6" s="146" t="s">
        <v>147</v>
      </c>
      <c r="S6" s="146" t="s">
        <v>148</v>
      </c>
      <c r="T6" s="146" t="s">
        <v>149</v>
      </c>
      <c r="U6" s="146" t="s">
        <v>150</v>
      </c>
      <c r="V6" s="146" t="s">
        <v>151</v>
      </c>
      <c r="W6" s="146" t="s">
        <v>152</v>
      </c>
      <c r="X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5" t="s">
        <v>154</v>
      </c>
      <c r="B8" s="166" t="s">
        <v>125</v>
      </c>
      <c r="C8" s="180" t="s">
        <v>27</v>
      </c>
      <c r="D8" s="167"/>
      <c r="E8" s="168"/>
      <c r="F8" s="169"/>
      <c r="G8" s="169">
        <f>SUMIF(AG9:AG39,"&lt;&gt;NOR",G9:G39)</f>
        <v>0</v>
      </c>
      <c r="H8" s="169"/>
      <c r="I8" s="169">
        <f>SUM(I9:I39)</f>
        <v>0</v>
      </c>
      <c r="J8" s="169"/>
      <c r="K8" s="169">
        <f>SUM(K9:K39)</f>
        <v>0</v>
      </c>
      <c r="L8" s="169"/>
      <c r="M8" s="169">
        <f>SUM(M9:M39)</f>
        <v>0</v>
      </c>
      <c r="N8" s="169"/>
      <c r="O8" s="169">
        <f>SUM(O9:O39)</f>
        <v>0</v>
      </c>
      <c r="P8" s="169"/>
      <c r="Q8" s="169">
        <f>SUM(Q9:Q39)</f>
        <v>0</v>
      </c>
      <c r="R8" s="169"/>
      <c r="S8" s="169"/>
      <c r="T8" s="170"/>
      <c r="U8" s="164"/>
      <c r="V8" s="164">
        <f>SUM(V9:V39)</f>
        <v>0</v>
      </c>
      <c r="W8" s="164"/>
      <c r="X8" s="164"/>
      <c r="AG8" t="s">
        <v>155</v>
      </c>
    </row>
    <row r="9" spans="1:60" outlineLevel="1" x14ac:dyDescent="0.2">
      <c r="A9" s="171">
        <v>1</v>
      </c>
      <c r="B9" s="172" t="s">
        <v>1123</v>
      </c>
      <c r="C9" s="181" t="s">
        <v>1124</v>
      </c>
      <c r="D9" s="173" t="s">
        <v>652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160</v>
      </c>
      <c r="T9" s="177" t="s">
        <v>345</v>
      </c>
      <c r="U9" s="156">
        <v>0</v>
      </c>
      <c r="V9" s="156">
        <f>ROUND(E9*U9,2)</f>
        <v>0</v>
      </c>
      <c r="W9" s="156"/>
      <c r="X9" s="156" t="s">
        <v>653</v>
      </c>
      <c r="Y9" s="147"/>
      <c r="Z9" s="147"/>
      <c r="AA9" s="147"/>
      <c r="AB9" s="147"/>
      <c r="AC9" s="147"/>
      <c r="AD9" s="147"/>
      <c r="AE9" s="147"/>
      <c r="AF9" s="147"/>
      <c r="AG9" s="147" t="s">
        <v>654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 t="s">
        <v>1125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Náklady na provedení průzkumů nebo doplnění stávajících průzkumů, pokud je obchodní podmínky vyžadují a tyto průzkumy nejsou v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4" t="s">
        <v>1126</v>
      </c>
      <c r="D11" s="255"/>
      <c r="E11" s="255"/>
      <c r="F11" s="255"/>
      <c r="G11" s="2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8" t="str">
        <f>C11</f>
        <v>dostatečném rozsahu součástí projektové dokumentace. Jedná se zejména o Geologický - inženýrsko-geologický / radonový /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4" t="s">
        <v>1127</v>
      </c>
      <c r="D12" s="255"/>
      <c r="E12" s="255"/>
      <c r="F12" s="255"/>
      <c r="G12" s="2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8" t="str">
        <f>C12</f>
        <v>hydrogeologický / pedologický průzkum, botanický a zoologický průzkum, stavební průzkum - umělecko historický / stavebně statický a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4" t="s">
        <v>1128</v>
      </c>
      <c r="D13" s="255"/>
      <c r="E13" s="255"/>
      <c r="F13" s="255"/>
      <c r="G13" s="25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8">
        <v>2</v>
      </c>
      <c r="B14" s="189" t="s">
        <v>1129</v>
      </c>
      <c r="C14" s="195" t="s">
        <v>1130</v>
      </c>
      <c r="D14" s="190" t="s">
        <v>652</v>
      </c>
      <c r="E14" s="191">
        <v>1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21</v>
      </c>
      <c r="M14" s="193">
        <f>G14*(1+L14/100)</f>
        <v>0</v>
      </c>
      <c r="N14" s="193">
        <v>0</v>
      </c>
      <c r="O14" s="193">
        <f>ROUND(E14*N14,2)</f>
        <v>0</v>
      </c>
      <c r="P14" s="193">
        <v>0</v>
      </c>
      <c r="Q14" s="193">
        <f>ROUND(E14*P14,2)</f>
        <v>0</v>
      </c>
      <c r="R14" s="193"/>
      <c r="S14" s="193" t="s">
        <v>160</v>
      </c>
      <c r="T14" s="194" t="s">
        <v>345</v>
      </c>
      <c r="U14" s="156">
        <v>0</v>
      </c>
      <c r="V14" s="156">
        <f>ROUND(E14*U14,2)</f>
        <v>0</v>
      </c>
      <c r="W14" s="156"/>
      <c r="X14" s="156" t="s">
        <v>653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654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8">
        <v>3</v>
      </c>
      <c r="B15" s="189" t="s">
        <v>1131</v>
      </c>
      <c r="C15" s="195" t="s">
        <v>423</v>
      </c>
      <c r="D15" s="190" t="s">
        <v>652</v>
      </c>
      <c r="E15" s="191">
        <v>1</v>
      </c>
      <c r="F15" s="192"/>
      <c r="G15" s="193">
        <f>ROUND(E15*F15,2)</f>
        <v>0</v>
      </c>
      <c r="H15" s="192"/>
      <c r="I15" s="193">
        <f>ROUND(E15*H15,2)</f>
        <v>0</v>
      </c>
      <c r="J15" s="192"/>
      <c r="K15" s="193">
        <f>ROUND(E15*J15,2)</f>
        <v>0</v>
      </c>
      <c r="L15" s="193">
        <v>21</v>
      </c>
      <c r="M15" s="193">
        <f>G15*(1+L15/100)</f>
        <v>0</v>
      </c>
      <c r="N15" s="193">
        <v>0</v>
      </c>
      <c r="O15" s="193">
        <f>ROUND(E15*N15,2)</f>
        <v>0</v>
      </c>
      <c r="P15" s="193">
        <v>0</v>
      </c>
      <c r="Q15" s="193">
        <f>ROUND(E15*P15,2)</f>
        <v>0</v>
      </c>
      <c r="R15" s="193"/>
      <c r="S15" s="193" t="s">
        <v>160</v>
      </c>
      <c r="T15" s="194" t="s">
        <v>345</v>
      </c>
      <c r="U15" s="156">
        <v>0</v>
      </c>
      <c r="V15" s="156">
        <f>ROUND(E15*U15,2)</f>
        <v>0</v>
      </c>
      <c r="W15" s="156"/>
      <c r="X15" s="156" t="s">
        <v>653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654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1">
        <v>4</v>
      </c>
      <c r="B16" s="172" t="s">
        <v>1132</v>
      </c>
      <c r="C16" s="181" t="s">
        <v>1133</v>
      </c>
      <c r="D16" s="173" t="s">
        <v>652</v>
      </c>
      <c r="E16" s="174">
        <v>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/>
      <c r="S16" s="176" t="s">
        <v>160</v>
      </c>
      <c r="T16" s="177" t="s">
        <v>345</v>
      </c>
      <c r="U16" s="156">
        <v>0</v>
      </c>
      <c r="V16" s="156">
        <f>ROUND(E16*U16,2)</f>
        <v>0</v>
      </c>
      <c r="W16" s="156"/>
      <c r="X16" s="156" t="s">
        <v>653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654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2" t="s">
        <v>1134</v>
      </c>
      <c r="D17" s="253"/>
      <c r="E17" s="253"/>
      <c r="F17" s="253"/>
      <c r="G17" s="253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 t="shared" ref="BA17:BA25" si="0">C17</f>
        <v>Veškeré náklady spojené s vybudováním, provozem a odstraněním zařízení staveniště. Vybudování zpevněných ploch pro skladování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4" t="s">
        <v>1135</v>
      </c>
      <c r="D18" s="255"/>
      <c r="E18" s="255"/>
      <c r="F18" s="255"/>
      <c r="G18" s="2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8" t="str">
        <f t="shared" si="0"/>
        <v>materiálu, doprava a osazení kontejnerů pro skladování. Sejmutí ornice, hrubá úprava terénu a zpevnění ploch pro osazení objektů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4" t="s">
        <v>1136</v>
      </c>
      <c r="D19" s="255"/>
      <c r="E19" s="255"/>
      <c r="F19" s="255"/>
      <c r="G19" s="25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8" t="str">
        <f t="shared" si="0"/>
        <v>sociálního zařízení staveniště a kanceláří stavby. Doprava a osazení mobilních buněk sociálního zařízení - umývárny, toalety, šatny.</v>
      </c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54" t="s">
        <v>1137</v>
      </c>
      <c r="D20" s="255"/>
      <c r="E20" s="255"/>
      <c r="F20" s="255"/>
      <c r="G20" s="25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8" t="str">
        <f t="shared" si="0"/>
        <v>Doprava a osazení dočasného oplocení zařízení staveniště. Doprava a osazení kanceláří stavby a technického dozoru. Doprava a osazení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4" t="s">
        <v>1138</v>
      </c>
      <c r="D21" s="255"/>
      <c r="E21" s="255"/>
      <c r="F21" s="255"/>
      <c r="G21" s="25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8" t="str">
        <f t="shared" si="0"/>
        <v>dočasného oplocení staveniště. Zřízení vnitrostaveništního rozvodu energie do 5 kV od připojení na hlavní přívod na staveništi včetně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4" t="s">
        <v>1139</v>
      </c>
      <c r="D22" s="255"/>
      <c r="E22" s="255"/>
      <c r="F22" s="255"/>
      <c r="G22" s="255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8" t="str">
        <f t="shared" si="0"/>
        <v>rozvaděčů pro připojení přenosných zásuvkových skříní, obecné osvětlení staveniště (včetně stožárů a osvětlovacích tělesj.Zřízení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4" t="s">
        <v>1140</v>
      </c>
      <c r="D23" s="255"/>
      <c r="E23" s="255"/>
      <c r="F23" s="255"/>
      <c r="G23" s="2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8" t="str">
        <f t="shared" si="0"/>
        <v>přípojky elektrické energie a vody do vzdálenosti 1 km od obvodu staveniště. Náhradní zdroj elektrické energie. Náklady na vybavení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4" t="s">
        <v>1141</v>
      </c>
      <c r="D24" s="255"/>
      <c r="E24" s="255"/>
      <c r="F24" s="255"/>
      <c r="G24" s="255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8" t="str">
        <f t="shared" si="0"/>
        <v>objektů zařízení staveniště, ostraha staveniště, náklady na energie spotřebované dodavatelem v rámci provozu zařízení staveniště,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4" t="s">
        <v>1142</v>
      </c>
      <c r="D25" s="255"/>
      <c r="E25" s="255"/>
      <c r="F25" s="255"/>
      <c r="G25" s="255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8" t="str">
        <f t="shared" si="0"/>
        <v>náklady na potřebný úklid v prostorách zařízení staveniště, náklady na nutnou údržbu a opravy na objektech zařízení staveniště a na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4" t="s">
        <v>1143</v>
      </c>
      <c r="D26" s="255"/>
      <c r="E26" s="255"/>
      <c r="F26" s="255"/>
      <c r="G26" s="255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8">
        <v>5</v>
      </c>
      <c r="B27" s="189" t="s">
        <v>1144</v>
      </c>
      <c r="C27" s="195" t="s">
        <v>1145</v>
      </c>
      <c r="D27" s="190" t="s">
        <v>652</v>
      </c>
      <c r="E27" s="191">
        <v>1</v>
      </c>
      <c r="F27" s="192"/>
      <c r="G27" s="193">
        <f>ROUND(E27*F27,2)</f>
        <v>0</v>
      </c>
      <c r="H27" s="192"/>
      <c r="I27" s="193">
        <f>ROUND(E27*H27,2)</f>
        <v>0</v>
      </c>
      <c r="J27" s="192"/>
      <c r="K27" s="193">
        <f>ROUND(E27*J27,2)</f>
        <v>0</v>
      </c>
      <c r="L27" s="193">
        <v>21</v>
      </c>
      <c r="M27" s="193">
        <f>G27*(1+L27/100)</f>
        <v>0</v>
      </c>
      <c r="N27" s="193">
        <v>0</v>
      </c>
      <c r="O27" s="193">
        <f>ROUND(E27*N27,2)</f>
        <v>0</v>
      </c>
      <c r="P27" s="193">
        <v>0</v>
      </c>
      <c r="Q27" s="193">
        <f>ROUND(E27*P27,2)</f>
        <v>0</v>
      </c>
      <c r="R27" s="193"/>
      <c r="S27" s="193" t="s">
        <v>160</v>
      </c>
      <c r="T27" s="194" t="s">
        <v>345</v>
      </c>
      <c r="U27" s="156">
        <v>0</v>
      </c>
      <c r="V27" s="156">
        <f>ROUND(E27*U27,2)</f>
        <v>0</v>
      </c>
      <c r="W27" s="156"/>
      <c r="X27" s="156" t="s">
        <v>653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654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8">
        <v>6</v>
      </c>
      <c r="B28" s="189" t="s">
        <v>1146</v>
      </c>
      <c r="C28" s="195" t="s">
        <v>1147</v>
      </c>
      <c r="D28" s="190" t="s">
        <v>652</v>
      </c>
      <c r="E28" s="191">
        <v>1</v>
      </c>
      <c r="F28" s="192"/>
      <c r="G28" s="193">
        <f>ROUND(E28*F28,2)</f>
        <v>0</v>
      </c>
      <c r="H28" s="192"/>
      <c r="I28" s="193">
        <f>ROUND(E28*H28,2)</f>
        <v>0</v>
      </c>
      <c r="J28" s="192"/>
      <c r="K28" s="193">
        <f>ROUND(E28*J28,2)</f>
        <v>0</v>
      </c>
      <c r="L28" s="193">
        <v>21</v>
      </c>
      <c r="M28" s="193">
        <f>G28*(1+L28/100)</f>
        <v>0</v>
      </c>
      <c r="N28" s="193">
        <v>0</v>
      </c>
      <c r="O28" s="193">
        <f>ROUND(E28*N28,2)</f>
        <v>0</v>
      </c>
      <c r="P28" s="193">
        <v>0</v>
      </c>
      <c r="Q28" s="193">
        <f>ROUND(E28*P28,2)</f>
        <v>0</v>
      </c>
      <c r="R28" s="193"/>
      <c r="S28" s="193" t="s">
        <v>160</v>
      </c>
      <c r="T28" s="194" t="s">
        <v>345</v>
      </c>
      <c r="U28" s="156">
        <v>0</v>
      </c>
      <c r="V28" s="156">
        <f>ROUND(E28*U28,2)</f>
        <v>0</v>
      </c>
      <c r="W28" s="156"/>
      <c r="X28" s="156" t="s">
        <v>653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654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8">
        <v>7</v>
      </c>
      <c r="B29" s="189" t="s">
        <v>1148</v>
      </c>
      <c r="C29" s="195" t="s">
        <v>1149</v>
      </c>
      <c r="D29" s="190" t="s">
        <v>652</v>
      </c>
      <c r="E29" s="191">
        <v>1</v>
      </c>
      <c r="F29" s="192"/>
      <c r="G29" s="193">
        <f>ROUND(E29*F29,2)</f>
        <v>0</v>
      </c>
      <c r="H29" s="192"/>
      <c r="I29" s="193">
        <f>ROUND(E29*H29,2)</f>
        <v>0</v>
      </c>
      <c r="J29" s="192"/>
      <c r="K29" s="193">
        <f>ROUND(E29*J29,2)</f>
        <v>0</v>
      </c>
      <c r="L29" s="193">
        <v>21</v>
      </c>
      <c r="M29" s="193">
        <f>G29*(1+L29/100)</f>
        <v>0</v>
      </c>
      <c r="N29" s="193">
        <v>0</v>
      </c>
      <c r="O29" s="193">
        <f>ROUND(E29*N29,2)</f>
        <v>0</v>
      </c>
      <c r="P29" s="193">
        <v>0</v>
      </c>
      <c r="Q29" s="193">
        <f>ROUND(E29*P29,2)</f>
        <v>0</v>
      </c>
      <c r="R29" s="193"/>
      <c r="S29" s="193" t="s">
        <v>160</v>
      </c>
      <c r="T29" s="194" t="s">
        <v>345</v>
      </c>
      <c r="U29" s="156">
        <v>0</v>
      </c>
      <c r="V29" s="156">
        <f>ROUND(E29*U29,2)</f>
        <v>0</v>
      </c>
      <c r="W29" s="156"/>
      <c r="X29" s="156" t="s">
        <v>653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654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8">
        <v>8</v>
      </c>
      <c r="B30" s="189" t="s">
        <v>1150</v>
      </c>
      <c r="C30" s="195" t="s">
        <v>1151</v>
      </c>
      <c r="D30" s="190" t="s">
        <v>652</v>
      </c>
      <c r="E30" s="191">
        <v>1</v>
      </c>
      <c r="F30" s="192"/>
      <c r="G30" s="193">
        <f>ROUND(E30*F30,2)</f>
        <v>0</v>
      </c>
      <c r="H30" s="192"/>
      <c r="I30" s="193">
        <f>ROUND(E30*H30,2)</f>
        <v>0</v>
      </c>
      <c r="J30" s="192"/>
      <c r="K30" s="193">
        <f>ROUND(E30*J30,2)</f>
        <v>0</v>
      </c>
      <c r="L30" s="193">
        <v>21</v>
      </c>
      <c r="M30" s="193">
        <f>G30*(1+L30/100)</f>
        <v>0</v>
      </c>
      <c r="N30" s="193">
        <v>0</v>
      </c>
      <c r="O30" s="193">
        <f>ROUND(E30*N30,2)</f>
        <v>0</v>
      </c>
      <c r="P30" s="193">
        <v>0</v>
      </c>
      <c r="Q30" s="193">
        <f>ROUND(E30*P30,2)</f>
        <v>0</v>
      </c>
      <c r="R30" s="193"/>
      <c r="S30" s="193" t="s">
        <v>160</v>
      </c>
      <c r="T30" s="194" t="s">
        <v>345</v>
      </c>
      <c r="U30" s="156">
        <v>0</v>
      </c>
      <c r="V30" s="156">
        <f>ROUND(E30*U30,2)</f>
        <v>0</v>
      </c>
      <c r="W30" s="156"/>
      <c r="X30" s="156" t="s">
        <v>653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654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1">
        <v>9</v>
      </c>
      <c r="B31" s="172" t="s">
        <v>1152</v>
      </c>
      <c r="C31" s="181" t="s">
        <v>1153</v>
      </c>
      <c r="D31" s="173" t="s">
        <v>652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160</v>
      </c>
      <c r="T31" s="177" t="s">
        <v>345</v>
      </c>
      <c r="U31" s="156">
        <v>0</v>
      </c>
      <c r="V31" s="156">
        <f>ROUND(E31*U31,2)</f>
        <v>0</v>
      </c>
      <c r="W31" s="156"/>
      <c r="X31" s="156" t="s">
        <v>653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654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 t="s">
        <v>1154</v>
      </c>
      <c r="D32" s="253"/>
      <c r="E32" s="253"/>
      <c r="F32" s="253"/>
      <c r="G32" s="25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8" t="str">
        <f>C32</f>
        <v>Náklady na ztížené podmínky provádění tam, kde se vyskytují omezující vlivy konkrétního prostředí, které mají prokazatelný vliv na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4" t="s">
        <v>1155</v>
      </c>
      <c r="D33" s="255"/>
      <c r="E33" s="255"/>
      <c r="F33" s="255"/>
      <c r="G33" s="255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8" t="str">
        <f>C33</f>
        <v>provádění stavebních prací, Jedná se zejména o náklady související s extrémními podmínkami místa provádění.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10</v>
      </c>
      <c r="B34" s="172" t="s">
        <v>1156</v>
      </c>
      <c r="C34" s="181" t="s">
        <v>1157</v>
      </c>
      <c r="D34" s="173" t="s">
        <v>652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160</v>
      </c>
      <c r="T34" s="177" t="s">
        <v>345</v>
      </c>
      <c r="U34" s="156">
        <v>0</v>
      </c>
      <c r="V34" s="156">
        <f>ROUND(E34*U34,2)</f>
        <v>0</v>
      </c>
      <c r="W34" s="156"/>
      <c r="X34" s="156" t="s">
        <v>653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654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2" t="s">
        <v>1158</v>
      </c>
      <c r="D35" s="253"/>
      <c r="E35" s="253"/>
      <c r="F35" s="253"/>
      <c r="G35" s="253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11</v>
      </c>
      <c r="B36" s="172" t="s">
        <v>1159</v>
      </c>
      <c r="C36" s="181" t="s">
        <v>1160</v>
      </c>
      <c r="D36" s="173" t="s">
        <v>652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160</v>
      </c>
      <c r="T36" s="177" t="s">
        <v>345</v>
      </c>
      <c r="U36" s="156">
        <v>0</v>
      </c>
      <c r="V36" s="156">
        <f>ROUND(E36*U36,2)</f>
        <v>0</v>
      </c>
      <c r="W36" s="156"/>
      <c r="X36" s="156" t="s">
        <v>653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654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 t="s">
        <v>1161</v>
      </c>
      <c r="D37" s="253"/>
      <c r="E37" s="253"/>
      <c r="F37" s="253"/>
      <c r="G37" s="253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8">
        <v>12</v>
      </c>
      <c r="B38" s="189" t="s">
        <v>1162</v>
      </c>
      <c r="C38" s="195" t="s">
        <v>1117</v>
      </c>
      <c r="D38" s="190" t="s">
        <v>383</v>
      </c>
      <c r="E38" s="191">
        <v>1</v>
      </c>
      <c r="F38" s="192"/>
      <c r="G38" s="193">
        <f>ROUND(E38*F38,2)</f>
        <v>0</v>
      </c>
      <c r="H38" s="192"/>
      <c r="I38" s="193">
        <f>ROUND(E38*H38,2)</f>
        <v>0</v>
      </c>
      <c r="J38" s="192"/>
      <c r="K38" s="193">
        <f>ROUND(E38*J38,2)</f>
        <v>0</v>
      </c>
      <c r="L38" s="193">
        <v>21</v>
      </c>
      <c r="M38" s="193">
        <f>G38*(1+L38/100)</f>
        <v>0</v>
      </c>
      <c r="N38" s="193">
        <v>0</v>
      </c>
      <c r="O38" s="193">
        <f>ROUND(E38*N38,2)</f>
        <v>0</v>
      </c>
      <c r="P38" s="193">
        <v>0</v>
      </c>
      <c r="Q38" s="193">
        <f>ROUND(E38*P38,2)</f>
        <v>0</v>
      </c>
      <c r="R38" s="193"/>
      <c r="S38" s="193" t="s">
        <v>344</v>
      </c>
      <c r="T38" s="194" t="s">
        <v>345</v>
      </c>
      <c r="U38" s="156">
        <v>0</v>
      </c>
      <c r="V38" s="156">
        <f>ROUND(E38*U38,2)</f>
        <v>0</v>
      </c>
      <c r="W38" s="156"/>
      <c r="X38" s="156" t="s">
        <v>653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654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8">
        <v>13</v>
      </c>
      <c r="B39" s="189" t="s">
        <v>1163</v>
      </c>
      <c r="C39" s="195" t="s">
        <v>1164</v>
      </c>
      <c r="D39" s="190" t="s">
        <v>383</v>
      </c>
      <c r="E39" s="191">
        <v>1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3">
        <v>0</v>
      </c>
      <c r="O39" s="193">
        <f>ROUND(E39*N39,2)</f>
        <v>0</v>
      </c>
      <c r="P39" s="193">
        <v>0</v>
      </c>
      <c r="Q39" s="193">
        <f>ROUND(E39*P39,2)</f>
        <v>0</v>
      </c>
      <c r="R39" s="193"/>
      <c r="S39" s="193" t="s">
        <v>344</v>
      </c>
      <c r="T39" s="194" t="s">
        <v>345</v>
      </c>
      <c r="U39" s="156">
        <v>0</v>
      </c>
      <c r="V39" s="156">
        <f>ROUND(E39*U39,2)</f>
        <v>0</v>
      </c>
      <c r="W39" s="156"/>
      <c r="X39" s="156" t="s">
        <v>653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654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5" t="s">
        <v>154</v>
      </c>
      <c r="B40" s="166" t="s">
        <v>126</v>
      </c>
      <c r="C40" s="180" t="s">
        <v>28</v>
      </c>
      <c r="D40" s="167"/>
      <c r="E40" s="168"/>
      <c r="F40" s="169"/>
      <c r="G40" s="169">
        <f>SUMIF(AG41:AG59,"&lt;&gt;NOR",G41:G59)</f>
        <v>0</v>
      </c>
      <c r="H40" s="169"/>
      <c r="I40" s="169">
        <f>SUM(I41:I59)</f>
        <v>0</v>
      </c>
      <c r="J40" s="169"/>
      <c r="K40" s="169">
        <f>SUM(K41:K59)</f>
        <v>0</v>
      </c>
      <c r="L40" s="169"/>
      <c r="M40" s="169">
        <f>SUM(M41:M59)</f>
        <v>0</v>
      </c>
      <c r="N40" s="169"/>
      <c r="O40" s="169">
        <f>SUM(O41:O59)</f>
        <v>0</v>
      </c>
      <c r="P40" s="169"/>
      <c r="Q40" s="169">
        <f>SUM(Q41:Q59)</f>
        <v>0</v>
      </c>
      <c r="R40" s="169"/>
      <c r="S40" s="169"/>
      <c r="T40" s="170"/>
      <c r="U40" s="164"/>
      <c r="V40" s="164">
        <f>SUM(V41:V59)</f>
        <v>0</v>
      </c>
      <c r="W40" s="164"/>
      <c r="X40" s="164"/>
      <c r="AG40" t="s">
        <v>155</v>
      </c>
    </row>
    <row r="41" spans="1:60" outlineLevel="1" x14ac:dyDescent="0.2">
      <c r="A41" s="188">
        <v>14</v>
      </c>
      <c r="B41" s="189" t="s">
        <v>1165</v>
      </c>
      <c r="C41" s="195" t="s">
        <v>1166</v>
      </c>
      <c r="D41" s="190" t="s">
        <v>652</v>
      </c>
      <c r="E41" s="191">
        <v>1</v>
      </c>
      <c r="F41" s="192"/>
      <c r="G41" s="193">
        <f>ROUND(E41*F41,2)</f>
        <v>0</v>
      </c>
      <c r="H41" s="192"/>
      <c r="I41" s="193">
        <f>ROUND(E41*H41,2)</f>
        <v>0</v>
      </c>
      <c r="J41" s="192"/>
      <c r="K41" s="193">
        <f>ROUND(E41*J41,2)</f>
        <v>0</v>
      </c>
      <c r="L41" s="193">
        <v>21</v>
      </c>
      <c r="M41" s="193">
        <f>G41*(1+L41/100)</f>
        <v>0</v>
      </c>
      <c r="N41" s="193">
        <v>0</v>
      </c>
      <c r="O41" s="193">
        <f>ROUND(E41*N41,2)</f>
        <v>0</v>
      </c>
      <c r="P41" s="193">
        <v>0</v>
      </c>
      <c r="Q41" s="193">
        <f>ROUND(E41*P41,2)</f>
        <v>0</v>
      </c>
      <c r="R41" s="193"/>
      <c r="S41" s="193" t="s">
        <v>160</v>
      </c>
      <c r="T41" s="194" t="s">
        <v>345</v>
      </c>
      <c r="U41" s="156">
        <v>0</v>
      </c>
      <c r="V41" s="156">
        <f>ROUND(E41*U41,2)</f>
        <v>0</v>
      </c>
      <c r="W41" s="156"/>
      <c r="X41" s="156" t="s">
        <v>653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654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8">
        <v>15</v>
      </c>
      <c r="B42" s="189" t="s">
        <v>1167</v>
      </c>
      <c r="C42" s="195" t="s">
        <v>1168</v>
      </c>
      <c r="D42" s="190" t="s">
        <v>652</v>
      </c>
      <c r="E42" s="191">
        <v>1</v>
      </c>
      <c r="F42" s="192"/>
      <c r="G42" s="193">
        <f>ROUND(E42*F42,2)</f>
        <v>0</v>
      </c>
      <c r="H42" s="192"/>
      <c r="I42" s="193">
        <f>ROUND(E42*H42,2)</f>
        <v>0</v>
      </c>
      <c r="J42" s="192"/>
      <c r="K42" s="193">
        <f>ROUND(E42*J42,2)</f>
        <v>0</v>
      </c>
      <c r="L42" s="193">
        <v>21</v>
      </c>
      <c r="M42" s="193">
        <f>G42*(1+L42/100)</f>
        <v>0</v>
      </c>
      <c r="N42" s="193">
        <v>0</v>
      </c>
      <c r="O42" s="193">
        <f>ROUND(E42*N42,2)</f>
        <v>0</v>
      </c>
      <c r="P42" s="193">
        <v>0</v>
      </c>
      <c r="Q42" s="193">
        <f>ROUND(E42*P42,2)</f>
        <v>0</v>
      </c>
      <c r="R42" s="193"/>
      <c r="S42" s="193" t="s">
        <v>160</v>
      </c>
      <c r="T42" s="194" t="s">
        <v>345</v>
      </c>
      <c r="U42" s="156">
        <v>0</v>
      </c>
      <c r="V42" s="156">
        <f>ROUND(E42*U42,2)</f>
        <v>0</v>
      </c>
      <c r="W42" s="156"/>
      <c r="X42" s="156" t="s">
        <v>653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654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8">
        <v>16</v>
      </c>
      <c r="B43" s="189" t="s">
        <v>1169</v>
      </c>
      <c r="C43" s="195" t="s">
        <v>1170</v>
      </c>
      <c r="D43" s="190" t="s">
        <v>652</v>
      </c>
      <c r="E43" s="191">
        <v>1</v>
      </c>
      <c r="F43" s="192"/>
      <c r="G43" s="193">
        <f>ROUND(E43*F43,2)</f>
        <v>0</v>
      </c>
      <c r="H43" s="192"/>
      <c r="I43" s="193">
        <f>ROUND(E43*H43,2)</f>
        <v>0</v>
      </c>
      <c r="J43" s="192"/>
      <c r="K43" s="193">
        <f>ROUND(E43*J43,2)</f>
        <v>0</v>
      </c>
      <c r="L43" s="193">
        <v>21</v>
      </c>
      <c r="M43" s="193">
        <f>G43*(1+L43/100)</f>
        <v>0</v>
      </c>
      <c r="N43" s="193">
        <v>0</v>
      </c>
      <c r="O43" s="193">
        <f>ROUND(E43*N43,2)</f>
        <v>0</v>
      </c>
      <c r="P43" s="193">
        <v>0</v>
      </c>
      <c r="Q43" s="193">
        <f>ROUND(E43*P43,2)</f>
        <v>0</v>
      </c>
      <c r="R43" s="193"/>
      <c r="S43" s="193" t="s">
        <v>160</v>
      </c>
      <c r="T43" s="194" t="s">
        <v>345</v>
      </c>
      <c r="U43" s="156">
        <v>0</v>
      </c>
      <c r="V43" s="156">
        <f>ROUND(E43*U43,2)</f>
        <v>0</v>
      </c>
      <c r="W43" s="156"/>
      <c r="X43" s="156" t="s">
        <v>653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654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17</v>
      </c>
      <c r="B44" s="172" t="s">
        <v>650</v>
      </c>
      <c r="C44" s="181" t="s">
        <v>651</v>
      </c>
      <c r="D44" s="173" t="s">
        <v>652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6" t="s">
        <v>160</v>
      </c>
      <c r="T44" s="177" t="s">
        <v>345</v>
      </c>
      <c r="U44" s="156">
        <v>0</v>
      </c>
      <c r="V44" s="156">
        <f>ROUND(E44*U44,2)</f>
        <v>0</v>
      </c>
      <c r="W44" s="156"/>
      <c r="X44" s="156" t="s">
        <v>653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654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2" t="s">
        <v>1171</v>
      </c>
      <c r="D45" s="253"/>
      <c r="E45" s="253"/>
      <c r="F45" s="253"/>
      <c r="G45" s="253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18</v>
      </c>
      <c r="B46" s="172" t="s">
        <v>1172</v>
      </c>
      <c r="C46" s="181" t="s">
        <v>1173</v>
      </c>
      <c r="D46" s="173" t="s">
        <v>323</v>
      </c>
      <c r="E46" s="174">
        <v>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6"/>
      <c r="S46" s="176" t="s">
        <v>344</v>
      </c>
      <c r="T46" s="177" t="s">
        <v>345</v>
      </c>
      <c r="U46" s="156">
        <v>0</v>
      </c>
      <c r="V46" s="156">
        <f>ROUND(E46*U46,2)</f>
        <v>0</v>
      </c>
      <c r="W46" s="156"/>
      <c r="X46" s="156" t="s">
        <v>653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654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54"/>
      <c r="B47" s="155"/>
      <c r="C47" s="252" t="s">
        <v>1174</v>
      </c>
      <c r="D47" s="253"/>
      <c r="E47" s="253"/>
      <c r="F47" s="253"/>
      <c r="G47" s="253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78" t="str">
        <f>C47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88">
        <v>19</v>
      </c>
      <c r="B48" s="189" t="s">
        <v>1175</v>
      </c>
      <c r="C48" s="195" t="s">
        <v>1176</v>
      </c>
      <c r="D48" s="190" t="s">
        <v>383</v>
      </c>
      <c r="E48" s="191">
        <v>1</v>
      </c>
      <c r="F48" s="192"/>
      <c r="G48" s="193">
        <f>ROUND(E48*F48,2)</f>
        <v>0</v>
      </c>
      <c r="H48" s="192"/>
      <c r="I48" s="193">
        <f>ROUND(E48*H48,2)</f>
        <v>0</v>
      </c>
      <c r="J48" s="192"/>
      <c r="K48" s="193">
        <f>ROUND(E48*J48,2)</f>
        <v>0</v>
      </c>
      <c r="L48" s="193">
        <v>21</v>
      </c>
      <c r="M48" s="193">
        <f>G48*(1+L48/100)</f>
        <v>0</v>
      </c>
      <c r="N48" s="193">
        <v>0</v>
      </c>
      <c r="O48" s="193">
        <f>ROUND(E48*N48,2)</f>
        <v>0</v>
      </c>
      <c r="P48" s="193">
        <v>0</v>
      </c>
      <c r="Q48" s="193">
        <f>ROUND(E48*P48,2)</f>
        <v>0</v>
      </c>
      <c r="R48" s="193"/>
      <c r="S48" s="193" t="s">
        <v>344</v>
      </c>
      <c r="T48" s="194" t="s">
        <v>345</v>
      </c>
      <c r="U48" s="156">
        <v>0</v>
      </c>
      <c r="V48" s="156">
        <f>ROUND(E48*U48,2)</f>
        <v>0</v>
      </c>
      <c r="W48" s="156"/>
      <c r="X48" s="156" t="s">
        <v>653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654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88">
        <v>20</v>
      </c>
      <c r="B49" s="189" t="s">
        <v>1177</v>
      </c>
      <c r="C49" s="195" t="s">
        <v>1178</v>
      </c>
      <c r="D49" s="190" t="s">
        <v>383</v>
      </c>
      <c r="E49" s="191">
        <v>1</v>
      </c>
      <c r="F49" s="192"/>
      <c r="G49" s="193">
        <f>ROUND(E49*F49,2)</f>
        <v>0</v>
      </c>
      <c r="H49" s="192"/>
      <c r="I49" s="193">
        <f>ROUND(E49*H49,2)</f>
        <v>0</v>
      </c>
      <c r="J49" s="192"/>
      <c r="K49" s="193">
        <f>ROUND(E49*J49,2)</f>
        <v>0</v>
      </c>
      <c r="L49" s="193">
        <v>21</v>
      </c>
      <c r="M49" s="193">
        <f>G49*(1+L49/100)</f>
        <v>0</v>
      </c>
      <c r="N49" s="193">
        <v>0</v>
      </c>
      <c r="O49" s="193">
        <f>ROUND(E49*N49,2)</f>
        <v>0</v>
      </c>
      <c r="P49" s="193">
        <v>0</v>
      </c>
      <c r="Q49" s="193">
        <f>ROUND(E49*P49,2)</f>
        <v>0</v>
      </c>
      <c r="R49" s="193"/>
      <c r="S49" s="193" t="s">
        <v>344</v>
      </c>
      <c r="T49" s="194" t="s">
        <v>345</v>
      </c>
      <c r="U49" s="156">
        <v>0</v>
      </c>
      <c r="V49" s="156">
        <f>ROUND(E49*U49,2)</f>
        <v>0</v>
      </c>
      <c r="W49" s="156"/>
      <c r="X49" s="156" t="s">
        <v>653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654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1">
        <v>21</v>
      </c>
      <c r="B50" s="172" t="s">
        <v>1179</v>
      </c>
      <c r="C50" s="181" t="s">
        <v>1180</v>
      </c>
      <c r="D50" s="173" t="s">
        <v>383</v>
      </c>
      <c r="E50" s="174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344</v>
      </c>
      <c r="T50" s="177" t="s">
        <v>345</v>
      </c>
      <c r="U50" s="156">
        <v>0</v>
      </c>
      <c r="V50" s="156">
        <f>ROUND(E50*U50,2)</f>
        <v>0</v>
      </c>
      <c r="W50" s="156"/>
      <c r="X50" s="156" t="s">
        <v>653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654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2" t="s">
        <v>1181</v>
      </c>
      <c r="D51" s="253"/>
      <c r="E51" s="253"/>
      <c r="F51" s="253"/>
      <c r="G51" s="253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8">
        <v>22</v>
      </c>
      <c r="B52" s="189" t="s">
        <v>1182</v>
      </c>
      <c r="C52" s="195" t="s">
        <v>1183</v>
      </c>
      <c r="D52" s="190" t="s">
        <v>383</v>
      </c>
      <c r="E52" s="191">
        <v>1</v>
      </c>
      <c r="F52" s="192"/>
      <c r="G52" s="193">
        <f t="shared" ref="G52:G59" si="1">ROUND(E52*F52,2)</f>
        <v>0</v>
      </c>
      <c r="H52" s="192"/>
      <c r="I52" s="193">
        <f t="shared" ref="I52:I59" si="2">ROUND(E52*H52,2)</f>
        <v>0</v>
      </c>
      <c r="J52" s="192"/>
      <c r="K52" s="193">
        <f t="shared" ref="K52:K59" si="3">ROUND(E52*J52,2)</f>
        <v>0</v>
      </c>
      <c r="L52" s="193">
        <v>21</v>
      </c>
      <c r="M52" s="193">
        <f t="shared" ref="M52:M59" si="4">G52*(1+L52/100)</f>
        <v>0</v>
      </c>
      <c r="N52" s="193">
        <v>0</v>
      </c>
      <c r="O52" s="193">
        <f t="shared" ref="O52:O59" si="5">ROUND(E52*N52,2)</f>
        <v>0</v>
      </c>
      <c r="P52" s="193">
        <v>0</v>
      </c>
      <c r="Q52" s="193">
        <f t="shared" ref="Q52:Q59" si="6">ROUND(E52*P52,2)</f>
        <v>0</v>
      </c>
      <c r="R52" s="193"/>
      <c r="S52" s="193" t="s">
        <v>344</v>
      </c>
      <c r="T52" s="194" t="s">
        <v>345</v>
      </c>
      <c r="U52" s="156">
        <v>0</v>
      </c>
      <c r="V52" s="156">
        <f t="shared" ref="V52:V59" si="7">ROUND(E52*U52,2)</f>
        <v>0</v>
      </c>
      <c r="W52" s="156"/>
      <c r="X52" s="156" t="s">
        <v>653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654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88">
        <v>23</v>
      </c>
      <c r="B53" s="189" t="s">
        <v>1184</v>
      </c>
      <c r="C53" s="195" t="s">
        <v>1185</v>
      </c>
      <c r="D53" s="190" t="s">
        <v>383</v>
      </c>
      <c r="E53" s="191">
        <v>1</v>
      </c>
      <c r="F53" s="192"/>
      <c r="G53" s="193">
        <f t="shared" si="1"/>
        <v>0</v>
      </c>
      <c r="H53" s="192"/>
      <c r="I53" s="193">
        <f t="shared" si="2"/>
        <v>0</v>
      </c>
      <c r="J53" s="192"/>
      <c r="K53" s="193">
        <f t="shared" si="3"/>
        <v>0</v>
      </c>
      <c r="L53" s="193">
        <v>21</v>
      </c>
      <c r="M53" s="193">
        <f t="shared" si="4"/>
        <v>0</v>
      </c>
      <c r="N53" s="193">
        <v>0</v>
      </c>
      <c r="O53" s="193">
        <f t="shared" si="5"/>
        <v>0</v>
      </c>
      <c r="P53" s="193">
        <v>0</v>
      </c>
      <c r="Q53" s="193">
        <f t="shared" si="6"/>
        <v>0</v>
      </c>
      <c r="R53" s="193"/>
      <c r="S53" s="193" t="s">
        <v>344</v>
      </c>
      <c r="T53" s="194" t="s">
        <v>345</v>
      </c>
      <c r="U53" s="156">
        <v>0</v>
      </c>
      <c r="V53" s="156">
        <f t="shared" si="7"/>
        <v>0</v>
      </c>
      <c r="W53" s="156"/>
      <c r="X53" s="156" t="s">
        <v>653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654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8">
        <v>24</v>
      </c>
      <c r="B54" s="189" t="s">
        <v>1186</v>
      </c>
      <c r="C54" s="195" t="s">
        <v>1187</v>
      </c>
      <c r="D54" s="190" t="s">
        <v>383</v>
      </c>
      <c r="E54" s="191">
        <v>1</v>
      </c>
      <c r="F54" s="192"/>
      <c r="G54" s="193">
        <f t="shared" si="1"/>
        <v>0</v>
      </c>
      <c r="H54" s="192"/>
      <c r="I54" s="193">
        <f t="shared" si="2"/>
        <v>0</v>
      </c>
      <c r="J54" s="192"/>
      <c r="K54" s="193">
        <f t="shared" si="3"/>
        <v>0</v>
      </c>
      <c r="L54" s="193">
        <v>21</v>
      </c>
      <c r="M54" s="193">
        <f t="shared" si="4"/>
        <v>0</v>
      </c>
      <c r="N54" s="193">
        <v>0</v>
      </c>
      <c r="O54" s="193">
        <f t="shared" si="5"/>
        <v>0</v>
      </c>
      <c r="P54" s="193">
        <v>0</v>
      </c>
      <c r="Q54" s="193">
        <f t="shared" si="6"/>
        <v>0</v>
      </c>
      <c r="R54" s="193"/>
      <c r="S54" s="193" t="s">
        <v>344</v>
      </c>
      <c r="T54" s="194" t="s">
        <v>345</v>
      </c>
      <c r="U54" s="156">
        <v>0</v>
      </c>
      <c r="V54" s="156">
        <f t="shared" si="7"/>
        <v>0</v>
      </c>
      <c r="W54" s="156"/>
      <c r="X54" s="156" t="s">
        <v>653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654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8">
        <v>25</v>
      </c>
      <c r="B55" s="189" t="s">
        <v>1188</v>
      </c>
      <c r="C55" s="195" t="s">
        <v>1189</v>
      </c>
      <c r="D55" s="190" t="s">
        <v>323</v>
      </c>
      <c r="E55" s="191">
        <v>1</v>
      </c>
      <c r="F55" s="192"/>
      <c r="G55" s="193">
        <f t="shared" si="1"/>
        <v>0</v>
      </c>
      <c r="H55" s="192"/>
      <c r="I55" s="193">
        <f t="shared" si="2"/>
        <v>0</v>
      </c>
      <c r="J55" s="192"/>
      <c r="K55" s="193">
        <f t="shared" si="3"/>
        <v>0</v>
      </c>
      <c r="L55" s="193">
        <v>21</v>
      </c>
      <c r="M55" s="193">
        <f t="shared" si="4"/>
        <v>0</v>
      </c>
      <c r="N55" s="193">
        <v>0</v>
      </c>
      <c r="O55" s="193">
        <f t="shared" si="5"/>
        <v>0</v>
      </c>
      <c r="P55" s="193">
        <v>0</v>
      </c>
      <c r="Q55" s="193">
        <f t="shared" si="6"/>
        <v>0</v>
      </c>
      <c r="R55" s="193"/>
      <c r="S55" s="193" t="s">
        <v>344</v>
      </c>
      <c r="T55" s="194" t="s">
        <v>345</v>
      </c>
      <c r="U55" s="156">
        <v>0</v>
      </c>
      <c r="V55" s="156">
        <f t="shared" si="7"/>
        <v>0</v>
      </c>
      <c r="W55" s="156"/>
      <c r="X55" s="156" t="s">
        <v>653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654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8">
        <v>26</v>
      </c>
      <c r="B56" s="189" t="s">
        <v>1190</v>
      </c>
      <c r="C56" s="195" t="s">
        <v>1191</v>
      </c>
      <c r="D56" s="190" t="s">
        <v>383</v>
      </c>
      <c r="E56" s="191">
        <v>1</v>
      </c>
      <c r="F56" s="192"/>
      <c r="G56" s="193">
        <f t="shared" si="1"/>
        <v>0</v>
      </c>
      <c r="H56" s="192"/>
      <c r="I56" s="193">
        <f t="shared" si="2"/>
        <v>0</v>
      </c>
      <c r="J56" s="192"/>
      <c r="K56" s="193">
        <f t="shared" si="3"/>
        <v>0</v>
      </c>
      <c r="L56" s="193">
        <v>21</v>
      </c>
      <c r="M56" s="193">
        <f t="shared" si="4"/>
        <v>0</v>
      </c>
      <c r="N56" s="193">
        <v>0</v>
      </c>
      <c r="O56" s="193">
        <f t="shared" si="5"/>
        <v>0</v>
      </c>
      <c r="P56" s="193">
        <v>0</v>
      </c>
      <c r="Q56" s="193">
        <f t="shared" si="6"/>
        <v>0</v>
      </c>
      <c r="R56" s="193"/>
      <c r="S56" s="193" t="s">
        <v>344</v>
      </c>
      <c r="T56" s="194" t="s">
        <v>345</v>
      </c>
      <c r="U56" s="156">
        <v>0</v>
      </c>
      <c r="V56" s="156">
        <f t="shared" si="7"/>
        <v>0</v>
      </c>
      <c r="W56" s="156"/>
      <c r="X56" s="156" t="s">
        <v>653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654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88">
        <v>27</v>
      </c>
      <c r="B57" s="189" t="s">
        <v>1192</v>
      </c>
      <c r="C57" s="195" t="s">
        <v>1193</v>
      </c>
      <c r="D57" s="190" t="s">
        <v>383</v>
      </c>
      <c r="E57" s="191">
        <v>1</v>
      </c>
      <c r="F57" s="192"/>
      <c r="G57" s="193">
        <f t="shared" si="1"/>
        <v>0</v>
      </c>
      <c r="H57" s="192"/>
      <c r="I57" s="193">
        <f t="shared" si="2"/>
        <v>0</v>
      </c>
      <c r="J57" s="192"/>
      <c r="K57" s="193">
        <f t="shared" si="3"/>
        <v>0</v>
      </c>
      <c r="L57" s="193">
        <v>21</v>
      </c>
      <c r="M57" s="193">
        <f t="shared" si="4"/>
        <v>0</v>
      </c>
      <c r="N57" s="193">
        <v>0</v>
      </c>
      <c r="O57" s="193">
        <f t="shared" si="5"/>
        <v>0</v>
      </c>
      <c r="P57" s="193">
        <v>0</v>
      </c>
      <c r="Q57" s="193">
        <f t="shared" si="6"/>
        <v>0</v>
      </c>
      <c r="R57" s="193"/>
      <c r="S57" s="193" t="s">
        <v>344</v>
      </c>
      <c r="T57" s="194" t="s">
        <v>345</v>
      </c>
      <c r="U57" s="156">
        <v>0</v>
      </c>
      <c r="V57" s="156">
        <f t="shared" si="7"/>
        <v>0</v>
      </c>
      <c r="W57" s="156"/>
      <c r="X57" s="156" t="s">
        <v>653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654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88">
        <v>28</v>
      </c>
      <c r="B58" s="189" t="s">
        <v>1194</v>
      </c>
      <c r="C58" s="195" t="s">
        <v>1195</v>
      </c>
      <c r="D58" s="190" t="s">
        <v>383</v>
      </c>
      <c r="E58" s="191">
        <v>1</v>
      </c>
      <c r="F58" s="192"/>
      <c r="G58" s="193">
        <f t="shared" si="1"/>
        <v>0</v>
      </c>
      <c r="H58" s="192"/>
      <c r="I58" s="193">
        <f t="shared" si="2"/>
        <v>0</v>
      </c>
      <c r="J58" s="192"/>
      <c r="K58" s="193">
        <f t="shared" si="3"/>
        <v>0</v>
      </c>
      <c r="L58" s="193">
        <v>21</v>
      </c>
      <c r="M58" s="193">
        <f t="shared" si="4"/>
        <v>0</v>
      </c>
      <c r="N58" s="193">
        <v>0</v>
      </c>
      <c r="O58" s="193">
        <f t="shared" si="5"/>
        <v>0</v>
      </c>
      <c r="P58" s="193">
        <v>0</v>
      </c>
      <c r="Q58" s="193">
        <f t="shared" si="6"/>
        <v>0</v>
      </c>
      <c r="R58" s="193"/>
      <c r="S58" s="193" t="s">
        <v>344</v>
      </c>
      <c r="T58" s="194" t="s">
        <v>345</v>
      </c>
      <c r="U58" s="156">
        <v>0</v>
      </c>
      <c r="V58" s="156">
        <f t="shared" si="7"/>
        <v>0</v>
      </c>
      <c r="W58" s="156"/>
      <c r="X58" s="156" t="s">
        <v>653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654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1">
        <v>29</v>
      </c>
      <c r="B59" s="172" t="s">
        <v>1196</v>
      </c>
      <c r="C59" s="181" t="s">
        <v>1197</v>
      </c>
      <c r="D59" s="173" t="s">
        <v>383</v>
      </c>
      <c r="E59" s="174">
        <v>1</v>
      </c>
      <c r="F59" s="175"/>
      <c r="G59" s="176">
        <f t="shared" si="1"/>
        <v>0</v>
      </c>
      <c r="H59" s="175"/>
      <c r="I59" s="176">
        <f t="shared" si="2"/>
        <v>0</v>
      </c>
      <c r="J59" s="175"/>
      <c r="K59" s="176">
        <f t="shared" si="3"/>
        <v>0</v>
      </c>
      <c r="L59" s="176">
        <v>21</v>
      </c>
      <c r="M59" s="176">
        <f t="shared" si="4"/>
        <v>0</v>
      </c>
      <c r="N59" s="176">
        <v>0</v>
      </c>
      <c r="O59" s="176">
        <f t="shared" si="5"/>
        <v>0</v>
      </c>
      <c r="P59" s="176">
        <v>0</v>
      </c>
      <c r="Q59" s="176">
        <f t="shared" si="6"/>
        <v>0</v>
      </c>
      <c r="R59" s="176"/>
      <c r="S59" s="176" t="s">
        <v>344</v>
      </c>
      <c r="T59" s="177" t="s">
        <v>345</v>
      </c>
      <c r="U59" s="156">
        <v>0</v>
      </c>
      <c r="V59" s="156">
        <f t="shared" si="7"/>
        <v>0</v>
      </c>
      <c r="W59" s="156"/>
      <c r="X59" s="156" t="s">
        <v>653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654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3"/>
      <c r="B60" s="4"/>
      <c r="C60" s="185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141</v>
      </c>
    </row>
    <row r="61" spans="1:60" x14ac:dyDescent="0.2">
      <c r="A61" s="150"/>
      <c r="B61" s="151" t="s">
        <v>29</v>
      </c>
      <c r="C61" s="186"/>
      <c r="D61" s="152"/>
      <c r="E61" s="153"/>
      <c r="F61" s="153"/>
      <c r="G61" s="179">
        <f>G8+G40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712</v>
      </c>
    </row>
    <row r="62" spans="1:60" x14ac:dyDescent="0.2">
      <c r="C62" s="187"/>
      <c r="D62" s="10"/>
      <c r="AG62" t="s">
        <v>714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/fiB3ctsL7PQe0EIMHvIywVbqNrq5yKlngzT05n/YybfhKDUjKKnRjIfDBhe3OW5U+/hqLuTbDYCvhZLBngbw==" saltValue="8tAPBWerFEjGxkBWYBKNtw==" spinCount="100000" sheet="1"/>
  <mergeCells count="25">
    <mergeCell ref="C11:G11"/>
    <mergeCell ref="A1:G1"/>
    <mergeCell ref="C2:G2"/>
    <mergeCell ref="C3:G3"/>
    <mergeCell ref="C4:G4"/>
    <mergeCell ref="C10:G10"/>
    <mergeCell ref="C26:G26"/>
    <mergeCell ref="C12:G12"/>
    <mergeCell ref="C13:G13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51:G51"/>
    <mergeCell ref="C32:G32"/>
    <mergeCell ref="C33:G33"/>
    <mergeCell ref="C35:G35"/>
    <mergeCell ref="C37:G37"/>
    <mergeCell ref="C45:G45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IO01 01 Pol</vt:lpstr>
      <vt:lpstr>IO01 02 Pol</vt:lpstr>
      <vt:lpstr>IO01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01 Pol'!Názvy_tisku</vt:lpstr>
      <vt:lpstr>'IO01 02 Pol'!Názvy_tisku</vt:lpstr>
      <vt:lpstr>'IO01 03 Pol'!Názvy_tisku</vt:lpstr>
      <vt:lpstr>oadresa</vt:lpstr>
      <vt:lpstr>Stavba!Objednatel</vt:lpstr>
      <vt:lpstr>Stavba!Objekt</vt:lpstr>
      <vt:lpstr>'IO01 01 Pol'!Oblast_tisku</vt:lpstr>
      <vt:lpstr>'IO01 02 Pol'!Oblast_tisku</vt:lpstr>
      <vt:lpstr>'IO01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Skorpik Matej</cp:lastModifiedBy>
  <cp:lastPrinted>2023-05-17T13:27:09Z</cp:lastPrinted>
  <dcterms:created xsi:type="dcterms:W3CDTF">2009-04-08T07:15:50Z</dcterms:created>
  <dcterms:modified xsi:type="dcterms:W3CDTF">2023-05-17T13:27:10Z</dcterms:modified>
</cp:coreProperties>
</file>