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f074060a4c54bc9/AT555/A-AKCE 2022/13 Parkoviště Nový Jičín/Podélná stání/Rozpočet/"/>
    </mc:Choice>
  </mc:AlternateContent>
  <xr:revisionPtr revIDLastSave="1" documentId="8_{2D1D1458-5DFF-45CD-A56C-A1738BB45AF4}" xr6:coauthVersionLast="47" xr6:coauthVersionMax="47" xr10:uidLastSave="{91618A8C-F0EA-E943-92D1-C62099D55A09}"/>
  <bookViews>
    <workbookView xWindow="0" yWindow="500" windowWidth="22140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 101 SO 101 Pol" sheetId="13" r:id="rId5"/>
    <sheet name="SO 801 SO 8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 101 SO 101 Pol'!$1:$7</definedName>
    <definedName name="_xlnm.Print_Titles" localSheetId="5">'SO 801 SO 801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Naklady'!$A$1:$Y$30</definedName>
    <definedName name="_xlnm.Print_Area" localSheetId="4">'SO 101 SO 101 Pol'!$A$1:$Y$177</definedName>
    <definedName name="_xlnm.Print_Area" localSheetId="5">'SO 801 SO 801 Pol'!$A$1:$Y$21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I43" i="1" s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1" i="14"/>
  <c r="V8" i="14"/>
  <c r="G9" i="14"/>
  <c r="G8" i="14" s="1"/>
  <c r="I9" i="14"/>
  <c r="I8" i="14" s="1"/>
  <c r="K9" i="14"/>
  <c r="K8" i="14" s="1"/>
  <c r="M9" i="14"/>
  <c r="M8" i="14" s="1"/>
  <c r="O9" i="14"/>
  <c r="O8" i="14" s="1"/>
  <c r="Q9" i="14"/>
  <c r="Q8" i="14" s="1"/>
  <c r="V9" i="14"/>
  <c r="AE11" i="14"/>
  <c r="G167" i="13"/>
  <c r="BA120" i="13"/>
  <c r="G9" i="13"/>
  <c r="I9" i="13"/>
  <c r="I8" i="13" s="1"/>
  <c r="K9" i="13"/>
  <c r="K8" i="13" s="1"/>
  <c r="M9" i="13"/>
  <c r="O9" i="13"/>
  <c r="Q9" i="13"/>
  <c r="Q8" i="13" s="1"/>
  <c r="V9" i="13"/>
  <c r="G10" i="13"/>
  <c r="I10" i="13"/>
  <c r="K10" i="13"/>
  <c r="M10" i="13"/>
  <c r="O10" i="13"/>
  <c r="O8" i="13" s="1"/>
  <c r="Q10" i="13"/>
  <c r="V10" i="13"/>
  <c r="V8" i="13" s="1"/>
  <c r="G13" i="13"/>
  <c r="G8" i="13" s="1"/>
  <c r="I13" i="13"/>
  <c r="K13" i="13"/>
  <c r="O13" i="13"/>
  <c r="Q13" i="13"/>
  <c r="V13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8" i="13"/>
  <c r="M28" i="13" s="1"/>
  <c r="I28" i="13"/>
  <c r="K28" i="13"/>
  <c r="O28" i="13"/>
  <c r="Q28" i="13"/>
  <c r="V28" i="13"/>
  <c r="G31" i="13"/>
  <c r="I31" i="13"/>
  <c r="K31" i="13"/>
  <c r="M31" i="13"/>
  <c r="O31" i="13"/>
  <c r="Q31" i="13"/>
  <c r="V31" i="13"/>
  <c r="G36" i="13"/>
  <c r="M36" i="13" s="1"/>
  <c r="I36" i="13"/>
  <c r="K36" i="13"/>
  <c r="O36" i="13"/>
  <c r="Q36" i="13"/>
  <c r="V36" i="13"/>
  <c r="G41" i="13"/>
  <c r="I41" i="13"/>
  <c r="K41" i="13"/>
  <c r="M41" i="13"/>
  <c r="O41" i="13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5" i="13"/>
  <c r="I45" i="13"/>
  <c r="K45" i="13"/>
  <c r="M45" i="13"/>
  <c r="O45" i="13"/>
  <c r="Q45" i="13"/>
  <c r="V45" i="13"/>
  <c r="G50" i="13"/>
  <c r="I50" i="13"/>
  <c r="K50" i="13"/>
  <c r="M50" i="13"/>
  <c r="O50" i="13"/>
  <c r="Q50" i="13"/>
  <c r="V50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9" i="13"/>
  <c r="I59" i="13"/>
  <c r="K59" i="13"/>
  <c r="M59" i="13"/>
  <c r="O59" i="13"/>
  <c r="Q59" i="13"/>
  <c r="V59" i="13"/>
  <c r="G61" i="13"/>
  <c r="M61" i="13" s="1"/>
  <c r="I61" i="13"/>
  <c r="K61" i="13"/>
  <c r="O61" i="13"/>
  <c r="Q61" i="13"/>
  <c r="V61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8" i="13"/>
  <c r="I68" i="13"/>
  <c r="K68" i="13"/>
  <c r="K67" i="13" s="1"/>
  <c r="M68" i="13"/>
  <c r="O68" i="13"/>
  <c r="O67" i="13" s="1"/>
  <c r="Q68" i="13"/>
  <c r="Q67" i="13" s="1"/>
  <c r="V68" i="13"/>
  <c r="V67" i="13" s="1"/>
  <c r="G70" i="13"/>
  <c r="I70" i="13"/>
  <c r="K70" i="13"/>
  <c r="M70" i="13"/>
  <c r="O70" i="13"/>
  <c r="Q70" i="13"/>
  <c r="V70" i="13"/>
  <c r="G71" i="13"/>
  <c r="G67" i="13" s="1"/>
  <c r="I71" i="13"/>
  <c r="I67" i="13" s="1"/>
  <c r="K71" i="13"/>
  <c r="O71" i="13"/>
  <c r="Q71" i="13"/>
  <c r="V71" i="13"/>
  <c r="G73" i="13"/>
  <c r="I73" i="13"/>
  <c r="K73" i="13"/>
  <c r="M73" i="13"/>
  <c r="O73" i="13"/>
  <c r="Q73" i="13"/>
  <c r="V73" i="13"/>
  <c r="G76" i="13"/>
  <c r="M76" i="13" s="1"/>
  <c r="I76" i="13"/>
  <c r="K76" i="13"/>
  <c r="O76" i="13"/>
  <c r="Q76" i="13"/>
  <c r="V76" i="13"/>
  <c r="G78" i="13"/>
  <c r="I78" i="13"/>
  <c r="K78" i="13"/>
  <c r="M78" i="13"/>
  <c r="O78" i="13"/>
  <c r="Q78" i="13"/>
  <c r="V78" i="13"/>
  <c r="G81" i="13"/>
  <c r="M81" i="13" s="1"/>
  <c r="I81" i="13"/>
  <c r="K81" i="13"/>
  <c r="O81" i="13"/>
  <c r="Q81" i="13"/>
  <c r="V81" i="13"/>
  <c r="G84" i="13"/>
  <c r="I84" i="13"/>
  <c r="K84" i="13"/>
  <c r="M84" i="13"/>
  <c r="O84" i="13"/>
  <c r="Q84" i="13"/>
  <c r="V84" i="13"/>
  <c r="G87" i="13"/>
  <c r="I87" i="13"/>
  <c r="K87" i="13"/>
  <c r="M87" i="13"/>
  <c r="O87" i="13"/>
  <c r="Q87" i="13"/>
  <c r="V87" i="13"/>
  <c r="G90" i="13"/>
  <c r="M90" i="13" s="1"/>
  <c r="I90" i="13"/>
  <c r="K90" i="13"/>
  <c r="O90" i="13"/>
  <c r="Q90" i="13"/>
  <c r="V90" i="13"/>
  <c r="G93" i="13"/>
  <c r="I93" i="13"/>
  <c r="K93" i="13"/>
  <c r="M93" i="13"/>
  <c r="O93" i="13"/>
  <c r="Q93" i="13"/>
  <c r="V93" i="13"/>
  <c r="G96" i="13"/>
  <c r="M96" i="13" s="1"/>
  <c r="I96" i="13"/>
  <c r="K96" i="13"/>
  <c r="O96" i="13"/>
  <c r="Q96" i="13"/>
  <c r="V96" i="13"/>
  <c r="G97" i="13"/>
  <c r="I97" i="13"/>
  <c r="K97" i="13"/>
  <c r="M97" i="13"/>
  <c r="O97" i="13"/>
  <c r="Q97" i="13"/>
  <c r="V97" i="13"/>
  <c r="G98" i="13"/>
  <c r="I98" i="13"/>
  <c r="K98" i="13"/>
  <c r="M98" i="13"/>
  <c r="O98" i="13"/>
  <c r="Q98" i="13"/>
  <c r="V98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2" i="13"/>
  <c r="M102" i="13" s="1"/>
  <c r="I102" i="13"/>
  <c r="K102" i="13"/>
  <c r="O102" i="13"/>
  <c r="Q102" i="13"/>
  <c r="V102" i="13"/>
  <c r="G104" i="13"/>
  <c r="I104" i="13"/>
  <c r="K104" i="13"/>
  <c r="M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I108" i="13"/>
  <c r="K108" i="13"/>
  <c r="M108" i="13"/>
  <c r="O108" i="13"/>
  <c r="Q108" i="13"/>
  <c r="V108" i="13"/>
  <c r="G110" i="13"/>
  <c r="I110" i="13"/>
  <c r="K110" i="13"/>
  <c r="M110" i="13"/>
  <c r="O110" i="13"/>
  <c r="Q110" i="13"/>
  <c r="V110" i="13"/>
  <c r="G112" i="13"/>
  <c r="M112" i="13" s="1"/>
  <c r="I112" i="13"/>
  <c r="K112" i="13"/>
  <c r="O112" i="13"/>
  <c r="Q112" i="13"/>
  <c r="V112" i="13"/>
  <c r="O114" i="13"/>
  <c r="G115" i="13"/>
  <c r="M115" i="13" s="1"/>
  <c r="M114" i="13" s="1"/>
  <c r="I115" i="13"/>
  <c r="I114" i="13" s="1"/>
  <c r="K115" i="13"/>
  <c r="O115" i="13"/>
  <c r="Q115" i="13"/>
  <c r="Q114" i="13" s="1"/>
  <c r="V115" i="13"/>
  <c r="G116" i="13"/>
  <c r="I116" i="13"/>
  <c r="K116" i="13"/>
  <c r="K114" i="13" s="1"/>
  <c r="M116" i="13"/>
  <c r="O116" i="13"/>
  <c r="Q116" i="13"/>
  <c r="V116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I119" i="13"/>
  <c r="K119" i="13"/>
  <c r="M119" i="13"/>
  <c r="O119" i="13"/>
  <c r="Q119" i="13"/>
  <c r="V119" i="13"/>
  <c r="V114" i="13" s="1"/>
  <c r="G121" i="13"/>
  <c r="G122" i="13"/>
  <c r="I122" i="13"/>
  <c r="K122" i="13"/>
  <c r="M122" i="13"/>
  <c r="O122" i="13"/>
  <c r="O121" i="13" s="1"/>
  <c r="Q122" i="13"/>
  <c r="Q121" i="13" s="1"/>
  <c r="V122" i="13"/>
  <c r="G123" i="13"/>
  <c r="M123" i="13" s="1"/>
  <c r="I123" i="13"/>
  <c r="K123" i="13"/>
  <c r="O123" i="13"/>
  <c r="Q123" i="13"/>
  <c r="V123" i="13"/>
  <c r="G124" i="13"/>
  <c r="I124" i="13"/>
  <c r="I121" i="13" s="1"/>
  <c r="K124" i="13"/>
  <c r="K121" i="13" s="1"/>
  <c r="M124" i="13"/>
  <c r="O124" i="13"/>
  <c r="Q124" i="13"/>
  <c r="V124" i="13"/>
  <c r="G125" i="13"/>
  <c r="I125" i="13"/>
  <c r="K125" i="13"/>
  <c r="M125" i="13"/>
  <c r="O125" i="13"/>
  <c r="Q125" i="13"/>
  <c r="V125" i="13"/>
  <c r="V121" i="13" s="1"/>
  <c r="G128" i="13"/>
  <c r="M128" i="13" s="1"/>
  <c r="I128" i="13"/>
  <c r="K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I131" i="13"/>
  <c r="K131" i="13"/>
  <c r="M131" i="13"/>
  <c r="O131" i="13"/>
  <c r="Q131" i="13"/>
  <c r="V131" i="13"/>
  <c r="G132" i="13"/>
  <c r="I132" i="13"/>
  <c r="K132" i="13"/>
  <c r="M132" i="13"/>
  <c r="O132" i="13"/>
  <c r="Q132" i="13"/>
  <c r="V132" i="13"/>
  <c r="G133" i="13"/>
  <c r="M133" i="13" s="1"/>
  <c r="I133" i="13"/>
  <c r="K133" i="13"/>
  <c r="O133" i="13"/>
  <c r="Q133" i="13"/>
  <c r="V133" i="13"/>
  <c r="G134" i="13"/>
  <c r="I134" i="13"/>
  <c r="K134" i="13"/>
  <c r="M134" i="13"/>
  <c r="O134" i="13"/>
  <c r="Q134" i="13"/>
  <c r="V134" i="13"/>
  <c r="G136" i="13"/>
  <c r="M136" i="13" s="1"/>
  <c r="I136" i="13"/>
  <c r="K136" i="13"/>
  <c r="O136" i="13"/>
  <c r="Q136" i="13"/>
  <c r="V136" i="13"/>
  <c r="G139" i="13"/>
  <c r="I139" i="13"/>
  <c r="K139" i="13"/>
  <c r="M139" i="13"/>
  <c r="O139" i="13"/>
  <c r="Q139" i="13"/>
  <c r="V139" i="13"/>
  <c r="G140" i="13"/>
  <c r="M140" i="13" s="1"/>
  <c r="I140" i="13"/>
  <c r="K140" i="13"/>
  <c r="O140" i="13"/>
  <c r="Q140" i="13"/>
  <c r="V140" i="13"/>
  <c r="G143" i="13"/>
  <c r="I143" i="13"/>
  <c r="K143" i="13"/>
  <c r="M143" i="13"/>
  <c r="O143" i="13"/>
  <c r="Q143" i="13"/>
  <c r="V143" i="13"/>
  <c r="G146" i="13"/>
  <c r="I146" i="13"/>
  <c r="K146" i="13"/>
  <c r="M146" i="13"/>
  <c r="O146" i="13"/>
  <c r="Q146" i="13"/>
  <c r="V146" i="13"/>
  <c r="G147" i="13"/>
  <c r="M147" i="13" s="1"/>
  <c r="I147" i="13"/>
  <c r="K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M149" i="13" s="1"/>
  <c r="I149" i="13"/>
  <c r="K149" i="13"/>
  <c r="O149" i="13"/>
  <c r="Q149" i="13"/>
  <c r="V149" i="13"/>
  <c r="G150" i="13"/>
  <c r="O150" i="13"/>
  <c r="G151" i="13"/>
  <c r="I151" i="13"/>
  <c r="K151" i="13"/>
  <c r="M151" i="13"/>
  <c r="O151" i="13"/>
  <c r="Q151" i="13"/>
  <c r="Q150" i="13" s="1"/>
  <c r="V151" i="13"/>
  <c r="G152" i="13"/>
  <c r="M152" i="13" s="1"/>
  <c r="I152" i="13"/>
  <c r="I150" i="13" s="1"/>
  <c r="K152" i="13"/>
  <c r="K150" i="13" s="1"/>
  <c r="O152" i="13"/>
  <c r="Q152" i="13"/>
  <c r="V152" i="13"/>
  <c r="G154" i="13"/>
  <c r="I154" i="13"/>
  <c r="K154" i="13"/>
  <c r="M154" i="13"/>
  <c r="O154" i="13"/>
  <c r="Q154" i="13"/>
  <c r="V154" i="13"/>
  <c r="V150" i="13" s="1"/>
  <c r="G155" i="13"/>
  <c r="M155" i="13" s="1"/>
  <c r="I155" i="13"/>
  <c r="K155" i="13"/>
  <c r="O155" i="13"/>
  <c r="Q155" i="13"/>
  <c r="V155" i="13"/>
  <c r="G156" i="13"/>
  <c r="I156" i="13"/>
  <c r="K156" i="13"/>
  <c r="M156" i="13"/>
  <c r="O156" i="13"/>
  <c r="Q156" i="13"/>
  <c r="V156" i="13"/>
  <c r="G158" i="13"/>
  <c r="M158" i="13" s="1"/>
  <c r="I158" i="13"/>
  <c r="K158" i="13"/>
  <c r="O158" i="13"/>
  <c r="Q158" i="13"/>
  <c r="V158" i="13"/>
  <c r="G159" i="13"/>
  <c r="I159" i="13"/>
  <c r="K159" i="13"/>
  <c r="M159" i="13"/>
  <c r="G160" i="13"/>
  <c r="I160" i="13"/>
  <c r="K160" i="13"/>
  <c r="M160" i="13"/>
  <c r="O160" i="13"/>
  <c r="O159" i="13" s="1"/>
  <c r="Q160" i="13"/>
  <c r="Q159" i="13" s="1"/>
  <c r="V160" i="13"/>
  <c r="V159" i="13" s="1"/>
  <c r="G161" i="13"/>
  <c r="I161" i="13"/>
  <c r="G162" i="13"/>
  <c r="I162" i="13"/>
  <c r="K162" i="13"/>
  <c r="K161" i="13" s="1"/>
  <c r="M162" i="13"/>
  <c r="M161" i="13" s="1"/>
  <c r="O162" i="13"/>
  <c r="O161" i="13" s="1"/>
  <c r="Q162" i="13"/>
  <c r="Q161" i="13" s="1"/>
  <c r="V162" i="13"/>
  <c r="V161" i="13" s="1"/>
  <c r="G164" i="13"/>
  <c r="M164" i="13" s="1"/>
  <c r="I164" i="13"/>
  <c r="K164" i="13"/>
  <c r="O164" i="13"/>
  <c r="Q164" i="13"/>
  <c r="V164" i="13"/>
  <c r="G165" i="13"/>
  <c r="I165" i="13"/>
  <c r="K165" i="13"/>
  <c r="M165" i="13"/>
  <c r="O165" i="13"/>
  <c r="Q165" i="13"/>
  <c r="V165" i="13"/>
  <c r="AE167" i="13"/>
  <c r="G20" i="12"/>
  <c r="BA18" i="12"/>
  <c r="BA10" i="12"/>
  <c r="G8" i="12"/>
  <c r="G9" i="12"/>
  <c r="M9" i="12" s="1"/>
  <c r="I9" i="12"/>
  <c r="I8" i="12" s="1"/>
  <c r="K9" i="12"/>
  <c r="K8" i="12" s="1"/>
  <c r="O9" i="12"/>
  <c r="Q9" i="12"/>
  <c r="Q8" i="12" s="1"/>
  <c r="V9" i="12"/>
  <c r="G11" i="12"/>
  <c r="I11" i="12"/>
  <c r="K11" i="12"/>
  <c r="M11" i="12"/>
  <c r="O11" i="12"/>
  <c r="O8" i="12" s="1"/>
  <c r="Q11" i="12"/>
  <c r="V11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6" i="12"/>
  <c r="O16" i="12"/>
  <c r="Q16" i="12"/>
  <c r="V16" i="12"/>
  <c r="G17" i="12"/>
  <c r="I17" i="12"/>
  <c r="I16" i="12" s="1"/>
  <c r="K17" i="12"/>
  <c r="K16" i="12" s="1"/>
  <c r="M17" i="12"/>
  <c r="M16" i="12" s="1"/>
  <c r="O17" i="12"/>
  <c r="Q17" i="12"/>
  <c r="V17" i="12"/>
  <c r="AE20" i="12"/>
  <c r="I20" i="1"/>
  <c r="I19" i="1"/>
  <c r="I18" i="1"/>
  <c r="I17" i="1"/>
  <c r="I16" i="1"/>
  <c r="I62" i="1"/>
  <c r="J61" i="1" s="1"/>
  <c r="F46" i="1"/>
  <c r="G23" i="1" s="1"/>
  <c r="G46" i="1"/>
  <c r="G25" i="1" s="1"/>
  <c r="A25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59" i="1" l="1"/>
  <c r="J58" i="1"/>
  <c r="J53" i="1"/>
  <c r="J55" i="1"/>
  <c r="J56" i="1"/>
  <c r="J57" i="1"/>
  <c r="J60" i="1"/>
  <c r="J54" i="1"/>
  <c r="A26" i="1"/>
  <c r="G26" i="1"/>
  <c r="A23" i="1"/>
  <c r="G28" i="1"/>
  <c r="AF11" i="14"/>
  <c r="M121" i="13"/>
  <c r="M150" i="13"/>
  <c r="G114" i="13"/>
  <c r="AF167" i="13"/>
  <c r="M13" i="13"/>
  <c r="M8" i="13" s="1"/>
  <c r="M71" i="13"/>
  <c r="M67" i="13" s="1"/>
  <c r="M8" i="12"/>
  <c r="AF20" i="12"/>
  <c r="I21" i="1"/>
  <c r="J43" i="1"/>
  <c r="J42" i="1"/>
  <c r="J39" i="1"/>
  <c r="J46" i="1" s="1"/>
  <c r="J41" i="1"/>
  <c r="J45" i="1"/>
  <c r="J40" i="1"/>
  <c r="J44" i="1"/>
  <c r="H46" i="1"/>
  <c r="J62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D34E991-A0D5-457E-81A6-8E6A4E8FCB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05142C4-AB3A-4018-BD54-AFA51B314E7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77B28CDA-57A4-4DF8-80CB-CB2FA84374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89E1E0C-3438-437D-BE55-AFE0A048A9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879B852-17F3-4090-8209-C937E48511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301430-1518-4492-AE8A-2CD1F35F3B6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<sst xmlns="http://schemas.openxmlformats.org/spreadsheetml/2006/main" count="1163" uniqueCount="369">
  <si>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</si>
  <si>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</si>
  <si>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</si>
  <si>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</si>
  <si>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</si>
  <si>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</si>
  <si>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</si>
  <si>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</si>
  <si>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</si>
  <si>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</si>
  <si>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</si>
  <si>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</si>
  <si>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</si>
  <si>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</si>
  <si>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</si>
  <si>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</si>
  <si>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</si>
  <si>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</si>
  <si>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</si>
  <si>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</si>
  <si>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</si>
  <si>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</si>
  <si>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</si>
  <si>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</si>
  <si>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</si>
  <si>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</si>
  <si>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</si>
  <si>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</si>
  <si>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</si>
  <si>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</si>
  <si>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</si>
  <si>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</si>
  <si>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</si>
  <si>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</si>
  <si>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</si>
  <si>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</si>
  <si>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</si>
  <si>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</si>
  <si>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</si>
  <si>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</si>
  <si>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</si>
  <si>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</si>
  <si>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</si>
  <si>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A171-2023</t>
  </si>
  <si>
    <t>Parkoviště na ul. Vančurova "Podélné stání"</t>
  </si>
  <si>
    <t>Stavba</t>
  </si>
  <si>
    <t>00</t>
  </si>
  <si>
    <t>Vedlejší a ostatní náklady</t>
  </si>
  <si>
    <t>SO 101</t>
  </si>
  <si>
    <t>Komunikace a zpevněné plochy</t>
  </si>
  <si>
    <t>SO 801</t>
  </si>
  <si>
    <t>Sadové úpravy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</si>
  <si>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</si>
  <si>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</si>
  <si>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</si>
  <si>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</si>
  <si>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</si>
  <si>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</si>
  <si>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</si>
  <si>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</si>
  <si>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</si>
  <si>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</si>
  <si>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</si>
  <si>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</si>
  <si>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</si>
  <si>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</si>
  <si>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</si>
  <si>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</si>
  <si>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</si>
  <si>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</si>
  <si>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</si>
  <si>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</si>
  <si>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</si>
  <si>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</si>
  <si>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</si>
  <si>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</si>
  <si>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</si>
  <si>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</si>
  <si>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</si>
  <si>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</si>
  <si>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</si>
  <si>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</si>
  <si>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</si>
  <si>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</si>
  <si>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</si>
  <si>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</si>
  <si>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</si>
  <si>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</si>
  <si>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</si>
  <si>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</si>
  <si>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</si>
  <si>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</si>
  <si>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</si>
  <si>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</si>
  <si>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</si>
  <si>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</si>
  <si>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</si>
  <si>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</si>
  <si>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</si>
  <si>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</si>
  <si>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</si>
  <si>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</si>
  <si>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</si>
  <si>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</si>
  <si>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</si>
  <si>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RTS 23/ I</t>
  </si>
  <si>
    <t>Indiv</t>
  </si>
  <si>
    <t>VRN</t>
  </si>
  <si>
    <t>Běžná</t>
  </si>
  <si>
    <t>POL99_8</t>
  </si>
  <si>
    <t>Zaměření a vytýčení stávajících inženýrských sítí v místě stavby z hlediska jejich ochrany při provádění stavby.</t>
  </si>
  <si>
    <t>POP</t>
  </si>
  <si>
    <t>00511 R</t>
  </si>
  <si>
    <t xml:space="preserve">Geodetické práce </t>
  </si>
  <si>
    <t>005124010R</t>
  </si>
  <si>
    <t>Koordinační a kompletační činnost</t>
  </si>
  <si>
    <t>POL99_0</t>
  </si>
  <si>
    <t>Koordinace stavebních a technologických dodávek stavby.</t>
  </si>
  <si>
    <t>Kompletační činnost ( zkoušky, revize, fotodokumentace, dokumentace skutečného provedení aj...)</t>
  </si>
  <si>
    <t>VN001</t>
  </si>
  <si>
    <t>Ochrana inženýrských sítí dle vyjádření správců sítí</t>
  </si>
  <si>
    <t>soub</t>
  </si>
  <si>
    <t>Vlastní</t>
  </si>
  <si>
    <t>005121 R</t>
  </si>
  <si>
    <t>Zařízení staveniště</t>
  </si>
  <si>
    <t>Veškeré náklady spojené s vybudováním, provozem a odstraněním zařízení staveniště, provizorní dopravní značení.</t>
  </si>
  <si>
    <t>SUM</t>
  </si>
  <si>
    <t>Poznámky uchazeče k zadání</t>
  </si>
  <si>
    <t>POPUZIV</t>
  </si>
  <si>
    <t>END</t>
  </si>
  <si>
    <t>112201104R00</t>
  </si>
  <si>
    <t>Odstranění pařezů pod úrovní</t>
  </si>
  <si>
    <t>kus</t>
  </si>
  <si>
    <t>Práce</t>
  </si>
  <si>
    <t>POL1_</t>
  </si>
  <si>
    <t>113106231R00</t>
  </si>
  <si>
    <t>Rozebrání dlažeb ze zámkové dlažby v kamenivu</t>
  </si>
  <si>
    <t>m2</t>
  </si>
  <si>
    <t>153</t>
  </si>
  <si>
    <t>VV</t>
  </si>
  <si>
    <t>předláždění : 2</t>
  </si>
  <si>
    <t>113107530R00</t>
  </si>
  <si>
    <t>Odstranění podkladu pl. 50 m2,kam.drcené tl.30 cm</t>
  </si>
  <si>
    <t>(80% z bourané asfaltové plochy) : 76*0,8</t>
  </si>
  <si>
    <t>113107623R00</t>
  </si>
  <si>
    <t>Odstranění podkladu nad 50 m2,kam.drcené tl.23 cm</t>
  </si>
  <si>
    <t>(80% z bourané dlážděné plochy) : 153*0,8</t>
  </si>
  <si>
    <t>113108311R00</t>
  </si>
  <si>
    <t>Odstranění asfaltové vrstvy pl. do 50 m2, tl.11 cm</t>
  </si>
  <si>
    <t>ACO 4 cm + ACP 7 cm : 76</t>
  </si>
  <si>
    <t>121101103R00</t>
  </si>
  <si>
    <t>Sejmutí ornice s přemístěním přes 100 do 250 m</t>
  </si>
  <si>
    <t>m3</t>
  </si>
  <si>
    <t>141*0,15</t>
  </si>
  <si>
    <t>122201101R00</t>
  </si>
  <si>
    <t>Odkopávky nezapažené v hor. 3 do 100 m3</t>
  </si>
  <si>
    <t>30</t>
  </si>
  <si>
    <t>sanace podloží : 70*0,5</t>
  </si>
  <si>
    <t>122201109R00</t>
  </si>
  <si>
    <t>Příplatek za lepivost - odkopávky v hor. 3</t>
  </si>
  <si>
    <t>139601103R00</t>
  </si>
  <si>
    <t>Ruční odkop podkladních vrstev z kameniva</t>
  </si>
  <si>
    <t>ŠD 30 cm (20% z bourané asfaltové plochy) : 76*0,2*0,3</t>
  </si>
  <si>
    <t>ŠD 23 cm (20% z bourané dlážděné plochy) : 153*0,2*0,23</t>
  </si>
  <si>
    <t>162301101R00</t>
  </si>
  <si>
    <t>Vodorovné přemístění výkopku z hor.1-4 do 500 m</t>
  </si>
  <si>
    <t>ornice na meziskládku : 60*0,15</t>
  </si>
  <si>
    <t>ornice z meziskládky : 60*0,15</t>
  </si>
  <si>
    <t>162701105R00</t>
  </si>
  <si>
    <t>Vodorovné přemístění výkopku z hor.1-4 do 10000 m</t>
  </si>
  <si>
    <t>ornice : 21,15-9</t>
  </si>
  <si>
    <t>kamenivo : 11,598</t>
  </si>
  <si>
    <t>zemina : 30</t>
  </si>
  <si>
    <t>35</t>
  </si>
  <si>
    <t>162701109R00</t>
  </si>
  <si>
    <t>Příplatek k vod. přemístění hor.1-4 za další 1 km</t>
  </si>
  <si>
    <t>ornice : 12,15*5</t>
  </si>
  <si>
    <t>kamenivo : 11,598*5</t>
  </si>
  <si>
    <t>zemina : 30*5</t>
  </si>
  <si>
    <t>35*5</t>
  </si>
  <si>
    <t>162201203R00</t>
  </si>
  <si>
    <t>Vodorovné přemíst.výkopku, bourané zpevněné plochy, do 10m</t>
  </si>
  <si>
    <t>162301424R00</t>
  </si>
  <si>
    <t>Vodorovné přemístění pařezů do 5000 m</t>
  </si>
  <si>
    <t>162301924R00</t>
  </si>
  <si>
    <t xml:space="preserve">Příplatek za dalších 5000m - pařezy </t>
  </si>
  <si>
    <t>2*2</t>
  </si>
  <si>
    <t>162702199R00</t>
  </si>
  <si>
    <t>Poplatek za skládku</t>
  </si>
  <si>
    <t>12,15</t>
  </si>
  <si>
    <t>11,598</t>
  </si>
  <si>
    <t>167101101R00</t>
  </si>
  <si>
    <t>Nakládání výkopku z hor. 1 ÷ 4 v množství do 100 m3</t>
  </si>
  <si>
    <t>167101201R00</t>
  </si>
  <si>
    <t>Nakládání bourané zpevněné plochy - ručně</t>
  </si>
  <si>
    <t>182001122R00</t>
  </si>
  <si>
    <t>Plošná úprava terénu, nerovnosti do 15 cm svah 1:2</t>
  </si>
  <si>
    <t>182001132R00</t>
  </si>
  <si>
    <t>Plošná úprava terénu, nerovnosti do 20 cm svah 1:2</t>
  </si>
  <si>
    <t>182301122R00</t>
  </si>
  <si>
    <t>Rozprostření ornice, svah, tl. 10-15 cm, do 500 m2</t>
  </si>
  <si>
    <t>184807111R00</t>
  </si>
  <si>
    <t>Ochrana stromu bedněním - zřízení</t>
  </si>
  <si>
    <t>Včetně řeziva.</t>
  </si>
  <si>
    <t>1 strom : 2</t>
  </si>
  <si>
    <t>184807112R00</t>
  </si>
  <si>
    <t>Ochrana stromu bedněním - odstranění</t>
  </si>
  <si>
    <t>215901101R00</t>
  </si>
  <si>
    <t xml:space="preserve">Zhutnění podloží z hornin nesoudržných </t>
  </si>
  <si>
    <t>70*2</t>
  </si>
  <si>
    <t>1-001.RXX</t>
  </si>
  <si>
    <t>Zkouška hutnění</t>
  </si>
  <si>
    <t>1-002.RXX</t>
  </si>
  <si>
    <t>Likvidace pařezů</t>
  </si>
  <si>
    <t>111200001RA0</t>
  </si>
  <si>
    <t>Odstranění kořenů po keřích odvozu a likvidace</t>
  </si>
  <si>
    <t>Součtová</t>
  </si>
  <si>
    <t>Agregovaná položka</t>
  </si>
  <si>
    <t>POL2_</t>
  </si>
  <si>
    <t>180400021RA0</t>
  </si>
  <si>
    <t>Založení trávníku parkového, svah, s dodáním osiva</t>
  </si>
  <si>
    <t>289971211R00</t>
  </si>
  <si>
    <t>Zřízení vrstvy z geotextilie sklon do 1:5 š.do 3 m</t>
  </si>
  <si>
    <t>sanace podloží : 70</t>
  </si>
  <si>
    <t>457621412R00</t>
  </si>
  <si>
    <t>Těsnění z asfaltobet. úprava spár zálivkou 2 kg/m</t>
  </si>
  <si>
    <t>m</t>
  </si>
  <si>
    <t>564112225R00</t>
  </si>
  <si>
    <t>Podklad z bet.recyklátu po zhutn.tl.25 cm</t>
  </si>
  <si>
    <t>sanace podloží : 70*2</t>
  </si>
  <si>
    <t>564851111R00</t>
  </si>
  <si>
    <t>Podklad ze štěrkodrti po zhutnění tloušťky 15 cm</t>
  </si>
  <si>
    <t>chodník : 134</t>
  </si>
  <si>
    <t>asfaltová vozovka : 15*2</t>
  </si>
  <si>
    <t>564871111R00</t>
  </si>
  <si>
    <t>Podklad ze štěrkodrti po zhutnění tloušťky 25 cm</t>
  </si>
  <si>
    <t>parkovací stání : 68</t>
  </si>
  <si>
    <t>565151111RT3</t>
  </si>
  <si>
    <t>Podklad z obal kam.ACP 16+,do 3 m,tl. 7 cm plochy do 100 m2</t>
  </si>
  <si>
    <t>15</t>
  </si>
  <si>
    <t>opravný pruh : 73</t>
  </si>
  <si>
    <t>573111124R00</t>
  </si>
  <si>
    <t>Postřik infiltrační, množství zbytkového asfaltového pojiva 1,00 kg/m2</t>
  </si>
  <si>
    <t>573231123R00</t>
  </si>
  <si>
    <t>Postřik spojovací, množství zbytkového asfaltu 0,3 kg/m2</t>
  </si>
  <si>
    <t>577131111RT3</t>
  </si>
  <si>
    <t>Beton asfalt. ACO 11+, š. do 3 m, tl. 4 cm plochy do 100 m2</t>
  </si>
  <si>
    <t>596215021R00</t>
  </si>
  <si>
    <t>Kladení zámkové dlažby tl. 6 cm do drtě tl. 4 cm</t>
  </si>
  <si>
    <t>596215040R00</t>
  </si>
  <si>
    <t>Kladení zámkové dlažby tl. 8 cm do drtě tl. 4 cm</t>
  </si>
  <si>
    <t>68</t>
  </si>
  <si>
    <t>596291111R00</t>
  </si>
  <si>
    <t>Řezání zámkové dlažby tl. 60 mm</t>
  </si>
  <si>
    <t>596291113R00</t>
  </si>
  <si>
    <t xml:space="preserve">Řezání zámkové dlažby tl. 80 mm </t>
  </si>
  <si>
    <t>596921113R00</t>
  </si>
  <si>
    <t>Kladení bet.veget. dlaždic tl. 8 cm,lože 40 mm,pl.do 500 m2</t>
  </si>
  <si>
    <t>596921191R00</t>
  </si>
  <si>
    <t>Příplatek za výpl.spár veg.bet.dlaždic,bez dodávky</t>
  </si>
  <si>
    <t>460030081RT3</t>
  </si>
  <si>
    <t>Řezání spáry v asfaltu nebo betonu v tloušťce vrstvy do 8-10 cm</t>
  </si>
  <si>
    <t>58333712R</t>
  </si>
  <si>
    <t>Kačírek praný 4/8 mm</t>
  </si>
  <si>
    <t>t</t>
  </si>
  <si>
    <t>SPCM</t>
  </si>
  <si>
    <t>Specifikace</t>
  </si>
  <si>
    <t>POL3_</t>
  </si>
  <si>
    <t>3,3*1,9</t>
  </si>
  <si>
    <t>59245020R</t>
  </si>
  <si>
    <t>Dlažba betonová skladebná tl. 60 mm přírodní</t>
  </si>
  <si>
    <t>131*1,07</t>
  </si>
  <si>
    <t>59245031R</t>
  </si>
  <si>
    <t>Dlažba betonová skladebná tl. 80 mm červená</t>
  </si>
  <si>
    <t>1*1,07</t>
  </si>
  <si>
    <t>592451151R</t>
  </si>
  <si>
    <t>Dlažba betonová skladebná slepecká tl. 60 mm červená dlažba pro nevidomé</t>
  </si>
  <si>
    <t>3*1,07</t>
  </si>
  <si>
    <t>592452561R</t>
  </si>
  <si>
    <t>Dlažba betonová distanční tl. 8 cm</t>
  </si>
  <si>
    <t>68*1,07</t>
  </si>
  <si>
    <t>69365043R</t>
  </si>
  <si>
    <t xml:space="preserve">Geotextilie netkaná 400g/m2 </t>
  </si>
  <si>
    <t>70*1,2</t>
  </si>
  <si>
    <t>8-001RXX</t>
  </si>
  <si>
    <t>D+M dělená plastová chánička vč. rezervního prostupu</t>
  </si>
  <si>
    <t>894411020RBY</t>
  </si>
  <si>
    <t>Vpusť uliční z dílců,s kal.košem,s výtokem mříž litina 500x500 40 t</t>
  </si>
  <si>
    <t>899431111RXX</t>
  </si>
  <si>
    <t>Výšková úprava šoupátka</t>
  </si>
  <si>
    <t>899431111RXY</t>
  </si>
  <si>
    <t>Výšková úprava hydrantu</t>
  </si>
  <si>
    <t>831350113RAB</t>
  </si>
  <si>
    <t>Kanalizační přípojka z trub PVC, D 160 mm vč. kolen (celkem 1 kus) vč. zemních prací</t>
  </si>
  <si>
    <t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tvarovek, zkoušku těsnosti potrubí, obsyp potrubí z kameniva 4-8 mm, dosyp rýhy výkopkem se zhutněním, pažení.</t>
  </si>
  <si>
    <t>914001121RT6</t>
  </si>
  <si>
    <t>Osaz.svislé dopr.značky a sloupku,Al patka, základ včetně dodávky sloupku a patky</t>
  </si>
  <si>
    <t>914001125R00</t>
  </si>
  <si>
    <t>Osazení svislé dopr.značky na sloupek</t>
  </si>
  <si>
    <t>916661111RT5</t>
  </si>
  <si>
    <t>Osazení park. obrubníků do lože z C 12/15 s opěrou včetně obrubníku 80x200x1000 mm</t>
  </si>
  <si>
    <t>917862111R00</t>
  </si>
  <si>
    <t>Osazení stojat. obrub.bet. s opěrou,lože z C 12/15</t>
  </si>
  <si>
    <t>nájezdové : 5</t>
  </si>
  <si>
    <t>přechodové : 2+2</t>
  </si>
  <si>
    <t>917862111RT5</t>
  </si>
  <si>
    <t>Osazení stojat. obrub.bet. s opěrou,lože z C 12/15 včetně obrubníku ABO 100/10/25</t>
  </si>
  <si>
    <t>917862111RT7</t>
  </si>
  <si>
    <t>Osazení stojat. obrub.bet. s opěrou,lože z C 12/15 včetně obrubníku ABO 2 - 15 100/15/25</t>
  </si>
  <si>
    <t>91-001.RXX</t>
  </si>
  <si>
    <t>D+M vodorovné dopravní značení - pruh š. 125 mm</t>
  </si>
  <si>
    <t>91-003.RXX</t>
  </si>
  <si>
    <t>D+M vodorovné dopravní značení - nástřik bílé barvy - ZTP</t>
  </si>
  <si>
    <t>40444979.AR</t>
  </si>
  <si>
    <t xml:space="preserve">Značka uprav přednost P3 </t>
  </si>
  <si>
    <t>40444984.AR</t>
  </si>
  <si>
    <t xml:space="preserve">Značka uprav přednost P4 </t>
  </si>
  <si>
    <t>40445020.AR</t>
  </si>
  <si>
    <t xml:space="preserve">Značka doprav zákazová B1-B34 </t>
  </si>
  <si>
    <t>B29 : 2</t>
  </si>
  <si>
    <t>40445050.AR</t>
  </si>
  <si>
    <t>Značka dopr inf IP</t>
  </si>
  <si>
    <t>IP 11b : 1</t>
  </si>
  <si>
    <t>IP 12 : 3</t>
  </si>
  <si>
    <t>40445141.AR</t>
  </si>
  <si>
    <t>Značka dopr dodat E1</t>
  </si>
  <si>
    <t>40445157.AR</t>
  </si>
  <si>
    <t xml:space="preserve">Značka dopr dodat E 8a,b,c </t>
  </si>
  <si>
    <t>E 8a : 1</t>
  </si>
  <si>
    <t>E 8c : 1</t>
  </si>
  <si>
    <t>40445159.AR</t>
  </si>
  <si>
    <t xml:space="preserve">Značka dopr dodat E 8d-e </t>
  </si>
  <si>
    <t>E 8d : 2</t>
  </si>
  <si>
    <t>E 8e : 1</t>
  </si>
  <si>
    <t>40445161.AR</t>
  </si>
  <si>
    <t>Značka dopr dodat E 13</t>
  </si>
  <si>
    <t>59217480R</t>
  </si>
  <si>
    <t>Obrubník silniční přechodový L výška 150 - 250 mm, 1000 x 150 mm šedý</t>
  </si>
  <si>
    <t>59217481R</t>
  </si>
  <si>
    <t>Obrubník silniční přechodový P výška 150 - 250 mm, 1000 x 150 mm šedý</t>
  </si>
  <si>
    <t>59217490R</t>
  </si>
  <si>
    <t xml:space="preserve">Obrubník silniční nájezdový 150 x 150 x 1000 mm </t>
  </si>
  <si>
    <t>113202111R00</t>
  </si>
  <si>
    <t>Vytrhání obrub obrubníků silničních</t>
  </si>
  <si>
    <t>961044111R00</t>
  </si>
  <si>
    <t>Bourání kcí z betonu prostého</t>
  </si>
  <si>
    <t>uliční vpust vč. poklopu : 0,5</t>
  </si>
  <si>
    <t>966006211R00</t>
  </si>
  <si>
    <t>Odstranění doprav. značky ze sloupů nebo konzolí</t>
  </si>
  <si>
    <t>966006215R00</t>
  </si>
  <si>
    <t>Odstranění  sloupků dopravních značek a patek</t>
  </si>
  <si>
    <t>979054441R00</t>
  </si>
  <si>
    <t>Očištění vybour. dlaždic s výplní kamen. těženým</t>
  </si>
  <si>
    <t>96-001.RXX</t>
  </si>
  <si>
    <t>Odstranění vodorovného dopravního značení š. 125 mm</t>
  </si>
  <si>
    <t>998223011R00</t>
  </si>
  <si>
    <t>Přesun hmot, pozemní komunikace, kryt dlážděný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</si>
  <si>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</si>
  <si>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</si>
  <si>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</si>
  <si>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</si>
  <si>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</si>
  <si>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</si>
  <si>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</si>
  <si>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</si>
  <si>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</si>
  <si>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</si>
  <si>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 xml:space="preserve">Poplatek za uložení suti - směs </t>
  </si>
  <si>
    <t>Sadové úpravy viz samostatný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</si>
</sst>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19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21" t="s">
        <v>40</v>
      </c>
    </row>
    <row r="2" spans="1:7" ht="57.75" customHeight="1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29" zoomScaleNormal="100" zoomScaleSheetLayoutView="75" workbookViewId="0">
      <selection activeCell="M45" sqref="M45"/>
    </sheetView>
  </sheetViews>
  <sheetFormatPr baseColWidth="10" defaultColWidth="9" defaultRowHeight="13"/>
  <cols>
    <col min="1" max="1" width="8.33203125" hidden="1" customWidth="1"/>
    <col min="2" max="2" width="13.33203125" customWidth="1"/>
    <col min="3" max="3" width="7.332031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>
      <c r="A2" s="2"/>
      <c r="B2" s="76" t="s">
        <v>24</v>
      </c>
      <c r="C2" s="77"/>
      <c r="D2" s="78" t="s">
        <v>43</v>
      </c>
      <c r="E2" s="230" t="s">
        <v>44</v>
      </c>
      <c r="F2" s="231"/>
      <c r="G2" s="231"/>
      <c r="H2" s="231"/>
      <c r="I2" s="231"/>
      <c r="J2" s="232"/>
      <c r="O2" s="1"/>
    </row>
    <row r="3" spans="1:15" ht="27" hidden="1" customHeight="1">
      <c r="A3" s="2"/>
      <c r="B3" s="79"/>
      <c r="C3" s="77"/>
      <c r="D3" s="80"/>
      <c r="E3" s="233"/>
      <c r="F3" s="234"/>
      <c r="G3" s="234"/>
      <c r="H3" s="234"/>
      <c r="I3" s="234"/>
      <c r="J3" s="235"/>
    </row>
    <row r="4" spans="1:15" ht="23.25" customHeight="1">
      <c r="A4" s="2"/>
      <c r="B4" s="81"/>
      <c r="C4" s="82"/>
      <c r="D4" s="83"/>
      <c r="E4" s="214"/>
      <c r="F4" s="214"/>
      <c r="G4" s="214"/>
      <c r="H4" s="214"/>
      <c r="I4" s="214"/>
      <c r="J4" s="215"/>
    </row>
    <row r="5" spans="1:15" ht="24" customHeight="1">
      <c r="A5" s="2"/>
      <c r="B5" s="31" t="s">
        <v>23</v>
      </c>
      <c r="D5" s="218"/>
      <c r="E5" s="219"/>
      <c r="F5" s="219"/>
      <c r="G5" s="219"/>
      <c r="H5" s="18" t="s">
        <v>42</v>
      </c>
      <c r="I5" s="22"/>
      <c r="J5" s="8"/>
    </row>
    <row r="6" spans="1:15" ht="15.75" customHeight="1">
      <c r="A6" s="2"/>
      <c r="B6" s="28"/>
      <c r="C6" s="55"/>
      <c r="D6" s="220"/>
      <c r="E6" s="221"/>
      <c r="F6" s="221"/>
      <c r="G6" s="221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37"/>
      <c r="E11" s="237"/>
      <c r="F11" s="237"/>
      <c r="G11" s="237"/>
      <c r="H11" s="18" t="s">
        <v>42</v>
      </c>
      <c r="I11" s="84"/>
      <c r="J11" s="8"/>
    </row>
    <row r="12" spans="1:15" ht="15.75" customHeight="1">
      <c r="A12" s="2"/>
      <c r="B12" s="28"/>
      <c r="C12" s="55"/>
      <c r="D12" s="213"/>
      <c r="E12" s="213"/>
      <c r="F12" s="213"/>
      <c r="G12" s="213"/>
      <c r="H12" s="18" t="s">
        <v>36</v>
      </c>
      <c r="I12" s="84"/>
      <c r="J12" s="8"/>
    </row>
    <row r="13" spans="1:15" ht="15.75" customHeight="1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>
      <c r="A16" s="138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SUMIF(F53:F61,A16,I53:I61)+SUMIF(F53:F61,"PSU",I53:I61)</f>
        <v>0</v>
      </c>
      <c r="J16" s="204"/>
    </row>
    <row r="17" spans="1:10" ht="23.25" customHeight="1">
      <c r="A17" s="138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SUMIF(F53:F61,A17,I53:I61)</f>
        <v>0</v>
      </c>
      <c r="J17" s="204"/>
    </row>
    <row r="18" spans="1:10" ht="23.25" customHeight="1">
      <c r="A18" s="138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SUMIF(F53:F61,A18,I53:I61)</f>
        <v>0</v>
      </c>
      <c r="J18" s="204"/>
    </row>
    <row r="19" spans="1:10" ht="23.25" customHeight="1">
      <c r="A19" s="138" t="s">
        <v>71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SUMIF(F53:F61,A19,I53:I61)</f>
        <v>0</v>
      </c>
      <c r="J19" s="204"/>
    </row>
    <row r="20" spans="1:10" ht="23.25" customHeight="1">
      <c r="A20" s="138" t="s">
        <v>72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SUMIF(F53:F61,A20,I53:I61)</f>
        <v>0</v>
      </c>
      <c r="J20" s="204"/>
    </row>
    <row r="21" spans="1:10" ht="23.25" customHeight="1">
      <c r="A21" s="2"/>
      <c r="B21" s="48" t="s">
        <v>31</v>
      </c>
      <c r="C21" s="64"/>
      <c r="D21" s="65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>
      <c r="A28" s="2"/>
      <c r="B28" s="111" t="s">
        <v>25</v>
      </c>
      <c r="C28" s="112"/>
      <c r="D28" s="112"/>
      <c r="E28" s="113"/>
      <c r="F28" s="114"/>
      <c r="G28" s="208">
        <f>ZakladDPHSniVypocet+ZakladDPHZaklVypocet</f>
        <v>0</v>
      </c>
      <c r="H28" s="208"/>
      <c r="I28" s="208"/>
      <c r="J28" s="115" t="str">
        <f t="shared" si="0"/>
        <v>CZK</v>
      </c>
    </row>
    <row r="29" spans="1:10" ht="27.75" customHeight="1" thickBot="1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7">
        <f>A27</f>
        <v>0</v>
      </c>
      <c r="H29" s="207"/>
      <c r="I29" s="207"/>
      <c r="J29" s="118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193"/>
      <c r="D39" s="193"/>
      <c r="E39" s="193"/>
      <c r="F39" s="98">
        <f>'00 00 Naklady'!AE20+'SO 101 SO 101 Pol'!AE167+'SO 801 SO 801 Pol'!AE11</f>
        <v>0</v>
      </c>
      <c r="G39" s="99">
        <f>'00 00 Naklady'!AF20+'SO 101 SO 101 Pol'!AF167+'SO 801 SO 801 Pol'!AF11</f>
        <v>0</v>
      </c>
      <c r="H39" s="100">
        <f t="shared" ref="H39:H45" si="1">(F39*SazbaDPH1/100)+(G39*SazbaDPH2/100)</f>
        <v>0</v>
      </c>
      <c r="I39" s="100">
        <f t="shared" ref="I39:I45" si="2">F39+G39+H39</f>
        <v>0</v>
      </c>
      <c r="J39" s="101" t="str">
        <f t="shared" ref="J39:J45" si="3">IF(_xlfn.SINGLE(CenaCelkemVypocet)=0,"",I39/_xlfn.SINGLE(CenaCelkemVypocet)*100)</f>
        <v/>
      </c>
    </row>
    <row r="40" spans="1:10" ht="25.5" customHeight="1">
      <c r="A40" s="87">
        <v>2</v>
      </c>
      <c r="B40" s="102" t="s">
        <v>46</v>
      </c>
      <c r="C40" s="192" t="s">
        <v>47</v>
      </c>
      <c r="D40" s="192"/>
      <c r="E40" s="192"/>
      <c r="F40" s="103">
        <f>'00 00 Naklady'!AE20</f>
        <v>0</v>
      </c>
      <c r="G40" s="104">
        <f>'00 00 Naklady'!AF20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>
      <c r="A41" s="87">
        <v>3</v>
      </c>
      <c r="B41" s="106" t="s">
        <v>46</v>
      </c>
      <c r="C41" s="193" t="s">
        <v>47</v>
      </c>
      <c r="D41" s="193"/>
      <c r="E41" s="193"/>
      <c r="F41" s="107">
        <f>'00 00 Naklady'!AE20</f>
        <v>0</v>
      </c>
      <c r="G41" s="100">
        <f>'00 00 Naklady'!AF20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>
      <c r="A42" s="87">
        <v>2</v>
      </c>
      <c r="B42" s="102" t="s">
        <v>48</v>
      </c>
      <c r="C42" s="192" t="s">
        <v>49</v>
      </c>
      <c r="D42" s="192"/>
      <c r="E42" s="192"/>
      <c r="F42" s="103">
        <f>'SO 101 SO 101 Pol'!AE167</f>
        <v>0</v>
      </c>
      <c r="G42" s="104">
        <f>'SO 101 SO 101 Pol'!AF167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>
      <c r="A43" s="87">
        <v>3</v>
      </c>
      <c r="B43" s="106" t="s">
        <v>48</v>
      </c>
      <c r="C43" s="193" t="s">
        <v>49</v>
      </c>
      <c r="D43" s="193"/>
      <c r="E43" s="193"/>
      <c r="F43" s="107">
        <f>'SO 101 SO 101 Pol'!AE167</f>
        <v>0</v>
      </c>
      <c r="G43" s="100">
        <f>'SO 101 SO 101 Pol'!AF167</f>
        <v>0</v>
      </c>
      <c r="H43" s="100">
        <f>(F43*SazbaDPH1/100)+(G43*SazbaDPH2/100)</f>
        <v>0</v>
      </c>
      <c r="I43" s="100">
        <f t="shared" si="2"/>
        <v>0</v>
      </c>
      <c r="J43" s="101" t="str">
        <f t="shared" si="3"/>
        <v/>
      </c>
    </row>
    <row r="44" spans="1:10" ht="25.5" customHeight="1">
      <c r="A44" s="87">
        <v>2</v>
      </c>
      <c r="B44" s="102" t="s">
        <v>50</v>
      </c>
      <c r="C44" s="192" t="s">
        <v>51</v>
      </c>
      <c r="D44" s="192"/>
      <c r="E44" s="192"/>
      <c r="F44" s="103">
        <f>'SO 801 SO 801 Pol'!AE11</f>
        <v>0</v>
      </c>
      <c r="G44" s="104">
        <f>'SO 801 SO 801 Pol'!AF11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>
      <c r="A45" s="87">
        <v>3</v>
      </c>
      <c r="B45" s="106" t="s">
        <v>50</v>
      </c>
      <c r="C45" s="193" t="s">
        <v>51</v>
      </c>
      <c r="D45" s="193"/>
      <c r="E45" s="193"/>
      <c r="F45" s="107">
        <f>'SO 801 SO 801 Pol'!AE11</f>
        <v>0</v>
      </c>
      <c r="G45" s="100">
        <f>'SO 801 SO 801 Pol'!AF11</f>
        <v>0</v>
      </c>
      <c r="H45" s="100">
        <f t="shared" si="1"/>
        <v>0</v>
      </c>
      <c r="I45" s="100">
        <f t="shared" si="2"/>
        <v>0</v>
      </c>
      <c r="J45" s="101" t="str">
        <f t="shared" si="3"/>
        <v/>
      </c>
    </row>
    <row r="46" spans="1:10" ht="25.5" customHeight="1">
      <c r="A46" s="87"/>
      <c r="B46" s="194" t="s">
        <v>52</v>
      </c>
      <c r="C46" s="195"/>
      <c r="D46" s="195"/>
      <c r="E46" s="196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50" spans="1:10" ht="16">
      <c r="B50" s="119" t="s">
        <v>54</v>
      </c>
    </row>
    <row r="52" spans="1:10" ht="25.5" customHeight="1">
      <c r="A52" s="121"/>
      <c r="B52" s="124" t="s">
        <v>18</v>
      </c>
      <c r="C52" s="124" t="s">
        <v>6</v>
      </c>
      <c r="D52" s="125"/>
      <c r="E52" s="125"/>
      <c r="F52" s="126" t="s">
        <v>55</v>
      </c>
      <c r="G52" s="126"/>
      <c r="H52" s="126"/>
      <c r="I52" s="126" t="s">
        <v>31</v>
      </c>
      <c r="J52" s="126" t="s">
        <v>0</v>
      </c>
    </row>
    <row r="53" spans="1:10" ht="36.75" customHeight="1">
      <c r="A53" s="122"/>
      <c r="B53" s="127" t="s">
        <v>56</v>
      </c>
      <c r="C53" s="190" t="s">
        <v>57</v>
      </c>
      <c r="D53" s="191"/>
      <c r="E53" s="191"/>
      <c r="F53" s="134" t="s">
        <v>26</v>
      </c>
      <c r="G53" s="135"/>
      <c r="H53" s="135"/>
      <c r="I53" s="135">
        <f>'SO 101 SO 101 Pol'!G8+'SO 801 SO 801 Pol'!G8</f>
        <v>0</v>
      </c>
      <c r="J53" s="131" t="str">
        <f>IF(I62=0,"",I53/I62*100)</f>
        <v/>
      </c>
    </row>
    <row r="54" spans="1:10" ht="36.75" customHeight="1">
      <c r="A54" s="122"/>
      <c r="B54" s="127" t="s">
        <v>58</v>
      </c>
      <c r="C54" s="190" t="s">
        <v>59</v>
      </c>
      <c r="D54" s="191"/>
      <c r="E54" s="191"/>
      <c r="F54" s="134" t="s">
        <v>26</v>
      </c>
      <c r="G54" s="135"/>
      <c r="H54" s="135"/>
      <c r="I54" s="135">
        <f>'SO 101 SO 101 Pol'!G67</f>
        <v>0</v>
      </c>
      <c r="J54" s="131" t="str">
        <f>IF(I62=0,"",I54/I62*100)</f>
        <v/>
      </c>
    </row>
    <row r="55" spans="1:10" ht="36.75" customHeight="1">
      <c r="A55" s="122"/>
      <c r="B55" s="127" t="s">
        <v>60</v>
      </c>
      <c r="C55" s="190" t="s">
        <v>61</v>
      </c>
      <c r="D55" s="191"/>
      <c r="E55" s="191"/>
      <c r="F55" s="134" t="s">
        <v>26</v>
      </c>
      <c r="G55" s="135"/>
      <c r="H55" s="135"/>
      <c r="I55" s="135">
        <f>'SO 101 SO 101 Pol'!G114</f>
        <v>0</v>
      </c>
      <c r="J55" s="131" t="str">
        <f>IF(I62=0,"",I55/I62*100)</f>
        <v/>
      </c>
    </row>
    <row r="56" spans="1:10" ht="36.75" customHeight="1">
      <c r="A56" s="122"/>
      <c r="B56" s="127" t="s">
        <v>62</v>
      </c>
      <c r="C56" s="190" t="s">
        <v>63</v>
      </c>
      <c r="D56" s="191"/>
      <c r="E56" s="191"/>
      <c r="F56" s="134" t="s">
        <v>26</v>
      </c>
      <c r="G56" s="135"/>
      <c r="H56" s="135"/>
      <c r="I56" s="135">
        <f>'SO 101 SO 101 Pol'!G121</f>
        <v>0</v>
      </c>
      <c r="J56" s="131" t="str">
        <f>IF(I62=0,"",I56/I62*100)</f>
        <v/>
      </c>
    </row>
    <row r="57" spans="1:10" ht="36.75" customHeight="1">
      <c r="A57" s="122"/>
      <c r="B57" s="127" t="s">
        <v>64</v>
      </c>
      <c r="C57" s="190" t="s">
        <v>65</v>
      </c>
      <c r="D57" s="191"/>
      <c r="E57" s="191"/>
      <c r="F57" s="134" t="s">
        <v>26</v>
      </c>
      <c r="G57" s="135"/>
      <c r="H57" s="135"/>
      <c r="I57" s="135">
        <f>'SO 101 SO 101 Pol'!G150</f>
        <v>0</v>
      </c>
      <c r="J57" s="131" t="str">
        <f>IF(I62=0,"",I57/I62*100)</f>
        <v/>
      </c>
    </row>
    <row r="58" spans="1:10" ht="36.75" customHeight="1">
      <c r="A58" s="122"/>
      <c r="B58" s="127" t="s">
        <v>66</v>
      </c>
      <c r="C58" s="190" t="s">
        <v>67</v>
      </c>
      <c r="D58" s="191"/>
      <c r="E58" s="191"/>
      <c r="F58" s="134" t="s">
        <v>26</v>
      </c>
      <c r="G58" s="135"/>
      <c r="H58" s="135"/>
      <c r="I58" s="135">
        <f>'SO 101 SO 101 Pol'!G159</f>
        <v>0</v>
      </c>
      <c r="J58" s="131" t="str">
        <f>IF(I62=0,"",I58/I62*100)</f>
        <v/>
      </c>
    </row>
    <row r="59" spans="1:10" ht="36.75" customHeight="1">
      <c r="A59" s="122"/>
      <c r="B59" s="127" t="s">
        <v>68</v>
      </c>
      <c r="C59" s="190" t="s">
        <v>69</v>
      </c>
      <c r="D59" s="191"/>
      <c r="E59" s="191"/>
      <c r="F59" s="134" t="s">
        <v>70</v>
      </c>
      <c r="G59" s="135"/>
      <c r="H59" s="135"/>
      <c r="I59" s="135">
        <f>'SO 101 SO 101 Pol'!G161</f>
        <v>0</v>
      </c>
      <c r="J59" s="131" t="str">
        <f>IF(I62=0,"",I59/I62*100)</f>
        <v/>
      </c>
    </row>
    <row r="60" spans="1:10" ht="36.75" customHeight="1">
      <c r="A60" s="122"/>
      <c r="B60" s="127" t="s">
        <v>71</v>
      </c>
      <c r="C60" s="190" t="s">
        <v>29</v>
      </c>
      <c r="D60" s="191"/>
      <c r="E60" s="191"/>
      <c r="F60" s="134" t="s">
        <v>71</v>
      </c>
      <c r="G60" s="135"/>
      <c r="H60" s="135"/>
      <c r="I60" s="135">
        <f>'00 00 Naklady'!G8</f>
        <v>0</v>
      </c>
      <c r="J60" s="131" t="str">
        <f>IF(I62=0,"",I60/I62*100)</f>
        <v/>
      </c>
    </row>
    <row r="61" spans="1:10" ht="36.75" customHeight="1">
      <c r="A61" s="122"/>
      <c r="B61" s="127" t="s">
        <v>72</v>
      </c>
      <c r="C61" s="190" t="s">
        <v>30</v>
      </c>
      <c r="D61" s="191"/>
      <c r="E61" s="191"/>
      <c r="F61" s="134" t="s">
        <v>72</v>
      </c>
      <c r="G61" s="135"/>
      <c r="H61" s="135"/>
      <c r="I61" s="135">
        <f>'00 00 Naklady'!G16</f>
        <v>0</v>
      </c>
      <c r="J61" s="131" t="str">
        <f>IF(I62=0,"",I61/I62*100)</f>
        <v/>
      </c>
    </row>
    <row r="62" spans="1:10" ht="25.5" customHeight="1">
      <c r="A62" s="123"/>
      <c r="B62" s="128" t="s">
        <v>1</v>
      </c>
      <c r="C62" s="129"/>
      <c r="D62" s="130"/>
      <c r="E62" s="130"/>
      <c r="F62" s="136"/>
      <c r="G62" s="137"/>
      <c r="H62" s="137"/>
      <c r="I62" s="137">
        <f>SUM(I53:I61)</f>
        <v>0</v>
      </c>
      <c r="J62" s="132">
        <f>SUM(J53:J61)</f>
        <v>0</v>
      </c>
    </row>
    <row r="63" spans="1:10">
      <c r="F63" s="86"/>
      <c r="G63" s="86"/>
      <c r="H63" s="86"/>
      <c r="I63" s="86"/>
      <c r="J63" s="133"/>
    </row>
    <row r="64" spans="1:10">
      <c r="F64" s="86"/>
      <c r="G64" s="86"/>
      <c r="H64" s="86"/>
      <c r="I64" s="86"/>
      <c r="J64" s="133"/>
    </row>
    <row r="65" spans="6:10">
      <c r="F65" s="86"/>
      <c r="G65" s="86"/>
      <c r="H65" s="86"/>
      <c r="I65" s="86"/>
      <c r="J65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baseColWidth="10" defaultColWidth="9.1640625" defaultRowHeight="13"/>
  <cols>
    <col min="1" max="1" width="4.33203125" style="3" customWidth="1"/>
    <col min="2" max="2" width="14.33203125" style="3" customWidth="1"/>
    <col min="3" max="3" width="38.33203125" style="7" customWidth="1"/>
    <col min="4" max="4" width="4.5" style="3" customWidth="1"/>
    <col min="5" max="5" width="10.5" style="3" customWidth="1"/>
    <col min="6" max="6" width="9.83203125" style="3" customWidth="1"/>
    <col min="7" max="7" width="12.6640625" style="3" customWidth="1"/>
    <col min="8" max="16384" width="9.1640625" style="3"/>
  </cols>
  <sheetData>
    <row r="1" spans="1:7" ht="16">
      <c r="A1" s="241" t="s">
        <v>7</v>
      </c>
      <c r="B1" s="241"/>
      <c r="C1" s="242"/>
      <c r="D1" s="241"/>
      <c r="E1" s="241"/>
      <c r="F1" s="241"/>
      <c r="G1" s="241"/>
    </row>
    <row r="2" spans="1:7" ht="25" customHeight="1">
      <c r="A2" s="50" t="s">
        <v>8</v>
      </c>
      <c r="B2" s="49"/>
      <c r="C2" s="243"/>
      <c r="D2" s="243"/>
      <c r="E2" s="243"/>
      <c r="F2" s="243"/>
      <c r="G2" s="244"/>
    </row>
    <row r="3" spans="1:7" ht="25" customHeight="1">
      <c r="A3" s="50" t="s">
        <v>9</v>
      </c>
      <c r="B3" s="49"/>
      <c r="C3" s="243"/>
      <c r="D3" s="243"/>
      <c r="E3" s="243"/>
      <c r="F3" s="243"/>
      <c r="G3" s="244"/>
    </row>
    <row r="4" spans="1:7" ht="25" customHeight="1">
      <c r="A4" s="50" t="s">
        <v>10</v>
      </c>
      <c r="B4" s="49"/>
      <c r="C4" s="243"/>
      <c r="D4" s="243"/>
      <c r="E4" s="243"/>
      <c r="F4" s="243"/>
      <c r="G4" s="24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D38FB-3236-40A5-9AEA-0BB2DD1371F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baseColWidth="10" defaultColWidth="8.83203125" defaultRowHeight="13" outlineLevelRow="3"/>
  <cols>
    <col min="1" max="1" width="3.33203125" customWidth="1"/>
    <col min="2" max="2" width="12.5" style="120" customWidth="1"/>
    <col min="3" max="3" width="38.1640625" style="120" customWidth="1"/>
    <col min="4" max="4" width="4.83203125" customWidth="1"/>
    <col min="5" max="5" width="10.5" customWidth="1"/>
    <col min="6" max="6" width="9.8320312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>
      <c r="A1" s="245" t="s">
        <v>7</v>
      </c>
      <c r="B1" s="245"/>
      <c r="C1" s="245"/>
      <c r="D1" s="245"/>
      <c r="E1" s="245"/>
      <c r="F1" s="245"/>
      <c r="G1" s="245"/>
      <c r="AG1" t="s">
        <v>73</v>
      </c>
    </row>
    <row r="2" spans="1:60" ht="25" customHeight="1">
      <c r="A2" s="50" t="s">
        <v>8</v>
      </c>
      <c r="B2" s="49" t="s">
        <v>43</v>
      </c>
      <c r="C2" s="246" t="s">
        <v>44</v>
      </c>
      <c r="D2" s="247"/>
      <c r="E2" s="247"/>
      <c r="F2" s="247"/>
      <c r="G2" s="248"/>
      <c r="AG2" t="s">
        <v>74</v>
      </c>
    </row>
    <row r="3" spans="1:60" ht="25" customHeight="1">
      <c r="A3" s="50" t="s">
        <v>9</v>
      </c>
      <c r="B3" s="49" t="s">
        <v>46</v>
      </c>
      <c r="C3" s="246" t="s">
        <v>47</v>
      </c>
      <c r="D3" s="247"/>
      <c r="E3" s="247"/>
      <c r="F3" s="247"/>
      <c r="G3" s="248"/>
      <c r="AC3" s="120" t="s">
        <v>75</v>
      </c>
      <c r="AG3" t="s">
        <v>76</v>
      </c>
    </row>
    <row r="4" spans="1:60" ht="25" customHeight="1">
      <c r="A4" s="139" t="s">
        <v>10</v>
      </c>
      <c r="B4" s="140" t="s">
        <v>46</v>
      </c>
      <c r="C4" s="249" t="s">
        <v>47</v>
      </c>
      <c r="D4" s="250"/>
      <c r="E4" s="250"/>
      <c r="F4" s="250"/>
      <c r="G4" s="251"/>
      <c r="AG4" t="s">
        <v>77</v>
      </c>
    </row>
    <row r="5" spans="1:60">
      <c r="D5" s="10"/>
    </row>
    <row r="6" spans="1:60" ht="42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31</v>
      </c>
      <c r="H6" s="145" t="s">
        <v>32</v>
      </c>
      <c r="I6" s="145" t="s">
        <v>84</v>
      </c>
      <c r="J6" s="145" t="s">
        <v>33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4">
      <c r="A8" s="160" t="s">
        <v>100</v>
      </c>
      <c r="B8" s="161" t="s">
        <v>71</v>
      </c>
      <c r="C8" s="180" t="s">
        <v>29</v>
      </c>
      <c r="D8" s="162"/>
      <c r="E8" s="163"/>
      <c r="F8" s="164"/>
      <c r="G8" s="165">
        <f>SUMIF(AG9:AG15,"&lt;&gt;NOR",G9:G15)</f>
        <v>0</v>
      </c>
      <c r="H8" s="159"/>
      <c r="I8" s="159">
        <f>SUM(I9:I15)</f>
        <v>0</v>
      </c>
      <c r="J8" s="159"/>
      <c r="K8" s="159">
        <f>SUM(K9:K15)</f>
        <v>0</v>
      </c>
      <c r="L8" s="159"/>
      <c r="M8" s="159">
        <f>SUM(M9:M15)</f>
        <v>0</v>
      </c>
      <c r="N8" s="158"/>
      <c r="O8" s="158">
        <f>SUM(O9:O15)</f>
        <v>0</v>
      </c>
      <c r="P8" s="158"/>
      <c r="Q8" s="158">
        <f>SUM(Q9:Q15)</f>
        <v>0</v>
      </c>
      <c r="R8" s="159"/>
      <c r="S8" s="159"/>
      <c r="T8" s="159"/>
      <c r="U8" s="159"/>
      <c r="V8" s="159">
        <f>SUM(V9:V15)</f>
        <v>0</v>
      </c>
      <c r="W8" s="159"/>
      <c r="X8" s="159"/>
      <c r="Y8" s="159"/>
      <c r="AG8" t="s">
        <v>101</v>
      </c>
    </row>
    <row r="9" spans="1:60" outlineLevel="1">
      <c r="A9" s="167">
        <v>1</v>
      </c>
      <c r="B9" s="168" t="s">
        <v>102</v>
      </c>
      <c r="C9" s="181" t="s">
        <v>103</v>
      </c>
      <c r="D9" s="169" t="s">
        <v>104</v>
      </c>
      <c r="E9" s="170">
        <v>1</v>
      </c>
      <c r="F9" s="171"/>
      <c r="G9" s="172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105</v>
      </c>
      <c r="T9" s="156" t="s">
        <v>106</v>
      </c>
      <c r="U9" s="156">
        <v>0</v>
      </c>
      <c r="V9" s="156">
        <f>ROUND(E9*U9,2)</f>
        <v>0</v>
      </c>
      <c r="W9" s="156"/>
      <c r="X9" s="156" t="s">
        <v>107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109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66" t="s">
        <v>110</v>
      </c>
      <c r="D10" s="267"/>
      <c r="E10" s="267"/>
      <c r="F10" s="267"/>
      <c r="G10" s="267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111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3" t="str">
        <f>C10</f>
        <v>Zaměření a vytýčení stávajících inženýrských sítí v místě stavby z hlediska jejich ochrany při provádění stavby.</v>
      </c>
      <c r="BB10" s="146"/>
      <c r="BC10" s="146"/>
      <c r="BD10" s="146"/>
      <c r="BE10" s="146"/>
      <c r="BF10" s="146"/>
      <c r="BG10" s="146"/>
      <c r="BH10" s="146"/>
    </row>
    <row r="11" spans="1:60" outlineLevel="1">
      <c r="A11" s="174">
        <v>2</v>
      </c>
      <c r="B11" s="175" t="s">
        <v>112</v>
      </c>
      <c r="C11" s="182" t="s">
        <v>113</v>
      </c>
      <c r="D11" s="176" t="s">
        <v>104</v>
      </c>
      <c r="E11" s="177">
        <v>1</v>
      </c>
      <c r="F11" s="178"/>
      <c r="G11" s="179">
        <f>ROUND(E11*F11,2)</f>
        <v>0</v>
      </c>
      <c r="H11" s="157"/>
      <c r="I11" s="156">
        <f>ROUND(E11*H11,2)</f>
        <v>0</v>
      </c>
      <c r="J11" s="157"/>
      <c r="K11" s="156">
        <f>ROUND(E11*J11,2)</f>
        <v>0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105</v>
      </c>
      <c r="T11" s="156" t="s">
        <v>106</v>
      </c>
      <c r="U11" s="156">
        <v>0</v>
      </c>
      <c r="V11" s="156">
        <f>ROUND(E11*U11,2)</f>
        <v>0</v>
      </c>
      <c r="W11" s="156"/>
      <c r="X11" s="156" t="s">
        <v>107</v>
      </c>
      <c r="Y11" s="156" t="s">
        <v>108</v>
      </c>
      <c r="Z11" s="146"/>
      <c r="AA11" s="146"/>
      <c r="AB11" s="146"/>
      <c r="AC11" s="146"/>
      <c r="AD11" s="146"/>
      <c r="AE11" s="146"/>
      <c r="AF11" s="146"/>
      <c r="AG11" s="146" t="s">
        <v>109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7">
        <v>3</v>
      </c>
      <c r="B12" s="168" t="s">
        <v>114</v>
      </c>
      <c r="C12" s="181" t="s">
        <v>115</v>
      </c>
      <c r="D12" s="169" t="s">
        <v>104</v>
      </c>
      <c r="E12" s="170">
        <v>1</v>
      </c>
      <c r="F12" s="171"/>
      <c r="G12" s="172">
        <f>ROUND(E12*F12,2)</f>
        <v>0</v>
      </c>
      <c r="H12" s="157"/>
      <c r="I12" s="156">
        <f>ROUND(E12*H12,2)</f>
        <v>0</v>
      </c>
      <c r="J12" s="157"/>
      <c r="K12" s="156">
        <f>ROUND(E12*J12,2)</f>
        <v>0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105</v>
      </c>
      <c r="T12" s="156" t="s">
        <v>106</v>
      </c>
      <c r="U12" s="156">
        <v>0</v>
      </c>
      <c r="V12" s="156">
        <f>ROUND(E12*U12,2)</f>
        <v>0</v>
      </c>
      <c r="W12" s="156"/>
      <c r="X12" s="156" t="s">
        <v>107</v>
      </c>
      <c r="Y12" s="156" t="s">
        <v>108</v>
      </c>
      <c r="Z12" s="146"/>
      <c r="AA12" s="146"/>
      <c r="AB12" s="146"/>
      <c r="AC12" s="146"/>
      <c r="AD12" s="146"/>
      <c r="AE12" s="146"/>
      <c r="AF12" s="146"/>
      <c r="AG12" s="146" t="s">
        <v>116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>
      <c r="A13" s="153"/>
      <c r="B13" s="154"/>
      <c r="C13" s="266" t="s">
        <v>117</v>
      </c>
      <c r="D13" s="267"/>
      <c r="E13" s="267"/>
      <c r="F13" s="267"/>
      <c r="G13" s="267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>
      <c r="A14" s="153"/>
      <c r="B14" s="154"/>
      <c r="C14" s="268" t="s">
        <v>118</v>
      </c>
      <c r="D14" s="269"/>
      <c r="E14" s="269"/>
      <c r="F14" s="269"/>
      <c r="G14" s="269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74">
        <v>4</v>
      </c>
      <c r="B15" s="175" t="s">
        <v>119</v>
      </c>
      <c r="C15" s="182" t="s">
        <v>120</v>
      </c>
      <c r="D15" s="176" t="s">
        <v>121</v>
      </c>
      <c r="E15" s="177">
        <v>1</v>
      </c>
      <c r="F15" s="178"/>
      <c r="G15" s="179">
        <f>ROUND(E15*F15,2)</f>
        <v>0</v>
      </c>
      <c r="H15" s="157"/>
      <c r="I15" s="156">
        <f>ROUND(E15*H15,2)</f>
        <v>0</v>
      </c>
      <c r="J15" s="157"/>
      <c r="K15" s="156">
        <f>ROUND(E15*J15,2)</f>
        <v>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122</v>
      </c>
      <c r="T15" s="156" t="s">
        <v>106</v>
      </c>
      <c r="U15" s="156">
        <v>0</v>
      </c>
      <c r="V15" s="156">
        <f>ROUND(E15*U15,2)</f>
        <v>0</v>
      </c>
      <c r="W15" s="156"/>
      <c r="X15" s="156" t="s">
        <v>107</v>
      </c>
      <c r="Y15" s="156" t="s">
        <v>108</v>
      </c>
      <c r="Z15" s="146"/>
      <c r="AA15" s="146"/>
      <c r="AB15" s="146"/>
      <c r="AC15" s="146"/>
      <c r="AD15" s="146"/>
      <c r="AE15" s="146"/>
      <c r="AF15" s="146"/>
      <c r="AG15" s="146" t="s">
        <v>109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14">
      <c r="A16" s="160" t="s">
        <v>100</v>
      </c>
      <c r="B16" s="161" t="s">
        <v>72</v>
      </c>
      <c r="C16" s="180" t="s">
        <v>30</v>
      </c>
      <c r="D16" s="162"/>
      <c r="E16" s="163"/>
      <c r="F16" s="164"/>
      <c r="G16" s="165">
        <f>SUMIF(AG17:AG18,"&lt;&gt;NOR",G17:G18)</f>
        <v>0</v>
      </c>
      <c r="H16" s="159"/>
      <c r="I16" s="159">
        <f>SUM(I17:I18)</f>
        <v>0</v>
      </c>
      <c r="J16" s="159"/>
      <c r="K16" s="159">
        <f>SUM(K17:K18)</f>
        <v>0</v>
      </c>
      <c r="L16" s="159"/>
      <c r="M16" s="159">
        <f>SUM(M17:M18)</f>
        <v>0</v>
      </c>
      <c r="N16" s="158"/>
      <c r="O16" s="158">
        <f>SUM(O17:O18)</f>
        <v>0</v>
      </c>
      <c r="P16" s="158"/>
      <c r="Q16" s="158">
        <f>SUM(Q17:Q18)</f>
        <v>0</v>
      </c>
      <c r="R16" s="159"/>
      <c r="S16" s="159"/>
      <c r="T16" s="159"/>
      <c r="U16" s="159"/>
      <c r="V16" s="159">
        <f>SUM(V17:V18)</f>
        <v>0</v>
      </c>
      <c r="W16" s="159"/>
      <c r="X16" s="159"/>
      <c r="Y16" s="159"/>
      <c r="AG16" t="s">
        <v>101</v>
      </c>
    </row>
    <row r="17" spans="1:60" outlineLevel="1">
      <c r="A17" s="167">
        <v>5</v>
      </c>
      <c r="B17" s="168" t="s">
        <v>123</v>
      </c>
      <c r="C17" s="181" t="s">
        <v>124</v>
      </c>
      <c r="D17" s="169" t="s">
        <v>104</v>
      </c>
      <c r="E17" s="170">
        <v>1</v>
      </c>
      <c r="F17" s="171"/>
      <c r="G17" s="172">
        <f>ROUND(E17*F17,2)</f>
        <v>0</v>
      </c>
      <c r="H17" s="157"/>
      <c r="I17" s="156">
        <f>ROUND(E17*H17,2)</f>
        <v>0</v>
      </c>
      <c r="J17" s="157"/>
      <c r="K17" s="156">
        <f>ROUND(E17*J17,2)</f>
        <v>0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105</v>
      </c>
      <c r="T17" s="156" t="s">
        <v>106</v>
      </c>
      <c r="U17" s="156">
        <v>0</v>
      </c>
      <c r="V17" s="156">
        <f>ROUND(E17*U17,2)</f>
        <v>0</v>
      </c>
      <c r="W17" s="156"/>
      <c r="X17" s="156" t="s">
        <v>107</v>
      </c>
      <c r="Y17" s="156" t="s">
        <v>108</v>
      </c>
      <c r="Z17" s="146"/>
      <c r="AA17" s="146"/>
      <c r="AB17" s="146"/>
      <c r="AC17" s="146"/>
      <c r="AD17" s="146"/>
      <c r="AE17" s="146"/>
      <c r="AF17" s="146"/>
      <c r="AG17" s="146" t="s">
        <v>116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266" t="s">
        <v>125</v>
      </c>
      <c r="D18" s="267"/>
      <c r="E18" s="267"/>
      <c r="F18" s="267"/>
      <c r="G18" s="267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73" t="str">
        <f>C18</f>
        <v>Veškeré náklady spojené s vybudováním, provozem a odstraněním zařízení staveniště, provizorní dopravní značení.</v>
      </c>
      <c r="BB18" s="146"/>
      <c r="BC18" s="146"/>
      <c r="BD18" s="146"/>
      <c r="BE18" s="146"/>
      <c r="BF18" s="146"/>
      <c r="BG18" s="146"/>
      <c r="BH18" s="146"/>
    </row>
    <row r="19" spans="1:60">
      <c r="A19" s="3"/>
      <c r="B19" s="4"/>
      <c r="C19" s="183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v>15</v>
      </c>
      <c r="AF19">
        <v>21</v>
      </c>
      <c r="AG19" t="s">
        <v>86</v>
      </c>
    </row>
    <row r="20" spans="1:60">
      <c r="A20" s="149"/>
      <c r="B20" s="150" t="s">
        <v>31</v>
      </c>
      <c r="C20" s="184"/>
      <c r="D20" s="151"/>
      <c r="E20" s="152"/>
      <c r="F20" s="152"/>
      <c r="G20" s="166">
        <f>G8+G16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f>SUMIF(L7:L18,AE19,G7:G18)</f>
        <v>0</v>
      </c>
      <c r="AF20">
        <f>SUMIF(L7:L18,AF19,G7:G18)</f>
        <v>0</v>
      </c>
      <c r="AG20" t="s">
        <v>126</v>
      </c>
    </row>
    <row r="21" spans="1:60">
      <c r="A21" s="3"/>
      <c r="B21" s="4"/>
      <c r="C21" s="183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>
      <c r="A22" s="3"/>
      <c r="B22" s="4"/>
      <c r="C22" s="183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>
      <c r="A23" s="252" t="s">
        <v>127</v>
      </c>
      <c r="B23" s="252"/>
      <c r="C23" s="253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>
      <c r="A24" s="254"/>
      <c r="B24" s="255"/>
      <c r="C24" s="256"/>
      <c r="D24" s="255"/>
      <c r="E24" s="255"/>
      <c r="F24" s="255"/>
      <c r="G24" s="257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G24" t="s">
        <v>128</v>
      </c>
    </row>
    <row r="25" spans="1:60">
      <c r="A25" s="258"/>
      <c r="B25" s="259"/>
      <c r="C25" s="260"/>
      <c r="D25" s="259"/>
      <c r="E25" s="259"/>
      <c r="F25" s="259"/>
      <c r="G25" s="26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>
      <c r="A26" s="258"/>
      <c r="B26" s="259"/>
      <c r="C26" s="260"/>
      <c r="D26" s="259"/>
      <c r="E26" s="259"/>
      <c r="F26" s="259"/>
      <c r="G26" s="26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>
      <c r="A27" s="258"/>
      <c r="B27" s="259"/>
      <c r="C27" s="260"/>
      <c r="D27" s="259"/>
      <c r="E27" s="259"/>
      <c r="F27" s="259"/>
      <c r="G27" s="26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>
      <c r="A28" s="262"/>
      <c r="B28" s="263"/>
      <c r="C28" s="264"/>
      <c r="D28" s="263"/>
      <c r="E28" s="263"/>
      <c r="F28" s="263"/>
      <c r="G28" s="26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>
      <c r="A29" s="3"/>
      <c r="B29" s="4"/>
      <c r="C29" s="183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>
      <c r="C30" s="185"/>
      <c r="D30" s="10"/>
      <c r="AG30" t="s">
        <v>129</v>
      </c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0">
    <mergeCell ref="A24:G28"/>
    <mergeCell ref="C10:G10"/>
    <mergeCell ref="C13:G13"/>
    <mergeCell ref="C14:G14"/>
    <mergeCell ref="C18:G18"/>
    <mergeCell ref="A1:G1"/>
    <mergeCell ref="C2:G2"/>
    <mergeCell ref="C3:G3"/>
    <mergeCell ref="C4:G4"/>
    <mergeCell ref="A23:C23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7D9AC-6E13-4D77-A406-E99B2D6BECC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baseColWidth="10" defaultColWidth="8.83203125" defaultRowHeight="13" outlineLevelRow="3"/>
  <cols>
    <col min="1" max="1" width="3.33203125" customWidth="1"/>
    <col min="2" max="2" width="12.5" style="120" customWidth="1"/>
    <col min="3" max="3" width="38.1640625" style="120" customWidth="1"/>
    <col min="4" max="4" width="4.83203125" customWidth="1"/>
    <col min="5" max="5" width="10.5" customWidth="1"/>
    <col min="6" max="6" width="9.8320312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>
      <c r="A1" s="245" t="s">
        <v>7</v>
      </c>
      <c r="B1" s="245"/>
      <c r="C1" s="245"/>
      <c r="D1" s="245"/>
      <c r="E1" s="245"/>
      <c r="F1" s="245"/>
      <c r="G1" s="245"/>
      <c r="AG1" t="s">
        <v>73</v>
      </c>
    </row>
    <row r="2" spans="1:60" ht="25" customHeight="1">
      <c r="A2" s="50" t="s">
        <v>8</v>
      </c>
      <c r="B2" s="49" t="s">
        <v>43</v>
      </c>
      <c r="C2" s="246" t="s">
        <v>44</v>
      </c>
      <c r="D2" s="247"/>
      <c r="E2" s="247"/>
      <c r="F2" s="247"/>
      <c r="G2" s="248"/>
      <c r="AG2" t="s">
        <v>74</v>
      </c>
    </row>
    <row r="3" spans="1:60" ht="25" customHeight="1">
      <c r="A3" s="50" t="s">
        <v>9</v>
      </c>
      <c r="B3" s="49" t="s">
        <v>48</v>
      </c>
      <c r="C3" s="246" t="s">
        <v>49</v>
      </c>
      <c r="D3" s="247"/>
      <c r="E3" s="247"/>
      <c r="F3" s="247"/>
      <c r="G3" s="248"/>
      <c r="AC3" s="120" t="s">
        <v>74</v>
      </c>
      <c r="AG3" t="s">
        <v>76</v>
      </c>
    </row>
    <row r="4" spans="1:60" ht="25" customHeight="1">
      <c r="A4" s="139" t="s">
        <v>10</v>
      </c>
      <c r="B4" s="140" t="s">
        <v>48</v>
      </c>
      <c r="C4" s="249" t="s">
        <v>49</v>
      </c>
      <c r="D4" s="250"/>
      <c r="E4" s="250"/>
      <c r="F4" s="250"/>
      <c r="G4" s="251"/>
      <c r="AG4" t="s">
        <v>77</v>
      </c>
    </row>
    <row r="5" spans="1:60">
      <c r="D5" s="10"/>
    </row>
    <row r="6" spans="1:60" ht="42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31</v>
      </c>
      <c r="H6" s="145" t="s">
        <v>32</v>
      </c>
      <c r="I6" s="145" t="s">
        <v>84</v>
      </c>
      <c r="J6" s="145" t="s">
        <v>33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4">
      <c r="A8" s="160" t="s">
        <v>100</v>
      </c>
      <c r="B8" s="161" t="s">
        <v>56</v>
      </c>
      <c r="C8" s="180" t="s">
        <v>57</v>
      </c>
      <c r="D8" s="162"/>
      <c r="E8" s="163"/>
      <c r="F8" s="164"/>
      <c r="G8" s="165">
        <f>SUMIF(AG9:AG66,"&lt;&gt;NOR",G9:G66)</f>
        <v>0</v>
      </c>
      <c r="H8" s="159"/>
      <c r="I8" s="159">
        <f>SUM(I9:I66)</f>
        <v>0</v>
      </c>
      <c r="J8" s="159"/>
      <c r="K8" s="159">
        <f>SUM(K9:K66)</f>
        <v>0</v>
      </c>
      <c r="L8" s="159"/>
      <c r="M8" s="159">
        <f>SUM(M9:M66)</f>
        <v>0</v>
      </c>
      <c r="N8" s="158"/>
      <c r="O8" s="158">
        <f>SUM(O9:O66)</f>
        <v>0.02</v>
      </c>
      <c r="P8" s="158"/>
      <c r="Q8" s="158">
        <f>SUM(Q9:Q66)</f>
        <v>178.52999999999997</v>
      </c>
      <c r="R8" s="159"/>
      <c r="S8" s="159"/>
      <c r="T8" s="159"/>
      <c r="U8" s="159"/>
      <c r="V8" s="159">
        <f>SUM(V9:V66)</f>
        <v>483.77</v>
      </c>
      <c r="W8" s="159"/>
      <c r="X8" s="159"/>
      <c r="Y8" s="159"/>
      <c r="AG8" t="s">
        <v>101</v>
      </c>
    </row>
    <row r="9" spans="1:60" outlineLevel="1">
      <c r="A9" s="174">
        <v>1</v>
      </c>
      <c r="B9" s="175" t="s">
        <v>130</v>
      </c>
      <c r="C9" s="182" t="s">
        <v>131</v>
      </c>
      <c r="D9" s="176" t="s">
        <v>132</v>
      </c>
      <c r="E9" s="177">
        <v>2</v>
      </c>
      <c r="F9" s="178"/>
      <c r="G9" s="179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21</v>
      </c>
      <c r="M9" s="156">
        <f>G9*(1+L9/100)</f>
        <v>0</v>
      </c>
      <c r="N9" s="155">
        <v>1E-4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105</v>
      </c>
      <c r="T9" s="156" t="s">
        <v>105</v>
      </c>
      <c r="U9" s="156">
        <v>4.5529999999999999</v>
      </c>
      <c r="V9" s="156">
        <f>ROUND(E9*U9,2)</f>
        <v>9.11</v>
      </c>
      <c r="W9" s="156"/>
      <c r="X9" s="156" t="s">
        <v>133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134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7">
        <v>2</v>
      </c>
      <c r="B10" s="168" t="s">
        <v>135</v>
      </c>
      <c r="C10" s="181" t="s">
        <v>136</v>
      </c>
      <c r="D10" s="169" t="s">
        <v>137</v>
      </c>
      <c r="E10" s="170">
        <v>155</v>
      </c>
      <c r="F10" s="171"/>
      <c r="G10" s="172">
        <f>ROUND(E10*F10,2)</f>
        <v>0</v>
      </c>
      <c r="H10" s="157"/>
      <c r="I10" s="156">
        <f>ROUND(E10*H10,2)</f>
        <v>0</v>
      </c>
      <c r="J10" s="157"/>
      <c r="K10" s="156">
        <f>ROUND(E10*J10,2)</f>
        <v>0</v>
      </c>
      <c r="L10" s="156">
        <v>21</v>
      </c>
      <c r="M10" s="156">
        <f>G10*(1+L10/100)</f>
        <v>0</v>
      </c>
      <c r="N10" s="155">
        <v>0</v>
      </c>
      <c r="O10" s="155">
        <f>ROUND(E10*N10,2)</f>
        <v>0</v>
      </c>
      <c r="P10" s="155">
        <v>0.22500000000000001</v>
      </c>
      <c r="Q10" s="155">
        <f>ROUND(E10*P10,2)</f>
        <v>34.880000000000003</v>
      </c>
      <c r="R10" s="156"/>
      <c r="S10" s="156" t="s">
        <v>105</v>
      </c>
      <c r="T10" s="156" t="s">
        <v>105</v>
      </c>
      <c r="U10" s="156">
        <v>0.14000000000000001</v>
      </c>
      <c r="V10" s="156">
        <f>ROUND(E10*U10,2)</f>
        <v>21.7</v>
      </c>
      <c r="W10" s="156"/>
      <c r="X10" s="156" t="s">
        <v>133</v>
      </c>
      <c r="Y10" s="156" t="s">
        <v>108</v>
      </c>
      <c r="Z10" s="146"/>
      <c r="AA10" s="146"/>
      <c r="AB10" s="146"/>
      <c r="AC10" s="146"/>
      <c r="AD10" s="146"/>
      <c r="AE10" s="146"/>
      <c r="AF10" s="146"/>
      <c r="AG10" s="146" t="s">
        <v>134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>
      <c r="A11" s="153"/>
      <c r="B11" s="154"/>
      <c r="C11" s="188" t="s">
        <v>138</v>
      </c>
      <c r="D11" s="186"/>
      <c r="E11" s="187">
        <v>153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139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>
      <c r="A12" s="153"/>
      <c r="B12" s="154"/>
      <c r="C12" s="188" t="s">
        <v>140</v>
      </c>
      <c r="D12" s="186"/>
      <c r="E12" s="187">
        <v>2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139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7">
        <v>3</v>
      </c>
      <c r="B13" s="168" t="s">
        <v>141</v>
      </c>
      <c r="C13" s="181" t="s">
        <v>142</v>
      </c>
      <c r="D13" s="169" t="s">
        <v>137</v>
      </c>
      <c r="E13" s="170">
        <v>60.8</v>
      </c>
      <c r="F13" s="171"/>
      <c r="G13" s="172">
        <f>ROUND(E13*F13,2)</f>
        <v>0</v>
      </c>
      <c r="H13" s="157"/>
      <c r="I13" s="156">
        <f>ROUND(E13*H13,2)</f>
        <v>0</v>
      </c>
      <c r="J13" s="157"/>
      <c r="K13" s="156">
        <f>ROUND(E13*J13,2)</f>
        <v>0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0.66</v>
      </c>
      <c r="Q13" s="155">
        <f>ROUND(E13*P13,2)</f>
        <v>40.130000000000003</v>
      </c>
      <c r="R13" s="156"/>
      <c r="S13" s="156" t="s">
        <v>105</v>
      </c>
      <c r="T13" s="156" t="s">
        <v>105</v>
      </c>
      <c r="U13" s="156">
        <v>1.05</v>
      </c>
      <c r="V13" s="156">
        <f>ROUND(E13*U13,2)</f>
        <v>63.84</v>
      </c>
      <c r="W13" s="156"/>
      <c r="X13" s="156" t="s">
        <v>133</v>
      </c>
      <c r="Y13" s="156" t="s">
        <v>108</v>
      </c>
      <c r="Z13" s="146"/>
      <c r="AA13" s="146"/>
      <c r="AB13" s="146"/>
      <c r="AC13" s="146"/>
      <c r="AD13" s="146"/>
      <c r="AE13" s="146"/>
      <c r="AF13" s="146"/>
      <c r="AG13" s="146" t="s">
        <v>134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188" t="s">
        <v>143</v>
      </c>
      <c r="D14" s="186"/>
      <c r="E14" s="187">
        <v>60.8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139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7">
        <v>4</v>
      </c>
      <c r="B15" s="168" t="s">
        <v>144</v>
      </c>
      <c r="C15" s="181" t="s">
        <v>145</v>
      </c>
      <c r="D15" s="169" t="s">
        <v>137</v>
      </c>
      <c r="E15" s="170">
        <v>122.4</v>
      </c>
      <c r="F15" s="171"/>
      <c r="G15" s="172">
        <f>ROUND(E15*F15,2)</f>
        <v>0</v>
      </c>
      <c r="H15" s="157"/>
      <c r="I15" s="156">
        <f>ROUND(E15*H15,2)</f>
        <v>0</v>
      </c>
      <c r="J15" s="157"/>
      <c r="K15" s="156">
        <f>ROUND(E15*J15,2)</f>
        <v>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0.50600000000000001</v>
      </c>
      <c r="Q15" s="155">
        <f>ROUND(E15*P15,2)</f>
        <v>61.93</v>
      </c>
      <c r="R15" s="156"/>
      <c r="S15" s="156" t="s">
        <v>105</v>
      </c>
      <c r="T15" s="156" t="s">
        <v>105</v>
      </c>
      <c r="U15" s="156">
        <v>8.4699999999999998E-2</v>
      </c>
      <c r="V15" s="156">
        <f>ROUND(E15*U15,2)</f>
        <v>10.37</v>
      </c>
      <c r="W15" s="156"/>
      <c r="X15" s="156" t="s">
        <v>133</v>
      </c>
      <c r="Y15" s="156" t="s">
        <v>108</v>
      </c>
      <c r="Z15" s="146"/>
      <c r="AA15" s="146"/>
      <c r="AB15" s="146"/>
      <c r="AC15" s="146"/>
      <c r="AD15" s="146"/>
      <c r="AE15" s="146"/>
      <c r="AF15" s="146"/>
      <c r="AG15" s="146" t="s">
        <v>134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>
      <c r="A16" s="153"/>
      <c r="B16" s="154"/>
      <c r="C16" s="188" t="s">
        <v>146</v>
      </c>
      <c r="D16" s="186"/>
      <c r="E16" s="187">
        <v>122.4</v>
      </c>
      <c r="F16" s="156"/>
      <c r="G16" s="156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139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>
      <c r="A17" s="167">
        <v>5</v>
      </c>
      <c r="B17" s="168" t="s">
        <v>147</v>
      </c>
      <c r="C17" s="181" t="s">
        <v>148</v>
      </c>
      <c r="D17" s="169" t="s">
        <v>137</v>
      </c>
      <c r="E17" s="170">
        <v>76</v>
      </c>
      <c r="F17" s="171"/>
      <c r="G17" s="172">
        <f>ROUND(E17*F17,2)</f>
        <v>0</v>
      </c>
      <c r="H17" s="157"/>
      <c r="I17" s="156">
        <f>ROUND(E17*H17,2)</f>
        <v>0</v>
      </c>
      <c r="J17" s="157"/>
      <c r="K17" s="156">
        <f>ROUND(E17*J17,2)</f>
        <v>0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0.24199999999999999</v>
      </c>
      <c r="Q17" s="155">
        <f>ROUND(E17*P17,2)</f>
        <v>18.39</v>
      </c>
      <c r="R17" s="156"/>
      <c r="S17" s="156" t="s">
        <v>105</v>
      </c>
      <c r="T17" s="156" t="s">
        <v>105</v>
      </c>
      <c r="U17" s="156">
        <v>0.39979999999999999</v>
      </c>
      <c r="V17" s="156">
        <f>ROUND(E17*U17,2)</f>
        <v>30.38</v>
      </c>
      <c r="W17" s="156"/>
      <c r="X17" s="156" t="s">
        <v>133</v>
      </c>
      <c r="Y17" s="156" t="s">
        <v>108</v>
      </c>
      <c r="Z17" s="146"/>
      <c r="AA17" s="146"/>
      <c r="AB17" s="146"/>
      <c r="AC17" s="146"/>
      <c r="AD17" s="146"/>
      <c r="AE17" s="146"/>
      <c r="AF17" s="146"/>
      <c r="AG17" s="146" t="s">
        <v>134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188" t="s">
        <v>149</v>
      </c>
      <c r="D18" s="186"/>
      <c r="E18" s="187">
        <v>76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139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67">
        <v>6</v>
      </c>
      <c r="B19" s="168" t="s">
        <v>150</v>
      </c>
      <c r="C19" s="181" t="s">
        <v>151</v>
      </c>
      <c r="D19" s="169" t="s">
        <v>152</v>
      </c>
      <c r="E19" s="170">
        <v>21.15</v>
      </c>
      <c r="F19" s="171"/>
      <c r="G19" s="172">
        <f>ROUND(E19*F19,2)</f>
        <v>0</v>
      </c>
      <c r="H19" s="157"/>
      <c r="I19" s="156">
        <f>ROUND(E19*H19,2)</f>
        <v>0</v>
      </c>
      <c r="J19" s="157"/>
      <c r="K19" s="156">
        <f>ROUND(E19*J19,2)</f>
        <v>0</v>
      </c>
      <c r="L19" s="156">
        <v>21</v>
      </c>
      <c r="M19" s="156">
        <f>G19*(1+L19/100)</f>
        <v>0</v>
      </c>
      <c r="N19" s="155">
        <v>0</v>
      </c>
      <c r="O19" s="155">
        <f>ROUND(E19*N19,2)</f>
        <v>0</v>
      </c>
      <c r="P19" s="155">
        <v>0</v>
      </c>
      <c r="Q19" s="155">
        <f>ROUND(E19*P19,2)</f>
        <v>0</v>
      </c>
      <c r="R19" s="156"/>
      <c r="S19" s="156" t="s">
        <v>105</v>
      </c>
      <c r="T19" s="156" t="s">
        <v>105</v>
      </c>
      <c r="U19" s="156">
        <v>0.01</v>
      </c>
      <c r="V19" s="156">
        <f>ROUND(E19*U19,2)</f>
        <v>0.21</v>
      </c>
      <c r="W19" s="156"/>
      <c r="X19" s="156" t="s">
        <v>133</v>
      </c>
      <c r="Y19" s="156" t="s">
        <v>108</v>
      </c>
      <c r="Z19" s="146"/>
      <c r="AA19" s="146"/>
      <c r="AB19" s="146"/>
      <c r="AC19" s="146"/>
      <c r="AD19" s="146"/>
      <c r="AE19" s="146"/>
      <c r="AF19" s="146"/>
      <c r="AG19" s="146" t="s">
        <v>134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>
      <c r="A20" s="153"/>
      <c r="B20" s="154"/>
      <c r="C20" s="188" t="s">
        <v>153</v>
      </c>
      <c r="D20" s="186"/>
      <c r="E20" s="187">
        <v>21.15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139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67">
        <v>7</v>
      </c>
      <c r="B21" s="168" t="s">
        <v>154</v>
      </c>
      <c r="C21" s="181" t="s">
        <v>155</v>
      </c>
      <c r="D21" s="169" t="s">
        <v>152</v>
      </c>
      <c r="E21" s="170">
        <v>65</v>
      </c>
      <c r="F21" s="171"/>
      <c r="G21" s="172">
        <f>ROUND(E21*F21,2)</f>
        <v>0</v>
      </c>
      <c r="H21" s="157"/>
      <c r="I21" s="156">
        <f>ROUND(E21*H21,2)</f>
        <v>0</v>
      </c>
      <c r="J21" s="157"/>
      <c r="K21" s="156">
        <f>ROUND(E21*J21,2)</f>
        <v>0</v>
      </c>
      <c r="L21" s="156">
        <v>21</v>
      </c>
      <c r="M21" s="156">
        <f>G21*(1+L21/100)</f>
        <v>0</v>
      </c>
      <c r="N21" s="155">
        <v>0</v>
      </c>
      <c r="O21" s="155">
        <f>ROUND(E21*N21,2)</f>
        <v>0</v>
      </c>
      <c r="P21" s="155">
        <v>0</v>
      </c>
      <c r="Q21" s="155">
        <f>ROUND(E21*P21,2)</f>
        <v>0</v>
      </c>
      <c r="R21" s="156"/>
      <c r="S21" s="156" t="s">
        <v>105</v>
      </c>
      <c r="T21" s="156" t="s">
        <v>105</v>
      </c>
      <c r="U21" s="156">
        <v>0.37</v>
      </c>
      <c r="V21" s="156">
        <f>ROUND(E21*U21,2)</f>
        <v>24.05</v>
      </c>
      <c r="W21" s="156"/>
      <c r="X21" s="156" t="s">
        <v>133</v>
      </c>
      <c r="Y21" s="156" t="s">
        <v>108</v>
      </c>
      <c r="Z21" s="146"/>
      <c r="AA21" s="146"/>
      <c r="AB21" s="146"/>
      <c r="AC21" s="146"/>
      <c r="AD21" s="146"/>
      <c r="AE21" s="146"/>
      <c r="AF21" s="146"/>
      <c r="AG21" s="146" t="s">
        <v>134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>
      <c r="A22" s="153"/>
      <c r="B22" s="154"/>
      <c r="C22" s="188" t="s">
        <v>156</v>
      </c>
      <c r="D22" s="186"/>
      <c r="E22" s="187">
        <v>30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139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>
      <c r="A23" s="153"/>
      <c r="B23" s="154"/>
      <c r="C23" s="188" t="s">
        <v>157</v>
      </c>
      <c r="D23" s="186"/>
      <c r="E23" s="187">
        <v>35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139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74">
        <v>8</v>
      </c>
      <c r="B24" s="175" t="s">
        <v>158</v>
      </c>
      <c r="C24" s="182" t="s">
        <v>159</v>
      </c>
      <c r="D24" s="176" t="s">
        <v>152</v>
      </c>
      <c r="E24" s="177">
        <v>65</v>
      </c>
      <c r="F24" s="178"/>
      <c r="G24" s="179">
        <f>ROUND(E24*F24,2)</f>
        <v>0</v>
      </c>
      <c r="H24" s="157"/>
      <c r="I24" s="156">
        <f>ROUND(E24*H24,2)</f>
        <v>0</v>
      </c>
      <c r="J24" s="157"/>
      <c r="K24" s="156">
        <f>ROUND(E24*J24,2)</f>
        <v>0</v>
      </c>
      <c r="L24" s="156">
        <v>21</v>
      </c>
      <c r="M24" s="156">
        <f>G24*(1+L24/100)</f>
        <v>0</v>
      </c>
      <c r="N24" s="155">
        <v>0</v>
      </c>
      <c r="O24" s="155">
        <f>ROUND(E24*N24,2)</f>
        <v>0</v>
      </c>
      <c r="P24" s="155">
        <v>0</v>
      </c>
      <c r="Q24" s="155">
        <f>ROUND(E24*P24,2)</f>
        <v>0</v>
      </c>
      <c r="R24" s="156"/>
      <c r="S24" s="156" t="s">
        <v>105</v>
      </c>
      <c r="T24" s="156" t="s">
        <v>105</v>
      </c>
      <c r="U24" s="156">
        <v>5.8000000000000003E-2</v>
      </c>
      <c r="V24" s="156">
        <f>ROUND(E24*U24,2)</f>
        <v>3.77</v>
      </c>
      <c r="W24" s="156"/>
      <c r="X24" s="156" t="s">
        <v>133</v>
      </c>
      <c r="Y24" s="156" t="s">
        <v>108</v>
      </c>
      <c r="Z24" s="146"/>
      <c r="AA24" s="146"/>
      <c r="AB24" s="146"/>
      <c r="AC24" s="146"/>
      <c r="AD24" s="146"/>
      <c r="AE24" s="146"/>
      <c r="AF24" s="146"/>
      <c r="AG24" s="146" t="s">
        <v>134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7">
        <v>9</v>
      </c>
      <c r="B25" s="168" t="s">
        <v>160</v>
      </c>
      <c r="C25" s="181" t="s">
        <v>161</v>
      </c>
      <c r="D25" s="169" t="s">
        <v>152</v>
      </c>
      <c r="E25" s="170">
        <v>11.598000000000001</v>
      </c>
      <c r="F25" s="171"/>
      <c r="G25" s="172">
        <f>ROUND(E25*F25,2)</f>
        <v>0</v>
      </c>
      <c r="H25" s="157"/>
      <c r="I25" s="156">
        <f>ROUND(E25*H25,2)</f>
        <v>0</v>
      </c>
      <c r="J25" s="157"/>
      <c r="K25" s="156">
        <f>ROUND(E25*J25,2)</f>
        <v>0</v>
      </c>
      <c r="L25" s="156">
        <v>21</v>
      </c>
      <c r="M25" s="156">
        <f>G25*(1+L25/100)</f>
        <v>0</v>
      </c>
      <c r="N25" s="155">
        <v>0</v>
      </c>
      <c r="O25" s="155">
        <f>ROUND(E25*N25,2)</f>
        <v>0</v>
      </c>
      <c r="P25" s="155">
        <v>2</v>
      </c>
      <c r="Q25" s="155">
        <f>ROUND(E25*P25,2)</f>
        <v>23.2</v>
      </c>
      <c r="R25" s="156"/>
      <c r="S25" s="156" t="s">
        <v>105</v>
      </c>
      <c r="T25" s="156" t="s">
        <v>105</v>
      </c>
      <c r="U25" s="156">
        <v>4.66</v>
      </c>
      <c r="V25" s="156">
        <f>ROUND(E25*U25,2)</f>
        <v>54.05</v>
      </c>
      <c r="W25" s="156"/>
      <c r="X25" s="156" t="s">
        <v>133</v>
      </c>
      <c r="Y25" s="156" t="s">
        <v>108</v>
      </c>
      <c r="Z25" s="146"/>
      <c r="AA25" s="146"/>
      <c r="AB25" s="146"/>
      <c r="AC25" s="146"/>
      <c r="AD25" s="146"/>
      <c r="AE25" s="146"/>
      <c r="AF25" s="146"/>
      <c r="AG25" s="146" t="s">
        <v>134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>
      <c r="A26" s="153"/>
      <c r="B26" s="154"/>
      <c r="C26" s="188" t="s">
        <v>162</v>
      </c>
      <c r="D26" s="186"/>
      <c r="E26" s="187">
        <v>4.5599999999999996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139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>
      <c r="A27" s="153"/>
      <c r="B27" s="154"/>
      <c r="C27" s="188" t="s">
        <v>163</v>
      </c>
      <c r="D27" s="186"/>
      <c r="E27" s="187">
        <v>7.0380000000000003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139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7">
        <v>10</v>
      </c>
      <c r="B28" s="168" t="s">
        <v>164</v>
      </c>
      <c r="C28" s="181" t="s">
        <v>165</v>
      </c>
      <c r="D28" s="169" t="s">
        <v>152</v>
      </c>
      <c r="E28" s="170">
        <v>18</v>
      </c>
      <c r="F28" s="171"/>
      <c r="G28" s="172">
        <f>ROUND(E28*F28,2)</f>
        <v>0</v>
      </c>
      <c r="H28" s="157"/>
      <c r="I28" s="156">
        <f>ROUND(E28*H28,2)</f>
        <v>0</v>
      </c>
      <c r="J28" s="157"/>
      <c r="K28" s="156">
        <f>ROUND(E28*J28,2)</f>
        <v>0</v>
      </c>
      <c r="L28" s="156">
        <v>21</v>
      </c>
      <c r="M28" s="156">
        <f>G28*(1+L28/100)</f>
        <v>0</v>
      </c>
      <c r="N28" s="155">
        <v>0</v>
      </c>
      <c r="O28" s="155">
        <f>ROUND(E28*N28,2)</f>
        <v>0</v>
      </c>
      <c r="P28" s="155">
        <v>0</v>
      </c>
      <c r="Q28" s="155">
        <f>ROUND(E28*P28,2)</f>
        <v>0</v>
      </c>
      <c r="R28" s="156"/>
      <c r="S28" s="156" t="s">
        <v>105</v>
      </c>
      <c r="T28" s="156" t="s">
        <v>105</v>
      </c>
      <c r="U28" s="156">
        <v>0.01</v>
      </c>
      <c r="V28" s="156">
        <f>ROUND(E28*U28,2)</f>
        <v>0.18</v>
      </c>
      <c r="W28" s="156"/>
      <c r="X28" s="156" t="s">
        <v>133</v>
      </c>
      <c r="Y28" s="156" t="s">
        <v>108</v>
      </c>
      <c r="Z28" s="146"/>
      <c r="AA28" s="146"/>
      <c r="AB28" s="146"/>
      <c r="AC28" s="146"/>
      <c r="AD28" s="146"/>
      <c r="AE28" s="146"/>
      <c r="AF28" s="146"/>
      <c r="AG28" s="146" t="s">
        <v>134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>
      <c r="A29" s="153"/>
      <c r="B29" s="154"/>
      <c r="C29" s="188" t="s">
        <v>166</v>
      </c>
      <c r="D29" s="186"/>
      <c r="E29" s="187">
        <v>9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139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>
      <c r="A30" s="153"/>
      <c r="B30" s="154"/>
      <c r="C30" s="188" t="s">
        <v>167</v>
      </c>
      <c r="D30" s="186"/>
      <c r="E30" s="187">
        <v>9</v>
      </c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139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67">
        <v>11</v>
      </c>
      <c r="B31" s="168" t="s">
        <v>168</v>
      </c>
      <c r="C31" s="181" t="s">
        <v>169</v>
      </c>
      <c r="D31" s="169" t="s">
        <v>152</v>
      </c>
      <c r="E31" s="170">
        <v>88.748000000000005</v>
      </c>
      <c r="F31" s="171"/>
      <c r="G31" s="172">
        <f>ROUND(E31*F31,2)</f>
        <v>0</v>
      </c>
      <c r="H31" s="157"/>
      <c r="I31" s="156">
        <f>ROUND(E31*H31,2)</f>
        <v>0</v>
      </c>
      <c r="J31" s="157"/>
      <c r="K31" s="156">
        <f>ROUND(E31*J31,2)</f>
        <v>0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6"/>
      <c r="S31" s="156" t="s">
        <v>105</v>
      </c>
      <c r="T31" s="156" t="s">
        <v>105</v>
      </c>
      <c r="U31" s="156">
        <v>1.4079999999999999</v>
      </c>
      <c r="V31" s="156">
        <f>ROUND(E31*U31,2)</f>
        <v>124.96</v>
      </c>
      <c r="W31" s="156"/>
      <c r="X31" s="156" t="s">
        <v>133</v>
      </c>
      <c r="Y31" s="156" t="s">
        <v>108</v>
      </c>
      <c r="Z31" s="146"/>
      <c r="AA31" s="146"/>
      <c r="AB31" s="146"/>
      <c r="AC31" s="146"/>
      <c r="AD31" s="146"/>
      <c r="AE31" s="146"/>
      <c r="AF31" s="146"/>
      <c r="AG31" s="146" t="s">
        <v>134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>
      <c r="A32" s="153"/>
      <c r="B32" s="154"/>
      <c r="C32" s="188" t="s">
        <v>170</v>
      </c>
      <c r="D32" s="186"/>
      <c r="E32" s="187">
        <v>12.15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139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>
      <c r="A33" s="153"/>
      <c r="B33" s="154"/>
      <c r="C33" s="188" t="s">
        <v>171</v>
      </c>
      <c r="D33" s="186"/>
      <c r="E33" s="187">
        <v>11.598000000000001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139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>
      <c r="A34" s="153"/>
      <c r="B34" s="154"/>
      <c r="C34" s="188" t="s">
        <v>172</v>
      </c>
      <c r="D34" s="186"/>
      <c r="E34" s="187">
        <v>30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139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>
      <c r="A35" s="153"/>
      <c r="B35" s="154"/>
      <c r="C35" s="188" t="s">
        <v>173</v>
      </c>
      <c r="D35" s="186"/>
      <c r="E35" s="187">
        <v>35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139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67">
        <v>12</v>
      </c>
      <c r="B36" s="168" t="s">
        <v>174</v>
      </c>
      <c r="C36" s="181" t="s">
        <v>175</v>
      </c>
      <c r="D36" s="169" t="s">
        <v>152</v>
      </c>
      <c r="E36" s="170">
        <v>443.74</v>
      </c>
      <c r="F36" s="171"/>
      <c r="G36" s="172">
        <f>ROUND(E36*F36,2)</f>
        <v>0</v>
      </c>
      <c r="H36" s="157"/>
      <c r="I36" s="156">
        <f>ROUND(E36*H36,2)</f>
        <v>0</v>
      </c>
      <c r="J36" s="157"/>
      <c r="K36" s="156">
        <f>ROUND(E36*J36,2)</f>
        <v>0</v>
      </c>
      <c r="L36" s="156">
        <v>21</v>
      </c>
      <c r="M36" s="156">
        <f>G36*(1+L36/100)</f>
        <v>0</v>
      </c>
      <c r="N36" s="155">
        <v>0</v>
      </c>
      <c r="O36" s="155">
        <f>ROUND(E36*N36,2)</f>
        <v>0</v>
      </c>
      <c r="P36" s="155">
        <v>0</v>
      </c>
      <c r="Q36" s="155">
        <f>ROUND(E36*P36,2)</f>
        <v>0</v>
      </c>
      <c r="R36" s="156"/>
      <c r="S36" s="156" t="s">
        <v>105</v>
      </c>
      <c r="T36" s="156" t="s">
        <v>105</v>
      </c>
      <c r="U36" s="156">
        <v>0</v>
      </c>
      <c r="V36" s="156">
        <f>ROUND(E36*U36,2)</f>
        <v>0</v>
      </c>
      <c r="W36" s="156"/>
      <c r="X36" s="156" t="s">
        <v>133</v>
      </c>
      <c r="Y36" s="156" t="s">
        <v>108</v>
      </c>
      <c r="Z36" s="146"/>
      <c r="AA36" s="146"/>
      <c r="AB36" s="146"/>
      <c r="AC36" s="146"/>
      <c r="AD36" s="146"/>
      <c r="AE36" s="146"/>
      <c r="AF36" s="146"/>
      <c r="AG36" s="146" t="s">
        <v>134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>
      <c r="A37" s="153"/>
      <c r="B37" s="154"/>
      <c r="C37" s="188" t="s">
        <v>176</v>
      </c>
      <c r="D37" s="186"/>
      <c r="E37" s="187">
        <v>60.75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139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>
      <c r="A38" s="153"/>
      <c r="B38" s="154"/>
      <c r="C38" s="188" t="s">
        <v>177</v>
      </c>
      <c r="D38" s="186"/>
      <c r="E38" s="187">
        <v>57.99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139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>
      <c r="A39" s="153"/>
      <c r="B39" s="154"/>
      <c r="C39" s="188" t="s">
        <v>178</v>
      </c>
      <c r="D39" s="186"/>
      <c r="E39" s="187">
        <v>150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139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>
      <c r="A40" s="153"/>
      <c r="B40" s="154"/>
      <c r="C40" s="188" t="s">
        <v>179</v>
      </c>
      <c r="D40" s="186"/>
      <c r="E40" s="187">
        <v>175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139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74">
        <v>13</v>
      </c>
      <c r="B41" s="175" t="s">
        <v>180</v>
      </c>
      <c r="C41" s="182" t="s">
        <v>181</v>
      </c>
      <c r="D41" s="176" t="s">
        <v>152</v>
      </c>
      <c r="E41" s="177">
        <v>11.598000000000001</v>
      </c>
      <c r="F41" s="178"/>
      <c r="G41" s="179">
        <f>ROUND(E41*F41,2)</f>
        <v>0</v>
      </c>
      <c r="H41" s="157"/>
      <c r="I41" s="156">
        <f>ROUND(E41*H41,2)</f>
        <v>0</v>
      </c>
      <c r="J41" s="157"/>
      <c r="K41" s="156">
        <f>ROUND(E41*J41,2)</f>
        <v>0</v>
      </c>
      <c r="L41" s="156">
        <v>21</v>
      </c>
      <c r="M41" s="156">
        <f>G41*(1+L41/100)</f>
        <v>0</v>
      </c>
      <c r="N41" s="155">
        <v>0</v>
      </c>
      <c r="O41" s="155">
        <f>ROUND(E41*N41,2)</f>
        <v>0</v>
      </c>
      <c r="P41" s="155">
        <v>0</v>
      </c>
      <c r="Q41" s="155">
        <f>ROUND(E41*P41,2)</f>
        <v>0</v>
      </c>
      <c r="R41" s="156"/>
      <c r="S41" s="156" t="s">
        <v>105</v>
      </c>
      <c r="T41" s="156" t="s">
        <v>105</v>
      </c>
      <c r="U41" s="156">
        <v>0.66800000000000004</v>
      </c>
      <c r="V41" s="156">
        <f>ROUND(E41*U41,2)</f>
        <v>7.75</v>
      </c>
      <c r="W41" s="156"/>
      <c r="X41" s="156" t="s">
        <v>133</v>
      </c>
      <c r="Y41" s="156" t="s">
        <v>108</v>
      </c>
      <c r="Z41" s="146"/>
      <c r="AA41" s="146"/>
      <c r="AB41" s="146"/>
      <c r="AC41" s="146"/>
      <c r="AD41" s="146"/>
      <c r="AE41" s="146"/>
      <c r="AF41" s="146"/>
      <c r="AG41" s="146" t="s">
        <v>134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74">
        <v>14</v>
      </c>
      <c r="B42" s="175" t="s">
        <v>182</v>
      </c>
      <c r="C42" s="182" t="s">
        <v>183</v>
      </c>
      <c r="D42" s="176" t="s">
        <v>132</v>
      </c>
      <c r="E42" s="177">
        <v>2</v>
      </c>
      <c r="F42" s="178"/>
      <c r="G42" s="179">
        <f>ROUND(E42*F42,2)</f>
        <v>0</v>
      </c>
      <c r="H42" s="157"/>
      <c r="I42" s="156">
        <f>ROUND(E42*H42,2)</f>
        <v>0</v>
      </c>
      <c r="J42" s="157"/>
      <c r="K42" s="156">
        <f>ROUND(E42*J42,2)</f>
        <v>0</v>
      </c>
      <c r="L42" s="156">
        <v>21</v>
      </c>
      <c r="M42" s="156">
        <f>G42*(1+L42/100)</f>
        <v>0</v>
      </c>
      <c r="N42" s="155">
        <v>0</v>
      </c>
      <c r="O42" s="155">
        <f>ROUND(E42*N42,2)</f>
        <v>0</v>
      </c>
      <c r="P42" s="155">
        <v>0</v>
      </c>
      <c r="Q42" s="155">
        <f>ROUND(E42*P42,2)</f>
        <v>0</v>
      </c>
      <c r="R42" s="156"/>
      <c r="S42" s="156" t="s">
        <v>105</v>
      </c>
      <c r="T42" s="156" t="s">
        <v>105</v>
      </c>
      <c r="U42" s="156">
        <v>0.66600000000000004</v>
      </c>
      <c r="V42" s="156">
        <f>ROUND(E42*U42,2)</f>
        <v>1.33</v>
      </c>
      <c r="W42" s="156"/>
      <c r="X42" s="156" t="s">
        <v>133</v>
      </c>
      <c r="Y42" s="156" t="s">
        <v>108</v>
      </c>
      <c r="Z42" s="146"/>
      <c r="AA42" s="146"/>
      <c r="AB42" s="146"/>
      <c r="AC42" s="146"/>
      <c r="AD42" s="146"/>
      <c r="AE42" s="146"/>
      <c r="AF42" s="146"/>
      <c r="AG42" s="146" t="s">
        <v>134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67">
        <v>15</v>
      </c>
      <c r="B43" s="168" t="s">
        <v>184</v>
      </c>
      <c r="C43" s="181" t="s">
        <v>185</v>
      </c>
      <c r="D43" s="169" t="s">
        <v>132</v>
      </c>
      <c r="E43" s="170">
        <v>4</v>
      </c>
      <c r="F43" s="171"/>
      <c r="G43" s="172">
        <f>ROUND(E43*F43,2)</f>
        <v>0</v>
      </c>
      <c r="H43" s="157"/>
      <c r="I43" s="156">
        <f>ROUND(E43*H43,2)</f>
        <v>0</v>
      </c>
      <c r="J43" s="157"/>
      <c r="K43" s="156">
        <f>ROUND(E43*J43,2)</f>
        <v>0</v>
      </c>
      <c r="L43" s="156">
        <v>21</v>
      </c>
      <c r="M43" s="156">
        <f>G43*(1+L43/100)</f>
        <v>0</v>
      </c>
      <c r="N43" s="155">
        <v>0</v>
      </c>
      <c r="O43" s="155">
        <f>ROUND(E43*N43,2)</f>
        <v>0</v>
      </c>
      <c r="P43" s="155">
        <v>0</v>
      </c>
      <c r="Q43" s="155">
        <f>ROUND(E43*P43,2)</f>
        <v>0</v>
      </c>
      <c r="R43" s="156"/>
      <c r="S43" s="156" t="s">
        <v>105</v>
      </c>
      <c r="T43" s="156" t="s">
        <v>105</v>
      </c>
      <c r="U43" s="156">
        <v>0</v>
      </c>
      <c r="V43" s="156">
        <f>ROUND(E43*U43,2)</f>
        <v>0</v>
      </c>
      <c r="W43" s="156"/>
      <c r="X43" s="156" t="s">
        <v>133</v>
      </c>
      <c r="Y43" s="156" t="s">
        <v>108</v>
      </c>
      <c r="Z43" s="146"/>
      <c r="AA43" s="146"/>
      <c r="AB43" s="146"/>
      <c r="AC43" s="146"/>
      <c r="AD43" s="146"/>
      <c r="AE43" s="146"/>
      <c r="AF43" s="146"/>
      <c r="AG43" s="146" t="s">
        <v>134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>
      <c r="A44" s="153"/>
      <c r="B44" s="154"/>
      <c r="C44" s="188" t="s">
        <v>186</v>
      </c>
      <c r="D44" s="186"/>
      <c r="E44" s="187">
        <v>4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139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7">
        <v>16</v>
      </c>
      <c r="B45" s="168" t="s">
        <v>187</v>
      </c>
      <c r="C45" s="181" t="s">
        <v>188</v>
      </c>
      <c r="D45" s="169" t="s">
        <v>152</v>
      </c>
      <c r="E45" s="170">
        <v>88.748000000000005</v>
      </c>
      <c r="F45" s="171"/>
      <c r="G45" s="172">
        <f>ROUND(E45*F45,2)</f>
        <v>0</v>
      </c>
      <c r="H45" s="157"/>
      <c r="I45" s="156">
        <f>ROUND(E45*H45,2)</f>
        <v>0</v>
      </c>
      <c r="J45" s="157"/>
      <c r="K45" s="156">
        <f>ROUND(E45*J45,2)</f>
        <v>0</v>
      </c>
      <c r="L45" s="156">
        <v>21</v>
      </c>
      <c r="M45" s="156">
        <f>G45*(1+L45/100)</f>
        <v>0</v>
      </c>
      <c r="N45" s="155">
        <v>0</v>
      </c>
      <c r="O45" s="155">
        <f>ROUND(E45*N45,2)</f>
        <v>0</v>
      </c>
      <c r="P45" s="155">
        <v>0</v>
      </c>
      <c r="Q45" s="155">
        <f>ROUND(E45*P45,2)</f>
        <v>0</v>
      </c>
      <c r="R45" s="156"/>
      <c r="S45" s="156" t="s">
        <v>105</v>
      </c>
      <c r="T45" s="156" t="s">
        <v>105</v>
      </c>
      <c r="U45" s="156">
        <v>0</v>
      </c>
      <c r="V45" s="156">
        <f>ROUND(E45*U45,2)</f>
        <v>0</v>
      </c>
      <c r="W45" s="156"/>
      <c r="X45" s="156" t="s">
        <v>133</v>
      </c>
      <c r="Y45" s="156" t="s">
        <v>108</v>
      </c>
      <c r="Z45" s="146"/>
      <c r="AA45" s="146"/>
      <c r="AB45" s="146"/>
      <c r="AC45" s="146"/>
      <c r="AD45" s="146"/>
      <c r="AE45" s="146"/>
      <c r="AF45" s="146"/>
      <c r="AG45" s="146" t="s">
        <v>134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>
      <c r="A46" s="153"/>
      <c r="B46" s="154"/>
      <c r="C46" s="188" t="s">
        <v>189</v>
      </c>
      <c r="D46" s="186"/>
      <c r="E46" s="187">
        <v>12.15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139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>
      <c r="A47" s="153"/>
      <c r="B47" s="154"/>
      <c r="C47" s="188" t="s">
        <v>190</v>
      </c>
      <c r="D47" s="186"/>
      <c r="E47" s="187">
        <v>11.598000000000001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139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>
      <c r="A48" s="153"/>
      <c r="B48" s="154"/>
      <c r="C48" s="188" t="s">
        <v>156</v>
      </c>
      <c r="D48" s="186"/>
      <c r="E48" s="187">
        <v>30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139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>
      <c r="A49" s="153"/>
      <c r="B49" s="154"/>
      <c r="C49" s="188" t="s">
        <v>173</v>
      </c>
      <c r="D49" s="186"/>
      <c r="E49" s="187">
        <v>35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139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>
      <c r="A50" s="167">
        <v>17</v>
      </c>
      <c r="B50" s="168" t="s">
        <v>191</v>
      </c>
      <c r="C50" s="181" t="s">
        <v>192</v>
      </c>
      <c r="D50" s="169" t="s">
        <v>152</v>
      </c>
      <c r="E50" s="170">
        <v>9</v>
      </c>
      <c r="F50" s="171"/>
      <c r="G50" s="172">
        <f>ROUND(E50*F50,2)</f>
        <v>0</v>
      </c>
      <c r="H50" s="157"/>
      <c r="I50" s="156">
        <f>ROUND(E50*H50,2)</f>
        <v>0</v>
      </c>
      <c r="J50" s="157"/>
      <c r="K50" s="156">
        <f>ROUND(E50*J50,2)</f>
        <v>0</v>
      </c>
      <c r="L50" s="156">
        <v>21</v>
      </c>
      <c r="M50" s="156">
        <f>G50*(1+L50/100)</f>
        <v>0</v>
      </c>
      <c r="N50" s="155">
        <v>0</v>
      </c>
      <c r="O50" s="155">
        <f>ROUND(E50*N50,2)</f>
        <v>0</v>
      </c>
      <c r="P50" s="155">
        <v>0</v>
      </c>
      <c r="Q50" s="155">
        <f>ROUND(E50*P50,2)</f>
        <v>0</v>
      </c>
      <c r="R50" s="156"/>
      <c r="S50" s="156" t="s">
        <v>105</v>
      </c>
      <c r="T50" s="156" t="s">
        <v>105</v>
      </c>
      <c r="U50" s="156">
        <v>0.65</v>
      </c>
      <c r="V50" s="156">
        <f>ROUND(E50*U50,2)</f>
        <v>5.85</v>
      </c>
      <c r="W50" s="156"/>
      <c r="X50" s="156" t="s">
        <v>133</v>
      </c>
      <c r="Y50" s="156" t="s">
        <v>108</v>
      </c>
      <c r="Z50" s="146"/>
      <c r="AA50" s="146"/>
      <c r="AB50" s="146"/>
      <c r="AC50" s="146"/>
      <c r="AD50" s="146"/>
      <c r="AE50" s="146"/>
      <c r="AF50" s="146"/>
      <c r="AG50" s="146" t="s">
        <v>134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>
      <c r="A51" s="153"/>
      <c r="B51" s="154"/>
      <c r="C51" s="188" t="s">
        <v>167</v>
      </c>
      <c r="D51" s="186"/>
      <c r="E51" s="187">
        <v>9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139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74">
        <v>18</v>
      </c>
      <c r="B52" s="175" t="s">
        <v>193</v>
      </c>
      <c r="C52" s="182" t="s">
        <v>194</v>
      </c>
      <c r="D52" s="176" t="s">
        <v>152</v>
      </c>
      <c r="E52" s="177">
        <v>11.598000000000001</v>
      </c>
      <c r="F52" s="178"/>
      <c r="G52" s="179">
        <f>ROUND(E52*F52,2)</f>
        <v>0</v>
      </c>
      <c r="H52" s="157"/>
      <c r="I52" s="156">
        <f>ROUND(E52*H52,2)</f>
        <v>0</v>
      </c>
      <c r="J52" s="157"/>
      <c r="K52" s="156">
        <f>ROUND(E52*J52,2)</f>
        <v>0</v>
      </c>
      <c r="L52" s="156">
        <v>21</v>
      </c>
      <c r="M52" s="156">
        <f>G52*(1+L52/100)</f>
        <v>0</v>
      </c>
      <c r="N52" s="155">
        <v>0</v>
      </c>
      <c r="O52" s="155">
        <f>ROUND(E52*N52,2)</f>
        <v>0</v>
      </c>
      <c r="P52" s="155">
        <v>0</v>
      </c>
      <c r="Q52" s="155">
        <f>ROUND(E52*P52,2)</f>
        <v>0</v>
      </c>
      <c r="R52" s="156"/>
      <c r="S52" s="156" t="s">
        <v>105</v>
      </c>
      <c r="T52" s="156" t="s">
        <v>105</v>
      </c>
      <c r="U52" s="156">
        <v>1.9379999999999999</v>
      </c>
      <c r="V52" s="156">
        <f>ROUND(E52*U52,2)</f>
        <v>22.48</v>
      </c>
      <c r="W52" s="156"/>
      <c r="X52" s="156" t="s">
        <v>133</v>
      </c>
      <c r="Y52" s="156" t="s">
        <v>108</v>
      </c>
      <c r="Z52" s="146"/>
      <c r="AA52" s="146"/>
      <c r="AB52" s="146"/>
      <c r="AC52" s="146"/>
      <c r="AD52" s="146"/>
      <c r="AE52" s="146"/>
      <c r="AF52" s="146"/>
      <c r="AG52" s="146" t="s">
        <v>134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74">
        <v>19</v>
      </c>
      <c r="B53" s="175" t="s">
        <v>195</v>
      </c>
      <c r="C53" s="182" t="s">
        <v>196</v>
      </c>
      <c r="D53" s="176" t="s">
        <v>137</v>
      </c>
      <c r="E53" s="177">
        <v>60</v>
      </c>
      <c r="F53" s="178"/>
      <c r="G53" s="179">
        <f>ROUND(E53*F53,2)</f>
        <v>0</v>
      </c>
      <c r="H53" s="157"/>
      <c r="I53" s="156">
        <f>ROUND(E53*H53,2)</f>
        <v>0</v>
      </c>
      <c r="J53" s="157"/>
      <c r="K53" s="156">
        <f>ROUND(E53*J53,2)</f>
        <v>0</v>
      </c>
      <c r="L53" s="156">
        <v>21</v>
      </c>
      <c r="M53" s="156">
        <f>G53*(1+L53/100)</f>
        <v>0</v>
      </c>
      <c r="N53" s="155">
        <v>0</v>
      </c>
      <c r="O53" s="155">
        <f>ROUND(E53*N53,2)</f>
        <v>0</v>
      </c>
      <c r="P53" s="155">
        <v>0</v>
      </c>
      <c r="Q53" s="155">
        <f>ROUND(E53*P53,2)</f>
        <v>0</v>
      </c>
      <c r="R53" s="156"/>
      <c r="S53" s="156" t="s">
        <v>105</v>
      </c>
      <c r="T53" s="156" t="s">
        <v>105</v>
      </c>
      <c r="U53" s="156">
        <v>0.23899999999999999</v>
      </c>
      <c r="V53" s="156">
        <f>ROUND(E53*U53,2)</f>
        <v>14.34</v>
      </c>
      <c r="W53" s="156"/>
      <c r="X53" s="156" t="s">
        <v>133</v>
      </c>
      <c r="Y53" s="156" t="s">
        <v>108</v>
      </c>
      <c r="Z53" s="146"/>
      <c r="AA53" s="146"/>
      <c r="AB53" s="146"/>
      <c r="AC53" s="146"/>
      <c r="AD53" s="146"/>
      <c r="AE53" s="146"/>
      <c r="AF53" s="146"/>
      <c r="AG53" s="146" t="s">
        <v>134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74">
        <v>20</v>
      </c>
      <c r="B54" s="175" t="s">
        <v>197</v>
      </c>
      <c r="C54" s="182" t="s">
        <v>198</v>
      </c>
      <c r="D54" s="176" t="s">
        <v>137</v>
      </c>
      <c r="E54" s="177">
        <v>217</v>
      </c>
      <c r="F54" s="178"/>
      <c r="G54" s="179">
        <f>ROUND(E54*F54,2)</f>
        <v>0</v>
      </c>
      <c r="H54" s="157"/>
      <c r="I54" s="156">
        <f>ROUND(E54*H54,2)</f>
        <v>0</v>
      </c>
      <c r="J54" s="157"/>
      <c r="K54" s="156">
        <f>ROUND(E54*J54,2)</f>
        <v>0</v>
      </c>
      <c r="L54" s="156">
        <v>21</v>
      </c>
      <c r="M54" s="156">
        <f>G54*(1+L54/100)</f>
        <v>0</v>
      </c>
      <c r="N54" s="155">
        <v>0</v>
      </c>
      <c r="O54" s="155">
        <f>ROUND(E54*N54,2)</f>
        <v>0</v>
      </c>
      <c r="P54" s="155">
        <v>0</v>
      </c>
      <c r="Q54" s="155">
        <f>ROUND(E54*P54,2)</f>
        <v>0</v>
      </c>
      <c r="R54" s="156"/>
      <c r="S54" s="156" t="s">
        <v>105</v>
      </c>
      <c r="T54" s="156" t="s">
        <v>105</v>
      </c>
      <c r="U54" s="156">
        <v>0.29099999999999998</v>
      </c>
      <c r="V54" s="156">
        <f>ROUND(E54*U54,2)</f>
        <v>63.15</v>
      </c>
      <c r="W54" s="156"/>
      <c r="X54" s="156" t="s">
        <v>133</v>
      </c>
      <c r="Y54" s="156" t="s">
        <v>108</v>
      </c>
      <c r="Z54" s="146"/>
      <c r="AA54" s="146"/>
      <c r="AB54" s="146"/>
      <c r="AC54" s="146"/>
      <c r="AD54" s="146"/>
      <c r="AE54" s="146"/>
      <c r="AF54" s="146"/>
      <c r="AG54" s="146" t="s">
        <v>134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>
      <c r="A55" s="174">
        <v>21</v>
      </c>
      <c r="B55" s="175" t="s">
        <v>199</v>
      </c>
      <c r="C55" s="182" t="s">
        <v>200</v>
      </c>
      <c r="D55" s="176" t="s">
        <v>137</v>
      </c>
      <c r="E55" s="177">
        <v>60</v>
      </c>
      <c r="F55" s="178"/>
      <c r="G55" s="179">
        <f>ROUND(E55*F55,2)</f>
        <v>0</v>
      </c>
      <c r="H55" s="157"/>
      <c r="I55" s="156">
        <f>ROUND(E55*H55,2)</f>
        <v>0</v>
      </c>
      <c r="J55" s="157"/>
      <c r="K55" s="156">
        <f>ROUND(E55*J55,2)</f>
        <v>0</v>
      </c>
      <c r="L55" s="156">
        <v>21</v>
      </c>
      <c r="M55" s="156">
        <f>G55*(1+L55/100)</f>
        <v>0</v>
      </c>
      <c r="N55" s="155">
        <v>0</v>
      </c>
      <c r="O55" s="155">
        <f>ROUND(E55*N55,2)</f>
        <v>0</v>
      </c>
      <c r="P55" s="155">
        <v>0</v>
      </c>
      <c r="Q55" s="155">
        <f>ROUND(E55*P55,2)</f>
        <v>0</v>
      </c>
      <c r="R55" s="156"/>
      <c r="S55" s="156" t="s">
        <v>105</v>
      </c>
      <c r="T55" s="156" t="s">
        <v>105</v>
      </c>
      <c r="U55" s="156">
        <v>0.26</v>
      </c>
      <c r="V55" s="156">
        <f>ROUND(E55*U55,2)</f>
        <v>15.6</v>
      </c>
      <c r="W55" s="156"/>
      <c r="X55" s="156" t="s">
        <v>133</v>
      </c>
      <c r="Y55" s="156" t="s">
        <v>108</v>
      </c>
      <c r="Z55" s="146"/>
      <c r="AA55" s="146"/>
      <c r="AB55" s="146"/>
      <c r="AC55" s="146"/>
      <c r="AD55" s="146"/>
      <c r="AE55" s="146"/>
      <c r="AF55" s="146"/>
      <c r="AG55" s="146" t="s">
        <v>134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67">
        <v>22</v>
      </c>
      <c r="B56" s="168" t="s">
        <v>201</v>
      </c>
      <c r="C56" s="181" t="s">
        <v>202</v>
      </c>
      <c r="D56" s="169" t="s">
        <v>137</v>
      </c>
      <c r="E56" s="170">
        <v>2</v>
      </c>
      <c r="F56" s="171"/>
      <c r="G56" s="172">
        <f>ROUND(E56*F56,2)</f>
        <v>0</v>
      </c>
      <c r="H56" s="157"/>
      <c r="I56" s="156">
        <f>ROUND(E56*H56,2)</f>
        <v>0</v>
      </c>
      <c r="J56" s="157"/>
      <c r="K56" s="156">
        <f>ROUND(E56*J56,2)</f>
        <v>0</v>
      </c>
      <c r="L56" s="156">
        <v>21</v>
      </c>
      <c r="M56" s="156">
        <f>G56*(1+L56/100)</f>
        <v>0</v>
      </c>
      <c r="N56" s="155">
        <v>9.4000000000000004E-3</v>
      </c>
      <c r="O56" s="155">
        <f>ROUND(E56*N56,2)</f>
        <v>0.02</v>
      </c>
      <c r="P56" s="155">
        <v>0</v>
      </c>
      <c r="Q56" s="155">
        <f>ROUND(E56*P56,2)</f>
        <v>0</v>
      </c>
      <c r="R56" s="156"/>
      <c r="S56" s="156" t="s">
        <v>105</v>
      </c>
      <c r="T56" s="156" t="s">
        <v>105</v>
      </c>
      <c r="U56" s="156">
        <v>0.86399999999999999</v>
      </c>
      <c r="V56" s="156">
        <f>ROUND(E56*U56,2)</f>
        <v>1.73</v>
      </c>
      <c r="W56" s="156"/>
      <c r="X56" s="156" t="s">
        <v>133</v>
      </c>
      <c r="Y56" s="156" t="s">
        <v>108</v>
      </c>
      <c r="Z56" s="146"/>
      <c r="AA56" s="146"/>
      <c r="AB56" s="146"/>
      <c r="AC56" s="146"/>
      <c r="AD56" s="146"/>
      <c r="AE56" s="146"/>
      <c r="AF56" s="146"/>
      <c r="AG56" s="146" t="s">
        <v>134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>
      <c r="A57" s="153"/>
      <c r="B57" s="154"/>
      <c r="C57" s="266" t="s">
        <v>203</v>
      </c>
      <c r="D57" s="267"/>
      <c r="E57" s="267"/>
      <c r="F57" s="267"/>
      <c r="G57" s="267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111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>
      <c r="A58" s="153"/>
      <c r="B58" s="154"/>
      <c r="C58" s="188" t="s">
        <v>204</v>
      </c>
      <c r="D58" s="186"/>
      <c r="E58" s="187">
        <v>2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139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>
      <c r="A59" s="167">
        <v>23</v>
      </c>
      <c r="B59" s="168" t="s">
        <v>205</v>
      </c>
      <c r="C59" s="181" t="s">
        <v>206</v>
      </c>
      <c r="D59" s="169" t="s">
        <v>137</v>
      </c>
      <c r="E59" s="170">
        <v>2</v>
      </c>
      <c r="F59" s="171"/>
      <c r="G59" s="172">
        <f>ROUND(E59*F59,2)</f>
        <v>0</v>
      </c>
      <c r="H59" s="157"/>
      <c r="I59" s="156">
        <f>ROUND(E59*H59,2)</f>
        <v>0</v>
      </c>
      <c r="J59" s="157"/>
      <c r="K59" s="156">
        <f>ROUND(E59*J59,2)</f>
        <v>0</v>
      </c>
      <c r="L59" s="156">
        <v>21</v>
      </c>
      <c r="M59" s="156">
        <f>G59*(1+L59/100)</f>
        <v>0</v>
      </c>
      <c r="N59" s="155">
        <v>0</v>
      </c>
      <c r="O59" s="155">
        <f>ROUND(E59*N59,2)</f>
        <v>0</v>
      </c>
      <c r="P59" s="155">
        <v>0</v>
      </c>
      <c r="Q59" s="155">
        <f>ROUND(E59*P59,2)</f>
        <v>0</v>
      </c>
      <c r="R59" s="156"/>
      <c r="S59" s="156" t="s">
        <v>105</v>
      </c>
      <c r="T59" s="156" t="s">
        <v>105</v>
      </c>
      <c r="U59" s="156">
        <v>0.371</v>
      </c>
      <c r="V59" s="156">
        <f>ROUND(E59*U59,2)</f>
        <v>0.74</v>
      </c>
      <c r="W59" s="156"/>
      <c r="X59" s="156" t="s">
        <v>133</v>
      </c>
      <c r="Y59" s="156" t="s">
        <v>108</v>
      </c>
      <c r="Z59" s="146"/>
      <c r="AA59" s="146"/>
      <c r="AB59" s="146"/>
      <c r="AC59" s="146"/>
      <c r="AD59" s="146"/>
      <c r="AE59" s="146"/>
      <c r="AF59" s="146"/>
      <c r="AG59" s="146" t="s">
        <v>134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>
      <c r="A60" s="153"/>
      <c r="B60" s="154"/>
      <c r="C60" s="266" t="s">
        <v>203</v>
      </c>
      <c r="D60" s="267"/>
      <c r="E60" s="267"/>
      <c r="F60" s="267"/>
      <c r="G60" s="267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111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67">
        <v>24</v>
      </c>
      <c r="B61" s="168" t="s">
        <v>207</v>
      </c>
      <c r="C61" s="181" t="s">
        <v>208</v>
      </c>
      <c r="D61" s="169" t="s">
        <v>137</v>
      </c>
      <c r="E61" s="170">
        <v>140</v>
      </c>
      <c r="F61" s="171"/>
      <c r="G61" s="172">
        <f>ROUND(E61*F61,2)</f>
        <v>0</v>
      </c>
      <c r="H61" s="157"/>
      <c r="I61" s="156">
        <f>ROUND(E61*H61,2)</f>
        <v>0</v>
      </c>
      <c r="J61" s="157"/>
      <c r="K61" s="156">
        <f>ROUND(E61*J61,2)</f>
        <v>0</v>
      </c>
      <c r="L61" s="156">
        <v>21</v>
      </c>
      <c r="M61" s="156">
        <f>G61*(1+L61/100)</f>
        <v>0</v>
      </c>
      <c r="N61" s="155">
        <v>0</v>
      </c>
      <c r="O61" s="155">
        <f>ROUND(E61*N61,2)</f>
        <v>0</v>
      </c>
      <c r="P61" s="155">
        <v>0</v>
      </c>
      <c r="Q61" s="155">
        <f>ROUND(E61*P61,2)</f>
        <v>0</v>
      </c>
      <c r="R61" s="156"/>
      <c r="S61" s="156" t="s">
        <v>105</v>
      </c>
      <c r="T61" s="156" t="s">
        <v>105</v>
      </c>
      <c r="U61" s="156">
        <v>0.01</v>
      </c>
      <c r="V61" s="156">
        <f>ROUND(E61*U61,2)</f>
        <v>1.4</v>
      </c>
      <c r="W61" s="156"/>
      <c r="X61" s="156" t="s">
        <v>133</v>
      </c>
      <c r="Y61" s="156" t="s">
        <v>108</v>
      </c>
      <c r="Z61" s="146"/>
      <c r="AA61" s="146"/>
      <c r="AB61" s="146"/>
      <c r="AC61" s="146"/>
      <c r="AD61" s="146"/>
      <c r="AE61" s="146"/>
      <c r="AF61" s="146"/>
      <c r="AG61" s="146" t="s">
        <v>134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>
      <c r="A62" s="153"/>
      <c r="B62" s="154"/>
      <c r="C62" s="188" t="s">
        <v>209</v>
      </c>
      <c r="D62" s="186"/>
      <c r="E62" s="187">
        <v>140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139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74">
        <v>25</v>
      </c>
      <c r="B63" s="175" t="s">
        <v>210</v>
      </c>
      <c r="C63" s="182" t="s">
        <v>211</v>
      </c>
      <c r="D63" s="176" t="s">
        <v>132</v>
      </c>
      <c r="E63" s="177">
        <v>2</v>
      </c>
      <c r="F63" s="178"/>
      <c r="G63" s="179">
        <f>ROUND(E63*F63,2)</f>
        <v>0</v>
      </c>
      <c r="H63" s="157"/>
      <c r="I63" s="156">
        <f>ROUND(E63*H63,2)</f>
        <v>0</v>
      </c>
      <c r="J63" s="157"/>
      <c r="K63" s="156">
        <f>ROUND(E63*J63,2)</f>
        <v>0</v>
      </c>
      <c r="L63" s="156">
        <v>21</v>
      </c>
      <c r="M63" s="156">
        <f>G63*(1+L63/100)</f>
        <v>0</v>
      </c>
      <c r="N63" s="155">
        <v>0</v>
      </c>
      <c r="O63" s="155">
        <f>ROUND(E63*N63,2)</f>
        <v>0</v>
      </c>
      <c r="P63" s="155">
        <v>0</v>
      </c>
      <c r="Q63" s="155">
        <f>ROUND(E63*P63,2)</f>
        <v>0</v>
      </c>
      <c r="R63" s="156"/>
      <c r="S63" s="156" t="s">
        <v>122</v>
      </c>
      <c r="T63" s="156" t="s">
        <v>106</v>
      </c>
      <c r="U63" s="156">
        <v>0</v>
      </c>
      <c r="V63" s="156">
        <f>ROUND(E63*U63,2)</f>
        <v>0</v>
      </c>
      <c r="W63" s="156"/>
      <c r="X63" s="156" t="s">
        <v>133</v>
      </c>
      <c r="Y63" s="156" t="s">
        <v>108</v>
      </c>
      <c r="Z63" s="146"/>
      <c r="AA63" s="146"/>
      <c r="AB63" s="146"/>
      <c r="AC63" s="146"/>
      <c r="AD63" s="146"/>
      <c r="AE63" s="146"/>
      <c r="AF63" s="146"/>
      <c r="AG63" s="146" t="s">
        <v>134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74">
        <v>26</v>
      </c>
      <c r="B64" s="175" t="s">
        <v>212</v>
      </c>
      <c r="C64" s="182" t="s">
        <v>213</v>
      </c>
      <c r="D64" s="176" t="s">
        <v>132</v>
      </c>
      <c r="E64" s="177">
        <v>2</v>
      </c>
      <c r="F64" s="178"/>
      <c r="G64" s="179">
        <f>ROUND(E64*F64,2)</f>
        <v>0</v>
      </c>
      <c r="H64" s="157"/>
      <c r="I64" s="156">
        <f>ROUND(E64*H64,2)</f>
        <v>0</v>
      </c>
      <c r="J64" s="157"/>
      <c r="K64" s="156">
        <f>ROUND(E64*J64,2)</f>
        <v>0</v>
      </c>
      <c r="L64" s="156">
        <v>21</v>
      </c>
      <c r="M64" s="156">
        <f>G64*(1+L64/100)</f>
        <v>0</v>
      </c>
      <c r="N64" s="155">
        <v>0</v>
      </c>
      <c r="O64" s="155">
        <f>ROUND(E64*N64,2)</f>
        <v>0</v>
      </c>
      <c r="P64" s="155">
        <v>0</v>
      </c>
      <c r="Q64" s="155">
        <f>ROUND(E64*P64,2)</f>
        <v>0</v>
      </c>
      <c r="R64" s="156"/>
      <c r="S64" s="156" t="s">
        <v>122</v>
      </c>
      <c r="T64" s="156" t="s">
        <v>106</v>
      </c>
      <c r="U64" s="156">
        <v>0</v>
      </c>
      <c r="V64" s="156">
        <f>ROUND(E64*U64,2)</f>
        <v>0</v>
      </c>
      <c r="W64" s="156"/>
      <c r="X64" s="156" t="s">
        <v>133</v>
      </c>
      <c r="Y64" s="156" t="s">
        <v>108</v>
      </c>
      <c r="Z64" s="146"/>
      <c r="AA64" s="146"/>
      <c r="AB64" s="146"/>
      <c r="AC64" s="146"/>
      <c r="AD64" s="146"/>
      <c r="AE64" s="146"/>
      <c r="AF64" s="146"/>
      <c r="AG64" s="146" t="s">
        <v>134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74">
        <v>27</v>
      </c>
      <c r="B65" s="175" t="s">
        <v>214</v>
      </c>
      <c r="C65" s="182" t="s">
        <v>215</v>
      </c>
      <c r="D65" s="176" t="s">
        <v>137</v>
      </c>
      <c r="E65" s="177">
        <v>85</v>
      </c>
      <c r="F65" s="178"/>
      <c r="G65" s="179">
        <f>ROUND(E65*F65,2)</f>
        <v>0</v>
      </c>
      <c r="H65" s="157"/>
      <c r="I65" s="156">
        <f>ROUND(E65*H65,2)</f>
        <v>0</v>
      </c>
      <c r="J65" s="157"/>
      <c r="K65" s="156">
        <f>ROUND(E65*J65,2)</f>
        <v>0</v>
      </c>
      <c r="L65" s="156">
        <v>21</v>
      </c>
      <c r="M65" s="156">
        <f>G65*(1+L65/100)</f>
        <v>0</v>
      </c>
      <c r="N65" s="155">
        <v>5.0000000000000002E-5</v>
      </c>
      <c r="O65" s="155">
        <f>ROUND(E65*N65,2)</f>
        <v>0</v>
      </c>
      <c r="P65" s="155">
        <v>0</v>
      </c>
      <c r="Q65" s="155">
        <f>ROUND(E65*P65,2)</f>
        <v>0</v>
      </c>
      <c r="R65" s="156"/>
      <c r="S65" s="156" t="s">
        <v>105</v>
      </c>
      <c r="T65" s="156" t="s">
        <v>216</v>
      </c>
      <c r="U65" s="156">
        <v>0</v>
      </c>
      <c r="V65" s="156">
        <f>ROUND(E65*U65,2)</f>
        <v>0</v>
      </c>
      <c r="W65" s="156"/>
      <c r="X65" s="156" t="s">
        <v>217</v>
      </c>
      <c r="Y65" s="156" t="s">
        <v>108</v>
      </c>
      <c r="Z65" s="146"/>
      <c r="AA65" s="146"/>
      <c r="AB65" s="146"/>
      <c r="AC65" s="146"/>
      <c r="AD65" s="146"/>
      <c r="AE65" s="146"/>
      <c r="AF65" s="146"/>
      <c r="AG65" s="146" t="s">
        <v>218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74">
        <v>28</v>
      </c>
      <c r="B66" s="175" t="s">
        <v>219</v>
      </c>
      <c r="C66" s="182" t="s">
        <v>220</v>
      </c>
      <c r="D66" s="176" t="s">
        <v>137</v>
      </c>
      <c r="E66" s="177">
        <v>60</v>
      </c>
      <c r="F66" s="178"/>
      <c r="G66" s="179">
        <f>ROUND(E66*F66,2)</f>
        <v>0</v>
      </c>
      <c r="H66" s="157"/>
      <c r="I66" s="156">
        <f>ROUND(E66*H66,2)</f>
        <v>0</v>
      </c>
      <c r="J66" s="157"/>
      <c r="K66" s="156">
        <f>ROUND(E66*J66,2)</f>
        <v>0</v>
      </c>
      <c r="L66" s="156">
        <v>21</v>
      </c>
      <c r="M66" s="156">
        <f>G66*(1+L66/100)</f>
        <v>0</v>
      </c>
      <c r="N66" s="155">
        <v>3.0000000000000001E-5</v>
      </c>
      <c r="O66" s="155">
        <f>ROUND(E66*N66,2)</f>
        <v>0</v>
      </c>
      <c r="P66" s="155">
        <v>0</v>
      </c>
      <c r="Q66" s="155">
        <f>ROUND(E66*P66,2)</f>
        <v>0</v>
      </c>
      <c r="R66" s="156"/>
      <c r="S66" s="156" t="s">
        <v>105</v>
      </c>
      <c r="T66" s="156" t="s">
        <v>216</v>
      </c>
      <c r="U66" s="156">
        <v>0.113</v>
      </c>
      <c r="V66" s="156">
        <f>ROUND(E66*U66,2)</f>
        <v>6.78</v>
      </c>
      <c r="W66" s="156"/>
      <c r="X66" s="156" t="s">
        <v>217</v>
      </c>
      <c r="Y66" s="156" t="s">
        <v>108</v>
      </c>
      <c r="Z66" s="146"/>
      <c r="AA66" s="146"/>
      <c r="AB66" s="146"/>
      <c r="AC66" s="146"/>
      <c r="AD66" s="146"/>
      <c r="AE66" s="146"/>
      <c r="AF66" s="146"/>
      <c r="AG66" s="146" t="s">
        <v>218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14">
      <c r="A67" s="160" t="s">
        <v>100</v>
      </c>
      <c r="B67" s="161" t="s">
        <v>58</v>
      </c>
      <c r="C67" s="180" t="s">
        <v>59</v>
      </c>
      <c r="D67" s="162"/>
      <c r="E67" s="163"/>
      <c r="F67" s="164"/>
      <c r="G67" s="165">
        <f>SUMIF(AG68:AG113,"&lt;&gt;NOR",G68:G113)</f>
        <v>0</v>
      </c>
      <c r="H67" s="159"/>
      <c r="I67" s="159">
        <f>SUM(I68:I113)</f>
        <v>0</v>
      </c>
      <c r="J67" s="159"/>
      <c r="K67" s="159">
        <f>SUM(K68:K113)</f>
        <v>0</v>
      </c>
      <c r="L67" s="159"/>
      <c r="M67" s="159">
        <f>SUM(M68:M113)</f>
        <v>0</v>
      </c>
      <c r="N67" s="158"/>
      <c r="O67" s="158">
        <f>SUM(O68:O113)</f>
        <v>247.84</v>
      </c>
      <c r="P67" s="158"/>
      <c r="Q67" s="158">
        <f>SUM(Q68:Q113)</f>
        <v>0</v>
      </c>
      <c r="R67" s="159"/>
      <c r="S67" s="159"/>
      <c r="T67" s="159"/>
      <c r="U67" s="159"/>
      <c r="V67" s="159">
        <f>SUM(V68:V113)</f>
        <v>228</v>
      </c>
      <c r="W67" s="159"/>
      <c r="X67" s="159"/>
      <c r="Y67" s="159"/>
      <c r="AG67" t="s">
        <v>101</v>
      </c>
    </row>
    <row r="68" spans="1:60" outlineLevel="1">
      <c r="A68" s="167">
        <v>29</v>
      </c>
      <c r="B68" s="168" t="s">
        <v>221</v>
      </c>
      <c r="C68" s="181" t="s">
        <v>222</v>
      </c>
      <c r="D68" s="169" t="s">
        <v>137</v>
      </c>
      <c r="E68" s="170">
        <v>70</v>
      </c>
      <c r="F68" s="171"/>
      <c r="G68" s="172">
        <f>ROUND(E68*F68,2)</f>
        <v>0</v>
      </c>
      <c r="H68" s="157"/>
      <c r="I68" s="156">
        <f>ROUND(E68*H68,2)</f>
        <v>0</v>
      </c>
      <c r="J68" s="157"/>
      <c r="K68" s="156">
        <f>ROUND(E68*J68,2)</f>
        <v>0</v>
      </c>
      <c r="L68" s="156">
        <v>21</v>
      </c>
      <c r="M68" s="156">
        <f>G68*(1+L68/100)</f>
        <v>0</v>
      </c>
      <c r="N68" s="155">
        <v>3.0000000000000001E-5</v>
      </c>
      <c r="O68" s="155">
        <f>ROUND(E68*N68,2)</f>
        <v>0</v>
      </c>
      <c r="P68" s="155">
        <v>0</v>
      </c>
      <c r="Q68" s="155">
        <f>ROUND(E68*P68,2)</f>
        <v>0</v>
      </c>
      <c r="R68" s="156"/>
      <c r="S68" s="156" t="s">
        <v>105</v>
      </c>
      <c r="T68" s="156" t="s">
        <v>105</v>
      </c>
      <c r="U68" s="156">
        <v>0.04</v>
      </c>
      <c r="V68" s="156">
        <f>ROUND(E68*U68,2)</f>
        <v>2.8</v>
      </c>
      <c r="W68" s="156"/>
      <c r="X68" s="156" t="s">
        <v>133</v>
      </c>
      <c r="Y68" s="156" t="s">
        <v>108</v>
      </c>
      <c r="Z68" s="146"/>
      <c r="AA68" s="146"/>
      <c r="AB68" s="146"/>
      <c r="AC68" s="146"/>
      <c r="AD68" s="146"/>
      <c r="AE68" s="146"/>
      <c r="AF68" s="146"/>
      <c r="AG68" s="146" t="s">
        <v>134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2">
      <c r="A69" s="153"/>
      <c r="B69" s="154"/>
      <c r="C69" s="188" t="s">
        <v>223</v>
      </c>
      <c r="D69" s="186"/>
      <c r="E69" s="187">
        <v>70</v>
      </c>
      <c r="F69" s="156"/>
      <c r="G69" s="156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46"/>
      <c r="AA69" s="146"/>
      <c r="AB69" s="146"/>
      <c r="AC69" s="146"/>
      <c r="AD69" s="146"/>
      <c r="AE69" s="146"/>
      <c r="AF69" s="146"/>
      <c r="AG69" s="146" t="s">
        <v>139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>
      <c r="A70" s="174">
        <v>30</v>
      </c>
      <c r="B70" s="175" t="s">
        <v>224</v>
      </c>
      <c r="C70" s="182" t="s">
        <v>225</v>
      </c>
      <c r="D70" s="176" t="s">
        <v>226</v>
      </c>
      <c r="E70" s="177">
        <v>76</v>
      </c>
      <c r="F70" s="178"/>
      <c r="G70" s="179">
        <f>ROUND(E70*F70,2)</f>
        <v>0</v>
      </c>
      <c r="H70" s="157"/>
      <c r="I70" s="156">
        <f>ROUND(E70*H70,2)</f>
        <v>0</v>
      </c>
      <c r="J70" s="157"/>
      <c r="K70" s="156">
        <f>ROUND(E70*J70,2)</f>
        <v>0</v>
      </c>
      <c r="L70" s="156">
        <v>21</v>
      </c>
      <c r="M70" s="156">
        <f>G70*(1+L70/100)</f>
        <v>0</v>
      </c>
      <c r="N70" s="155">
        <v>1.5E-3</v>
      </c>
      <c r="O70" s="155">
        <f>ROUND(E70*N70,2)</f>
        <v>0.11</v>
      </c>
      <c r="P70" s="155">
        <v>0</v>
      </c>
      <c r="Q70" s="155">
        <f>ROUND(E70*P70,2)</f>
        <v>0</v>
      </c>
      <c r="R70" s="156"/>
      <c r="S70" s="156" t="s">
        <v>105</v>
      </c>
      <c r="T70" s="156" t="s">
        <v>105</v>
      </c>
      <c r="U70" s="156">
        <v>8.7999999999999995E-2</v>
      </c>
      <c r="V70" s="156">
        <f>ROUND(E70*U70,2)</f>
        <v>6.69</v>
      </c>
      <c r="W70" s="156"/>
      <c r="X70" s="156" t="s">
        <v>133</v>
      </c>
      <c r="Y70" s="156" t="s">
        <v>108</v>
      </c>
      <c r="Z70" s="146"/>
      <c r="AA70" s="146"/>
      <c r="AB70" s="146"/>
      <c r="AC70" s="146"/>
      <c r="AD70" s="146"/>
      <c r="AE70" s="146"/>
      <c r="AF70" s="146"/>
      <c r="AG70" s="146" t="s">
        <v>134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>
      <c r="A71" s="167">
        <v>31</v>
      </c>
      <c r="B71" s="168" t="s">
        <v>227</v>
      </c>
      <c r="C71" s="181" t="s">
        <v>228</v>
      </c>
      <c r="D71" s="169" t="s">
        <v>137</v>
      </c>
      <c r="E71" s="170">
        <v>140</v>
      </c>
      <c r="F71" s="171"/>
      <c r="G71" s="172">
        <f>ROUND(E71*F71,2)</f>
        <v>0</v>
      </c>
      <c r="H71" s="157"/>
      <c r="I71" s="156">
        <f>ROUND(E71*H71,2)</f>
        <v>0</v>
      </c>
      <c r="J71" s="157"/>
      <c r="K71" s="156">
        <f>ROUND(E71*J71,2)</f>
        <v>0</v>
      </c>
      <c r="L71" s="156">
        <v>21</v>
      </c>
      <c r="M71" s="156">
        <f>G71*(1+L71/100)</f>
        <v>0</v>
      </c>
      <c r="N71" s="155">
        <v>0.49875000000000003</v>
      </c>
      <c r="O71" s="155">
        <f>ROUND(E71*N71,2)</f>
        <v>69.83</v>
      </c>
      <c r="P71" s="155">
        <v>0</v>
      </c>
      <c r="Q71" s="155">
        <f>ROUND(E71*P71,2)</f>
        <v>0</v>
      </c>
      <c r="R71" s="156"/>
      <c r="S71" s="156" t="s">
        <v>105</v>
      </c>
      <c r="T71" s="156" t="s">
        <v>105</v>
      </c>
      <c r="U71" s="156">
        <v>0.02</v>
      </c>
      <c r="V71" s="156">
        <f>ROUND(E71*U71,2)</f>
        <v>2.8</v>
      </c>
      <c r="W71" s="156"/>
      <c r="X71" s="156" t="s">
        <v>133</v>
      </c>
      <c r="Y71" s="156" t="s">
        <v>108</v>
      </c>
      <c r="Z71" s="146"/>
      <c r="AA71" s="146"/>
      <c r="AB71" s="146"/>
      <c r="AC71" s="146"/>
      <c r="AD71" s="146"/>
      <c r="AE71" s="146"/>
      <c r="AF71" s="146"/>
      <c r="AG71" s="146" t="s">
        <v>134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>
      <c r="A72" s="153"/>
      <c r="B72" s="154"/>
      <c r="C72" s="188" t="s">
        <v>229</v>
      </c>
      <c r="D72" s="186"/>
      <c r="E72" s="187">
        <v>140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139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67">
        <v>32</v>
      </c>
      <c r="B73" s="168" t="s">
        <v>230</v>
      </c>
      <c r="C73" s="181" t="s">
        <v>231</v>
      </c>
      <c r="D73" s="169" t="s">
        <v>137</v>
      </c>
      <c r="E73" s="170">
        <v>164</v>
      </c>
      <c r="F73" s="171"/>
      <c r="G73" s="172">
        <f>ROUND(E73*F73,2)</f>
        <v>0</v>
      </c>
      <c r="H73" s="157"/>
      <c r="I73" s="156">
        <f>ROUND(E73*H73,2)</f>
        <v>0</v>
      </c>
      <c r="J73" s="157"/>
      <c r="K73" s="156">
        <f>ROUND(E73*J73,2)</f>
        <v>0</v>
      </c>
      <c r="L73" s="156">
        <v>21</v>
      </c>
      <c r="M73" s="156">
        <f>G73*(1+L73/100)</f>
        <v>0</v>
      </c>
      <c r="N73" s="155">
        <v>0.378</v>
      </c>
      <c r="O73" s="155">
        <f>ROUND(E73*N73,2)</f>
        <v>61.99</v>
      </c>
      <c r="P73" s="155">
        <v>0</v>
      </c>
      <c r="Q73" s="155">
        <f>ROUND(E73*P73,2)</f>
        <v>0</v>
      </c>
      <c r="R73" s="156"/>
      <c r="S73" s="156" t="s">
        <v>105</v>
      </c>
      <c r="T73" s="156" t="s">
        <v>105</v>
      </c>
      <c r="U73" s="156">
        <v>0.03</v>
      </c>
      <c r="V73" s="156">
        <f>ROUND(E73*U73,2)</f>
        <v>4.92</v>
      </c>
      <c r="W73" s="156"/>
      <c r="X73" s="156" t="s">
        <v>133</v>
      </c>
      <c r="Y73" s="156" t="s">
        <v>108</v>
      </c>
      <c r="Z73" s="146"/>
      <c r="AA73" s="146"/>
      <c r="AB73" s="146"/>
      <c r="AC73" s="146"/>
      <c r="AD73" s="146"/>
      <c r="AE73" s="146"/>
      <c r="AF73" s="146"/>
      <c r="AG73" s="146" t="s">
        <v>134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>
      <c r="A74" s="153"/>
      <c r="B74" s="154"/>
      <c r="C74" s="188" t="s">
        <v>232</v>
      </c>
      <c r="D74" s="186"/>
      <c r="E74" s="187">
        <v>134</v>
      </c>
      <c r="F74" s="156"/>
      <c r="G74" s="156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139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3">
      <c r="A75" s="153"/>
      <c r="B75" s="154"/>
      <c r="C75" s="188" t="s">
        <v>233</v>
      </c>
      <c r="D75" s="186"/>
      <c r="E75" s="187">
        <v>30</v>
      </c>
      <c r="F75" s="156"/>
      <c r="G75" s="156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139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67">
        <v>33</v>
      </c>
      <c r="B76" s="168" t="s">
        <v>234</v>
      </c>
      <c r="C76" s="181" t="s">
        <v>235</v>
      </c>
      <c r="D76" s="169" t="s">
        <v>137</v>
      </c>
      <c r="E76" s="170">
        <v>68</v>
      </c>
      <c r="F76" s="171"/>
      <c r="G76" s="172">
        <f>ROUND(E76*F76,2)</f>
        <v>0</v>
      </c>
      <c r="H76" s="157"/>
      <c r="I76" s="156">
        <f>ROUND(E76*H76,2)</f>
        <v>0</v>
      </c>
      <c r="J76" s="157"/>
      <c r="K76" s="156">
        <f>ROUND(E76*J76,2)</f>
        <v>0</v>
      </c>
      <c r="L76" s="156">
        <v>21</v>
      </c>
      <c r="M76" s="156">
        <f>G76*(1+L76/100)</f>
        <v>0</v>
      </c>
      <c r="N76" s="155">
        <v>0.55125000000000002</v>
      </c>
      <c r="O76" s="155">
        <f>ROUND(E76*N76,2)</f>
        <v>37.49</v>
      </c>
      <c r="P76" s="155">
        <v>0</v>
      </c>
      <c r="Q76" s="155">
        <f>ROUND(E76*P76,2)</f>
        <v>0</v>
      </c>
      <c r="R76" s="156"/>
      <c r="S76" s="156" t="s">
        <v>105</v>
      </c>
      <c r="T76" s="156" t="s">
        <v>105</v>
      </c>
      <c r="U76" s="156">
        <v>0.03</v>
      </c>
      <c r="V76" s="156">
        <f>ROUND(E76*U76,2)</f>
        <v>2.04</v>
      </c>
      <c r="W76" s="156"/>
      <c r="X76" s="156" t="s">
        <v>133</v>
      </c>
      <c r="Y76" s="156" t="s">
        <v>108</v>
      </c>
      <c r="Z76" s="146"/>
      <c r="AA76" s="146"/>
      <c r="AB76" s="146"/>
      <c r="AC76" s="146"/>
      <c r="AD76" s="146"/>
      <c r="AE76" s="146"/>
      <c r="AF76" s="146"/>
      <c r="AG76" s="146" t="s">
        <v>134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>
      <c r="A77" s="153"/>
      <c r="B77" s="154"/>
      <c r="C77" s="188" t="s">
        <v>236</v>
      </c>
      <c r="D77" s="186"/>
      <c r="E77" s="187">
        <v>68</v>
      </c>
      <c r="F77" s="156"/>
      <c r="G77" s="156"/>
      <c r="H77" s="156"/>
      <c r="I77" s="156"/>
      <c r="J77" s="156"/>
      <c r="K77" s="156"/>
      <c r="L77" s="156"/>
      <c r="M77" s="156"/>
      <c r="N77" s="155"/>
      <c r="O77" s="155"/>
      <c r="P77" s="155"/>
      <c r="Q77" s="155"/>
      <c r="R77" s="156"/>
      <c r="S77" s="156"/>
      <c r="T77" s="156"/>
      <c r="U77" s="156"/>
      <c r="V77" s="156"/>
      <c r="W77" s="156"/>
      <c r="X77" s="156"/>
      <c r="Y77" s="156"/>
      <c r="Z77" s="146"/>
      <c r="AA77" s="146"/>
      <c r="AB77" s="146"/>
      <c r="AC77" s="146"/>
      <c r="AD77" s="146"/>
      <c r="AE77" s="146"/>
      <c r="AF77" s="146"/>
      <c r="AG77" s="146" t="s">
        <v>139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>
      <c r="A78" s="167">
        <v>34</v>
      </c>
      <c r="B78" s="168" t="s">
        <v>237</v>
      </c>
      <c r="C78" s="181" t="s">
        <v>238</v>
      </c>
      <c r="D78" s="169" t="s">
        <v>137</v>
      </c>
      <c r="E78" s="170">
        <v>88</v>
      </c>
      <c r="F78" s="171"/>
      <c r="G78" s="172">
        <f>ROUND(E78*F78,2)</f>
        <v>0</v>
      </c>
      <c r="H78" s="157"/>
      <c r="I78" s="156">
        <f>ROUND(E78*H78,2)</f>
        <v>0</v>
      </c>
      <c r="J78" s="157"/>
      <c r="K78" s="156">
        <f>ROUND(E78*J78,2)</f>
        <v>0</v>
      </c>
      <c r="L78" s="156">
        <v>21</v>
      </c>
      <c r="M78" s="156">
        <f>G78*(1+L78/100)</f>
        <v>0</v>
      </c>
      <c r="N78" s="155">
        <v>0.18462999999999999</v>
      </c>
      <c r="O78" s="155">
        <f>ROUND(E78*N78,2)</f>
        <v>16.25</v>
      </c>
      <c r="P78" s="155">
        <v>0</v>
      </c>
      <c r="Q78" s="155">
        <f>ROUND(E78*P78,2)</f>
        <v>0</v>
      </c>
      <c r="R78" s="156"/>
      <c r="S78" s="156" t="s">
        <v>105</v>
      </c>
      <c r="T78" s="156" t="s">
        <v>105</v>
      </c>
      <c r="U78" s="156">
        <v>0.06</v>
      </c>
      <c r="V78" s="156">
        <f>ROUND(E78*U78,2)</f>
        <v>5.28</v>
      </c>
      <c r="W78" s="156"/>
      <c r="X78" s="156" t="s">
        <v>133</v>
      </c>
      <c r="Y78" s="156" t="s">
        <v>108</v>
      </c>
      <c r="Z78" s="146"/>
      <c r="AA78" s="146"/>
      <c r="AB78" s="146"/>
      <c r="AC78" s="146"/>
      <c r="AD78" s="146"/>
      <c r="AE78" s="146"/>
      <c r="AF78" s="146"/>
      <c r="AG78" s="146" t="s">
        <v>134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>
      <c r="A79" s="153"/>
      <c r="B79" s="154"/>
      <c r="C79" s="188" t="s">
        <v>239</v>
      </c>
      <c r="D79" s="186"/>
      <c r="E79" s="187">
        <v>15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139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>
      <c r="A80" s="153"/>
      <c r="B80" s="154"/>
      <c r="C80" s="188" t="s">
        <v>240</v>
      </c>
      <c r="D80" s="186"/>
      <c r="E80" s="187">
        <v>73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139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4" outlineLevel="1">
      <c r="A81" s="167">
        <v>35</v>
      </c>
      <c r="B81" s="168" t="s">
        <v>241</v>
      </c>
      <c r="C81" s="181" t="s">
        <v>242</v>
      </c>
      <c r="D81" s="169" t="s">
        <v>137</v>
      </c>
      <c r="E81" s="170">
        <v>88</v>
      </c>
      <c r="F81" s="171"/>
      <c r="G81" s="172">
        <f>ROUND(E81*F81,2)</f>
        <v>0</v>
      </c>
      <c r="H81" s="157"/>
      <c r="I81" s="156">
        <f>ROUND(E81*H81,2)</f>
        <v>0</v>
      </c>
      <c r="J81" s="157"/>
      <c r="K81" s="156">
        <f>ROUND(E81*J81,2)</f>
        <v>0</v>
      </c>
      <c r="L81" s="156">
        <v>21</v>
      </c>
      <c r="M81" s="156">
        <f>G81*(1+L81/100)</f>
        <v>0</v>
      </c>
      <c r="N81" s="155">
        <v>1.01E-3</v>
      </c>
      <c r="O81" s="155">
        <f>ROUND(E81*N81,2)</f>
        <v>0.09</v>
      </c>
      <c r="P81" s="155">
        <v>0</v>
      </c>
      <c r="Q81" s="155">
        <f>ROUND(E81*P81,2)</f>
        <v>0</v>
      </c>
      <c r="R81" s="156"/>
      <c r="S81" s="156" t="s">
        <v>105</v>
      </c>
      <c r="T81" s="156" t="s">
        <v>105</v>
      </c>
      <c r="U81" s="156">
        <v>4.0000000000000001E-3</v>
      </c>
      <c r="V81" s="156">
        <f>ROUND(E81*U81,2)</f>
        <v>0.35</v>
      </c>
      <c r="W81" s="156"/>
      <c r="X81" s="156" t="s">
        <v>133</v>
      </c>
      <c r="Y81" s="156" t="s">
        <v>108</v>
      </c>
      <c r="Z81" s="146"/>
      <c r="AA81" s="146"/>
      <c r="AB81" s="146"/>
      <c r="AC81" s="146"/>
      <c r="AD81" s="146"/>
      <c r="AE81" s="146"/>
      <c r="AF81" s="146"/>
      <c r="AG81" s="146" t="s">
        <v>134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>
      <c r="A82" s="153"/>
      <c r="B82" s="154"/>
      <c r="C82" s="188" t="s">
        <v>239</v>
      </c>
      <c r="D82" s="186"/>
      <c r="E82" s="187">
        <v>15</v>
      </c>
      <c r="F82" s="156"/>
      <c r="G82" s="156"/>
      <c r="H82" s="156"/>
      <c r="I82" s="156"/>
      <c r="J82" s="156"/>
      <c r="K82" s="156"/>
      <c r="L82" s="156"/>
      <c r="M82" s="156"/>
      <c r="N82" s="155"/>
      <c r="O82" s="155"/>
      <c r="P82" s="155"/>
      <c r="Q82" s="155"/>
      <c r="R82" s="156"/>
      <c r="S82" s="156"/>
      <c r="T82" s="156"/>
      <c r="U82" s="156"/>
      <c r="V82" s="156"/>
      <c r="W82" s="156"/>
      <c r="X82" s="156"/>
      <c r="Y82" s="156"/>
      <c r="Z82" s="146"/>
      <c r="AA82" s="146"/>
      <c r="AB82" s="146"/>
      <c r="AC82" s="146"/>
      <c r="AD82" s="146"/>
      <c r="AE82" s="146"/>
      <c r="AF82" s="146"/>
      <c r="AG82" s="146" t="s">
        <v>139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>
      <c r="A83" s="153"/>
      <c r="B83" s="154"/>
      <c r="C83" s="188" t="s">
        <v>240</v>
      </c>
      <c r="D83" s="186"/>
      <c r="E83" s="187">
        <v>73</v>
      </c>
      <c r="F83" s="156"/>
      <c r="G83" s="156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139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>
      <c r="A84" s="167">
        <v>36</v>
      </c>
      <c r="B84" s="168" t="s">
        <v>243</v>
      </c>
      <c r="C84" s="181" t="s">
        <v>244</v>
      </c>
      <c r="D84" s="169" t="s">
        <v>137</v>
      </c>
      <c r="E84" s="170">
        <v>88</v>
      </c>
      <c r="F84" s="171"/>
      <c r="G84" s="172">
        <f>ROUND(E84*F84,2)</f>
        <v>0</v>
      </c>
      <c r="H84" s="157"/>
      <c r="I84" s="156">
        <f>ROUND(E84*H84,2)</f>
        <v>0</v>
      </c>
      <c r="J84" s="157"/>
      <c r="K84" s="156">
        <f>ROUND(E84*J84,2)</f>
        <v>0</v>
      </c>
      <c r="L84" s="156">
        <v>21</v>
      </c>
      <c r="M84" s="156">
        <f>G84*(1+L84/100)</f>
        <v>0</v>
      </c>
      <c r="N84" s="155">
        <v>2.9999999999999997E-4</v>
      </c>
      <c r="O84" s="155">
        <f>ROUND(E84*N84,2)</f>
        <v>0.03</v>
      </c>
      <c r="P84" s="155">
        <v>0</v>
      </c>
      <c r="Q84" s="155">
        <f>ROUND(E84*P84,2)</f>
        <v>0</v>
      </c>
      <c r="R84" s="156"/>
      <c r="S84" s="156" t="s">
        <v>105</v>
      </c>
      <c r="T84" s="156" t="s">
        <v>105</v>
      </c>
      <c r="U84" s="156">
        <v>2E-3</v>
      </c>
      <c r="V84" s="156">
        <f>ROUND(E84*U84,2)</f>
        <v>0.18</v>
      </c>
      <c r="W84" s="156"/>
      <c r="X84" s="156" t="s">
        <v>133</v>
      </c>
      <c r="Y84" s="156" t="s">
        <v>108</v>
      </c>
      <c r="Z84" s="146"/>
      <c r="AA84" s="146"/>
      <c r="AB84" s="146"/>
      <c r="AC84" s="146"/>
      <c r="AD84" s="146"/>
      <c r="AE84" s="146"/>
      <c r="AF84" s="146"/>
      <c r="AG84" s="146" t="s">
        <v>134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>
      <c r="A85" s="153"/>
      <c r="B85" s="154"/>
      <c r="C85" s="188" t="s">
        <v>239</v>
      </c>
      <c r="D85" s="186"/>
      <c r="E85" s="187">
        <v>15</v>
      </c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139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3">
      <c r="A86" s="153"/>
      <c r="B86" s="154"/>
      <c r="C86" s="188" t="s">
        <v>240</v>
      </c>
      <c r="D86" s="186"/>
      <c r="E86" s="187">
        <v>73</v>
      </c>
      <c r="F86" s="156"/>
      <c r="G86" s="156"/>
      <c r="H86" s="156"/>
      <c r="I86" s="156"/>
      <c r="J86" s="156"/>
      <c r="K86" s="156"/>
      <c r="L86" s="156"/>
      <c r="M86" s="156"/>
      <c r="N86" s="155"/>
      <c r="O86" s="155"/>
      <c r="P86" s="155"/>
      <c r="Q86" s="155"/>
      <c r="R86" s="156"/>
      <c r="S86" s="156"/>
      <c r="T86" s="156"/>
      <c r="U86" s="156"/>
      <c r="V86" s="156"/>
      <c r="W86" s="156"/>
      <c r="X86" s="156"/>
      <c r="Y86" s="156"/>
      <c r="Z86" s="146"/>
      <c r="AA86" s="146"/>
      <c r="AB86" s="146"/>
      <c r="AC86" s="146"/>
      <c r="AD86" s="146"/>
      <c r="AE86" s="146"/>
      <c r="AF86" s="146"/>
      <c r="AG86" s="146" t="s">
        <v>139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>
      <c r="A87" s="167">
        <v>37</v>
      </c>
      <c r="B87" s="168" t="s">
        <v>245</v>
      </c>
      <c r="C87" s="181" t="s">
        <v>246</v>
      </c>
      <c r="D87" s="169" t="s">
        <v>137</v>
      </c>
      <c r="E87" s="170">
        <v>88</v>
      </c>
      <c r="F87" s="171"/>
      <c r="G87" s="172">
        <f>ROUND(E87*F87,2)</f>
        <v>0</v>
      </c>
      <c r="H87" s="157"/>
      <c r="I87" s="156">
        <f>ROUND(E87*H87,2)</f>
        <v>0</v>
      </c>
      <c r="J87" s="157"/>
      <c r="K87" s="156">
        <f>ROUND(E87*J87,2)</f>
        <v>0</v>
      </c>
      <c r="L87" s="156">
        <v>21</v>
      </c>
      <c r="M87" s="156">
        <f>G87*(1+L87/100)</f>
        <v>0</v>
      </c>
      <c r="N87" s="155">
        <v>0.10373</v>
      </c>
      <c r="O87" s="155">
        <f>ROUND(E87*N87,2)</f>
        <v>9.1300000000000008</v>
      </c>
      <c r="P87" s="155">
        <v>0</v>
      </c>
      <c r="Q87" s="155">
        <f>ROUND(E87*P87,2)</f>
        <v>0</v>
      </c>
      <c r="R87" s="156"/>
      <c r="S87" s="156" t="s">
        <v>105</v>
      </c>
      <c r="T87" s="156" t="s">
        <v>105</v>
      </c>
      <c r="U87" s="156">
        <v>0.06</v>
      </c>
      <c r="V87" s="156">
        <f>ROUND(E87*U87,2)</f>
        <v>5.28</v>
      </c>
      <c r="W87" s="156"/>
      <c r="X87" s="156" t="s">
        <v>133</v>
      </c>
      <c r="Y87" s="156" t="s">
        <v>108</v>
      </c>
      <c r="Z87" s="146"/>
      <c r="AA87" s="146"/>
      <c r="AB87" s="146"/>
      <c r="AC87" s="146"/>
      <c r="AD87" s="146"/>
      <c r="AE87" s="146"/>
      <c r="AF87" s="146"/>
      <c r="AG87" s="146" t="s">
        <v>134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>
      <c r="A88" s="153"/>
      <c r="B88" s="154"/>
      <c r="C88" s="188" t="s">
        <v>239</v>
      </c>
      <c r="D88" s="186"/>
      <c r="E88" s="187">
        <v>15</v>
      </c>
      <c r="F88" s="156"/>
      <c r="G88" s="156"/>
      <c r="H88" s="156"/>
      <c r="I88" s="156"/>
      <c r="J88" s="156"/>
      <c r="K88" s="156"/>
      <c r="L88" s="156"/>
      <c r="M88" s="156"/>
      <c r="N88" s="155"/>
      <c r="O88" s="155"/>
      <c r="P88" s="155"/>
      <c r="Q88" s="155"/>
      <c r="R88" s="156"/>
      <c r="S88" s="156"/>
      <c r="T88" s="156"/>
      <c r="U88" s="156"/>
      <c r="V88" s="156"/>
      <c r="W88" s="156"/>
      <c r="X88" s="156"/>
      <c r="Y88" s="156"/>
      <c r="Z88" s="146"/>
      <c r="AA88" s="146"/>
      <c r="AB88" s="146"/>
      <c r="AC88" s="146"/>
      <c r="AD88" s="146"/>
      <c r="AE88" s="146"/>
      <c r="AF88" s="146"/>
      <c r="AG88" s="146" t="s">
        <v>139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3">
      <c r="A89" s="153"/>
      <c r="B89" s="154"/>
      <c r="C89" s="188" t="s">
        <v>240</v>
      </c>
      <c r="D89" s="186"/>
      <c r="E89" s="187">
        <v>73</v>
      </c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139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67">
        <v>38</v>
      </c>
      <c r="B90" s="168" t="s">
        <v>247</v>
      </c>
      <c r="C90" s="181" t="s">
        <v>248</v>
      </c>
      <c r="D90" s="169" t="s">
        <v>137</v>
      </c>
      <c r="E90" s="170">
        <v>136</v>
      </c>
      <c r="F90" s="171"/>
      <c r="G90" s="172">
        <f>ROUND(E90*F90,2)</f>
        <v>0</v>
      </c>
      <c r="H90" s="157"/>
      <c r="I90" s="156">
        <f>ROUND(E90*H90,2)</f>
        <v>0</v>
      </c>
      <c r="J90" s="157"/>
      <c r="K90" s="156">
        <f>ROUND(E90*J90,2)</f>
        <v>0</v>
      </c>
      <c r="L90" s="156">
        <v>21</v>
      </c>
      <c r="M90" s="156">
        <f>G90*(1+L90/100)</f>
        <v>0</v>
      </c>
      <c r="N90" s="155">
        <v>7.3899999999999993E-2</v>
      </c>
      <c r="O90" s="155">
        <f>ROUND(E90*N90,2)</f>
        <v>10.050000000000001</v>
      </c>
      <c r="P90" s="155">
        <v>0</v>
      </c>
      <c r="Q90" s="155">
        <f>ROUND(E90*P90,2)</f>
        <v>0</v>
      </c>
      <c r="R90" s="156"/>
      <c r="S90" s="156" t="s">
        <v>105</v>
      </c>
      <c r="T90" s="156" t="s">
        <v>105</v>
      </c>
      <c r="U90" s="156">
        <v>0.45</v>
      </c>
      <c r="V90" s="156">
        <f>ROUND(E90*U90,2)</f>
        <v>61.2</v>
      </c>
      <c r="W90" s="156"/>
      <c r="X90" s="156" t="s">
        <v>133</v>
      </c>
      <c r="Y90" s="156" t="s">
        <v>108</v>
      </c>
      <c r="Z90" s="146"/>
      <c r="AA90" s="146"/>
      <c r="AB90" s="146"/>
      <c r="AC90" s="146"/>
      <c r="AD90" s="146"/>
      <c r="AE90" s="146"/>
      <c r="AF90" s="146"/>
      <c r="AG90" s="146" t="s">
        <v>134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>
      <c r="A91" s="153"/>
      <c r="B91" s="154"/>
      <c r="C91" s="188" t="s">
        <v>232</v>
      </c>
      <c r="D91" s="186"/>
      <c r="E91" s="187">
        <v>134</v>
      </c>
      <c r="F91" s="156"/>
      <c r="G91" s="156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139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3">
      <c r="A92" s="153"/>
      <c r="B92" s="154"/>
      <c r="C92" s="188" t="s">
        <v>140</v>
      </c>
      <c r="D92" s="186"/>
      <c r="E92" s="187">
        <v>2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139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7">
        <v>39</v>
      </c>
      <c r="B93" s="168" t="s">
        <v>249</v>
      </c>
      <c r="C93" s="181" t="s">
        <v>250</v>
      </c>
      <c r="D93" s="169" t="s">
        <v>137</v>
      </c>
      <c r="E93" s="170">
        <v>69</v>
      </c>
      <c r="F93" s="171"/>
      <c r="G93" s="172">
        <f>ROUND(E93*F93,2)</f>
        <v>0</v>
      </c>
      <c r="H93" s="157"/>
      <c r="I93" s="156">
        <f>ROUND(E93*H93,2)</f>
        <v>0</v>
      </c>
      <c r="J93" s="157"/>
      <c r="K93" s="156">
        <f>ROUND(E93*J93,2)</f>
        <v>0</v>
      </c>
      <c r="L93" s="156">
        <v>21</v>
      </c>
      <c r="M93" s="156">
        <f>G93*(1+L93/100)</f>
        <v>0</v>
      </c>
      <c r="N93" s="155">
        <v>7.3899999999999993E-2</v>
      </c>
      <c r="O93" s="155">
        <f>ROUND(E93*N93,2)</f>
        <v>5.0999999999999996</v>
      </c>
      <c r="P93" s="155">
        <v>0</v>
      </c>
      <c r="Q93" s="155">
        <f>ROUND(E93*P93,2)</f>
        <v>0</v>
      </c>
      <c r="R93" s="156"/>
      <c r="S93" s="156" t="s">
        <v>105</v>
      </c>
      <c r="T93" s="156" t="s">
        <v>105</v>
      </c>
      <c r="U93" s="156">
        <v>0.48</v>
      </c>
      <c r="V93" s="156">
        <f>ROUND(E93*U93,2)</f>
        <v>33.119999999999997</v>
      </c>
      <c r="W93" s="156"/>
      <c r="X93" s="156" t="s">
        <v>133</v>
      </c>
      <c r="Y93" s="156" t="s">
        <v>108</v>
      </c>
      <c r="Z93" s="146"/>
      <c r="AA93" s="146"/>
      <c r="AB93" s="146"/>
      <c r="AC93" s="146"/>
      <c r="AD93" s="146"/>
      <c r="AE93" s="146"/>
      <c r="AF93" s="146"/>
      <c r="AG93" s="146" t="s">
        <v>134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>
      <c r="A94" s="153"/>
      <c r="B94" s="154"/>
      <c r="C94" s="188" t="s">
        <v>251</v>
      </c>
      <c r="D94" s="186"/>
      <c r="E94" s="187">
        <v>68</v>
      </c>
      <c r="F94" s="156"/>
      <c r="G94" s="156"/>
      <c r="H94" s="156"/>
      <c r="I94" s="156"/>
      <c r="J94" s="156"/>
      <c r="K94" s="156"/>
      <c r="L94" s="156"/>
      <c r="M94" s="156"/>
      <c r="N94" s="155"/>
      <c r="O94" s="155"/>
      <c r="P94" s="155"/>
      <c r="Q94" s="155"/>
      <c r="R94" s="156"/>
      <c r="S94" s="156"/>
      <c r="T94" s="156"/>
      <c r="U94" s="156"/>
      <c r="V94" s="156"/>
      <c r="W94" s="156"/>
      <c r="X94" s="156"/>
      <c r="Y94" s="156"/>
      <c r="Z94" s="146"/>
      <c r="AA94" s="146"/>
      <c r="AB94" s="146"/>
      <c r="AC94" s="146"/>
      <c r="AD94" s="146"/>
      <c r="AE94" s="146"/>
      <c r="AF94" s="146"/>
      <c r="AG94" s="146" t="s">
        <v>139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3">
      <c r="A95" s="153"/>
      <c r="B95" s="154"/>
      <c r="C95" s="188" t="s">
        <v>56</v>
      </c>
      <c r="D95" s="186"/>
      <c r="E95" s="187">
        <v>1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139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74">
        <v>40</v>
      </c>
      <c r="B96" s="175" t="s">
        <v>252</v>
      </c>
      <c r="C96" s="182" t="s">
        <v>253</v>
      </c>
      <c r="D96" s="176" t="s">
        <v>226</v>
      </c>
      <c r="E96" s="177">
        <v>52</v>
      </c>
      <c r="F96" s="178"/>
      <c r="G96" s="179">
        <f>ROUND(E96*F96,2)</f>
        <v>0</v>
      </c>
      <c r="H96" s="157"/>
      <c r="I96" s="156">
        <f>ROUND(E96*H96,2)</f>
        <v>0</v>
      </c>
      <c r="J96" s="157"/>
      <c r="K96" s="156">
        <f>ROUND(E96*J96,2)</f>
        <v>0</v>
      </c>
      <c r="L96" s="156">
        <v>21</v>
      </c>
      <c r="M96" s="156">
        <f>G96*(1+L96/100)</f>
        <v>0</v>
      </c>
      <c r="N96" s="155">
        <v>3.3E-4</v>
      </c>
      <c r="O96" s="155">
        <f>ROUND(E96*N96,2)</f>
        <v>0.02</v>
      </c>
      <c r="P96" s="155">
        <v>0</v>
      </c>
      <c r="Q96" s="155">
        <f>ROUND(E96*P96,2)</f>
        <v>0</v>
      </c>
      <c r="R96" s="156"/>
      <c r="S96" s="156" t="s">
        <v>105</v>
      </c>
      <c r="T96" s="156" t="s">
        <v>105</v>
      </c>
      <c r="U96" s="156">
        <v>0.41</v>
      </c>
      <c r="V96" s="156">
        <f>ROUND(E96*U96,2)</f>
        <v>21.32</v>
      </c>
      <c r="W96" s="156"/>
      <c r="X96" s="156" t="s">
        <v>133</v>
      </c>
      <c r="Y96" s="156" t="s">
        <v>108</v>
      </c>
      <c r="Z96" s="146"/>
      <c r="AA96" s="146"/>
      <c r="AB96" s="146"/>
      <c r="AC96" s="146"/>
      <c r="AD96" s="146"/>
      <c r="AE96" s="146"/>
      <c r="AF96" s="146"/>
      <c r="AG96" s="146" t="s">
        <v>134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>
      <c r="A97" s="174">
        <v>41</v>
      </c>
      <c r="B97" s="175" t="s">
        <v>254</v>
      </c>
      <c r="C97" s="182" t="s">
        <v>255</v>
      </c>
      <c r="D97" s="176" t="s">
        <v>226</v>
      </c>
      <c r="E97" s="177">
        <v>36</v>
      </c>
      <c r="F97" s="178"/>
      <c r="G97" s="179">
        <f>ROUND(E97*F97,2)</f>
        <v>0</v>
      </c>
      <c r="H97" s="157"/>
      <c r="I97" s="156">
        <f>ROUND(E97*H97,2)</f>
        <v>0</v>
      </c>
      <c r="J97" s="157"/>
      <c r="K97" s="156">
        <f>ROUND(E97*J97,2)</f>
        <v>0</v>
      </c>
      <c r="L97" s="156">
        <v>21</v>
      </c>
      <c r="M97" s="156">
        <f>G97*(1+L97/100)</f>
        <v>0</v>
      </c>
      <c r="N97" s="155">
        <v>3.6000000000000002E-4</v>
      </c>
      <c r="O97" s="155">
        <f>ROUND(E97*N97,2)</f>
        <v>0.01</v>
      </c>
      <c r="P97" s="155">
        <v>0</v>
      </c>
      <c r="Q97" s="155">
        <f>ROUND(E97*P97,2)</f>
        <v>0</v>
      </c>
      <c r="R97" s="156"/>
      <c r="S97" s="156" t="s">
        <v>105</v>
      </c>
      <c r="T97" s="156" t="s">
        <v>105</v>
      </c>
      <c r="U97" s="156">
        <v>0.43</v>
      </c>
      <c r="V97" s="156">
        <f>ROUND(E97*U97,2)</f>
        <v>15.48</v>
      </c>
      <c r="W97" s="156"/>
      <c r="X97" s="156" t="s">
        <v>133</v>
      </c>
      <c r="Y97" s="156" t="s">
        <v>108</v>
      </c>
      <c r="Z97" s="146"/>
      <c r="AA97" s="146"/>
      <c r="AB97" s="146"/>
      <c r="AC97" s="146"/>
      <c r="AD97" s="146"/>
      <c r="AE97" s="146"/>
      <c r="AF97" s="146"/>
      <c r="AG97" s="146" t="s">
        <v>134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67">
        <v>42</v>
      </c>
      <c r="B98" s="168" t="s">
        <v>256</v>
      </c>
      <c r="C98" s="181" t="s">
        <v>257</v>
      </c>
      <c r="D98" s="169" t="s">
        <v>137</v>
      </c>
      <c r="E98" s="170">
        <v>68</v>
      </c>
      <c r="F98" s="171"/>
      <c r="G98" s="172">
        <f>ROUND(E98*F98,2)</f>
        <v>0</v>
      </c>
      <c r="H98" s="157"/>
      <c r="I98" s="156">
        <f>ROUND(E98*H98,2)</f>
        <v>0</v>
      </c>
      <c r="J98" s="157"/>
      <c r="K98" s="156">
        <f>ROUND(E98*J98,2)</f>
        <v>0</v>
      </c>
      <c r="L98" s="156">
        <v>21</v>
      </c>
      <c r="M98" s="156">
        <f>G98*(1+L98/100)</f>
        <v>0</v>
      </c>
      <c r="N98" s="155">
        <v>3.15E-2</v>
      </c>
      <c r="O98" s="155">
        <f>ROUND(E98*N98,2)</f>
        <v>2.14</v>
      </c>
      <c r="P98" s="155">
        <v>0</v>
      </c>
      <c r="Q98" s="155">
        <f>ROUND(E98*P98,2)</f>
        <v>0</v>
      </c>
      <c r="R98" s="156"/>
      <c r="S98" s="156" t="s">
        <v>105</v>
      </c>
      <c r="T98" s="156" t="s">
        <v>105</v>
      </c>
      <c r="U98" s="156">
        <v>0.52</v>
      </c>
      <c r="V98" s="156">
        <f>ROUND(E98*U98,2)</f>
        <v>35.36</v>
      </c>
      <c r="W98" s="156"/>
      <c r="X98" s="156" t="s">
        <v>133</v>
      </c>
      <c r="Y98" s="156" t="s">
        <v>108</v>
      </c>
      <c r="Z98" s="146"/>
      <c r="AA98" s="146"/>
      <c r="AB98" s="146"/>
      <c r="AC98" s="146"/>
      <c r="AD98" s="146"/>
      <c r="AE98" s="146"/>
      <c r="AF98" s="146"/>
      <c r="AG98" s="146" t="s">
        <v>134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>
      <c r="A99" s="153"/>
      <c r="B99" s="154"/>
      <c r="C99" s="188" t="s">
        <v>236</v>
      </c>
      <c r="D99" s="186"/>
      <c r="E99" s="187">
        <v>68</v>
      </c>
      <c r="F99" s="156"/>
      <c r="G99" s="156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139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>
      <c r="A100" s="174">
        <v>43</v>
      </c>
      <c r="B100" s="175" t="s">
        <v>258</v>
      </c>
      <c r="C100" s="182" t="s">
        <v>259</v>
      </c>
      <c r="D100" s="176" t="s">
        <v>152</v>
      </c>
      <c r="E100" s="177">
        <v>3.3</v>
      </c>
      <c r="F100" s="178"/>
      <c r="G100" s="179">
        <f>ROUND(E100*F100,2)</f>
        <v>0</v>
      </c>
      <c r="H100" s="157"/>
      <c r="I100" s="156">
        <f>ROUND(E100*H100,2)</f>
        <v>0</v>
      </c>
      <c r="J100" s="157"/>
      <c r="K100" s="156">
        <f>ROUND(E100*J100,2)</f>
        <v>0</v>
      </c>
      <c r="L100" s="156">
        <v>21</v>
      </c>
      <c r="M100" s="156">
        <f>G100*(1+L100/100)</f>
        <v>0</v>
      </c>
      <c r="N100" s="155">
        <v>0</v>
      </c>
      <c r="O100" s="155">
        <f>ROUND(E100*N100,2)</f>
        <v>0</v>
      </c>
      <c r="P100" s="155">
        <v>0</v>
      </c>
      <c r="Q100" s="155">
        <f>ROUND(E100*P100,2)</f>
        <v>0</v>
      </c>
      <c r="R100" s="156"/>
      <c r="S100" s="156" t="s">
        <v>105</v>
      </c>
      <c r="T100" s="156" t="s">
        <v>105</v>
      </c>
      <c r="U100" s="156">
        <v>3</v>
      </c>
      <c r="V100" s="156">
        <f>ROUND(E100*U100,2)</f>
        <v>9.9</v>
      </c>
      <c r="W100" s="156"/>
      <c r="X100" s="156" t="s">
        <v>133</v>
      </c>
      <c r="Y100" s="156" t="s">
        <v>108</v>
      </c>
      <c r="Z100" s="146"/>
      <c r="AA100" s="146"/>
      <c r="AB100" s="146"/>
      <c r="AC100" s="146"/>
      <c r="AD100" s="146"/>
      <c r="AE100" s="146"/>
      <c r="AF100" s="146"/>
      <c r="AG100" s="146" t="s">
        <v>134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>
      <c r="A101" s="174">
        <v>44</v>
      </c>
      <c r="B101" s="175" t="s">
        <v>260</v>
      </c>
      <c r="C101" s="182" t="s">
        <v>261</v>
      </c>
      <c r="D101" s="176" t="s">
        <v>226</v>
      </c>
      <c r="E101" s="177">
        <v>76</v>
      </c>
      <c r="F101" s="178"/>
      <c r="G101" s="179">
        <f>ROUND(E101*F101,2)</f>
        <v>0</v>
      </c>
      <c r="H101" s="157"/>
      <c r="I101" s="156">
        <f>ROUND(E101*H101,2)</f>
        <v>0</v>
      </c>
      <c r="J101" s="157"/>
      <c r="K101" s="156">
        <f>ROUND(E101*J101,2)</f>
        <v>0</v>
      </c>
      <c r="L101" s="156">
        <v>21</v>
      </c>
      <c r="M101" s="156">
        <f>G101*(1+L101/100)</f>
        <v>0</v>
      </c>
      <c r="N101" s="155">
        <v>0</v>
      </c>
      <c r="O101" s="155">
        <f>ROUND(E101*N101,2)</f>
        <v>0</v>
      </c>
      <c r="P101" s="155">
        <v>0</v>
      </c>
      <c r="Q101" s="155">
        <f>ROUND(E101*P101,2)</f>
        <v>0</v>
      </c>
      <c r="R101" s="156"/>
      <c r="S101" s="156" t="s">
        <v>105</v>
      </c>
      <c r="T101" s="156" t="s">
        <v>105</v>
      </c>
      <c r="U101" s="156">
        <v>0.28000000000000003</v>
      </c>
      <c r="V101" s="156">
        <f>ROUND(E101*U101,2)</f>
        <v>21.28</v>
      </c>
      <c r="W101" s="156"/>
      <c r="X101" s="156" t="s">
        <v>133</v>
      </c>
      <c r="Y101" s="156" t="s">
        <v>108</v>
      </c>
      <c r="Z101" s="146"/>
      <c r="AA101" s="146"/>
      <c r="AB101" s="146"/>
      <c r="AC101" s="146"/>
      <c r="AD101" s="146"/>
      <c r="AE101" s="146"/>
      <c r="AF101" s="146"/>
      <c r="AG101" s="146" t="s">
        <v>134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>
      <c r="A102" s="167">
        <v>45</v>
      </c>
      <c r="B102" s="168" t="s">
        <v>262</v>
      </c>
      <c r="C102" s="181" t="s">
        <v>263</v>
      </c>
      <c r="D102" s="169" t="s">
        <v>264</v>
      </c>
      <c r="E102" s="170">
        <v>6.27</v>
      </c>
      <c r="F102" s="171"/>
      <c r="G102" s="172">
        <f>ROUND(E102*F102,2)</f>
        <v>0</v>
      </c>
      <c r="H102" s="157"/>
      <c r="I102" s="156">
        <f>ROUND(E102*H102,2)</f>
        <v>0</v>
      </c>
      <c r="J102" s="157"/>
      <c r="K102" s="156">
        <f>ROUND(E102*J102,2)</f>
        <v>0</v>
      </c>
      <c r="L102" s="156">
        <v>21</v>
      </c>
      <c r="M102" s="156">
        <f>G102*(1+L102/100)</f>
        <v>0</v>
      </c>
      <c r="N102" s="155">
        <v>1</v>
      </c>
      <c r="O102" s="155">
        <f>ROUND(E102*N102,2)</f>
        <v>6.27</v>
      </c>
      <c r="P102" s="155">
        <v>0</v>
      </c>
      <c r="Q102" s="155">
        <f>ROUND(E102*P102,2)</f>
        <v>0</v>
      </c>
      <c r="R102" s="156" t="s">
        <v>265</v>
      </c>
      <c r="S102" s="156" t="s">
        <v>105</v>
      </c>
      <c r="T102" s="156" t="s">
        <v>105</v>
      </c>
      <c r="U102" s="156">
        <v>0</v>
      </c>
      <c r="V102" s="156">
        <f>ROUND(E102*U102,2)</f>
        <v>0</v>
      </c>
      <c r="W102" s="156"/>
      <c r="X102" s="156" t="s">
        <v>266</v>
      </c>
      <c r="Y102" s="156" t="s">
        <v>108</v>
      </c>
      <c r="Z102" s="146"/>
      <c r="AA102" s="146"/>
      <c r="AB102" s="146"/>
      <c r="AC102" s="146"/>
      <c r="AD102" s="146"/>
      <c r="AE102" s="146"/>
      <c r="AF102" s="146"/>
      <c r="AG102" s="146" t="s">
        <v>267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>
      <c r="A103" s="153"/>
      <c r="B103" s="154"/>
      <c r="C103" s="188" t="s">
        <v>268</v>
      </c>
      <c r="D103" s="186"/>
      <c r="E103" s="187">
        <v>6.27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139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>
      <c r="A104" s="167">
        <v>46</v>
      </c>
      <c r="B104" s="168" t="s">
        <v>269</v>
      </c>
      <c r="C104" s="181" t="s">
        <v>270</v>
      </c>
      <c r="D104" s="169" t="s">
        <v>137</v>
      </c>
      <c r="E104" s="170">
        <v>140.16999999999999</v>
      </c>
      <c r="F104" s="171"/>
      <c r="G104" s="172">
        <f>ROUND(E104*F104,2)</f>
        <v>0</v>
      </c>
      <c r="H104" s="157"/>
      <c r="I104" s="156">
        <f>ROUND(E104*H104,2)</f>
        <v>0</v>
      </c>
      <c r="J104" s="157"/>
      <c r="K104" s="156">
        <f>ROUND(E104*J104,2)</f>
        <v>0</v>
      </c>
      <c r="L104" s="156">
        <v>21</v>
      </c>
      <c r="M104" s="156">
        <f>G104*(1+L104/100)</f>
        <v>0</v>
      </c>
      <c r="N104" s="155">
        <v>0.12959999999999999</v>
      </c>
      <c r="O104" s="155">
        <f>ROUND(E104*N104,2)</f>
        <v>18.170000000000002</v>
      </c>
      <c r="P104" s="155">
        <v>0</v>
      </c>
      <c r="Q104" s="155">
        <f>ROUND(E104*P104,2)</f>
        <v>0</v>
      </c>
      <c r="R104" s="156" t="s">
        <v>265</v>
      </c>
      <c r="S104" s="156" t="s">
        <v>105</v>
      </c>
      <c r="T104" s="156" t="s">
        <v>105</v>
      </c>
      <c r="U104" s="156">
        <v>0</v>
      </c>
      <c r="V104" s="156">
        <f>ROUND(E104*U104,2)</f>
        <v>0</v>
      </c>
      <c r="W104" s="156"/>
      <c r="X104" s="156" t="s">
        <v>266</v>
      </c>
      <c r="Y104" s="156" t="s">
        <v>108</v>
      </c>
      <c r="Z104" s="146"/>
      <c r="AA104" s="146"/>
      <c r="AB104" s="146"/>
      <c r="AC104" s="146"/>
      <c r="AD104" s="146"/>
      <c r="AE104" s="146"/>
      <c r="AF104" s="146"/>
      <c r="AG104" s="146" t="s">
        <v>267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>
      <c r="A105" s="153"/>
      <c r="B105" s="154"/>
      <c r="C105" s="188" t="s">
        <v>271</v>
      </c>
      <c r="D105" s="186"/>
      <c r="E105" s="187">
        <v>140.16999999999999</v>
      </c>
      <c r="F105" s="156"/>
      <c r="G105" s="156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139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>
      <c r="A106" s="167">
        <v>47</v>
      </c>
      <c r="B106" s="168" t="s">
        <v>272</v>
      </c>
      <c r="C106" s="181" t="s">
        <v>273</v>
      </c>
      <c r="D106" s="169" t="s">
        <v>137</v>
      </c>
      <c r="E106" s="170">
        <v>1.07</v>
      </c>
      <c r="F106" s="171"/>
      <c r="G106" s="172">
        <f>ROUND(E106*F106,2)</f>
        <v>0</v>
      </c>
      <c r="H106" s="157"/>
      <c r="I106" s="156">
        <f>ROUND(E106*H106,2)</f>
        <v>0</v>
      </c>
      <c r="J106" s="157"/>
      <c r="K106" s="156">
        <f>ROUND(E106*J106,2)</f>
        <v>0</v>
      </c>
      <c r="L106" s="156">
        <v>21</v>
      </c>
      <c r="M106" s="156">
        <f>G106*(1+L106/100)</f>
        <v>0</v>
      </c>
      <c r="N106" s="155">
        <v>0.17280000000000001</v>
      </c>
      <c r="O106" s="155">
        <f>ROUND(E106*N106,2)</f>
        <v>0.18</v>
      </c>
      <c r="P106" s="155">
        <v>0</v>
      </c>
      <c r="Q106" s="155">
        <f>ROUND(E106*P106,2)</f>
        <v>0</v>
      </c>
      <c r="R106" s="156" t="s">
        <v>265</v>
      </c>
      <c r="S106" s="156" t="s">
        <v>105</v>
      </c>
      <c r="T106" s="156" t="s">
        <v>105</v>
      </c>
      <c r="U106" s="156">
        <v>0</v>
      </c>
      <c r="V106" s="156">
        <f>ROUND(E106*U106,2)</f>
        <v>0</v>
      </c>
      <c r="W106" s="156"/>
      <c r="X106" s="156" t="s">
        <v>266</v>
      </c>
      <c r="Y106" s="156" t="s">
        <v>108</v>
      </c>
      <c r="Z106" s="146"/>
      <c r="AA106" s="146"/>
      <c r="AB106" s="146"/>
      <c r="AC106" s="146"/>
      <c r="AD106" s="146"/>
      <c r="AE106" s="146"/>
      <c r="AF106" s="146"/>
      <c r="AG106" s="146" t="s">
        <v>267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>
      <c r="A107" s="153"/>
      <c r="B107" s="154"/>
      <c r="C107" s="188" t="s">
        <v>274</v>
      </c>
      <c r="D107" s="186"/>
      <c r="E107" s="187">
        <v>1.07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139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4" outlineLevel="1">
      <c r="A108" s="167">
        <v>48</v>
      </c>
      <c r="B108" s="168" t="s">
        <v>275</v>
      </c>
      <c r="C108" s="181" t="s">
        <v>276</v>
      </c>
      <c r="D108" s="169" t="s">
        <v>137</v>
      </c>
      <c r="E108" s="170">
        <v>3.21</v>
      </c>
      <c r="F108" s="171"/>
      <c r="G108" s="172">
        <f>ROUND(E108*F108,2)</f>
        <v>0</v>
      </c>
      <c r="H108" s="157"/>
      <c r="I108" s="156">
        <f>ROUND(E108*H108,2)</f>
        <v>0</v>
      </c>
      <c r="J108" s="157"/>
      <c r="K108" s="156">
        <f>ROUND(E108*J108,2)</f>
        <v>0</v>
      </c>
      <c r="L108" s="156">
        <v>21</v>
      </c>
      <c r="M108" s="156">
        <f>G108*(1+L108/100)</f>
        <v>0</v>
      </c>
      <c r="N108" s="155">
        <v>0.13150000000000001</v>
      </c>
      <c r="O108" s="155">
        <f>ROUND(E108*N108,2)</f>
        <v>0.42</v>
      </c>
      <c r="P108" s="155">
        <v>0</v>
      </c>
      <c r="Q108" s="155">
        <f>ROUND(E108*P108,2)</f>
        <v>0</v>
      </c>
      <c r="R108" s="156" t="s">
        <v>265</v>
      </c>
      <c r="S108" s="156" t="s">
        <v>105</v>
      </c>
      <c r="T108" s="156" t="s">
        <v>105</v>
      </c>
      <c r="U108" s="156">
        <v>0</v>
      </c>
      <c r="V108" s="156">
        <f>ROUND(E108*U108,2)</f>
        <v>0</v>
      </c>
      <c r="W108" s="156"/>
      <c r="X108" s="156" t="s">
        <v>266</v>
      </c>
      <c r="Y108" s="156" t="s">
        <v>108</v>
      </c>
      <c r="Z108" s="146"/>
      <c r="AA108" s="146"/>
      <c r="AB108" s="146"/>
      <c r="AC108" s="146"/>
      <c r="AD108" s="146"/>
      <c r="AE108" s="146"/>
      <c r="AF108" s="146"/>
      <c r="AG108" s="146" t="s">
        <v>267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>
      <c r="A109" s="153"/>
      <c r="B109" s="154"/>
      <c r="C109" s="188" t="s">
        <v>277</v>
      </c>
      <c r="D109" s="186"/>
      <c r="E109" s="187">
        <v>3.21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139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67">
        <v>49</v>
      </c>
      <c r="B110" s="168" t="s">
        <v>278</v>
      </c>
      <c r="C110" s="181" t="s">
        <v>279</v>
      </c>
      <c r="D110" s="169" t="s">
        <v>137</v>
      </c>
      <c r="E110" s="170">
        <v>72.760000000000005</v>
      </c>
      <c r="F110" s="171"/>
      <c r="G110" s="172">
        <f>ROUND(E110*F110,2)</f>
        <v>0</v>
      </c>
      <c r="H110" s="157"/>
      <c r="I110" s="156">
        <f>ROUND(E110*H110,2)</f>
        <v>0</v>
      </c>
      <c r="J110" s="157"/>
      <c r="K110" s="156">
        <f>ROUND(E110*J110,2)</f>
        <v>0</v>
      </c>
      <c r="L110" s="156">
        <v>21</v>
      </c>
      <c r="M110" s="156">
        <f>G110*(1+L110/100)</f>
        <v>0</v>
      </c>
      <c r="N110" s="155">
        <v>0.14479</v>
      </c>
      <c r="O110" s="155">
        <f>ROUND(E110*N110,2)</f>
        <v>10.53</v>
      </c>
      <c r="P110" s="155">
        <v>0</v>
      </c>
      <c r="Q110" s="155">
        <f>ROUND(E110*P110,2)</f>
        <v>0</v>
      </c>
      <c r="R110" s="156" t="s">
        <v>265</v>
      </c>
      <c r="S110" s="156" t="s">
        <v>105</v>
      </c>
      <c r="T110" s="156" t="s">
        <v>105</v>
      </c>
      <c r="U110" s="156">
        <v>0</v>
      </c>
      <c r="V110" s="156">
        <f>ROUND(E110*U110,2)</f>
        <v>0</v>
      </c>
      <c r="W110" s="156"/>
      <c r="X110" s="156" t="s">
        <v>266</v>
      </c>
      <c r="Y110" s="156" t="s">
        <v>108</v>
      </c>
      <c r="Z110" s="146"/>
      <c r="AA110" s="146"/>
      <c r="AB110" s="146"/>
      <c r="AC110" s="146"/>
      <c r="AD110" s="146"/>
      <c r="AE110" s="146"/>
      <c r="AF110" s="146"/>
      <c r="AG110" s="146" t="s">
        <v>267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2">
      <c r="A111" s="153"/>
      <c r="B111" s="154"/>
      <c r="C111" s="188" t="s">
        <v>280</v>
      </c>
      <c r="D111" s="186"/>
      <c r="E111" s="187">
        <v>72.760000000000005</v>
      </c>
      <c r="F111" s="156"/>
      <c r="G111" s="156"/>
      <c r="H111" s="156"/>
      <c r="I111" s="156"/>
      <c r="J111" s="156"/>
      <c r="K111" s="156"/>
      <c r="L111" s="156"/>
      <c r="M111" s="156"/>
      <c r="N111" s="155"/>
      <c r="O111" s="155"/>
      <c r="P111" s="155"/>
      <c r="Q111" s="155"/>
      <c r="R111" s="156"/>
      <c r="S111" s="156"/>
      <c r="T111" s="156"/>
      <c r="U111" s="156"/>
      <c r="V111" s="156"/>
      <c r="W111" s="156"/>
      <c r="X111" s="156"/>
      <c r="Y111" s="156"/>
      <c r="Z111" s="146"/>
      <c r="AA111" s="146"/>
      <c r="AB111" s="146"/>
      <c r="AC111" s="146"/>
      <c r="AD111" s="146"/>
      <c r="AE111" s="146"/>
      <c r="AF111" s="146"/>
      <c r="AG111" s="146" t="s">
        <v>139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>
      <c r="A112" s="167">
        <v>50</v>
      </c>
      <c r="B112" s="168" t="s">
        <v>281</v>
      </c>
      <c r="C112" s="181" t="s">
        <v>282</v>
      </c>
      <c r="D112" s="169" t="s">
        <v>137</v>
      </c>
      <c r="E112" s="170">
        <v>84</v>
      </c>
      <c r="F112" s="171"/>
      <c r="G112" s="172">
        <f>ROUND(E112*F112,2)</f>
        <v>0</v>
      </c>
      <c r="H112" s="157"/>
      <c r="I112" s="156">
        <f>ROUND(E112*H112,2)</f>
        <v>0</v>
      </c>
      <c r="J112" s="157"/>
      <c r="K112" s="156">
        <f>ROUND(E112*J112,2)</f>
        <v>0</v>
      </c>
      <c r="L112" s="156">
        <v>21</v>
      </c>
      <c r="M112" s="156">
        <f>G112*(1+L112/100)</f>
        <v>0</v>
      </c>
      <c r="N112" s="155">
        <v>4.0000000000000002E-4</v>
      </c>
      <c r="O112" s="155">
        <f>ROUND(E112*N112,2)</f>
        <v>0.03</v>
      </c>
      <c r="P112" s="155">
        <v>0</v>
      </c>
      <c r="Q112" s="155">
        <f>ROUND(E112*P112,2)</f>
        <v>0</v>
      </c>
      <c r="R112" s="156" t="s">
        <v>265</v>
      </c>
      <c r="S112" s="156" t="s">
        <v>105</v>
      </c>
      <c r="T112" s="156" t="s">
        <v>105</v>
      </c>
      <c r="U112" s="156">
        <v>0</v>
      </c>
      <c r="V112" s="156">
        <f>ROUND(E112*U112,2)</f>
        <v>0</v>
      </c>
      <c r="W112" s="156"/>
      <c r="X112" s="156" t="s">
        <v>266</v>
      </c>
      <c r="Y112" s="156" t="s">
        <v>108</v>
      </c>
      <c r="Z112" s="146"/>
      <c r="AA112" s="146"/>
      <c r="AB112" s="146"/>
      <c r="AC112" s="146"/>
      <c r="AD112" s="146"/>
      <c r="AE112" s="146"/>
      <c r="AF112" s="146"/>
      <c r="AG112" s="146" t="s">
        <v>267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>
      <c r="A113" s="153"/>
      <c r="B113" s="154"/>
      <c r="C113" s="188" t="s">
        <v>283</v>
      </c>
      <c r="D113" s="186"/>
      <c r="E113" s="187">
        <v>84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139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14">
      <c r="A114" s="160" t="s">
        <v>100</v>
      </c>
      <c r="B114" s="161" t="s">
        <v>60</v>
      </c>
      <c r="C114" s="180" t="s">
        <v>61</v>
      </c>
      <c r="D114" s="162"/>
      <c r="E114" s="163"/>
      <c r="F114" s="164"/>
      <c r="G114" s="165">
        <f>SUMIF(AG115:AG120,"&lt;&gt;NOR",G115:G120)</f>
        <v>0</v>
      </c>
      <c r="H114" s="159"/>
      <c r="I114" s="159">
        <f>SUM(I115:I120)</f>
        <v>0</v>
      </c>
      <c r="J114" s="159"/>
      <c r="K114" s="159">
        <f>SUM(K115:K120)</f>
        <v>0</v>
      </c>
      <c r="L114" s="159"/>
      <c r="M114" s="159">
        <f>SUM(M115:M120)</f>
        <v>0</v>
      </c>
      <c r="N114" s="158"/>
      <c r="O114" s="158">
        <f>SUM(O115:O120)</f>
        <v>2.4900000000000002</v>
      </c>
      <c r="P114" s="158"/>
      <c r="Q114" s="158">
        <f>SUM(Q115:Q120)</f>
        <v>0</v>
      </c>
      <c r="R114" s="159"/>
      <c r="S114" s="159"/>
      <c r="T114" s="159"/>
      <c r="U114" s="159"/>
      <c r="V114" s="159">
        <f>SUM(V115:V120)</f>
        <v>3.91</v>
      </c>
      <c r="W114" s="159"/>
      <c r="X114" s="159"/>
      <c r="Y114" s="159"/>
      <c r="AG114" t="s">
        <v>101</v>
      </c>
    </row>
    <row r="115" spans="1:60" outlineLevel="1">
      <c r="A115" s="174">
        <v>51</v>
      </c>
      <c r="B115" s="175" t="s">
        <v>284</v>
      </c>
      <c r="C115" s="182" t="s">
        <v>285</v>
      </c>
      <c r="D115" s="176" t="s">
        <v>226</v>
      </c>
      <c r="E115" s="177">
        <v>25</v>
      </c>
      <c r="F115" s="178"/>
      <c r="G115" s="179">
        <f>ROUND(E115*F115,2)</f>
        <v>0</v>
      </c>
      <c r="H115" s="157"/>
      <c r="I115" s="156">
        <f>ROUND(E115*H115,2)</f>
        <v>0</v>
      </c>
      <c r="J115" s="157"/>
      <c r="K115" s="156">
        <f>ROUND(E115*J115,2)</f>
        <v>0</v>
      </c>
      <c r="L115" s="156">
        <v>21</v>
      </c>
      <c r="M115" s="156">
        <f>G115*(1+L115/100)</f>
        <v>0</v>
      </c>
      <c r="N115" s="155">
        <v>0</v>
      </c>
      <c r="O115" s="155">
        <f>ROUND(E115*N115,2)</f>
        <v>0</v>
      </c>
      <c r="P115" s="155">
        <v>0</v>
      </c>
      <c r="Q115" s="155">
        <f>ROUND(E115*P115,2)</f>
        <v>0</v>
      </c>
      <c r="R115" s="156"/>
      <c r="S115" s="156" t="s">
        <v>122</v>
      </c>
      <c r="T115" s="156" t="s">
        <v>106</v>
      </c>
      <c r="U115" s="156">
        <v>0</v>
      </c>
      <c r="V115" s="156">
        <f>ROUND(E115*U115,2)</f>
        <v>0</v>
      </c>
      <c r="W115" s="156"/>
      <c r="X115" s="156" t="s">
        <v>133</v>
      </c>
      <c r="Y115" s="156" t="s">
        <v>108</v>
      </c>
      <c r="Z115" s="146"/>
      <c r="AA115" s="146"/>
      <c r="AB115" s="146"/>
      <c r="AC115" s="146"/>
      <c r="AD115" s="146"/>
      <c r="AE115" s="146"/>
      <c r="AF115" s="146"/>
      <c r="AG115" s="146" t="s">
        <v>134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24" outlineLevel="1">
      <c r="A116" s="174">
        <v>52</v>
      </c>
      <c r="B116" s="175" t="s">
        <v>286</v>
      </c>
      <c r="C116" s="182" t="s">
        <v>287</v>
      </c>
      <c r="D116" s="176" t="s">
        <v>132</v>
      </c>
      <c r="E116" s="177">
        <v>1</v>
      </c>
      <c r="F116" s="178"/>
      <c r="G116" s="179">
        <f>ROUND(E116*F116,2)</f>
        <v>0</v>
      </c>
      <c r="H116" s="157"/>
      <c r="I116" s="156">
        <f>ROUND(E116*H116,2)</f>
        <v>0</v>
      </c>
      <c r="J116" s="157"/>
      <c r="K116" s="156">
        <f>ROUND(E116*J116,2)</f>
        <v>0</v>
      </c>
      <c r="L116" s="156">
        <v>21</v>
      </c>
      <c r="M116" s="156">
        <f>G116*(1+L116/100)</f>
        <v>0</v>
      </c>
      <c r="N116" s="155">
        <v>0.80554000000000003</v>
      </c>
      <c r="O116" s="155">
        <f>ROUND(E116*N116,2)</f>
        <v>0.81</v>
      </c>
      <c r="P116" s="155">
        <v>0</v>
      </c>
      <c r="Q116" s="155">
        <f>ROUND(E116*P116,2)</f>
        <v>0</v>
      </c>
      <c r="R116" s="156"/>
      <c r="S116" s="156" t="s">
        <v>122</v>
      </c>
      <c r="T116" s="156" t="s">
        <v>106</v>
      </c>
      <c r="U116" s="156">
        <v>0</v>
      </c>
      <c r="V116" s="156">
        <f>ROUND(E116*U116,2)</f>
        <v>0</v>
      </c>
      <c r="W116" s="156"/>
      <c r="X116" s="156" t="s">
        <v>133</v>
      </c>
      <c r="Y116" s="156" t="s">
        <v>108</v>
      </c>
      <c r="Z116" s="146"/>
      <c r="AA116" s="146"/>
      <c r="AB116" s="146"/>
      <c r="AC116" s="146"/>
      <c r="AD116" s="146"/>
      <c r="AE116" s="146"/>
      <c r="AF116" s="146"/>
      <c r="AG116" s="146" t="s">
        <v>134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>
      <c r="A117" s="174">
        <v>53</v>
      </c>
      <c r="B117" s="175" t="s">
        <v>288</v>
      </c>
      <c r="C117" s="182" t="s">
        <v>289</v>
      </c>
      <c r="D117" s="176" t="s">
        <v>132</v>
      </c>
      <c r="E117" s="177">
        <v>1</v>
      </c>
      <c r="F117" s="178"/>
      <c r="G117" s="179">
        <f>ROUND(E117*F117,2)</f>
        <v>0</v>
      </c>
      <c r="H117" s="157"/>
      <c r="I117" s="156">
        <f>ROUND(E117*H117,2)</f>
        <v>0</v>
      </c>
      <c r="J117" s="157"/>
      <c r="K117" s="156">
        <f>ROUND(E117*J117,2)</f>
        <v>0</v>
      </c>
      <c r="L117" s="156">
        <v>21</v>
      </c>
      <c r="M117" s="156">
        <f>G117*(1+L117/100)</f>
        <v>0</v>
      </c>
      <c r="N117" s="155">
        <v>0.31590000000000001</v>
      </c>
      <c r="O117" s="155">
        <f>ROUND(E117*N117,2)</f>
        <v>0.32</v>
      </c>
      <c r="P117" s="155">
        <v>0</v>
      </c>
      <c r="Q117" s="155">
        <f>ROUND(E117*P117,2)</f>
        <v>0</v>
      </c>
      <c r="R117" s="156"/>
      <c r="S117" s="156" t="s">
        <v>122</v>
      </c>
      <c r="T117" s="156" t="s">
        <v>105</v>
      </c>
      <c r="U117" s="156">
        <v>1.55</v>
      </c>
      <c r="V117" s="156">
        <f>ROUND(E117*U117,2)</f>
        <v>1.55</v>
      </c>
      <c r="W117" s="156"/>
      <c r="X117" s="156" t="s">
        <v>133</v>
      </c>
      <c r="Y117" s="156" t="s">
        <v>108</v>
      </c>
      <c r="Z117" s="146"/>
      <c r="AA117" s="146"/>
      <c r="AB117" s="146"/>
      <c r="AC117" s="146"/>
      <c r="AD117" s="146"/>
      <c r="AE117" s="146"/>
      <c r="AF117" s="146"/>
      <c r="AG117" s="146" t="s">
        <v>134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>
      <c r="A118" s="174">
        <v>54</v>
      </c>
      <c r="B118" s="175" t="s">
        <v>290</v>
      </c>
      <c r="C118" s="182" t="s">
        <v>291</v>
      </c>
      <c r="D118" s="176" t="s">
        <v>132</v>
      </c>
      <c r="E118" s="177">
        <v>1</v>
      </c>
      <c r="F118" s="178"/>
      <c r="G118" s="179">
        <f>ROUND(E118*F118,2)</f>
        <v>0</v>
      </c>
      <c r="H118" s="157"/>
      <c r="I118" s="156">
        <f>ROUND(E118*H118,2)</f>
        <v>0</v>
      </c>
      <c r="J118" s="157"/>
      <c r="K118" s="156">
        <f>ROUND(E118*J118,2)</f>
        <v>0</v>
      </c>
      <c r="L118" s="156">
        <v>21</v>
      </c>
      <c r="M118" s="156">
        <f>G118*(1+L118/100)</f>
        <v>0</v>
      </c>
      <c r="N118" s="155">
        <v>0.31590000000000001</v>
      </c>
      <c r="O118" s="155">
        <f>ROUND(E118*N118,2)</f>
        <v>0.32</v>
      </c>
      <c r="P118" s="155">
        <v>0</v>
      </c>
      <c r="Q118" s="155">
        <f>ROUND(E118*P118,2)</f>
        <v>0</v>
      </c>
      <c r="R118" s="156"/>
      <c r="S118" s="156" t="s">
        <v>122</v>
      </c>
      <c r="T118" s="156" t="s">
        <v>105</v>
      </c>
      <c r="U118" s="156">
        <v>1.55</v>
      </c>
      <c r="V118" s="156">
        <f>ROUND(E118*U118,2)</f>
        <v>1.55</v>
      </c>
      <c r="W118" s="156"/>
      <c r="X118" s="156" t="s">
        <v>133</v>
      </c>
      <c r="Y118" s="156" t="s">
        <v>108</v>
      </c>
      <c r="Z118" s="146"/>
      <c r="AA118" s="146"/>
      <c r="AB118" s="146"/>
      <c r="AC118" s="146"/>
      <c r="AD118" s="146"/>
      <c r="AE118" s="146"/>
      <c r="AF118" s="146"/>
      <c r="AG118" s="146" t="s">
        <v>134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24" outlineLevel="1">
      <c r="A119" s="167">
        <v>55</v>
      </c>
      <c r="B119" s="168" t="s">
        <v>292</v>
      </c>
      <c r="C119" s="181" t="s">
        <v>293</v>
      </c>
      <c r="D119" s="169" t="s">
        <v>226</v>
      </c>
      <c r="E119" s="170">
        <v>2</v>
      </c>
      <c r="F119" s="171"/>
      <c r="G119" s="172">
        <f>ROUND(E119*F119,2)</f>
        <v>0</v>
      </c>
      <c r="H119" s="157"/>
      <c r="I119" s="156">
        <f>ROUND(E119*H119,2)</f>
        <v>0</v>
      </c>
      <c r="J119" s="157"/>
      <c r="K119" s="156">
        <f>ROUND(E119*J119,2)</f>
        <v>0</v>
      </c>
      <c r="L119" s="156">
        <v>21</v>
      </c>
      <c r="M119" s="156">
        <f>G119*(1+L119/100)</f>
        <v>0</v>
      </c>
      <c r="N119" s="155">
        <v>0.51870000000000005</v>
      </c>
      <c r="O119" s="155">
        <f>ROUND(E119*N119,2)</f>
        <v>1.04</v>
      </c>
      <c r="P119" s="155">
        <v>0</v>
      </c>
      <c r="Q119" s="155">
        <f>ROUND(E119*P119,2)</f>
        <v>0</v>
      </c>
      <c r="R119" s="156"/>
      <c r="S119" s="156" t="s">
        <v>105</v>
      </c>
      <c r="T119" s="156" t="s">
        <v>216</v>
      </c>
      <c r="U119" s="156">
        <v>0.40576000000000001</v>
      </c>
      <c r="V119" s="156">
        <f>ROUND(E119*U119,2)</f>
        <v>0.81</v>
      </c>
      <c r="W119" s="156"/>
      <c r="X119" s="156" t="s">
        <v>217</v>
      </c>
      <c r="Y119" s="156" t="s">
        <v>108</v>
      </c>
      <c r="Z119" s="146"/>
      <c r="AA119" s="146"/>
      <c r="AB119" s="146"/>
      <c r="AC119" s="146"/>
      <c r="AD119" s="146"/>
      <c r="AE119" s="146"/>
      <c r="AF119" s="146"/>
      <c r="AG119" s="146" t="s">
        <v>218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48" outlineLevel="2">
      <c r="A120" s="153"/>
      <c r="B120" s="154"/>
      <c r="C120" s="266" t="s">
        <v>294</v>
      </c>
      <c r="D120" s="267"/>
      <c r="E120" s="267"/>
      <c r="F120" s="267"/>
      <c r="G120" s="267"/>
      <c r="H120" s="156"/>
      <c r="I120" s="156"/>
      <c r="J120" s="156"/>
      <c r="K120" s="156"/>
      <c r="L120" s="156"/>
      <c r="M120" s="156"/>
      <c r="N120" s="155"/>
      <c r="O120" s="155"/>
      <c r="P120" s="155"/>
      <c r="Q120" s="155"/>
      <c r="R120" s="156"/>
      <c r="S120" s="156"/>
      <c r="T120" s="156"/>
      <c r="U120" s="156"/>
      <c r="V120" s="156"/>
      <c r="W120" s="156"/>
      <c r="X120" s="156"/>
      <c r="Y120" s="156"/>
      <c r="Z120" s="146"/>
      <c r="AA120" s="146"/>
      <c r="AB120" s="146"/>
      <c r="AC120" s="146"/>
      <c r="AD120" s="146"/>
      <c r="AE120" s="146"/>
      <c r="AF120" s="146"/>
      <c r="AG120" s="146" t="s">
        <v>111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73" t="str">
        <f>C120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tvarovek, zkoušku těsnosti potrubí, obsyp potrubí z kameniva 4-8 mm, dosyp rýhy výkopkem se zhutněním, pažení.</v>
      </c>
      <c r="BB120" s="146"/>
      <c r="BC120" s="146"/>
      <c r="BD120" s="146"/>
      <c r="BE120" s="146"/>
      <c r="BF120" s="146"/>
      <c r="BG120" s="146"/>
      <c r="BH120" s="146"/>
    </row>
    <row r="121" spans="1:60" ht="14">
      <c r="A121" s="160" t="s">
        <v>100</v>
      </c>
      <c r="B121" s="161" t="s">
        <v>62</v>
      </c>
      <c r="C121" s="180" t="s">
        <v>63</v>
      </c>
      <c r="D121" s="162"/>
      <c r="E121" s="163"/>
      <c r="F121" s="164"/>
      <c r="G121" s="165">
        <f>SUMIF(AG122:AG149,"&lt;&gt;NOR",G122:G149)</f>
        <v>0</v>
      </c>
      <c r="H121" s="159"/>
      <c r="I121" s="159">
        <f>SUM(I122:I149)</f>
        <v>0</v>
      </c>
      <c r="J121" s="159"/>
      <c r="K121" s="159">
        <f>SUM(K122:K149)</f>
        <v>0</v>
      </c>
      <c r="L121" s="159"/>
      <c r="M121" s="159">
        <f>SUM(M122:M149)</f>
        <v>0</v>
      </c>
      <c r="N121" s="158"/>
      <c r="O121" s="158">
        <f>SUM(O122:O149)</f>
        <v>41.05</v>
      </c>
      <c r="P121" s="158"/>
      <c r="Q121" s="158">
        <f>SUM(Q122:Q149)</f>
        <v>0</v>
      </c>
      <c r="R121" s="159"/>
      <c r="S121" s="159"/>
      <c r="T121" s="159"/>
      <c r="U121" s="159"/>
      <c r="V121" s="159">
        <f>SUM(V122:V149)</f>
        <v>49</v>
      </c>
      <c r="W121" s="159"/>
      <c r="X121" s="159"/>
      <c r="Y121" s="159"/>
      <c r="AG121" t="s">
        <v>101</v>
      </c>
    </row>
    <row r="122" spans="1:60" ht="24" outlineLevel="1">
      <c r="A122" s="174">
        <v>56</v>
      </c>
      <c r="B122" s="175" t="s">
        <v>295</v>
      </c>
      <c r="C122" s="182" t="s">
        <v>296</v>
      </c>
      <c r="D122" s="176" t="s">
        <v>132</v>
      </c>
      <c r="E122" s="177">
        <v>6</v>
      </c>
      <c r="F122" s="178"/>
      <c r="G122" s="179">
        <f>ROUND(E122*F122,2)</f>
        <v>0</v>
      </c>
      <c r="H122" s="157"/>
      <c r="I122" s="156">
        <f>ROUND(E122*H122,2)</f>
        <v>0</v>
      </c>
      <c r="J122" s="157"/>
      <c r="K122" s="156">
        <f>ROUND(E122*J122,2)</f>
        <v>0</v>
      </c>
      <c r="L122" s="156">
        <v>21</v>
      </c>
      <c r="M122" s="156">
        <f>G122*(1+L122/100)</f>
        <v>0</v>
      </c>
      <c r="N122" s="155">
        <v>0.11840000000000001</v>
      </c>
      <c r="O122" s="155">
        <f>ROUND(E122*N122,2)</f>
        <v>0.71</v>
      </c>
      <c r="P122" s="155">
        <v>0</v>
      </c>
      <c r="Q122" s="155">
        <f>ROUND(E122*P122,2)</f>
        <v>0</v>
      </c>
      <c r="R122" s="156"/>
      <c r="S122" s="156" t="s">
        <v>105</v>
      </c>
      <c r="T122" s="156" t="s">
        <v>105</v>
      </c>
      <c r="U122" s="156">
        <v>0.92</v>
      </c>
      <c r="V122" s="156">
        <f>ROUND(E122*U122,2)</f>
        <v>5.52</v>
      </c>
      <c r="W122" s="156"/>
      <c r="X122" s="156" t="s">
        <v>133</v>
      </c>
      <c r="Y122" s="156" t="s">
        <v>108</v>
      </c>
      <c r="Z122" s="146"/>
      <c r="AA122" s="146"/>
      <c r="AB122" s="146"/>
      <c r="AC122" s="146"/>
      <c r="AD122" s="146"/>
      <c r="AE122" s="146"/>
      <c r="AF122" s="146"/>
      <c r="AG122" s="146" t="s">
        <v>134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>
      <c r="A123" s="174">
        <v>57</v>
      </c>
      <c r="B123" s="175" t="s">
        <v>297</v>
      </c>
      <c r="C123" s="182" t="s">
        <v>298</v>
      </c>
      <c r="D123" s="176" t="s">
        <v>132</v>
      </c>
      <c r="E123" s="177">
        <v>15</v>
      </c>
      <c r="F123" s="178"/>
      <c r="G123" s="179">
        <f>ROUND(E123*F123,2)</f>
        <v>0</v>
      </c>
      <c r="H123" s="157"/>
      <c r="I123" s="156">
        <f>ROUND(E123*H123,2)</f>
        <v>0</v>
      </c>
      <c r="J123" s="157"/>
      <c r="K123" s="156">
        <f>ROUND(E123*J123,2)</f>
        <v>0</v>
      </c>
      <c r="L123" s="156">
        <v>21</v>
      </c>
      <c r="M123" s="156">
        <f>G123*(1+L123/100)</f>
        <v>0</v>
      </c>
      <c r="N123" s="155">
        <v>0</v>
      </c>
      <c r="O123" s="155">
        <f>ROUND(E123*N123,2)</f>
        <v>0</v>
      </c>
      <c r="P123" s="155">
        <v>0</v>
      </c>
      <c r="Q123" s="155">
        <f>ROUND(E123*P123,2)</f>
        <v>0</v>
      </c>
      <c r="R123" s="156"/>
      <c r="S123" s="156" t="s">
        <v>105</v>
      </c>
      <c r="T123" s="156" t="s">
        <v>105</v>
      </c>
      <c r="U123" s="156">
        <v>0.2</v>
      </c>
      <c r="V123" s="156">
        <f>ROUND(E123*U123,2)</f>
        <v>3</v>
      </c>
      <c r="W123" s="156"/>
      <c r="X123" s="156" t="s">
        <v>133</v>
      </c>
      <c r="Y123" s="156" t="s">
        <v>108</v>
      </c>
      <c r="Z123" s="146"/>
      <c r="AA123" s="146"/>
      <c r="AB123" s="146"/>
      <c r="AC123" s="146"/>
      <c r="AD123" s="146"/>
      <c r="AE123" s="146"/>
      <c r="AF123" s="146"/>
      <c r="AG123" s="146" t="s">
        <v>134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4" outlineLevel="1">
      <c r="A124" s="174">
        <v>58</v>
      </c>
      <c r="B124" s="175" t="s">
        <v>299</v>
      </c>
      <c r="C124" s="182" t="s">
        <v>300</v>
      </c>
      <c r="D124" s="176" t="s">
        <v>226</v>
      </c>
      <c r="E124" s="177">
        <v>67</v>
      </c>
      <c r="F124" s="178"/>
      <c r="G124" s="179">
        <f>ROUND(E124*F124,2)</f>
        <v>0</v>
      </c>
      <c r="H124" s="157"/>
      <c r="I124" s="156">
        <f>ROUND(E124*H124,2)</f>
        <v>0</v>
      </c>
      <c r="J124" s="157"/>
      <c r="K124" s="156">
        <f>ROUND(E124*J124,2)</f>
        <v>0</v>
      </c>
      <c r="L124" s="156">
        <v>21</v>
      </c>
      <c r="M124" s="156">
        <f>G124*(1+L124/100)</f>
        <v>0</v>
      </c>
      <c r="N124" s="155">
        <v>0.19189000000000001</v>
      </c>
      <c r="O124" s="155">
        <f>ROUND(E124*N124,2)</f>
        <v>12.86</v>
      </c>
      <c r="P124" s="155">
        <v>0</v>
      </c>
      <c r="Q124" s="155">
        <f>ROUND(E124*P124,2)</f>
        <v>0</v>
      </c>
      <c r="R124" s="156"/>
      <c r="S124" s="156" t="s">
        <v>105</v>
      </c>
      <c r="T124" s="156" t="s">
        <v>105</v>
      </c>
      <c r="U124" s="156">
        <v>0.16200000000000001</v>
      </c>
      <c r="V124" s="156">
        <f>ROUND(E124*U124,2)</f>
        <v>10.85</v>
      </c>
      <c r="W124" s="156"/>
      <c r="X124" s="156" t="s">
        <v>133</v>
      </c>
      <c r="Y124" s="156" t="s">
        <v>108</v>
      </c>
      <c r="Z124" s="146"/>
      <c r="AA124" s="146"/>
      <c r="AB124" s="146"/>
      <c r="AC124" s="146"/>
      <c r="AD124" s="146"/>
      <c r="AE124" s="146"/>
      <c r="AF124" s="146"/>
      <c r="AG124" s="146" t="s">
        <v>134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>
      <c r="A125" s="167">
        <v>59</v>
      </c>
      <c r="B125" s="168" t="s">
        <v>301</v>
      </c>
      <c r="C125" s="181" t="s">
        <v>302</v>
      </c>
      <c r="D125" s="169" t="s">
        <v>226</v>
      </c>
      <c r="E125" s="170">
        <v>9</v>
      </c>
      <c r="F125" s="171"/>
      <c r="G125" s="172">
        <f>ROUND(E125*F125,2)</f>
        <v>0</v>
      </c>
      <c r="H125" s="157"/>
      <c r="I125" s="156">
        <f>ROUND(E125*H125,2)</f>
        <v>0</v>
      </c>
      <c r="J125" s="157"/>
      <c r="K125" s="156">
        <f>ROUND(E125*J125,2)</f>
        <v>0</v>
      </c>
      <c r="L125" s="156">
        <v>21</v>
      </c>
      <c r="M125" s="156">
        <f>G125*(1+L125/100)</f>
        <v>0</v>
      </c>
      <c r="N125" s="155">
        <v>0.188</v>
      </c>
      <c r="O125" s="155">
        <f>ROUND(E125*N125,2)</f>
        <v>1.69</v>
      </c>
      <c r="P125" s="155">
        <v>0</v>
      </c>
      <c r="Q125" s="155">
        <f>ROUND(E125*P125,2)</f>
        <v>0</v>
      </c>
      <c r="R125" s="156"/>
      <c r="S125" s="156" t="s">
        <v>105</v>
      </c>
      <c r="T125" s="156" t="s">
        <v>105</v>
      </c>
      <c r="U125" s="156">
        <v>0.27</v>
      </c>
      <c r="V125" s="156">
        <f>ROUND(E125*U125,2)</f>
        <v>2.4300000000000002</v>
      </c>
      <c r="W125" s="156"/>
      <c r="X125" s="156" t="s">
        <v>133</v>
      </c>
      <c r="Y125" s="156" t="s">
        <v>108</v>
      </c>
      <c r="Z125" s="146"/>
      <c r="AA125" s="146"/>
      <c r="AB125" s="146"/>
      <c r="AC125" s="146"/>
      <c r="AD125" s="146"/>
      <c r="AE125" s="146"/>
      <c r="AF125" s="146"/>
      <c r="AG125" s="146" t="s">
        <v>134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>
      <c r="A126" s="153"/>
      <c r="B126" s="154"/>
      <c r="C126" s="188" t="s">
        <v>303</v>
      </c>
      <c r="D126" s="186"/>
      <c r="E126" s="187">
        <v>5</v>
      </c>
      <c r="F126" s="156"/>
      <c r="G126" s="156"/>
      <c r="H126" s="156"/>
      <c r="I126" s="156"/>
      <c r="J126" s="156"/>
      <c r="K126" s="156"/>
      <c r="L126" s="156"/>
      <c r="M126" s="156"/>
      <c r="N126" s="155"/>
      <c r="O126" s="155"/>
      <c r="P126" s="155"/>
      <c r="Q126" s="155"/>
      <c r="R126" s="156"/>
      <c r="S126" s="156"/>
      <c r="T126" s="156"/>
      <c r="U126" s="156"/>
      <c r="V126" s="156"/>
      <c r="W126" s="156"/>
      <c r="X126" s="156"/>
      <c r="Y126" s="156"/>
      <c r="Z126" s="146"/>
      <c r="AA126" s="146"/>
      <c r="AB126" s="146"/>
      <c r="AC126" s="146"/>
      <c r="AD126" s="146"/>
      <c r="AE126" s="146"/>
      <c r="AF126" s="146"/>
      <c r="AG126" s="146" t="s">
        <v>139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3">
      <c r="A127" s="153"/>
      <c r="B127" s="154"/>
      <c r="C127" s="188" t="s">
        <v>304</v>
      </c>
      <c r="D127" s="186"/>
      <c r="E127" s="187">
        <v>4</v>
      </c>
      <c r="F127" s="156"/>
      <c r="G127" s="156"/>
      <c r="H127" s="156"/>
      <c r="I127" s="156"/>
      <c r="J127" s="156"/>
      <c r="K127" s="156"/>
      <c r="L127" s="156"/>
      <c r="M127" s="156"/>
      <c r="N127" s="155"/>
      <c r="O127" s="155"/>
      <c r="P127" s="155"/>
      <c r="Q127" s="155"/>
      <c r="R127" s="156"/>
      <c r="S127" s="156"/>
      <c r="T127" s="156"/>
      <c r="U127" s="156"/>
      <c r="V127" s="156"/>
      <c r="W127" s="156"/>
      <c r="X127" s="156"/>
      <c r="Y127" s="156"/>
      <c r="Z127" s="146"/>
      <c r="AA127" s="146"/>
      <c r="AB127" s="146"/>
      <c r="AC127" s="146"/>
      <c r="AD127" s="146"/>
      <c r="AE127" s="146"/>
      <c r="AF127" s="146"/>
      <c r="AG127" s="146" t="s">
        <v>139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4" outlineLevel="1">
      <c r="A128" s="174">
        <v>60</v>
      </c>
      <c r="B128" s="175" t="s">
        <v>305</v>
      </c>
      <c r="C128" s="182" t="s">
        <v>306</v>
      </c>
      <c r="D128" s="176" t="s">
        <v>226</v>
      </c>
      <c r="E128" s="177">
        <v>37</v>
      </c>
      <c r="F128" s="178"/>
      <c r="G128" s="179">
        <f t="shared" ref="G128:G134" si="0">ROUND(E128*F128,2)</f>
        <v>0</v>
      </c>
      <c r="H128" s="157"/>
      <c r="I128" s="156">
        <f t="shared" ref="I128:I134" si="1">ROUND(E128*H128,2)</f>
        <v>0</v>
      </c>
      <c r="J128" s="157"/>
      <c r="K128" s="156">
        <f t="shared" ref="K128:K134" si="2">ROUND(E128*J128,2)</f>
        <v>0</v>
      </c>
      <c r="L128" s="156">
        <v>21</v>
      </c>
      <c r="M128" s="156">
        <f t="shared" ref="M128:M134" si="3">G128*(1+L128/100)</f>
        <v>0</v>
      </c>
      <c r="N128" s="155">
        <v>0.22133</v>
      </c>
      <c r="O128" s="155">
        <f t="shared" ref="O128:O134" si="4">ROUND(E128*N128,2)</f>
        <v>8.19</v>
      </c>
      <c r="P128" s="155">
        <v>0</v>
      </c>
      <c r="Q128" s="155">
        <f t="shared" ref="Q128:Q134" si="5">ROUND(E128*P128,2)</f>
        <v>0</v>
      </c>
      <c r="R128" s="156"/>
      <c r="S128" s="156" t="s">
        <v>105</v>
      </c>
      <c r="T128" s="156" t="s">
        <v>105</v>
      </c>
      <c r="U128" s="156">
        <v>0.27200000000000002</v>
      </c>
      <c r="V128" s="156">
        <f t="shared" ref="V128:V134" si="6">ROUND(E128*U128,2)</f>
        <v>10.06</v>
      </c>
      <c r="W128" s="156"/>
      <c r="X128" s="156" t="s">
        <v>133</v>
      </c>
      <c r="Y128" s="156" t="s">
        <v>108</v>
      </c>
      <c r="Z128" s="146"/>
      <c r="AA128" s="146"/>
      <c r="AB128" s="146"/>
      <c r="AC128" s="146"/>
      <c r="AD128" s="146"/>
      <c r="AE128" s="146"/>
      <c r="AF128" s="146"/>
      <c r="AG128" s="146" t="s">
        <v>134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ht="24" outlineLevel="1">
      <c r="A129" s="174">
        <v>61</v>
      </c>
      <c r="B129" s="175" t="s">
        <v>307</v>
      </c>
      <c r="C129" s="182" t="s">
        <v>308</v>
      </c>
      <c r="D129" s="176" t="s">
        <v>226</v>
      </c>
      <c r="E129" s="177">
        <v>63</v>
      </c>
      <c r="F129" s="178"/>
      <c r="G129" s="179">
        <f t="shared" si="0"/>
        <v>0</v>
      </c>
      <c r="H129" s="157"/>
      <c r="I129" s="156">
        <f t="shared" si="1"/>
        <v>0</v>
      </c>
      <c r="J129" s="157"/>
      <c r="K129" s="156">
        <f t="shared" si="2"/>
        <v>0</v>
      </c>
      <c r="L129" s="156">
        <v>21</v>
      </c>
      <c r="M129" s="156">
        <f t="shared" si="3"/>
        <v>0</v>
      </c>
      <c r="N129" s="155">
        <v>0.26980999999999999</v>
      </c>
      <c r="O129" s="155">
        <f t="shared" si="4"/>
        <v>17</v>
      </c>
      <c r="P129" s="155">
        <v>0</v>
      </c>
      <c r="Q129" s="155">
        <f t="shared" si="5"/>
        <v>0</v>
      </c>
      <c r="R129" s="156"/>
      <c r="S129" s="156" t="s">
        <v>105</v>
      </c>
      <c r="T129" s="156" t="s">
        <v>105</v>
      </c>
      <c r="U129" s="156">
        <v>0.27200000000000002</v>
      </c>
      <c r="V129" s="156">
        <f t="shared" si="6"/>
        <v>17.14</v>
      </c>
      <c r="W129" s="156"/>
      <c r="X129" s="156" t="s">
        <v>133</v>
      </c>
      <c r="Y129" s="156" t="s">
        <v>108</v>
      </c>
      <c r="Z129" s="146"/>
      <c r="AA129" s="146"/>
      <c r="AB129" s="146"/>
      <c r="AC129" s="146"/>
      <c r="AD129" s="146"/>
      <c r="AE129" s="146"/>
      <c r="AF129" s="146"/>
      <c r="AG129" s="146" t="s">
        <v>134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>
      <c r="A130" s="174">
        <v>62</v>
      </c>
      <c r="B130" s="175" t="s">
        <v>309</v>
      </c>
      <c r="C130" s="182" t="s">
        <v>310</v>
      </c>
      <c r="D130" s="176" t="s">
        <v>226</v>
      </c>
      <c r="E130" s="177">
        <v>78</v>
      </c>
      <c r="F130" s="178"/>
      <c r="G130" s="179">
        <f t="shared" si="0"/>
        <v>0</v>
      </c>
      <c r="H130" s="157"/>
      <c r="I130" s="156">
        <f t="shared" si="1"/>
        <v>0</v>
      </c>
      <c r="J130" s="157"/>
      <c r="K130" s="156">
        <f t="shared" si="2"/>
        <v>0</v>
      </c>
      <c r="L130" s="156">
        <v>21</v>
      </c>
      <c r="M130" s="156">
        <f t="shared" si="3"/>
        <v>0</v>
      </c>
      <c r="N130" s="155">
        <v>0</v>
      </c>
      <c r="O130" s="155">
        <f t="shared" si="4"/>
        <v>0</v>
      </c>
      <c r="P130" s="155">
        <v>0</v>
      </c>
      <c r="Q130" s="155">
        <f t="shared" si="5"/>
        <v>0</v>
      </c>
      <c r="R130" s="156"/>
      <c r="S130" s="156" t="s">
        <v>122</v>
      </c>
      <c r="T130" s="156" t="s">
        <v>106</v>
      </c>
      <c r="U130" s="156">
        <v>0</v>
      </c>
      <c r="V130" s="156">
        <f t="shared" si="6"/>
        <v>0</v>
      </c>
      <c r="W130" s="156"/>
      <c r="X130" s="156" t="s">
        <v>133</v>
      </c>
      <c r="Y130" s="156" t="s">
        <v>108</v>
      </c>
      <c r="Z130" s="146"/>
      <c r="AA130" s="146"/>
      <c r="AB130" s="146"/>
      <c r="AC130" s="146"/>
      <c r="AD130" s="146"/>
      <c r="AE130" s="146"/>
      <c r="AF130" s="146"/>
      <c r="AG130" s="146" t="s">
        <v>134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>
      <c r="A131" s="174">
        <v>63</v>
      </c>
      <c r="B131" s="175" t="s">
        <v>311</v>
      </c>
      <c r="C131" s="182" t="s">
        <v>312</v>
      </c>
      <c r="D131" s="176" t="s">
        <v>132</v>
      </c>
      <c r="E131" s="177">
        <v>1</v>
      </c>
      <c r="F131" s="178"/>
      <c r="G131" s="179">
        <f t="shared" si="0"/>
        <v>0</v>
      </c>
      <c r="H131" s="157"/>
      <c r="I131" s="156">
        <f t="shared" si="1"/>
        <v>0</v>
      </c>
      <c r="J131" s="157"/>
      <c r="K131" s="156">
        <f t="shared" si="2"/>
        <v>0</v>
      </c>
      <c r="L131" s="156">
        <v>21</v>
      </c>
      <c r="M131" s="156">
        <f t="shared" si="3"/>
        <v>0</v>
      </c>
      <c r="N131" s="155">
        <v>0</v>
      </c>
      <c r="O131" s="155">
        <f t="shared" si="4"/>
        <v>0</v>
      </c>
      <c r="P131" s="155">
        <v>0</v>
      </c>
      <c r="Q131" s="155">
        <f t="shared" si="5"/>
        <v>0</v>
      </c>
      <c r="R131" s="156"/>
      <c r="S131" s="156" t="s">
        <v>122</v>
      </c>
      <c r="T131" s="156" t="s">
        <v>106</v>
      </c>
      <c r="U131" s="156">
        <v>0</v>
      </c>
      <c r="V131" s="156">
        <f t="shared" si="6"/>
        <v>0</v>
      </c>
      <c r="W131" s="156"/>
      <c r="X131" s="156" t="s">
        <v>133</v>
      </c>
      <c r="Y131" s="156" t="s">
        <v>108</v>
      </c>
      <c r="Z131" s="146"/>
      <c r="AA131" s="146"/>
      <c r="AB131" s="146"/>
      <c r="AC131" s="146"/>
      <c r="AD131" s="146"/>
      <c r="AE131" s="146"/>
      <c r="AF131" s="146"/>
      <c r="AG131" s="146" t="s">
        <v>134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>
      <c r="A132" s="174">
        <v>64</v>
      </c>
      <c r="B132" s="175" t="s">
        <v>313</v>
      </c>
      <c r="C132" s="182" t="s">
        <v>314</v>
      </c>
      <c r="D132" s="176" t="s">
        <v>132</v>
      </c>
      <c r="E132" s="177">
        <v>1</v>
      </c>
      <c r="F132" s="178"/>
      <c r="G132" s="179">
        <f t="shared" si="0"/>
        <v>0</v>
      </c>
      <c r="H132" s="157"/>
      <c r="I132" s="156">
        <f t="shared" si="1"/>
        <v>0</v>
      </c>
      <c r="J132" s="157"/>
      <c r="K132" s="156">
        <f t="shared" si="2"/>
        <v>0</v>
      </c>
      <c r="L132" s="156">
        <v>21</v>
      </c>
      <c r="M132" s="156">
        <f t="shared" si="3"/>
        <v>0</v>
      </c>
      <c r="N132" s="155">
        <v>5.1000000000000004E-3</v>
      </c>
      <c r="O132" s="155">
        <f t="shared" si="4"/>
        <v>0.01</v>
      </c>
      <c r="P132" s="155">
        <v>0</v>
      </c>
      <c r="Q132" s="155">
        <f t="shared" si="5"/>
        <v>0</v>
      </c>
      <c r="R132" s="156" t="s">
        <v>265</v>
      </c>
      <c r="S132" s="156" t="s">
        <v>105</v>
      </c>
      <c r="T132" s="156" t="s">
        <v>105</v>
      </c>
      <c r="U132" s="156">
        <v>0</v>
      </c>
      <c r="V132" s="156">
        <f t="shared" si="6"/>
        <v>0</v>
      </c>
      <c r="W132" s="156"/>
      <c r="X132" s="156" t="s">
        <v>266</v>
      </c>
      <c r="Y132" s="156" t="s">
        <v>108</v>
      </c>
      <c r="Z132" s="146"/>
      <c r="AA132" s="146"/>
      <c r="AB132" s="146"/>
      <c r="AC132" s="146"/>
      <c r="AD132" s="146"/>
      <c r="AE132" s="146"/>
      <c r="AF132" s="146"/>
      <c r="AG132" s="146" t="s">
        <v>267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>
      <c r="A133" s="174">
        <v>65</v>
      </c>
      <c r="B133" s="175" t="s">
        <v>315</v>
      </c>
      <c r="C133" s="182" t="s">
        <v>316</v>
      </c>
      <c r="D133" s="176" t="s">
        <v>132</v>
      </c>
      <c r="E133" s="177">
        <v>1</v>
      </c>
      <c r="F133" s="178"/>
      <c r="G133" s="179">
        <f t="shared" si="0"/>
        <v>0</v>
      </c>
      <c r="H133" s="157"/>
      <c r="I133" s="156">
        <f t="shared" si="1"/>
        <v>0</v>
      </c>
      <c r="J133" s="157"/>
      <c r="K133" s="156">
        <f t="shared" si="2"/>
        <v>0</v>
      </c>
      <c r="L133" s="156">
        <v>21</v>
      </c>
      <c r="M133" s="156">
        <f t="shared" si="3"/>
        <v>0</v>
      </c>
      <c r="N133" s="155">
        <v>5.1000000000000004E-3</v>
      </c>
      <c r="O133" s="155">
        <f t="shared" si="4"/>
        <v>0.01</v>
      </c>
      <c r="P133" s="155">
        <v>0</v>
      </c>
      <c r="Q133" s="155">
        <f t="shared" si="5"/>
        <v>0</v>
      </c>
      <c r="R133" s="156" t="s">
        <v>265</v>
      </c>
      <c r="S133" s="156" t="s">
        <v>105</v>
      </c>
      <c r="T133" s="156" t="s">
        <v>105</v>
      </c>
      <c r="U133" s="156">
        <v>0</v>
      </c>
      <c r="V133" s="156">
        <f t="shared" si="6"/>
        <v>0</v>
      </c>
      <c r="W133" s="156"/>
      <c r="X133" s="156" t="s">
        <v>266</v>
      </c>
      <c r="Y133" s="156" t="s">
        <v>108</v>
      </c>
      <c r="Z133" s="146"/>
      <c r="AA133" s="146"/>
      <c r="AB133" s="146"/>
      <c r="AC133" s="146"/>
      <c r="AD133" s="146"/>
      <c r="AE133" s="146"/>
      <c r="AF133" s="146"/>
      <c r="AG133" s="146" t="s">
        <v>267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>
      <c r="A134" s="167">
        <v>66</v>
      </c>
      <c r="B134" s="168" t="s">
        <v>317</v>
      </c>
      <c r="C134" s="181" t="s">
        <v>318</v>
      </c>
      <c r="D134" s="169" t="s">
        <v>132</v>
      </c>
      <c r="E134" s="170">
        <v>2</v>
      </c>
      <c r="F134" s="171"/>
      <c r="G134" s="172">
        <f t="shared" si="0"/>
        <v>0</v>
      </c>
      <c r="H134" s="157"/>
      <c r="I134" s="156">
        <f t="shared" si="1"/>
        <v>0</v>
      </c>
      <c r="J134" s="157"/>
      <c r="K134" s="156">
        <f t="shared" si="2"/>
        <v>0</v>
      </c>
      <c r="L134" s="156">
        <v>21</v>
      </c>
      <c r="M134" s="156">
        <f t="shared" si="3"/>
        <v>0</v>
      </c>
      <c r="N134" s="155">
        <v>5.1000000000000004E-3</v>
      </c>
      <c r="O134" s="155">
        <f t="shared" si="4"/>
        <v>0.01</v>
      </c>
      <c r="P134" s="155">
        <v>0</v>
      </c>
      <c r="Q134" s="155">
        <f t="shared" si="5"/>
        <v>0</v>
      </c>
      <c r="R134" s="156" t="s">
        <v>265</v>
      </c>
      <c r="S134" s="156" t="s">
        <v>105</v>
      </c>
      <c r="T134" s="156" t="s">
        <v>105</v>
      </c>
      <c r="U134" s="156">
        <v>0</v>
      </c>
      <c r="V134" s="156">
        <f t="shared" si="6"/>
        <v>0</v>
      </c>
      <c r="W134" s="156"/>
      <c r="X134" s="156" t="s">
        <v>266</v>
      </c>
      <c r="Y134" s="156" t="s">
        <v>108</v>
      </c>
      <c r="Z134" s="146"/>
      <c r="AA134" s="146"/>
      <c r="AB134" s="146"/>
      <c r="AC134" s="146"/>
      <c r="AD134" s="146"/>
      <c r="AE134" s="146"/>
      <c r="AF134" s="146"/>
      <c r="AG134" s="146" t="s">
        <v>267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>
      <c r="A135" s="153"/>
      <c r="B135" s="154"/>
      <c r="C135" s="188" t="s">
        <v>319</v>
      </c>
      <c r="D135" s="186"/>
      <c r="E135" s="187">
        <v>2</v>
      </c>
      <c r="F135" s="156"/>
      <c r="G135" s="156"/>
      <c r="H135" s="156"/>
      <c r="I135" s="156"/>
      <c r="J135" s="156"/>
      <c r="K135" s="156"/>
      <c r="L135" s="156"/>
      <c r="M135" s="156"/>
      <c r="N135" s="155"/>
      <c r="O135" s="155"/>
      <c r="P135" s="155"/>
      <c r="Q135" s="155"/>
      <c r="R135" s="156"/>
      <c r="S135" s="156"/>
      <c r="T135" s="156"/>
      <c r="U135" s="156"/>
      <c r="V135" s="156"/>
      <c r="W135" s="156"/>
      <c r="X135" s="156"/>
      <c r="Y135" s="156"/>
      <c r="Z135" s="146"/>
      <c r="AA135" s="146"/>
      <c r="AB135" s="146"/>
      <c r="AC135" s="146"/>
      <c r="AD135" s="146"/>
      <c r="AE135" s="146"/>
      <c r="AF135" s="146"/>
      <c r="AG135" s="146" t="s">
        <v>139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>
      <c r="A136" s="167">
        <v>67</v>
      </c>
      <c r="B136" s="168" t="s">
        <v>320</v>
      </c>
      <c r="C136" s="181" t="s">
        <v>321</v>
      </c>
      <c r="D136" s="169" t="s">
        <v>132</v>
      </c>
      <c r="E136" s="170">
        <v>4</v>
      </c>
      <c r="F136" s="171"/>
      <c r="G136" s="172">
        <f>ROUND(E136*F136,2)</f>
        <v>0</v>
      </c>
      <c r="H136" s="157"/>
      <c r="I136" s="156">
        <f>ROUND(E136*H136,2)</f>
        <v>0</v>
      </c>
      <c r="J136" s="157"/>
      <c r="K136" s="156">
        <f>ROUND(E136*J136,2)</f>
        <v>0</v>
      </c>
      <c r="L136" s="156">
        <v>21</v>
      </c>
      <c r="M136" s="156">
        <f>G136*(1+L136/100)</f>
        <v>0</v>
      </c>
      <c r="N136" s="155">
        <v>5.1000000000000004E-3</v>
      </c>
      <c r="O136" s="155">
        <f>ROUND(E136*N136,2)</f>
        <v>0.02</v>
      </c>
      <c r="P136" s="155">
        <v>0</v>
      </c>
      <c r="Q136" s="155">
        <f>ROUND(E136*P136,2)</f>
        <v>0</v>
      </c>
      <c r="R136" s="156" t="s">
        <v>265</v>
      </c>
      <c r="S136" s="156" t="s">
        <v>105</v>
      </c>
      <c r="T136" s="156" t="s">
        <v>105</v>
      </c>
      <c r="U136" s="156">
        <v>0</v>
      </c>
      <c r="V136" s="156">
        <f>ROUND(E136*U136,2)</f>
        <v>0</v>
      </c>
      <c r="W136" s="156"/>
      <c r="X136" s="156" t="s">
        <v>266</v>
      </c>
      <c r="Y136" s="156" t="s">
        <v>108</v>
      </c>
      <c r="Z136" s="146"/>
      <c r="AA136" s="146"/>
      <c r="AB136" s="146"/>
      <c r="AC136" s="146"/>
      <c r="AD136" s="146"/>
      <c r="AE136" s="146"/>
      <c r="AF136" s="146"/>
      <c r="AG136" s="146" t="s">
        <v>267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>
      <c r="A137" s="153"/>
      <c r="B137" s="154"/>
      <c r="C137" s="188" t="s">
        <v>322</v>
      </c>
      <c r="D137" s="186"/>
      <c r="E137" s="187">
        <v>1</v>
      </c>
      <c r="F137" s="156"/>
      <c r="G137" s="15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139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3">
      <c r="A138" s="153"/>
      <c r="B138" s="154"/>
      <c r="C138" s="188" t="s">
        <v>323</v>
      </c>
      <c r="D138" s="186"/>
      <c r="E138" s="187">
        <v>3</v>
      </c>
      <c r="F138" s="156"/>
      <c r="G138" s="156"/>
      <c r="H138" s="156"/>
      <c r="I138" s="156"/>
      <c r="J138" s="156"/>
      <c r="K138" s="156"/>
      <c r="L138" s="156"/>
      <c r="M138" s="156"/>
      <c r="N138" s="155"/>
      <c r="O138" s="155"/>
      <c r="P138" s="155"/>
      <c r="Q138" s="155"/>
      <c r="R138" s="156"/>
      <c r="S138" s="156"/>
      <c r="T138" s="156"/>
      <c r="U138" s="156"/>
      <c r="V138" s="156"/>
      <c r="W138" s="156"/>
      <c r="X138" s="156"/>
      <c r="Y138" s="156"/>
      <c r="Z138" s="146"/>
      <c r="AA138" s="146"/>
      <c r="AB138" s="146"/>
      <c r="AC138" s="146"/>
      <c r="AD138" s="146"/>
      <c r="AE138" s="146"/>
      <c r="AF138" s="146"/>
      <c r="AG138" s="146" t="s">
        <v>139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>
      <c r="A139" s="174">
        <v>68</v>
      </c>
      <c r="B139" s="175" t="s">
        <v>324</v>
      </c>
      <c r="C139" s="182" t="s">
        <v>325</v>
      </c>
      <c r="D139" s="176" t="s">
        <v>132</v>
      </c>
      <c r="E139" s="177">
        <v>1</v>
      </c>
      <c r="F139" s="178"/>
      <c r="G139" s="179">
        <f>ROUND(E139*F139,2)</f>
        <v>0</v>
      </c>
      <c r="H139" s="157"/>
      <c r="I139" s="156">
        <f>ROUND(E139*H139,2)</f>
        <v>0</v>
      </c>
      <c r="J139" s="157"/>
      <c r="K139" s="156">
        <f>ROUND(E139*J139,2)</f>
        <v>0</v>
      </c>
      <c r="L139" s="156">
        <v>21</v>
      </c>
      <c r="M139" s="156">
        <f>G139*(1+L139/100)</f>
        <v>0</v>
      </c>
      <c r="N139" s="155">
        <v>5.1000000000000004E-3</v>
      </c>
      <c r="O139" s="155">
        <f>ROUND(E139*N139,2)</f>
        <v>0.01</v>
      </c>
      <c r="P139" s="155">
        <v>0</v>
      </c>
      <c r="Q139" s="155">
        <f>ROUND(E139*P139,2)</f>
        <v>0</v>
      </c>
      <c r="R139" s="156" t="s">
        <v>265</v>
      </c>
      <c r="S139" s="156" t="s">
        <v>105</v>
      </c>
      <c r="T139" s="156" t="s">
        <v>105</v>
      </c>
      <c r="U139" s="156">
        <v>0</v>
      </c>
      <c r="V139" s="156">
        <f>ROUND(E139*U139,2)</f>
        <v>0</v>
      </c>
      <c r="W139" s="156"/>
      <c r="X139" s="156" t="s">
        <v>266</v>
      </c>
      <c r="Y139" s="156" t="s">
        <v>108</v>
      </c>
      <c r="Z139" s="146"/>
      <c r="AA139" s="146"/>
      <c r="AB139" s="146"/>
      <c r="AC139" s="146"/>
      <c r="AD139" s="146"/>
      <c r="AE139" s="146"/>
      <c r="AF139" s="146"/>
      <c r="AG139" s="146" t="s">
        <v>267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>
      <c r="A140" s="167">
        <v>69</v>
      </c>
      <c r="B140" s="168" t="s">
        <v>326</v>
      </c>
      <c r="C140" s="181" t="s">
        <v>327</v>
      </c>
      <c r="D140" s="169" t="s">
        <v>132</v>
      </c>
      <c r="E140" s="170">
        <v>2</v>
      </c>
      <c r="F140" s="171"/>
      <c r="G140" s="172">
        <f>ROUND(E140*F140,2)</f>
        <v>0</v>
      </c>
      <c r="H140" s="157"/>
      <c r="I140" s="156">
        <f>ROUND(E140*H140,2)</f>
        <v>0</v>
      </c>
      <c r="J140" s="157"/>
      <c r="K140" s="156">
        <f>ROUND(E140*J140,2)</f>
        <v>0</v>
      </c>
      <c r="L140" s="156">
        <v>21</v>
      </c>
      <c r="M140" s="156">
        <f>G140*(1+L140/100)</f>
        <v>0</v>
      </c>
      <c r="N140" s="155">
        <v>2E-3</v>
      </c>
      <c r="O140" s="155">
        <f>ROUND(E140*N140,2)</f>
        <v>0</v>
      </c>
      <c r="P140" s="155">
        <v>0</v>
      </c>
      <c r="Q140" s="155">
        <f>ROUND(E140*P140,2)</f>
        <v>0</v>
      </c>
      <c r="R140" s="156" t="s">
        <v>265</v>
      </c>
      <c r="S140" s="156" t="s">
        <v>105</v>
      </c>
      <c r="T140" s="156" t="s">
        <v>105</v>
      </c>
      <c r="U140" s="156">
        <v>0</v>
      </c>
      <c r="V140" s="156">
        <f>ROUND(E140*U140,2)</f>
        <v>0</v>
      </c>
      <c r="W140" s="156"/>
      <c r="X140" s="156" t="s">
        <v>266</v>
      </c>
      <c r="Y140" s="156" t="s">
        <v>108</v>
      </c>
      <c r="Z140" s="146"/>
      <c r="AA140" s="146"/>
      <c r="AB140" s="146"/>
      <c r="AC140" s="146"/>
      <c r="AD140" s="146"/>
      <c r="AE140" s="146"/>
      <c r="AF140" s="146"/>
      <c r="AG140" s="146" t="s">
        <v>267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2">
      <c r="A141" s="153"/>
      <c r="B141" s="154"/>
      <c r="C141" s="188" t="s">
        <v>328</v>
      </c>
      <c r="D141" s="186"/>
      <c r="E141" s="187">
        <v>1</v>
      </c>
      <c r="F141" s="156"/>
      <c r="G141" s="156"/>
      <c r="H141" s="156"/>
      <c r="I141" s="156"/>
      <c r="J141" s="156"/>
      <c r="K141" s="156"/>
      <c r="L141" s="156"/>
      <c r="M141" s="156"/>
      <c r="N141" s="155"/>
      <c r="O141" s="155"/>
      <c r="P141" s="155"/>
      <c r="Q141" s="155"/>
      <c r="R141" s="156"/>
      <c r="S141" s="156"/>
      <c r="T141" s="156"/>
      <c r="U141" s="156"/>
      <c r="V141" s="156"/>
      <c r="W141" s="156"/>
      <c r="X141" s="156"/>
      <c r="Y141" s="156"/>
      <c r="Z141" s="146"/>
      <c r="AA141" s="146"/>
      <c r="AB141" s="146"/>
      <c r="AC141" s="146"/>
      <c r="AD141" s="146"/>
      <c r="AE141" s="146"/>
      <c r="AF141" s="146"/>
      <c r="AG141" s="146" t="s">
        <v>139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3">
      <c r="A142" s="153"/>
      <c r="B142" s="154"/>
      <c r="C142" s="188" t="s">
        <v>329</v>
      </c>
      <c r="D142" s="186"/>
      <c r="E142" s="187">
        <v>1</v>
      </c>
      <c r="F142" s="156"/>
      <c r="G142" s="156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139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>
      <c r="A143" s="167">
        <v>70</v>
      </c>
      <c r="B143" s="168" t="s">
        <v>330</v>
      </c>
      <c r="C143" s="181" t="s">
        <v>331</v>
      </c>
      <c r="D143" s="169" t="s">
        <v>132</v>
      </c>
      <c r="E143" s="170">
        <v>3</v>
      </c>
      <c r="F143" s="171"/>
      <c r="G143" s="172">
        <f>ROUND(E143*F143,2)</f>
        <v>0</v>
      </c>
      <c r="H143" s="157"/>
      <c r="I143" s="156">
        <f>ROUND(E143*H143,2)</f>
        <v>0</v>
      </c>
      <c r="J143" s="157"/>
      <c r="K143" s="156">
        <f>ROUND(E143*J143,2)</f>
        <v>0</v>
      </c>
      <c r="L143" s="156">
        <v>21</v>
      </c>
      <c r="M143" s="156">
        <f>G143*(1+L143/100)</f>
        <v>0</v>
      </c>
      <c r="N143" s="155">
        <v>3.0000000000000001E-3</v>
      </c>
      <c r="O143" s="155">
        <f>ROUND(E143*N143,2)</f>
        <v>0.01</v>
      </c>
      <c r="P143" s="155">
        <v>0</v>
      </c>
      <c r="Q143" s="155">
        <f>ROUND(E143*P143,2)</f>
        <v>0</v>
      </c>
      <c r="R143" s="156" t="s">
        <v>265</v>
      </c>
      <c r="S143" s="156" t="s">
        <v>105</v>
      </c>
      <c r="T143" s="156" t="s">
        <v>105</v>
      </c>
      <c r="U143" s="156">
        <v>0</v>
      </c>
      <c r="V143" s="156">
        <f>ROUND(E143*U143,2)</f>
        <v>0</v>
      </c>
      <c r="W143" s="156"/>
      <c r="X143" s="156" t="s">
        <v>266</v>
      </c>
      <c r="Y143" s="156" t="s">
        <v>108</v>
      </c>
      <c r="Z143" s="146"/>
      <c r="AA143" s="146"/>
      <c r="AB143" s="146"/>
      <c r="AC143" s="146"/>
      <c r="AD143" s="146"/>
      <c r="AE143" s="146"/>
      <c r="AF143" s="146"/>
      <c r="AG143" s="146" t="s">
        <v>267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>
      <c r="A144" s="153"/>
      <c r="B144" s="154"/>
      <c r="C144" s="188" t="s">
        <v>332</v>
      </c>
      <c r="D144" s="186"/>
      <c r="E144" s="187">
        <v>2</v>
      </c>
      <c r="F144" s="156"/>
      <c r="G144" s="156"/>
      <c r="H144" s="156"/>
      <c r="I144" s="156"/>
      <c r="J144" s="156"/>
      <c r="K144" s="156"/>
      <c r="L144" s="156"/>
      <c r="M144" s="156"/>
      <c r="N144" s="155"/>
      <c r="O144" s="155"/>
      <c r="P144" s="155"/>
      <c r="Q144" s="155"/>
      <c r="R144" s="156"/>
      <c r="S144" s="156"/>
      <c r="T144" s="156"/>
      <c r="U144" s="156"/>
      <c r="V144" s="156"/>
      <c r="W144" s="156"/>
      <c r="X144" s="156"/>
      <c r="Y144" s="156"/>
      <c r="Z144" s="146"/>
      <c r="AA144" s="146"/>
      <c r="AB144" s="146"/>
      <c r="AC144" s="146"/>
      <c r="AD144" s="146"/>
      <c r="AE144" s="146"/>
      <c r="AF144" s="146"/>
      <c r="AG144" s="146" t="s">
        <v>139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3">
      <c r="A145" s="153"/>
      <c r="B145" s="154"/>
      <c r="C145" s="188" t="s">
        <v>333</v>
      </c>
      <c r="D145" s="186"/>
      <c r="E145" s="187">
        <v>1</v>
      </c>
      <c r="F145" s="156"/>
      <c r="G145" s="156"/>
      <c r="H145" s="156"/>
      <c r="I145" s="156"/>
      <c r="J145" s="156"/>
      <c r="K145" s="156"/>
      <c r="L145" s="156"/>
      <c r="M145" s="156"/>
      <c r="N145" s="155"/>
      <c r="O145" s="155"/>
      <c r="P145" s="155"/>
      <c r="Q145" s="155"/>
      <c r="R145" s="156"/>
      <c r="S145" s="156"/>
      <c r="T145" s="156"/>
      <c r="U145" s="156"/>
      <c r="V145" s="156"/>
      <c r="W145" s="156"/>
      <c r="X145" s="156"/>
      <c r="Y145" s="156"/>
      <c r="Z145" s="146"/>
      <c r="AA145" s="146"/>
      <c r="AB145" s="146"/>
      <c r="AC145" s="146"/>
      <c r="AD145" s="146"/>
      <c r="AE145" s="146"/>
      <c r="AF145" s="146"/>
      <c r="AG145" s="146" t="s">
        <v>139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>
      <c r="A146" s="174">
        <v>71</v>
      </c>
      <c r="B146" s="175" t="s">
        <v>334</v>
      </c>
      <c r="C146" s="182" t="s">
        <v>335</v>
      </c>
      <c r="D146" s="176" t="s">
        <v>132</v>
      </c>
      <c r="E146" s="177">
        <v>1</v>
      </c>
      <c r="F146" s="178"/>
      <c r="G146" s="179">
        <f>ROUND(E146*F146,2)</f>
        <v>0</v>
      </c>
      <c r="H146" s="157"/>
      <c r="I146" s="156">
        <f>ROUND(E146*H146,2)</f>
        <v>0</v>
      </c>
      <c r="J146" s="157"/>
      <c r="K146" s="156">
        <f>ROUND(E146*J146,2)</f>
        <v>0</v>
      </c>
      <c r="L146" s="156">
        <v>21</v>
      </c>
      <c r="M146" s="156">
        <f>G146*(1+L146/100)</f>
        <v>0</v>
      </c>
      <c r="N146" s="155">
        <v>5.1000000000000004E-3</v>
      </c>
      <c r="O146" s="155">
        <f>ROUND(E146*N146,2)</f>
        <v>0.01</v>
      </c>
      <c r="P146" s="155">
        <v>0</v>
      </c>
      <c r="Q146" s="155">
        <f>ROUND(E146*P146,2)</f>
        <v>0</v>
      </c>
      <c r="R146" s="156" t="s">
        <v>265</v>
      </c>
      <c r="S146" s="156" t="s">
        <v>105</v>
      </c>
      <c r="T146" s="156" t="s">
        <v>105</v>
      </c>
      <c r="U146" s="156">
        <v>0</v>
      </c>
      <c r="V146" s="156">
        <f>ROUND(E146*U146,2)</f>
        <v>0</v>
      </c>
      <c r="W146" s="156"/>
      <c r="X146" s="156" t="s">
        <v>266</v>
      </c>
      <c r="Y146" s="156" t="s">
        <v>108</v>
      </c>
      <c r="Z146" s="146"/>
      <c r="AA146" s="146"/>
      <c r="AB146" s="146"/>
      <c r="AC146" s="146"/>
      <c r="AD146" s="146"/>
      <c r="AE146" s="146"/>
      <c r="AF146" s="146"/>
      <c r="AG146" s="146" t="s">
        <v>267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4" outlineLevel="1">
      <c r="A147" s="174">
        <v>72</v>
      </c>
      <c r="B147" s="175" t="s">
        <v>336</v>
      </c>
      <c r="C147" s="182" t="s">
        <v>337</v>
      </c>
      <c r="D147" s="176" t="s">
        <v>132</v>
      </c>
      <c r="E147" s="177">
        <v>2</v>
      </c>
      <c r="F147" s="178"/>
      <c r="G147" s="179">
        <f>ROUND(E147*F147,2)</f>
        <v>0</v>
      </c>
      <c r="H147" s="157"/>
      <c r="I147" s="156">
        <f>ROUND(E147*H147,2)</f>
        <v>0</v>
      </c>
      <c r="J147" s="157"/>
      <c r="K147" s="156">
        <f>ROUND(E147*J147,2)</f>
        <v>0</v>
      </c>
      <c r="L147" s="156">
        <v>21</v>
      </c>
      <c r="M147" s="156">
        <f>G147*(1+L147/100)</f>
        <v>0</v>
      </c>
      <c r="N147" s="155">
        <v>6.7000000000000004E-2</v>
      </c>
      <c r="O147" s="155">
        <f>ROUND(E147*N147,2)</f>
        <v>0.13</v>
      </c>
      <c r="P147" s="155">
        <v>0</v>
      </c>
      <c r="Q147" s="155">
        <f>ROUND(E147*P147,2)</f>
        <v>0</v>
      </c>
      <c r="R147" s="156" t="s">
        <v>265</v>
      </c>
      <c r="S147" s="156" t="s">
        <v>105</v>
      </c>
      <c r="T147" s="156" t="s">
        <v>105</v>
      </c>
      <c r="U147" s="156">
        <v>0</v>
      </c>
      <c r="V147" s="156">
        <f>ROUND(E147*U147,2)</f>
        <v>0</v>
      </c>
      <c r="W147" s="156"/>
      <c r="X147" s="156" t="s">
        <v>266</v>
      </c>
      <c r="Y147" s="156" t="s">
        <v>108</v>
      </c>
      <c r="Z147" s="146"/>
      <c r="AA147" s="146"/>
      <c r="AB147" s="146"/>
      <c r="AC147" s="146"/>
      <c r="AD147" s="146"/>
      <c r="AE147" s="146"/>
      <c r="AF147" s="146"/>
      <c r="AG147" s="146" t="s">
        <v>267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ht="24" outlineLevel="1">
      <c r="A148" s="174">
        <v>73</v>
      </c>
      <c r="B148" s="175" t="s">
        <v>338</v>
      </c>
      <c r="C148" s="182" t="s">
        <v>339</v>
      </c>
      <c r="D148" s="176" t="s">
        <v>132</v>
      </c>
      <c r="E148" s="177">
        <v>2</v>
      </c>
      <c r="F148" s="178"/>
      <c r="G148" s="179">
        <f>ROUND(E148*F148,2)</f>
        <v>0</v>
      </c>
      <c r="H148" s="157"/>
      <c r="I148" s="156">
        <f>ROUND(E148*H148,2)</f>
        <v>0</v>
      </c>
      <c r="J148" s="157"/>
      <c r="K148" s="156">
        <f>ROUND(E148*J148,2)</f>
        <v>0</v>
      </c>
      <c r="L148" s="156">
        <v>21</v>
      </c>
      <c r="M148" s="156">
        <f>G148*(1+L148/100)</f>
        <v>0</v>
      </c>
      <c r="N148" s="155">
        <v>6.7000000000000004E-2</v>
      </c>
      <c r="O148" s="155">
        <f>ROUND(E148*N148,2)</f>
        <v>0.13</v>
      </c>
      <c r="P148" s="155">
        <v>0</v>
      </c>
      <c r="Q148" s="155">
        <f>ROUND(E148*P148,2)</f>
        <v>0</v>
      </c>
      <c r="R148" s="156" t="s">
        <v>265</v>
      </c>
      <c r="S148" s="156" t="s">
        <v>105</v>
      </c>
      <c r="T148" s="156" t="s">
        <v>105</v>
      </c>
      <c r="U148" s="156">
        <v>0</v>
      </c>
      <c r="V148" s="156">
        <f>ROUND(E148*U148,2)</f>
        <v>0</v>
      </c>
      <c r="W148" s="156"/>
      <c r="X148" s="156" t="s">
        <v>266</v>
      </c>
      <c r="Y148" s="156" t="s">
        <v>108</v>
      </c>
      <c r="Z148" s="146"/>
      <c r="AA148" s="146"/>
      <c r="AB148" s="146"/>
      <c r="AC148" s="146"/>
      <c r="AD148" s="146"/>
      <c r="AE148" s="146"/>
      <c r="AF148" s="146"/>
      <c r="AG148" s="146" t="s">
        <v>267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>
      <c r="A149" s="174">
        <v>74</v>
      </c>
      <c r="B149" s="175" t="s">
        <v>340</v>
      </c>
      <c r="C149" s="182" t="s">
        <v>341</v>
      </c>
      <c r="D149" s="176" t="s">
        <v>132</v>
      </c>
      <c r="E149" s="177">
        <v>5</v>
      </c>
      <c r="F149" s="178"/>
      <c r="G149" s="179">
        <f>ROUND(E149*F149,2)</f>
        <v>0</v>
      </c>
      <c r="H149" s="157"/>
      <c r="I149" s="156">
        <f>ROUND(E149*H149,2)</f>
        <v>0</v>
      </c>
      <c r="J149" s="157"/>
      <c r="K149" s="156">
        <f>ROUND(E149*J149,2)</f>
        <v>0</v>
      </c>
      <c r="L149" s="156">
        <v>21</v>
      </c>
      <c r="M149" s="156">
        <f>G149*(1+L149/100)</f>
        <v>0</v>
      </c>
      <c r="N149" s="155">
        <v>5.1999999999999998E-2</v>
      </c>
      <c r="O149" s="155">
        <f>ROUND(E149*N149,2)</f>
        <v>0.26</v>
      </c>
      <c r="P149" s="155">
        <v>0</v>
      </c>
      <c r="Q149" s="155">
        <f>ROUND(E149*P149,2)</f>
        <v>0</v>
      </c>
      <c r="R149" s="156" t="s">
        <v>265</v>
      </c>
      <c r="S149" s="156" t="s">
        <v>105</v>
      </c>
      <c r="T149" s="156" t="s">
        <v>105</v>
      </c>
      <c r="U149" s="156">
        <v>0</v>
      </c>
      <c r="V149" s="156">
        <f>ROUND(E149*U149,2)</f>
        <v>0</v>
      </c>
      <c r="W149" s="156"/>
      <c r="X149" s="156" t="s">
        <v>266</v>
      </c>
      <c r="Y149" s="156" t="s">
        <v>108</v>
      </c>
      <c r="Z149" s="146"/>
      <c r="AA149" s="146"/>
      <c r="AB149" s="146"/>
      <c r="AC149" s="146"/>
      <c r="AD149" s="146"/>
      <c r="AE149" s="146"/>
      <c r="AF149" s="146"/>
      <c r="AG149" s="146" t="s">
        <v>267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ht="14">
      <c r="A150" s="160" t="s">
        <v>100</v>
      </c>
      <c r="B150" s="161" t="s">
        <v>64</v>
      </c>
      <c r="C150" s="180" t="s">
        <v>65</v>
      </c>
      <c r="D150" s="162"/>
      <c r="E150" s="163"/>
      <c r="F150" s="164"/>
      <c r="G150" s="165">
        <f>SUMIF(AG151:AG158,"&lt;&gt;NOR",G151:G158)</f>
        <v>0</v>
      </c>
      <c r="H150" s="159"/>
      <c r="I150" s="159">
        <f>SUM(I151:I158)</f>
        <v>0</v>
      </c>
      <c r="J150" s="159"/>
      <c r="K150" s="159">
        <f>SUM(K151:K158)</f>
        <v>0</v>
      </c>
      <c r="L150" s="159"/>
      <c r="M150" s="159">
        <f>SUM(M151:M158)</f>
        <v>0</v>
      </c>
      <c r="N150" s="158"/>
      <c r="O150" s="158">
        <f>SUM(O151:O158)</f>
        <v>0.12</v>
      </c>
      <c r="P150" s="158"/>
      <c r="Q150" s="158">
        <f>SUM(Q151:Q158)</f>
        <v>115.16</v>
      </c>
      <c r="R150" s="159"/>
      <c r="S150" s="159"/>
      <c r="T150" s="159"/>
      <c r="U150" s="159"/>
      <c r="V150" s="159">
        <f>SUM(V151:V158)</f>
        <v>99.960000000000008</v>
      </c>
      <c r="W150" s="159"/>
      <c r="X150" s="159"/>
      <c r="Y150" s="159"/>
      <c r="AG150" t="s">
        <v>101</v>
      </c>
    </row>
    <row r="151" spans="1:60" outlineLevel="1">
      <c r="A151" s="174">
        <v>75</v>
      </c>
      <c r="B151" s="175" t="s">
        <v>342</v>
      </c>
      <c r="C151" s="182" t="s">
        <v>343</v>
      </c>
      <c r="D151" s="176" t="s">
        <v>226</v>
      </c>
      <c r="E151" s="177">
        <v>145</v>
      </c>
      <c r="F151" s="178"/>
      <c r="G151" s="179">
        <f>ROUND(E151*F151,2)</f>
        <v>0</v>
      </c>
      <c r="H151" s="157"/>
      <c r="I151" s="156">
        <f>ROUND(E151*H151,2)</f>
        <v>0</v>
      </c>
      <c r="J151" s="157"/>
      <c r="K151" s="156">
        <f>ROUND(E151*J151,2)</f>
        <v>0</v>
      </c>
      <c r="L151" s="156">
        <v>21</v>
      </c>
      <c r="M151" s="156">
        <f>G151*(1+L151/100)</f>
        <v>0</v>
      </c>
      <c r="N151" s="155">
        <v>0</v>
      </c>
      <c r="O151" s="155">
        <f>ROUND(E151*N151,2)</f>
        <v>0</v>
      </c>
      <c r="P151" s="155">
        <v>0.27</v>
      </c>
      <c r="Q151" s="155">
        <f>ROUND(E151*P151,2)</f>
        <v>39.15</v>
      </c>
      <c r="R151" s="156"/>
      <c r="S151" s="156" t="s">
        <v>105</v>
      </c>
      <c r="T151" s="156" t="s">
        <v>105</v>
      </c>
      <c r="U151" s="156">
        <v>0.123</v>
      </c>
      <c r="V151" s="156">
        <f>ROUND(E151*U151,2)</f>
        <v>17.84</v>
      </c>
      <c r="W151" s="156"/>
      <c r="X151" s="156" t="s">
        <v>133</v>
      </c>
      <c r="Y151" s="156" t="s">
        <v>108</v>
      </c>
      <c r="Z151" s="146"/>
      <c r="AA151" s="146"/>
      <c r="AB151" s="146"/>
      <c r="AC151" s="146"/>
      <c r="AD151" s="146"/>
      <c r="AE151" s="146"/>
      <c r="AF151" s="146"/>
      <c r="AG151" s="146" t="s">
        <v>134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>
      <c r="A152" s="167">
        <v>76</v>
      </c>
      <c r="B152" s="168" t="s">
        <v>344</v>
      </c>
      <c r="C152" s="181" t="s">
        <v>345</v>
      </c>
      <c r="D152" s="169" t="s">
        <v>152</v>
      </c>
      <c r="E152" s="170">
        <v>0.5</v>
      </c>
      <c r="F152" s="171"/>
      <c r="G152" s="172">
        <f>ROUND(E152*F152,2)</f>
        <v>0</v>
      </c>
      <c r="H152" s="157"/>
      <c r="I152" s="156">
        <f>ROUND(E152*H152,2)</f>
        <v>0</v>
      </c>
      <c r="J152" s="157"/>
      <c r="K152" s="156">
        <f>ROUND(E152*J152,2)</f>
        <v>0</v>
      </c>
      <c r="L152" s="156">
        <v>21</v>
      </c>
      <c r="M152" s="156">
        <f>G152*(1+L152/100)</f>
        <v>0</v>
      </c>
      <c r="N152" s="155">
        <v>0</v>
      </c>
      <c r="O152" s="155">
        <f>ROUND(E152*N152,2)</f>
        <v>0</v>
      </c>
      <c r="P152" s="155">
        <v>2</v>
      </c>
      <c r="Q152" s="155">
        <f>ROUND(E152*P152,2)</f>
        <v>1</v>
      </c>
      <c r="R152" s="156"/>
      <c r="S152" s="156" t="s">
        <v>105</v>
      </c>
      <c r="T152" s="156" t="s">
        <v>105</v>
      </c>
      <c r="U152" s="156">
        <v>6.44</v>
      </c>
      <c r="V152" s="156">
        <f>ROUND(E152*U152,2)</f>
        <v>3.22</v>
      </c>
      <c r="W152" s="156"/>
      <c r="X152" s="156" t="s">
        <v>133</v>
      </c>
      <c r="Y152" s="156" t="s">
        <v>108</v>
      </c>
      <c r="Z152" s="146"/>
      <c r="AA152" s="146"/>
      <c r="AB152" s="146"/>
      <c r="AC152" s="146"/>
      <c r="AD152" s="146"/>
      <c r="AE152" s="146"/>
      <c r="AF152" s="146"/>
      <c r="AG152" s="146" t="s">
        <v>134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2">
      <c r="A153" s="153"/>
      <c r="B153" s="154"/>
      <c r="C153" s="188" t="s">
        <v>346</v>
      </c>
      <c r="D153" s="186"/>
      <c r="E153" s="187">
        <v>0.5</v>
      </c>
      <c r="F153" s="156"/>
      <c r="G153" s="156"/>
      <c r="H153" s="156"/>
      <c r="I153" s="156"/>
      <c r="J153" s="156"/>
      <c r="K153" s="156"/>
      <c r="L153" s="156"/>
      <c r="M153" s="156"/>
      <c r="N153" s="155"/>
      <c r="O153" s="155"/>
      <c r="P153" s="155"/>
      <c r="Q153" s="155"/>
      <c r="R153" s="156"/>
      <c r="S153" s="156"/>
      <c r="T153" s="156"/>
      <c r="U153" s="156"/>
      <c r="V153" s="156"/>
      <c r="W153" s="156"/>
      <c r="X153" s="156"/>
      <c r="Y153" s="156"/>
      <c r="Z153" s="146"/>
      <c r="AA153" s="146"/>
      <c r="AB153" s="146"/>
      <c r="AC153" s="146"/>
      <c r="AD153" s="146"/>
      <c r="AE153" s="146"/>
      <c r="AF153" s="146"/>
      <c r="AG153" s="146" t="s">
        <v>139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>
      <c r="A154" s="174">
        <v>77</v>
      </c>
      <c r="B154" s="175" t="s">
        <v>347</v>
      </c>
      <c r="C154" s="182" t="s">
        <v>348</v>
      </c>
      <c r="D154" s="176" t="s">
        <v>132</v>
      </c>
      <c r="E154" s="177">
        <v>3</v>
      </c>
      <c r="F154" s="178"/>
      <c r="G154" s="179">
        <f>ROUND(E154*F154,2)</f>
        <v>0</v>
      </c>
      <c r="H154" s="157"/>
      <c r="I154" s="156">
        <f>ROUND(E154*H154,2)</f>
        <v>0</v>
      </c>
      <c r="J154" s="157"/>
      <c r="K154" s="156">
        <f>ROUND(E154*J154,2)</f>
        <v>0</v>
      </c>
      <c r="L154" s="156">
        <v>21</v>
      </c>
      <c r="M154" s="156">
        <f>G154*(1+L154/100)</f>
        <v>0</v>
      </c>
      <c r="N154" s="155">
        <v>0</v>
      </c>
      <c r="O154" s="155">
        <f>ROUND(E154*N154,2)</f>
        <v>0</v>
      </c>
      <c r="P154" s="155">
        <v>4.0000000000000001E-3</v>
      </c>
      <c r="Q154" s="155">
        <f>ROUND(E154*P154,2)</f>
        <v>0.01</v>
      </c>
      <c r="R154" s="156"/>
      <c r="S154" s="156" t="s">
        <v>105</v>
      </c>
      <c r="T154" s="156" t="s">
        <v>105</v>
      </c>
      <c r="U154" s="156">
        <v>0.17399999999999999</v>
      </c>
      <c r="V154" s="156">
        <f>ROUND(E154*U154,2)</f>
        <v>0.52</v>
      </c>
      <c r="W154" s="156"/>
      <c r="X154" s="156" t="s">
        <v>133</v>
      </c>
      <c r="Y154" s="156" t="s">
        <v>108</v>
      </c>
      <c r="Z154" s="146"/>
      <c r="AA154" s="146"/>
      <c r="AB154" s="146"/>
      <c r="AC154" s="146"/>
      <c r="AD154" s="146"/>
      <c r="AE154" s="146"/>
      <c r="AF154" s="146"/>
      <c r="AG154" s="146" t="s">
        <v>134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>
      <c r="A155" s="174">
        <v>78</v>
      </c>
      <c r="B155" s="175" t="s">
        <v>349</v>
      </c>
      <c r="C155" s="182" t="s">
        <v>350</v>
      </c>
      <c r="D155" s="176" t="s">
        <v>132</v>
      </c>
      <c r="E155" s="177">
        <v>3</v>
      </c>
      <c r="F155" s="178"/>
      <c r="G155" s="179">
        <f>ROUND(E155*F155,2)</f>
        <v>0</v>
      </c>
      <c r="H155" s="157"/>
      <c r="I155" s="156">
        <f>ROUND(E155*H155,2)</f>
        <v>0</v>
      </c>
      <c r="J155" s="157"/>
      <c r="K155" s="156">
        <f>ROUND(E155*J155,2)</f>
        <v>0</v>
      </c>
      <c r="L155" s="156">
        <v>21</v>
      </c>
      <c r="M155" s="156">
        <f>G155*(1+L155/100)</f>
        <v>0</v>
      </c>
      <c r="N155" s="155">
        <v>0</v>
      </c>
      <c r="O155" s="155">
        <f>ROUND(E155*N155,2)</f>
        <v>0</v>
      </c>
      <c r="P155" s="155">
        <v>0</v>
      </c>
      <c r="Q155" s="155">
        <f>ROUND(E155*P155,2)</f>
        <v>0</v>
      </c>
      <c r="R155" s="156"/>
      <c r="S155" s="156" t="s">
        <v>105</v>
      </c>
      <c r="T155" s="156" t="s">
        <v>105</v>
      </c>
      <c r="U155" s="156">
        <v>0.25</v>
      </c>
      <c r="V155" s="156">
        <f>ROUND(E155*U155,2)</f>
        <v>0.75</v>
      </c>
      <c r="W155" s="156"/>
      <c r="X155" s="156" t="s">
        <v>133</v>
      </c>
      <c r="Y155" s="156" t="s">
        <v>108</v>
      </c>
      <c r="Z155" s="146"/>
      <c r="AA155" s="146"/>
      <c r="AB155" s="146"/>
      <c r="AC155" s="146"/>
      <c r="AD155" s="146"/>
      <c r="AE155" s="146"/>
      <c r="AF155" s="146"/>
      <c r="AG155" s="146" t="s">
        <v>134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>
      <c r="A156" s="167">
        <v>79</v>
      </c>
      <c r="B156" s="168" t="s">
        <v>351</v>
      </c>
      <c r="C156" s="181" t="s">
        <v>352</v>
      </c>
      <c r="D156" s="169" t="s">
        <v>137</v>
      </c>
      <c r="E156" s="170">
        <v>2</v>
      </c>
      <c r="F156" s="171"/>
      <c r="G156" s="172">
        <f>ROUND(E156*F156,2)</f>
        <v>0</v>
      </c>
      <c r="H156" s="157"/>
      <c r="I156" s="156">
        <f>ROUND(E156*H156,2)</f>
        <v>0</v>
      </c>
      <c r="J156" s="157"/>
      <c r="K156" s="156">
        <f>ROUND(E156*J156,2)</f>
        <v>0</v>
      </c>
      <c r="L156" s="156">
        <v>21</v>
      </c>
      <c r="M156" s="156">
        <f>G156*(1+L156/100)</f>
        <v>0</v>
      </c>
      <c r="N156" s="155">
        <v>0</v>
      </c>
      <c r="O156" s="155">
        <f>ROUND(E156*N156,2)</f>
        <v>0</v>
      </c>
      <c r="P156" s="155">
        <v>0</v>
      </c>
      <c r="Q156" s="155">
        <f>ROUND(E156*P156,2)</f>
        <v>0</v>
      </c>
      <c r="R156" s="156"/>
      <c r="S156" s="156" t="s">
        <v>105</v>
      </c>
      <c r="T156" s="156" t="s">
        <v>105</v>
      </c>
      <c r="U156" s="156">
        <v>0.115</v>
      </c>
      <c r="V156" s="156">
        <f>ROUND(E156*U156,2)</f>
        <v>0.23</v>
      </c>
      <c r="W156" s="156"/>
      <c r="X156" s="156" t="s">
        <v>133</v>
      </c>
      <c r="Y156" s="156" t="s">
        <v>108</v>
      </c>
      <c r="Z156" s="146"/>
      <c r="AA156" s="146"/>
      <c r="AB156" s="146"/>
      <c r="AC156" s="146"/>
      <c r="AD156" s="146"/>
      <c r="AE156" s="146"/>
      <c r="AF156" s="146"/>
      <c r="AG156" s="146" t="s">
        <v>134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>
      <c r="A157" s="153"/>
      <c r="B157" s="154"/>
      <c r="C157" s="188" t="s">
        <v>140</v>
      </c>
      <c r="D157" s="186"/>
      <c r="E157" s="187">
        <v>2</v>
      </c>
      <c r="F157" s="156"/>
      <c r="G157" s="156"/>
      <c r="H157" s="156"/>
      <c r="I157" s="156"/>
      <c r="J157" s="156"/>
      <c r="K157" s="156"/>
      <c r="L157" s="156"/>
      <c r="M157" s="156"/>
      <c r="N157" s="155"/>
      <c r="O157" s="155"/>
      <c r="P157" s="155"/>
      <c r="Q157" s="155"/>
      <c r="R157" s="156"/>
      <c r="S157" s="156"/>
      <c r="T157" s="156"/>
      <c r="U157" s="156"/>
      <c r="V157" s="156"/>
      <c r="W157" s="156"/>
      <c r="X157" s="156"/>
      <c r="Y157" s="156"/>
      <c r="Z157" s="146"/>
      <c r="AA157" s="146"/>
      <c r="AB157" s="146"/>
      <c r="AC157" s="146"/>
      <c r="AD157" s="146"/>
      <c r="AE157" s="146"/>
      <c r="AF157" s="146"/>
      <c r="AG157" s="146" t="s">
        <v>139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>
      <c r="A158" s="174">
        <v>80</v>
      </c>
      <c r="B158" s="175" t="s">
        <v>353</v>
      </c>
      <c r="C158" s="182" t="s">
        <v>354</v>
      </c>
      <c r="D158" s="176" t="s">
        <v>226</v>
      </c>
      <c r="E158" s="177">
        <v>15</v>
      </c>
      <c r="F158" s="178"/>
      <c r="G158" s="179">
        <f>ROUND(E158*F158,2)</f>
        <v>0</v>
      </c>
      <c r="H158" s="157"/>
      <c r="I158" s="156">
        <f>ROUND(E158*H158,2)</f>
        <v>0</v>
      </c>
      <c r="J158" s="157"/>
      <c r="K158" s="156">
        <f>ROUND(E158*J158,2)</f>
        <v>0</v>
      </c>
      <c r="L158" s="156">
        <v>21</v>
      </c>
      <c r="M158" s="156">
        <f>G158*(1+L158/100)</f>
        <v>0</v>
      </c>
      <c r="N158" s="155">
        <v>8.1700000000000002E-3</v>
      </c>
      <c r="O158" s="155">
        <f>ROUND(E158*N158,2)</f>
        <v>0.12</v>
      </c>
      <c r="P158" s="155">
        <v>5</v>
      </c>
      <c r="Q158" s="155">
        <f>ROUND(E158*P158,2)</f>
        <v>75</v>
      </c>
      <c r="R158" s="156"/>
      <c r="S158" s="156" t="s">
        <v>122</v>
      </c>
      <c r="T158" s="156" t="s">
        <v>106</v>
      </c>
      <c r="U158" s="156">
        <v>5.16</v>
      </c>
      <c r="V158" s="156">
        <f>ROUND(E158*U158,2)</f>
        <v>77.400000000000006</v>
      </c>
      <c r="W158" s="156"/>
      <c r="X158" s="156" t="s">
        <v>133</v>
      </c>
      <c r="Y158" s="156" t="s">
        <v>108</v>
      </c>
      <c r="Z158" s="146"/>
      <c r="AA158" s="146"/>
      <c r="AB158" s="146"/>
      <c r="AC158" s="146"/>
      <c r="AD158" s="146"/>
      <c r="AE158" s="146"/>
      <c r="AF158" s="146"/>
      <c r="AG158" s="146" t="s">
        <v>134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14">
      <c r="A159" s="160" t="s">
        <v>100</v>
      </c>
      <c r="B159" s="161" t="s">
        <v>66</v>
      </c>
      <c r="C159" s="180" t="s">
        <v>67</v>
      </c>
      <c r="D159" s="162"/>
      <c r="E159" s="163"/>
      <c r="F159" s="164"/>
      <c r="G159" s="165">
        <f>SUMIF(AG160:AG160,"&lt;&gt;NOR",G160:G160)</f>
        <v>0</v>
      </c>
      <c r="H159" s="159"/>
      <c r="I159" s="159">
        <f>SUM(I160:I160)</f>
        <v>0</v>
      </c>
      <c r="J159" s="159"/>
      <c r="K159" s="159">
        <f>SUM(K160:K160)</f>
        <v>0</v>
      </c>
      <c r="L159" s="159"/>
      <c r="M159" s="159">
        <f>SUM(M160:M160)</f>
        <v>0</v>
      </c>
      <c r="N159" s="158"/>
      <c r="O159" s="158">
        <f>SUM(O160:O160)</f>
        <v>0</v>
      </c>
      <c r="P159" s="158"/>
      <c r="Q159" s="158">
        <f>SUM(Q160:Q160)</f>
        <v>0</v>
      </c>
      <c r="R159" s="159"/>
      <c r="S159" s="159"/>
      <c r="T159" s="159"/>
      <c r="U159" s="159"/>
      <c r="V159" s="159">
        <f>SUM(V160:V160)</f>
        <v>113.28</v>
      </c>
      <c r="W159" s="159"/>
      <c r="X159" s="159"/>
      <c r="Y159" s="159"/>
      <c r="AG159" t="s">
        <v>101</v>
      </c>
    </row>
    <row r="160" spans="1:60" outlineLevel="1">
      <c r="A160" s="174">
        <v>81</v>
      </c>
      <c r="B160" s="175" t="s">
        <v>355</v>
      </c>
      <c r="C160" s="182" t="s">
        <v>356</v>
      </c>
      <c r="D160" s="176" t="s">
        <v>264</v>
      </c>
      <c r="E160" s="177">
        <v>290.45940000000002</v>
      </c>
      <c r="F160" s="178"/>
      <c r="G160" s="179">
        <f>ROUND(E160*F160,2)</f>
        <v>0</v>
      </c>
      <c r="H160" s="157"/>
      <c r="I160" s="156">
        <f>ROUND(E160*H160,2)</f>
        <v>0</v>
      </c>
      <c r="J160" s="157"/>
      <c r="K160" s="156">
        <f>ROUND(E160*J160,2)</f>
        <v>0</v>
      </c>
      <c r="L160" s="156">
        <v>21</v>
      </c>
      <c r="M160" s="156">
        <f>G160*(1+L160/100)</f>
        <v>0</v>
      </c>
      <c r="N160" s="155">
        <v>0</v>
      </c>
      <c r="O160" s="155">
        <f>ROUND(E160*N160,2)</f>
        <v>0</v>
      </c>
      <c r="P160" s="155">
        <v>0</v>
      </c>
      <c r="Q160" s="155">
        <f>ROUND(E160*P160,2)</f>
        <v>0</v>
      </c>
      <c r="R160" s="156"/>
      <c r="S160" s="156" t="s">
        <v>105</v>
      </c>
      <c r="T160" s="156" t="s">
        <v>105</v>
      </c>
      <c r="U160" s="156">
        <v>0.39</v>
      </c>
      <c r="V160" s="156">
        <f>ROUND(E160*U160,2)</f>
        <v>113.28</v>
      </c>
      <c r="W160" s="156"/>
      <c r="X160" s="156" t="s">
        <v>357</v>
      </c>
      <c r="Y160" s="156" t="s">
        <v>108</v>
      </c>
      <c r="Z160" s="146"/>
      <c r="AA160" s="146"/>
      <c r="AB160" s="146"/>
      <c r="AC160" s="146"/>
      <c r="AD160" s="146"/>
      <c r="AE160" s="146"/>
      <c r="AF160" s="146"/>
      <c r="AG160" s="146" t="s">
        <v>358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ht="14">
      <c r="A161" s="160" t="s">
        <v>100</v>
      </c>
      <c r="B161" s="161" t="s">
        <v>68</v>
      </c>
      <c r="C161" s="180" t="s">
        <v>69</v>
      </c>
      <c r="D161" s="162"/>
      <c r="E161" s="163"/>
      <c r="F161" s="164"/>
      <c r="G161" s="165">
        <f>SUMIF(AG162:AG165,"&lt;&gt;NOR",G162:G165)</f>
        <v>0</v>
      </c>
      <c r="H161" s="159"/>
      <c r="I161" s="159">
        <f>SUM(I162:I165)</f>
        <v>0</v>
      </c>
      <c r="J161" s="159"/>
      <c r="K161" s="159">
        <f>SUM(K162:K165)</f>
        <v>0</v>
      </c>
      <c r="L161" s="159"/>
      <c r="M161" s="159">
        <f>SUM(M162:M165)</f>
        <v>0</v>
      </c>
      <c r="N161" s="158"/>
      <c r="O161" s="158">
        <f>SUM(O162:O165)</f>
        <v>0</v>
      </c>
      <c r="P161" s="158"/>
      <c r="Q161" s="158">
        <f>SUM(Q162:Q165)</f>
        <v>0</v>
      </c>
      <c r="R161" s="159"/>
      <c r="S161" s="159"/>
      <c r="T161" s="159"/>
      <c r="U161" s="159"/>
      <c r="V161" s="159">
        <f>SUM(V162:V165)</f>
        <v>143.91</v>
      </c>
      <c r="W161" s="159"/>
      <c r="X161" s="159"/>
      <c r="Y161" s="159"/>
      <c r="AG161" t="s">
        <v>101</v>
      </c>
    </row>
    <row r="162" spans="1:60" outlineLevel="1">
      <c r="A162" s="167">
        <v>82</v>
      </c>
      <c r="B162" s="168" t="s">
        <v>359</v>
      </c>
      <c r="C162" s="181" t="s">
        <v>360</v>
      </c>
      <c r="D162" s="169" t="s">
        <v>264</v>
      </c>
      <c r="E162" s="170">
        <v>293.68740000000003</v>
      </c>
      <c r="F162" s="171"/>
      <c r="G162" s="172">
        <f>ROUND(E162*F162,2)</f>
        <v>0</v>
      </c>
      <c r="H162" s="157"/>
      <c r="I162" s="156">
        <f>ROUND(E162*H162,2)</f>
        <v>0</v>
      </c>
      <c r="J162" s="157"/>
      <c r="K162" s="156">
        <f>ROUND(E162*J162,2)</f>
        <v>0</v>
      </c>
      <c r="L162" s="156">
        <v>21</v>
      </c>
      <c r="M162" s="156">
        <f>G162*(1+L162/100)</f>
        <v>0</v>
      </c>
      <c r="N162" s="155">
        <v>0</v>
      </c>
      <c r="O162" s="155">
        <f>ROUND(E162*N162,2)</f>
        <v>0</v>
      </c>
      <c r="P162" s="155">
        <v>0</v>
      </c>
      <c r="Q162" s="155">
        <f>ROUND(E162*P162,2)</f>
        <v>0</v>
      </c>
      <c r="R162" s="156"/>
      <c r="S162" s="156" t="s">
        <v>105</v>
      </c>
      <c r="T162" s="156" t="s">
        <v>105</v>
      </c>
      <c r="U162" s="156">
        <v>0.49</v>
      </c>
      <c r="V162" s="156">
        <f>ROUND(E162*U162,2)</f>
        <v>143.91</v>
      </c>
      <c r="W162" s="156"/>
      <c r="X162" s="156" t="s">
        <v>361</v>
      </c>
      <c r="Y162" s="156" t="s">
        <v>108</v>
      </c>
      <c r="Z162" s="146"/>
      <c r="AA162" s="146"/>
      <c r="AB162" s="146"/>
      <c r="AC162" s="146"/>
      <c r="AD162" s="146"/>
      <c r="AE162" s="146"/>
      <c r="AF162" s="146"/>
      <c r="AG162" s="146" t="s">
        <v>362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>
      <c r="A163" s="153"/>
      <c r="B163" s="154"/>
      <c r="C163" s="266" t="s">
        <v>363</v>
      </c>
      <c r="D163" s="267"/>
      <c r="E163" s="267"/>
      <c r="F163" s="267"/>
      <c r="G163" s="267"/>
      <c r="H163" s="156"/>
      <c r="I163" s="156"/>
      <c r="J163" s="156"/>
      <c r="K163" s="156"/>
      <c r="L163" s="156"/>
      <c r="M163" s="156"/>
      <c r="N163" s="155"/>
      <c r="O163" s="155"/>
      <c r="P163" s="155"/>
      <c r="Q163" s="155"/>
      <c r="R163" s="156"/>
      <c r="S163" s="156"/>
      <c r="T163" s="156"/>
      <c r="U163" s="156"/>
      <c r="V163" s="156"/>
      <c r="W163" s="156"/>
      <c r="X163" s="156"/>
      <c r="Y163" s="156"/>
      <c r="Z163" s="146"/>
      <c r="AA163" s="146"/>
      <c r="AB163" s="146"/>
      <c r="AC163" s="146"/>
      <c r="AD163" s="146"/>
      <c r="AE163" s="146"/>
      <c r="AF163" s="146"/>
      <c r="AG163" s="146" t="s">
        <v>111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>
      <c r="A164" s="174">
        <v>83</v>
      </c>
      <c r="B164" s="175" t="s">
        <v>364</v>
      </c>
      <c r="C164" s="182" t="s">
        <v>365</v>
      </c>
      <c r="D164" s="176" t="s">
        <v>264</v>
      </c>
      <c r="E164" s="177">
        <v>5580.0605999999998</v>
      </c>
      <c r="F164" s="178"/>
      <c r="G164" s="179">
        <f>ROUND(E164*F164,2)</f>
        <v>0</v>
      </c>
      <c r="H164" s="157"/>
      <c r="I164" s="156">
        <f>ROUND(E164*H164,2)</f>
        <v>0</v>
      </c>
      <c r="J164" s="157"/>
      <c r="K164" s="156">
        <f>ROUND(E164*J164,2)</f>
        <v>0</v>
      </c>
      <c r="L164" s="156">
        <v>21</v>
      </c>
      <c r="M164" s="156">
        <f>G164*(1+L164/100)</f>
        <v>0</v>
      </c>
      <c r="N164" s="155">
        <v>0</v>
      </c>
      <c r="O164" s="155">
        <f>ROUND(E164*N164,2)</f>
        <v>0</v>
      </c>
      <c r="P164" s="155">
        <v>0</v>
      </c>
      <c r="Q164" s="155">
        <f>ROUND(E164*P164,2)</f>
        <v>0</v>
      </c>
      <c r="R164" s="156"/>
      <c r="S164" s="156" t="s">
        <v>105</v>
      </c>
      <c r="T164" s="156" t="s">
        <v>105</v>
      </c>
      <c r="U164" s="156">
        <v>0</v>
      </c>
      <c r="V164" s="156">
        <f>ROUND(E164*U164,2)</f>
        <v>0</v>
      </c>
      <c r="W164" s="156"/>
      <c r="X164" s="156" t="s">
        <v>361</v>
      </c>
      <c r="Y164" s="156" t="s">
        <v>108</v>
      </c>
      <c r="Z164" s="146"/>
      <c r="AA164" s="146"/>
      <c r="AB164" s="146"/>
      <c r="AC164" s="146"/>
      <c r="AD164" s="146"/>
      <c r="AE164" s="146"/>
      <c r="AF164" s="146"/>
      <c r="AG164" s="146" t="s">
        <v>362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>
      <c r="A165" s="167">
        <v>84</v>
      </c>
      <c r="B165" s="168" t="s">
        <v>366</v>
      </c>
      <c r="C165" s="181" t="s">
        <v>367</v>
      </c>
      <c r="D165" s="169" t="s">
        <v>264</v>
      </c>
      <c r="E165" s="170">
        <v>293.68740000000003</v>
      </c>
      <c r="F165" s="171"/>
      <c r="G165" s="172">
        <f>ROUND(E165*F165,2)</f>
        <v>0</v>
      </c>
      <c r="H165" s="157"/>
      <c r="I165" s="156">
        <f>ROUND(E165*H165,2)</f>
        <v>0</v>
      </c>
      <c r="J165" s="157"/>
      <c r="K165" s="156">
        <f>ROUND(E165*J165,2)</f>
        <v>0</v>
      </c>
      <c r="L165" s="156">
        <v>21</v>
      </c>
      <c r="M165" s="156">
        <f>G165*(1+L165/100)</f>
        <v>0</v>
      </c>
      <c r="N165" s="155">
        <v>0</v>
      </c>
      <c r="O165" s="155">
        <f>ROUND(E165*N165,2)</f>
        <v>0</v>
      </c>
      <c r="P165" s="155">
        <v>0</v>
      </c>
      <c r="Q165" s="155">
        <f>ROUND(E165*P165,2)</f>
        <v>0</v>
      </c>
      <c r="R165" s="156"/>
      <c r="S165" s="156" t="s">
        <v>105</v>
      </c>
      <c r="T165" s="156" t="s">
        <v>105</v>
      </c>
      <c r="U165" s="156">
        <v>0</v>
      </c>
      <c r="V165" s="156">
        <f>ROUND(E165*U165,2)</f>
        <v>0</v>
      </c>
      <c r="W165" s="156"/>
      <c r="X165" s="156" t="s">
        <v>361</v>
      </c>
      <c r="Y165" s="156" t="s">
        <v>108</v>
      </c>
      <c r="Z165" s="146"/>
      <c r="AA165" s="146"/>
      <c r="AB165" s="146"/>
      <c r="AC165" s="146"/>
      <c r="AD165" s="146"/>
      <c r="AE165" s="146"/>
      <c r="AF165" s="146"/>
      <c r="AG165" s="146" t="s">
        <v>362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>
      <c r="A166" s="3"/>
      <c r="B166" s="4"/>
      <c r="C166" s="183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E166">
        <v>15</v>
      </c>
      <c r="AF166">
        <v>21</v>
      </c>
      <c r="AG166" t="s">
        <v>86</v>
      </c>
    </row>
    <row r="167" spans="1:60">
      <c r="A167" s="149"/>
      <c r="B167" s="150" t="s">
        <v>31</v>
      </c>
      <c r="C167" s="184"/>
      <c r="D167" s="151"/>
      <c r="E167" s="152"/>
      <c r="F167" s="152"/>
      <c r="G167" s="166">
        <f>G8+G67+G114+G121+G150+G159+G161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AE167">
        <f>SUMIF(L7:L165,AE166,G7:G165)</f>
        <v>0</v>
      </c>
      <c r="AF167">
        <f>SUMIF(L7:L165,AF166,G7:G165)</f>
        <v>0</v>
      </c>
      <c r="AG167" t="s">
        <v>126</v>
      </c>
    </row>
    <row r="168" spans="1:60">
      <c r="A168" s="3"/>
      <c r="B168" s="4"/>
      <c r="C168" s="183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60">
      <c r="A169" s="3"/>
      <c r="B169" s="4"/>
      <c r="C169" s="183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60">
      <c r="A170" s="252" t="s">
        <v>127</v>
      </c>
      <c r="B170" s="252"/>
      <c r="C170" s="253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>
      <c r="A171" s="254"/>
      <c r="B171" s="255"/>
      <c r="C171" s="256"/>
      <c r="D171" s="255"/>
      <c r="E171" s="255"/>
      <c r="F171" s="255"/>
      <c r="G171" s="257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G171" t="s">
        <v>128</v>
      </c>
    </row>
    <row r="172" spans="1:60">
      <c r="A172" s="258"/>
      <c r="B172" s="259"/>
      <c r="C172" s="260"/>
      <c r="D172" s="259"/>
      <c r="E172" s="259"/>
      <c r="F172" s="259"/>
      <c r="G172" s="261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60">
      <c r="A173" s="258"/>
      <c r="B173" s="259"/>
      <c r="C173" s="260"/>
      <c r="D173" s="259"/>
      <c r="E173" s="259"/>
      <c r="F173" s="259"/>
      <c r="G173" s="261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>
      <c r="A174" s="258"/>
      <c r="B174" s="259"/>
      <c r="C174" s="260"/>
      <c r="D174" s="259"/>
      <c r="E174" s="259"/>
      <c r="F174" s="259"/>
      <c r="G174" s="261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>
      <c r="A175" s="262"/>
      <c r="B175" s="263"/>
      <c r="C175" s="264"/>
      <c r="D175" s="263"/>
      <c r="E175" s="263"/>
      <c r="F175" s="263"/>
      <c r="G175" s="265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>
      <c r="A176" s="3"/>
      <c r="B176" s="4"/>
      <c r="C176" s="183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3:33">
      <c r="C177" s="185"/>
      <c r="D177" s="10"/>
      <c r="AG177" t="s">
        <v>129</v>
      </c>
    </row>
    <row r="178" spans="3:33">
      <c r="D178" s="10"/>
    </row>
    <row r="179" spans="3:33">
      <c r="D179" s="10"/>
    </row>
    <row r="180" spans="3:33">
      <c r="D180" s="10"/>
    </row>
    <row r="181" spans="3:33">
      <c r="D181" s="10"/>
    </row>
    <row r="182" spans="3:33">
      <c r="D182" s="10"/>
    </row>
    <row r="183" spans="3:33">
      <c r="D183" s="10"/>
    </row>
    <row r="184" spans="3:33">
      <c r="D184" s="10"/>
    </row>
    <row r="185" spans="3:33">
      <c r="D185" s="10"/>
    </row>
    <row r="186" spans="3:33">
      <c r="D186" s="10"/>
    </row>
    <row r="187" spans="3:33">
      <c r="D187" s="10"/>
    </row>
    <row r="188" spans="3:33">
      <c r="D188" s="10"/>
    </row>
    <row r="189" spans="3:33">
      <c r="D189" s="10"/>
    </row>
    <row r="190" spans="3:33">
      <c r="D190" s="10"/>
    </row>
    <row r="191" spans="3:33">
      <c r="D191" s="10"/>
    </row>
    <row r="192" spans="3:33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0">
    <mergeCell ref="A171:G175"/>
    <mergeCell ref="C57:G57"/>
    <mergeCell ref="C60:G60"/>
    <mergeCell ref="C120:G120"/>
    <mergeCell ref="C163:G163"/>
    <mergeCell ref="A1:G1"/>
    <mergeCell ref="C2:G2"/>
    <mergeCell ref="C3:G3"/>
    <mergeCell ref="C4:G4"/>
    <mergeCell ref="A170:C17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708D9-F6B6-47DA-A2FE-BB60597DFCD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baseColWidth="10" defaultColWidth="8.83203125" defaultRowHeight="13" outlineLevelRow="1"/>
  <cols>
    <col min="1" max="1" width="3.33203125" customWidth="1"/>
    <col min="2" max="2" width="12.5" style="120" customWidth="1"/>
    <col min="3" max="3" width="38.1640625" style="120" customWidth="1"/>
    <col min="4" max="4" width="4.83203125" customWidth="1"/>
    <col min="5" max="5" width="10.5" customWidth="1"/>
    <col min="6" max="6" width="9.8320312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45" t="s">
        <v>7</v>
      </c>
      <c r="B1" s="245"/>
      <c r="C1" s="245"/>
      <c r="D1" s="245"/>
      <c r="E1" s="245"/>
      <c r="F1" s="245"/>
      <c r="G1" s="245"/>
      <c r="AG1" t="s">
        <v>73</v>
      </c>
    </row>
    <row r="2" spans="1:60" ht="25" customHeight="1">
      <c r="A2" s="50" t="s">
        <v>8</v>
      </c>
      <c r="B2" s="49" t="s">
        <v>43</v>
      </c>
      <c r="C2" s="246" t="s">
        <v>44</v>
      </c>
      <c r="D2" s="247"/>
      <c r="E2" s="247"/>
      <c r="F2" s="247"/>
      <c r="G2" s="248"/>
      <c r="AG2" t="s">
        <v>74</v>
      </c>
    </row>
    <row r="3" spans="1:60" ht="25" customHeight="1">
      <c r="A3" s="50" t="s">
        <v>9</v>
      </c>
      <c r="B3" s="49" t="s">
        <v>50</v>
      </c>
      <c r="C3" s="246" t="s">
        <v>51</v>
      </c>
      <c r="D3" s="247"/>
      <c r="E3" s="247"/>
      <c r="F3" s="247"/>
      <c r="G3" s="248"/>
      <c r="AC3" s="120" t="s">
        <v>74</v>
      </c>
      <c r="AG3" t="s">
        <v>76</v>
      </c>
    </row>
    <row r="4" spans="1:60" ht="25" customHeight="1">
      <c r="A4" s="139" t="s">
        <v>10</v>
      </c>
      <c r="B4" s="140" t="s">
        <v>50</v>
      </c>
      <c r="C4" s="249" t="s">
        <v>51</v>
      </c>
      <c r="D4" s="250"/>
      <c r="E4" s="250"/>
      <c r="F4" s="250"/>
      <c r="G4" s="251"/>
      <c r="AG4" t="s">
        <v>77</v>
      </c>
    </row>
    <row r="5" spans="1:60">
      <c r="D5" s="10"/>
    </row>
    <row r="6" spans="1:60" ht="42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31</v>
      </c>
      <c r="H6" s="145" t="s">
        <v>32</v>
      </c>
      <c r="I6" s="145" t="s">
        <v>84</v>
      </c>
      <c r="J6" s="145" t="s">
        <v>33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4">
      <c r="A8" s="160" t="s">
        <v>100</v>
      </c>
      <c r="B8" s="161" t="s">
        <v>56</v>
      </c>
      <c r="C8" s="180" t="s">
        <v>57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8"/>
      <c r="O8" s="158">
        <f>SUM(O9:O9)</f>
        <v>0</v>
      </c>
      <c r="P8" s="158"/>
      <c r="Q8" s="158">
        <f>SUM(Q9:Q9)</f>
        <v>0</v>
      </c>
      <c r="R8" s="159"/>
      <c r="S8" s="159"/>
      <c r="T8" s="159"/>
      <c r="U8" s="159"/>
      <c r="V8" s="159">
        <f>SUM(V9:V9)</f>
        <v>0</v>
      </c>
      <c r="W8" s="159"/>
      <c r="X8" s="159"/>
      <c r="Y8" s="159"/>
      <c r="AG8" t="s">
        <v>101</v>
      </c>
    </row>
    <row r="9" spans="1:60" outlineLevel="1">
      <c r="A9" s="167">
        <v>1</v>
      </c>
      <c r="B9" s="168" t="s">
        <v>210</v>
      </c>
      <c r="C9" s="181" t="s">
        <v>368</v>
      </c>
      <c r="D9" s="169" t="s">
        <v>121</v>
      </c>
      <c r="E9" s="170">
        <v>1</v>
      </c>
      <c r="F9" s="171"/>
      <c r="G9" s="172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122</v>
      </c>
      <c r="T9" s="156" t="s">
        <v>106</v>
      </c>
      <c r="U9" s="156">
        <v>0</v>
      </c>
      <c r="V9" s="156">
        <f>ROUND(E9*U9,2)</f>
        <v>0</v>
      </c>
      <c r="W9" s="156"/>
      <c r="X9" s="156" t="s">
        <v>133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134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>
      <c r="A10" s="3"/>
      <c r="B10" s="4"/>
      <c r="C10" s="18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86</v>
      </c>
    </row>
    <row r="11" spans="1:60">
      <c r="A11" s="149"/>
      <c r="B11" s="150" t="s">
        <v>31</v>
      </c>
      <c r="C11" s="184"/>
      <c r="D11" s="151"/>
      <c r="E11" s="152"/>
      <c r="F11" s="152"/>
      <c r="G11" s="166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126</v>
      </c>
    </row>
    <row r="12" spans="1:60">
      <c r="A12" s="3"/>
      <c r="B12" s="4"/>
      <c r="C12" s="18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>
      <c r="A13" s="3"/>
      <c r="B13" s="4"/>
      <c r="C13" s="18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>
      <c r="A14" s="252" t="s">
        <v>127</v>
      </c>
      <c r="B14" s="252"/>
      <c r="C14" s="253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>
      <c r="A15" s="254"/>
      <c r="B15" s="255"/>
      <c r="C15" s="256"/>
      <c r="D15" s="255"/>
      <c r="E15" s="255"/>
      <c r="F15" s="255"/>
      <c r="G15" s="257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128</v>
      </c>
    </row>
    <row r="16" spans="1:60">
      <c r="A16" s="258"/>
      <c r="B16" s="259"/>
      <c r="C16" s="260"/>
      <c r="D16" s="259"/>
      <c r="E16" s="259"/>
      <c r="F16" s="259"/>
      <c r="G16" s="26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>
      <c r="A17" s="258"/>
      <c r="B17" s="259"/>
      <c r="C17" s="260"/>
      <c r="D17" s="259"/>
      <c r="E17" s="259"/>
      <c r="F17" s="259"/>
      <c r="G17" s="26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>
      <c r="A18" s="258"/>
      <c r="B18" s="259"/>
      <c r="C18" s="260"/>
      <c r="D18" s="259"/>
      <c r="E18" s="259"/>
      <c r="F18" s="259"/>
      <c r="G18" s="2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>
      <c r="A19" s="262"/>
      <c r="B19" s="263"/>
      <c r="C19" s="264"/>
      <c r="D19" s="263"/>
      <c r="E19" s="263"/>
      <c r="F19" s="263"/>
      <c r="G19" s="26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>
      <c r="A20" s="3"/>
      <c r="B20" s="4"/>
      <c r="C20" s="18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>
      <c r="C21" s="185"/>
      <c r="D21" s="10"/>
      <c r="AG21" t="s">
        <v>129</v>
      </c>
    </row>
    <row r="22" spans="1:33">
      <c r="D22" s="10"/>
    </row>
    <row r="23" spans="1:33">
      <c r="D23" s="10"/>
    </row>
    <row r="24" spans="1:33">
      <c r="D24" s="10"/>
    </row>
    <row r="25" spans="1:33">
      <c r="D25" s="10"/>
    </row>
    <row r="26" spans="1:33">
      <c r="D26" s="10"/>
    </row>
    <row r="27" spans="1:33">
      <c r="D27" s="10"/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 Naklady</vt:lpstr>
      <vt:lpstr>SO 101 SO 101 Pol</vt:lpstr>
      <vt:lpstr>SO 801 SO 801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101 SO 101 Pol'!Názvy_tisku</vt:lpstr>
      <vt:lpstr>'SO 801 SO 801 Pol'!Názvy_tisku</vt:lpstr>
      <vt:lpstr>oadresa</vt:lpstr>
      <vt:lpstr>Stavba!Objednatel</vt:lpstr>
      <vt:lpstr>Stavba!Objekt</vt:lpstr>
      <vt:lpstr>'00 00 Naklady'!Oblast_tisku</vt:lpstr>
      <vt:lpstr>'SO 101 SO 101 Pol'!Oblast_tisku</vt:lpstr>
      <vt:lpstr>'SO 801 SO 801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Marcel Chobot</cp:lastModifiedBy>
  <cp:lastPrinted>2019-03-19T12:27:02Z</cp:lastPrinted>
  <dcterms:created xsi:type="dcterms:W3CDTF">2009-04-08T07:15:50Z</dcterms:created>
  <dcterms:modified xsi:type="dcterms:W3CDTF">2024-01-16T18:48:10Z</dcterms:modified>
</cp:coreProperties>
</file>