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prava opěrné zdi" sheetId="2" r:id="rId2"/>
    <sheet name="VON - Vedlejší a ostatní ..." sheetId="3" r:id="rId3"/>
  </sheets>
  <definedNames>
    <definedName name="_xlnm.Print_Area" localSheetId="0">'Rekapitulace stavby'!$D$4:$AO$76,'Rekapitulace stavby'!$C$82:$AQ$97</definedName>
    <definedName name="_xlnm._FilterDatabase" localSheetId="1" hidden="1">'01 - Oprava opěrné zdi'!$C$123:$K$274</definedName>
    <definedName name="_xlnm.Print_Area" localSheetId="1">'01 - Oprava opěrné zdi'!$C$4:$J$76,'01 - Oprava opěrné zdi'!$C$82:$J$105,'01 - Oprava opěrné zdi'!$C$111:$K$274</definedName>
    <definedName name="_xlnm._FilterDatabase" localSheetId="2" hidden="1">'VON - Vedlejší a ostatní ...'!$C$116:$K$147</definedName>
    <definedName name="_xlnm.Print_Area" localSheetId="2">'VON - Vedlejší a ostatní ...'!$C$4:$J$76,'VON - Vedlejší a ostatní ...'!$C$82:$J$98,'VON - Vedlejší a ostatní ...'!$C$104:$K$147</definedName>
    <definedName name="_xlnm.Print_Titles" localSheetId="0">'Rekapitulace stavby'!$92:$92</definedName>
    <definedName name="_xlnm.Print_Titles" localSheetId="1">'01 - Oprava opěrné zdi'!$123:$123</definedName>
    <definedName name="_xlnm.Print_Titles" localSheetId="2">'VON - Vedlejší a ostatní ...'!$116:$116</definedName>
  </definedNames>
  <calcPr fullCalcOnLoad="1"/>
</workbook>
</file>

<file path=xl/sharedStrings.xml><?xml version="1.0" encoding="utf-8"?>
<sst xmlns="http://schemas.openxmlformats.org/spreadsheetml/2006/main" count="2033" uniqueCount="413">
  <si>
    <t>Export Komplet</t>
  </si>
  <si>
    <t/>
  </si>
  <si>
    <t>2.0</t>
  </si>
  <si>
    <t>ZAMOK</t>
  </si>
  <si>
    <t>False</t>
  </si>
  <si>
    <t>{c06b1eec-f4fc-4bf7-a228-90ba8c710b26}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</si>
  <si>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</si>
  <si>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</si>
  <si>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</si>
  <si>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</si>
  <si>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</si>
  <si>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</si>
  <si>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</si>
  <si>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</si>
  <si>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02/23/3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</si>
  <si>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</si>
  <si>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</si>
  <si>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opěrné zdi VT Rakovec na ul. Slezská</t>
  </si>
  <si>
    <t>KSO:</t>
  </si>
  <si>
    <t>CC-CZ:</t>
  </si>
  <si>
    <t>Místo:</t>
  </si>
  <si>
    <t>Nový Jičín</t>
  </si>
  <si>
    <t>Datum:</t>
  </si>
  <si>
    <t>3. 8. 2023</t>
  </si>
  <si>
    <t>Zadavatel:</t>
  </si>
  <si>
    <t>IČ:</t>
  </si>
  <si>
    <t>0298212</t>
  </si>
  <si>
    <t>Město Nový Jičín</t>
  </si>
  <si>
    <t>DIČ:</t>
  </si>
  <si>
    <t>CZ0298212</t>
  </si>
  <si>
    <t>Uchazeč:</t>
  </si>
  <si>
    <t>Vyplň údaj</t>
  </si>
  <si>
    <t>Projektant:</t>
  </si>
  <si>
    <t>62255860</t>
  </si>
  <si>
    <t>Lineplan s.r.o.</t>
  </si>
  <si>
    <t>CZ62255860</t>
  </si>
  <si>
    <t>True</t>
  </si>
  <si>
    <t>Zpracovatel:</t>
  </si>
  <si>
    <t>Ing. Marek Boháč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</si>
  <si>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</si>
  <si>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</si>
  <si>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</si>
  <si>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</si>
  <si>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</si>
  <si>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</si>
  <si>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</si>
  <si>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</si>
  <si>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</si>
  <si>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</si>
  <si>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</si>
  <si>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</si>
  <si>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</si>
  <si>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</si>
  <si>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</si>
  <si>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</si>
  <si>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</si>
  <si>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</si>
  <si>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</si>
  <si>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</si>
  <si>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</si>
  <si>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</si>
  <si>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</si>
  <si>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</si>
  <si>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</si>
  <si>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</si>
  <si>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</si>
  <si>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</si>
  <si>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</si>
  <si>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</si>
  <si>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</si>
  <si>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</si>
  <si>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</si>
  <si>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</si>
  <si>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</si>
  <si>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</si>
  <si>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</si>
  <si>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</si>
  <si>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</si>
  <si>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</si>
  <si>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</si>
  <si>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</si>
  <si>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</si>
  <si>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</si>
  <si>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</si>
  <si>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</si>
  <si>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</si>
  <si>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opěrné zdi</t>
  </si>
  <si>
    <t>STA</t>
  </si>
  <si>
    <t>1</t>
  </si>
  <si>
    <t>{d33ffabc-23cc-44fa-bd18-f44f2bf87f50}</t>
  </si>
  <si>
    <t>2</t>
  </si>
  <si>
    <t>VON</t>
  </si>
  <si>
    <t>Vedlejší a ostatní náklady</t>
  </si>
  <si>
    <t>{3e507005-268b-45da-a47b-f3687376a17d}</t>
  </si>
  <si>
    <t>KRYCÍ LIST SOUPISU PRACÍ</t>
  </si>
  <si>
    <t>Objekt:</t>
  </si>
  <si>
    <t>01 - Oprava opěrné zdi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</si>
  <si>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</si>
  <si>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</si>
  <si>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</si>
  <si>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</si>
  <si>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</si>
  <si>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</si>
  <si>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</si>
  <si>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</si>
  <si>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</si>
  <si>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</si>
  <si>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</si>
  <si>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</si>
  <si>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</si>
  <si>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</si>
  <si>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</si>
  <si>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</si>
  <si>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</si>
  <si>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</si>
  <si>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</si>
  <si>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</si>
  <si>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</si>
  <si>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</si>
  <si>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</si>
  <si>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</si>
  <si>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</si>
  <si>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</si>
  <si>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</si>
  <si>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</si>
  <si>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</si>
  <si>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</si>
  <si>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</si>
  <si>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</si>
  <si>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114203104</t>
  </si>
  <si>
    <t>Rozebrání záhozů a rovnanin na sucho</t>
  </si>
  <si>
    <t>m3</t>
  </si>
  <si>
    <t>CS ÚRS 2023 02</t>
  </si>
  <si>
    <t>4</t>
  </si>
  <si>
    <t>1061413957</t>
  </si>
  <si>
    <t>PP</t>
  </si>
  <si>
    <t>Rozebrání dlažeb nebo záhozů s naložením na dopravní prostředek záhozů, rovnanin a soustřeďovacích staveb provedených na sucho</t>
  </si>
  <si>
    <t>VV</t>
  </si>
  <si>
    <t>Viz příloha D.1.1.1, kap. A.4</t>
  </si>
  <si>
    <t>2.21</t>
  </si>
  <si>
    <t>115001105</t>
  </si>
  <si>
    <t>Převedení vody potrubím DN přes 300 do 600</t>
  </si>
  <si>
    <t>m</t>
  </si>
  <si>
    <t>1571175984</t>
  </si>
  <si>
    <t>Převedení vody potrubím průměru DN přes 300 do 600</t>
  </si>
  <si>
    <t>Viz příloha C.4.1</t>
  </si>
  <si>
    <t>13</t>
  </si>
  <si>
    <t>3</t>
  </si>
  <si>
    <t>122111101</t>
  </si>
  <si>
    <t>Odkopávky a prokopávky v hornině třídy těžitelnosti I, skupiny 1 a 2 ručně</t>
  </si>
  <si>
    <t>588685720</t>
  </si>
  <si>
    <t>Odkopávky a prokopávky ručně zapažené i nezapažené v hornině třídy těžitelnosti I skupiny 1 a 2</t>
  </si>
  <si>
    <t>P</t>
  </si>
  <si>
    <t>Poznámka k položce:
Ruční výkop zvolen s ohledem na souběžné kanaličařní potrubí.</t>
  </si>
  <si>
    <t>Viz příloha D.1.1.4</t>
  </si>
  <si>
    <t>19.45</t>
  </si>
  <si>
    <t>162751116</t>
  </si>
  <si>
    <t>Vodorovné přemístění přes 8 000 do 9000 m výkopku/sypaniny z horniny třídy těžitelnosti I skupiny 1 až 3</t>
  </si>
  <si>
    <t>1532877200</t>
  </si>
  <si>
    <t>Vodorovné přemístění výkopku nebo sypaniny po suchu na obvyklém dopravním prostředku, bez naložení výkopku, avšak se složením bez rozhrnutí z horniny třídy těžitelnosti I skupiny 1 až 3 na vzdálenost přes 8 000 do 9 000 m</t>
  </si>
  <si>
    <t>16.01</t>
  </si>
  <si>
    <t>Zemina ze zemních hrázek</t>
  </si>
  <si>
    <t>9.27</t>
  </si>
  <si>
    <t>Součet</t>
  </si>
  <si>
    <t>5</t>
  </si>
  <si>
    <t>171201221</t>
  </si>
  <si>
    <t>Poplatek za uložení na skládce (skládkovné) zeminy a kamení kód odpadu 17 05 04</t>
  </si>
  <si>
    <t>t</t>
  </si>
  <si>
    <t>-1418949032</t>
  </si>
  <si>
    <t>Poplatek za uložení stavebního odpadu na skládce (skládkovné) zeminy a kamení zatříděného do Katalogu odpadů pod kódem 17 05 04</t>
  </si>
  <si>
    <t>Poznámka k položce:
Předpoklad uložení na skládce Životice u Nového Jičína</t>
  </si>
  <si>
    <t>Viz příloha D.1.1.1, kap. A.4 + zemina ze zemních hrázek - přepočet na tuny</t>
  </si>
  <si>
    <t>(16.01 + 9.27) * 2</t>
  </si>
  <si>
    <t>6</t>
  </si>
  <si>
    <t>171201231</t>
  </si>
  <si>
    <t>Poplatek za uložení zeminy a kamení na recyklační skládce (skládkovné) kód odpadu 17 05 04</t>
  </si>
  <si>
    <t>561019786</t>
  </si>
  <si>
    <t>Poplatek za uložení stavebního odpadu na recyklační skládce (skládkovné) zeminy a kamení zatříděného do Katalogu odpadů pod kódem 17 05 04</t>
  </si>
  <si>
    <t>7</t>
  </si>
  <si>
    <t>171203212</t>
  </si>
  <si>
    <t>Uložení sypanin z horniny třídy těžitelnosti I a II skupiny 1 až 4 do hrází kanálů nezhutněných s příměsí jílu přes 20 %</t>
  </si>
  <si>
    <t>1810614361</t>
  </si>
  <si>
    <t>Uložení netříděných sypanin do zemních hrází z hornin třídy těžitelnosti I a II, skupiny 1 až 4 pro jakoukoliv šířku koruny přívodních kanálů inundačních nebo ochranných bez předepsaného zhutnění s příměsí jílové hlíny přes 20 % objemu</t>
  </si>
  <si>
    <t>Hrázky jímkování toku</t>
  </si>
  <si>
    <t>Návodní hrázka</t>
  </si>
  <si>
    <t>2 * 2.2852</t>
  </si>
  <si>
    <t>Povodní hrázka</t>
  </si>
  <si>
    <t>2 * 2.3502</t>
  </si>
  <si>
    <t>8</t>
  </si>
  <si>
    <t>161151103</t>
  </si>
  <si>
    <t>Svislé přemístění výkopku z horniny třídy těžitelnosti I skupiny 1 až 3 hl výkopu přes 4 do 8 m</t>
  </si>
  <si>
    <t>1502807883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</si>
  <si>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</si>
  <si>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Odstranění hrázek jímkování toku</t>
  </si>
  <si>
    <t>9</t>
  </si>
  <si>
    <t>ZP-001</t>
  </si>
  <si>
    <t>Pořízení zeminy na zemní hrázky</t>
  </si>
  <si>
    <t>VLASTNÍ</t>
  </si>
  <si>
    <t>1767750885</t>
  </si>
  <si>
    <t>Poznámka k položce:
Součástí položky je pořízení (nákup) zeminy, naložení a doprava na místo stavby (předpoklad vzdálenosti do 5-ti km)</t>
  </si>
  <si>
    <t>10</t>
  </si>
  <si>
    <t>174151101</t>
  </si>
  <si>
    <t>Zásyp jam, šachet rýh nebo kolem objektů sypaninou se zhutněním</t>
  </si>
  <si>
    <t>1711319807</t>
  </si>
  <si>
    <t>Zásyp sypaninou z jakékoliv horniny strojně s uložením výkopku ve vrstvách se zhutněním jam, šachet, rýh nebo kolem objektů v těchto vykopávkách</t>
  </si>
  <si>
    <t>3.44</t>
  </si>
  <si>
    <t>11</t>
  </si>
  <si>
    <t>181951112</t>
  </si>
  <si>
    <t>Úprava pláně v hornině třídy těžitelnosti I skupiny 1 až 3 se zhutněním strojně</t>
  </si>
  <si>
    <t>m2</t>
  </si>
  <si>
    <t>1568986568</t>
  </si>
  <si>
    <t>Úprava pláně vyrovnáním výškových rozdílů strojně v hornině třídy těžitelnosti I, skupiny 1 až 3 se zhutněním</t>
  </si>
  <si>
    <t>22.17</t>
  </si>
  <si>
    <t>12</t>
  </si>
  <si>
    <t>182151111</t>
  </si>
  <si>
    <t>Svahování v zářezech v hornině třídy těžitelnosti I skupiny 1 až 3 strojně</t>
  </si>
  <si>
    <t>1278536301</t>
  </si>
  <si>
    <t>Svahování trvalých svahů do projektovaných profilů strojně s potřebným přemístěním výkopku při svahování v zářezech v hornině třídy těžitelnosti I, skupiny 1 až 3</t>
  </si>
  <si>
    <t>29.2</t>
  </si>
  <si>
    <t>181311103</t>
  </si>
  <si>
    <t>Rozprostření ornice tl vrstvy do 200 mm v rovině nebo ve svahu do 1:5 ručně</t>
  </si>
  <si>
    <t>-1765249267</t>
  </si>
  <si>
    <t>Rozprostření a urovnání ornice v rovině nebo ve svahu sklonu do 1:5 ručně při souvislé ploše, tl. vrstvy do 200 mm</t>
  </si>
  <si>
    <t>4.2</t>
  </si>
  <si>
    <t>14</t>
  </si>
  <si>
    <t>182311123</t>
  </si>
  <si>
    <t>Rozprostření ornice ve svahu přes 1:5 tl vrstvy do 200 mm ručně</t>
  </si>
  <si>
    <t>424900928</t>
  </si>
  <si>
    <t>Rozprostření a urovnání ornice ve svahu sklonu přes 1:5 ručně při souvislé ploše, tl. vrstvy do 200 mm</t>
  </si>
  <si>
    <t>8.5</t>
  </si>
  <si>
    <t>M</t>
  </si>
  <si>
    <t>10364101</t>
  </si>
  <si>
    <t>zemina pro terénní úpravy - ornice</t>
  </si>
  <si>
    <t>1428738082</t>
  </si>
  <si>
    <t>Přepočet na tuny</t>
  </si>
  <si>
    <t>(4.2 + 8.5) * 0.10 * 1.8</t>
  </si>
  <si>
    <t>16</t>
  </si>
  <si>
    <t>181411121</t>
  </si>
  <si>
    <t>Založení lučního trávníku výsevem pl do 1000 m2 v rovině a ve svahu do 1:5</t>
  </si>
  <si>
    <t>-1808375392</t>
  </si>
  <si>
    <t>Založení trávníku na půdě předem připravené plochy do 1000 m2 výsevem včetně utažení lučního v rovině nebo na svahu do 1:5</t>
  </si>
  <si>
    <t>17</t>
  </si>
  <si>
    <t>00572472</t>
  </si>
  <si>
    <t>osivo směs travní krajinná-rovinná</t>
  </si>
  <si>
    <t>kg</t>
  </si>
  <si>
    <t>-926996131</t>
  </si>
  <si>
    <t>4,2*0,02 'Přepočtené koeficientem množství</t>
  </si>
  <si>
    <t>18</t>
  </si>
  <si>
    <t>181411123</t>
  </si>
  <si>
    <t>Založení lučního trávníku výsevem pl do 1000 m2 ve svahu přes 1:2 do 1:1</t>
  </si>
  <si>
    <t>459735983</t>
  </si>
  <si>
    <t>Založení trávníku na půdě předem připravené plochy do 1000 m2 výsevem včetně utažení lučního na svahu přes 1:2 do 1:1</t>
  </si>
  <si>
    <t>19</t>
  </si>
  <si>
    <t>00572474</t>
  </si>
  <si>
    <t>osivo směs travní krajinná-svahová</t>
  </si>
  <si>
    <t>-1732038977</t>
  </si>
  <si>
    <t>8,5*0,02 'Přepočtené koeficientem množství</t>
  </si>
  <si>
    <t>Svislé a kompletní konstrukce</t>
  </si>
  <si>
    <t>20</t>
  </si>
  <si>
    <t>321311116</t>
  </si>
  <si>
    <t>Konstrukce vodních staveb z betonu prostého mrazuvzdorného tř. C 30/37</t>
  </si>
  <si>
    <t>1241318360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</si>
  <si>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</si>
  <si>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Viz příloha D.1.1.4 (beton pro uložení rovnaniny)</t>
  </si>
  <si>
    <t>12.19</t>
  </si>
  <si>
    <t>Vodorovné konstrukce</t>
  </si>
  <si>
    <t>463211153</t>
  </si>
  <si>
    <t>Rovnanina objemu přes 3 m3 z lomového kamene tříděného hmotnosti přes 200 do 500 kg s urovnáním líce</t>
  </si>
  <si>
    <t>-685491399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</si>
  <si>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</si>
  <si>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Viz. příloha D.1.1.4 - opevnění levý břeh</t>
  </si>
  <si>
    <t>24.11</t>
  </si>
  <si>
    <t>22</t>
  </si>
  <si>
    <t>VK-001</t>
  </si>
  <si>
    <t>Příplatek za provedení rovnaniny ve sklonu 1:1,5 - 8:1 a postupné kladení do betonu</t>
  </si>
  <si>
    <t>320794010</t>
  </si>
  <si>
    <t>Poznámka k položce:
Cena zahrnuje uložení kamenné rovnaniny na štět do betonového lože pro prostředí s mrazovými cykly C30/37 XF3 včetně zatažení spár cca 100 mm od líce konstrukce. Beton není součástí položky.</t>
  </si>
  <si>
    <t>23</t>
  </si>
  <si>
    <t>464571124</t>
  </si>
  <si>
    <t>Pohoz z kameniva těženého hrubého zrno 63 až 125 mm z terénu</t>
  </si>
  <si>
    <t>-1686768294</t>
  </si>
  <si>
    <t>Pohoz dna nebo svahů jakékoliv tloušťky z kameniva těženého hrubého, z terénu, frakce do 125 mm</t>
  </si>
  <si>
    <t>Opevnění dna toku - viz příloha D.1.1.4</t>
  </si>
  <si>
    <t>3.72</t>
  </si>
  <si>
    <t>Trubní vedení</t>
  </si>
  <si>
    <t>24</t>
  </si>
  <si>
    <t>871313121</t>
  </si>
  <si>
    <t>Montáž kanalizačního potrubí z PVC těsněné gumovým kroužkem otevřený výkop sklon do 20 % DN 160</t>
  </si>
  <si>
    <t>974804929</t>
  </si>
  <si>
    <t>Montáž kanalizačního potrubí z plastů z tvrdého PVC těsněných gumovým kroužkem v otevřeném výkopu ve sklonu do 20 % DN 160</t>
  </si>
  <si>
    <t>Výměna potrubí vyústi DN 300 - viz příloha D.1.1.1, kap. A.3.3.1</t>
  </si>
  <si>
    <t>4.5</t>
  </si>
  <si>
    <t>25</t>
  </si>
  <si>
    <t>28611164</t>
  </si>
  <si>
    <t>trubka kanalizační PVC DN 160x1000mm SN8</t>
  </si>
  <si>
    <t>843270910</t>
  </si>
  <si>
    <t>délka výměny 3 x 1.50 m, 6 ks trub á 1,00 m</t>
  </si>
  <si>
    <t>26</t>
  </si>
  <si>
    <t>871373121</t>
  </si>
  <si>
    <t>Montáž kanalizačního potrubí z PVC těsněné gumovým kroužkem otevřený výkop sklon do 20 % DN 315</t>
  </si>
  <si>
    <t>-425063615</t>
  </si>
  <si>
    <t>Montáž kanalizačního potrubí z plastů z tvrdého PVC těsněných gumovým kroužkem v otevřeném výkopu ve sklonu do 20 % DN 315</t>
  </si>
  <si>
    <t>1.5</t>
  </si>
  <si>
    <t>27</t>
  </si>
  <si>
    <t>28611155</t>
  </si>
  <si>
    <t>trubka kanalizační PVC DN 315x1000mm SN8</t>
  </si>
  <si>
    <t>-292561288</t>
  </si>
  <si>
    <t>délka výměny 1.50 m, 2 ks trub á 1,00 m</t>
  </si>
  <si>
    <t>Ostatní konstrukce a práce, bourání</t>
  </si>
  <si>
    <t>28</t>
  </si>
  <si>
    <t>936501111</t>
  </si>
  <si>
    <t>Limnigrafická lať</t>
  </si>
  <si>
    <t>342120523</t>
  </si>
  <si>
    <t>Limnigrafická lať osazená v jakémkoliv sklonu</t>
  </si>
  <si>
    <t>Viz příloha D.1.1.1, kap. A.3.3.1</t>
  </si>
  <si>
    <t>(délka bude upřesněna na stavbě)</t>
  </si>
  <si>
    <t>29</t>
  </si>
  <si>
    <t>OK-001</t>
  </si>
  <si>
    <t>Montáž limnmigrafické lati</t>
  </si>
  <si>
    <t>kpl</t>
  </si>
  <si>
    <t>-226581705</t>
  </si>
  <si>
    <t>Poznámka k položce:
Předmětem položky je osazení lati do "U" profilu č. 160 včetně pořízení "U" profilu, navaření pracen (ocelový pás š. 50 mm, tl. 5 mm a délky cca 300 mm) a uchycení profilu k lomovému kameni chemickými kotvami (4 ks kotev M8 včetně vyvrtání otvoru). "U" profil včetně pracen bude pozinkován. Doporučujeme délku lati a profilu upřesnit po realizaci opevnění.</t>
  </si>
  <si>
    <t>30</t>
  </si>
  <si>
    <t>966021112</t>
  </si>
  <si>
    <t>Bourání konstrukcí LTM zdiva kamenného na MC ručně</t>
  </si>
  <si>
    <t>1988331410</t>
  </si>
  <si>
    <t>Bourání konstrukcí LTM ve vodních tocích s přemístěním suti na hromady na vzdálenost do 20 m nebo s naložením na dopravní prostředek ručně ze zdiva kamenného, pro jakýkoliv druh kamene na maltu cementovou</t>
  </si>
  <si>
    <t>7.2</t>
  </si>
  <si>
    <t>31</t>
  </si>
  <si>
    <t>OK-002</t>
  </si>
  <si>
    <t>Přemístění dopravní značky</t>
  </si>
  <si>
    <t>1315259868</t>
  </si>
  <si>
    <t>Poznámka k položce:
Součástí položky je demotáž stávající značky včetně vytažení a likvidace betonového základu, dočasné uložení (uschování) značky, provedení betonového základu nového včetně patky uchycení (po ukončení stavby) a zpětná montáž značky.</t>
  </si>
  <si>
    <t>32</t>
  </si>
  <si>
    <t>OK-003</t>
  </si>
  <si>
    <t>Obnovení čidla měření hladiny</t>
  </si>
  <si>
    <t>644326132</t>
  </si>
  <si>
    <t>Poznámka k položce:
Součástí položky je demotáž stávajícího sloupku s krabicí elektroniky a fotovoltaikou včetně vytažení a likvidace betonového základu, odpojení a vytažení čidla, dočasné uložení (uschování) sloupku, provedení betonového základu nového včetně patky uchycení (po ukončení stavby) a zpětná montáž sloupku a napojení čidla : cca 3.00 kabelu uloženého do 2.00 m plastové chráničky DN 25 a cca 1.00 m pozinkované trubky DN 50 včetně pracen uchycení a 4 ks chemických kotev M8 včetně vyvrtání otvorů. Parametry budou upřesněny po zjištění skutečného stavu (podklady k provedení čidla hladiny nebyly k dispozici).</t>
  </si>
  <si>
    <t>997</t>
  </si>
  <si>
    <t>Přesun sutě</t>
  </si>
  <si>
    <t>33</t>
  </si>
  <si>
    <t>997312511</t>
  </si>
  <si>
    <t>Vodorovná doprava suti a vybouraných hmot do 1 km pro LTM</t>
  </si>
  <si>
    <t>-690622768</t>
  </si>
  <si>
    <t>Vodorovná doprava suti a vybouraných hmot po suchu se složením a hrubým urovnáním nebo přeložením na jiný dopravní prostředek do 1 km</t>
  </si>
  <si>
    <t>34</t>
  </si>
  <si>
    <t>997312519</t>
  </si>
  <si>
    <t>Příplatek ZKD 1 km vodorovné dopravy suti a vybouraných hmot pro LTM</t>
  </si>
  <si>
    <t>944227318</t>
  </si>
  <si>
    <t>Vodorovná doprava suti a vybouraných hmot po suchu se složením a hrubým urovnáním nebo přeložením na jiný dopravní prostředek Příplatek k ceně za každý další i započatý 1 km</t>
  </si>
  <si>
    <t>Poznámka k položce:
Předpoklad uložení na recyklační středisko Nový Jičín, ul. Hřbitovní</t>
  </si>
  <si>
    <t>998</t>
  </si>
  <si>
    <t>Přesun hmot</t>
  </si>
  <si>
    <t>35</t>
  </si>
  <si>
    <t>998332011</t>
  </si>
  <si>
    <t>Přesun hmot pro úpravy vodních toků a kanály</t>
  </si>
  <si>
    <t>655246798</t>
  </si>
  <si>
    <t>Přesun hmot pro úpravy vodních toků a kanály, hráze rybníků apod. dopravní vzdálenost do 500 m</t>
  </si>
  <si>
    <t>VON - Vedlejší a ostatní náklady</t>
  </si>
  <si>
    <t>VRN - Vedlejší rozpočtové náklady</t>
  </si>
  <si>
    <t>VRN</t>
  </si>
  <si>
    <t>Vedlejší rozpočtové náklady</t>
  </si>
  <si>
    <t>VON-001</t>
  </si>
  <si>
    <t>Geodetické práce, vytýčení stavby, zaměření skutečného provedení stavby</t>
  </si>
  <si>
    <t>Kpl</t>
  </si>
  <si>
    <t>1024</t>
  </si>
  <si>
    <t>1659195976</t>
  </si>
  <si>
    <t>Vytyčení stavby nebo provedení jiných geodetických prací odborně způsobilou osobou v oboru zeměměřictv a provádění kontrolních měření v průběhu stavby.</t>
  </si>
  <si>
    <t>VON-002</t>
  </si>
  <si>
    <t>Dokumentace skutečného provedení stavby</t>
  </si>
  <si>
    <t>973895202</t>
  </si>
  <si>
    <t>Zpracování a předání dokumentace skutečného provedení stavby (3x tisk, 1x elektronicky) a zaměření skutečného provedení stavby – geodetická část (3x tisk, 1x elektronicky), v rozsahu podle příslušných právních předpisů. Pořízení fotodokumentace skutečného provedení stavby.</t>
  </si>
  <si>
    <t>VON-003</t>
  </si>
  <si>
    <t>Havarijní a povodňový plán stavby</t>
  </si>
  <si>
    <t>308790891</t>
  </si>
  <si>
    <t>Zajištění vypracování a schválení havarijního a povodňového plánu pro provádění stavby</t>
  </si>
  <si>
    <t>VON-004</t>
  </si>
  <si>
    <t>Provedení opatření vyplývajících z havarijního a povodňového plánu, včetně instalace a údržby norné stěny</t>
  </si>
  <si>
    <t>953810792</t>
  </si>
  <si>
    <t>Poznámka k položce:
Součástí položky jsou veškeré náklady spojené s pořízením, dopravou, osazením a kotvením norné stěny jakož i jejího odstraněni po ukončení stavby, pořízení a příprava havarijních prostředků, pohotovost techniky atp.</t>
  </si>
  <si>
    <t>VON-005</t>
  </si>
  <si>
    <t>Odlov ryb, zajištění slovení rybí obsádky k tomu oprávněnou osobou, včetně pořízení protokolu a zajištění oznámení zahájení prací na vodním toku příslušnému uživateli rybářského revíru.</t>
  </si>
  <si>
    <t>991608946</t>
  </si>
  <si>
    <t>Poznámka k položce:
viz  př. B - Souhrnná technickán zpráva  a dokladová část dokumentace vyjádření ČRS - předpoklad 3 x slov ryb po dobu stavby</t>
  </si>
  <si>
    <t>VON-006</t>
  </si>
  <si>
    <t>Zajištění a zabezpečení staveniště, zřízení a likvidace zařízení staveniště, včetně přístupů, skládek, deponií apod.</t>
  </si>
  <si>
    <t>1349576192</t>
  </si>
  <si>
    <t xml:space="preserve">Zajištění a zabezpečení staveniště, zřízení a likvidace zařízení staveniště, včetně přístupů, skládek, deponií apod.
</t>
  </si>
  <si>
    <t xml:space="preserve">Poznámka k položce:
Zajištění a zabezpečení staveniště, zřízení a likvidace zařízení staveniště, včetně přístupů (zpevnění přístupových cest, manipulačních ploch a sjezdů do toku), skládek, deponií apod.
</t>
  </si>
  <si>
    <t>VON-007</t>
  </si>
  <si>
    <t>Dočasné dopravní značení včetně vyřízení potřebných dokladů a zajištění povolení k zásahům do komunikací a veřejných ploch</t>
  </si>
  <si>
    <t>219194442</t>
  </si>
  <si>
    <t>Dočasné dopravní značení včetně vyřízení potřebných dokladů a zajiště povolení k zásahům do komunikací a veřejných ploch, včetně úhrady vyměřených poplatků</t>
  </si>
  <si>
    <t>Poznámka k položce:
Viz příloha B - Souhrnná technická zpráva a dokladová část dokumentace</t>
  </si>
  <si>
    <t>VON-008</t>
  </si>
  <si>
    <t>Náklady na zdokumentování stávajícíh tras komunikací</t>
  </si>
  <si>
    <t>897469308</t>
  </si>
  <si>
    <t>Náklady na zdokumentování stávajícíh tras, provedení pasportizace komunikací  a dalších okolních objektů (mosty, lávky) a zajištění opatření k zamezení poškození komunikací a objektů</t>
  </si>
  <si>
    <t>VON-009</t>
  </si>
  <si>
    <t>Náklady na opravu dotčených komunikací a uvedení do původního stavu</t>
  </si>
  <si>
    <t>1118574200</t>
  </si>
  <si>
    <t xml:space="preserve">Poznámka k položce:
Dle míry a rozsahu poškození, předpokládá se ořezání a odfrézování poškozených míst, vozovka místních komunikací (včetně případného poškození krajnic) bude uvedena do původního stavu včetně opravy spodní konstrukce vozovky. </t>
  </si>
  <si>
    <t>VON-010</t>
  </si>
  <si>
    <t>Čištění komunikací během provádění stavby</t>
  </si>
  <si>
    <t>203780861</t>
  </si>
  <si>
    <t>VON-011</t>
  </si>
  <si>
    <t>Protokolární předání dočasně užívaných pozemků vlastníkům</t>
  </si>
  <si>
    <t>1210316174</t>
  </si>
  <si>
    <t>Protokolární předání dočasně užívaných pozemků po ukončení jejich užívání zpět jejich vlastníkům</t>
  </si>
  <si>
    <t>VON-012</t>
  </si>
  <si>
    <t xml:space="preserve">Zajištění aktualizace vyjádření  k existenci sítí </t>
  </si>
  <si>
    <t>-1071167774</t>
  </si>
  <si>
    <t>Aktualizace vyjádření k existenci sítí, vytýčení, označení a ochrana stávajících inženýrských sít v průběhu provádění prací a protokolární předání po dokončení stavby odpovědným zástupcům vlastníků nebo provozovatelů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</si>
</sst>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02/23/3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opěrné zdi VT Rakovec na ul. Slezská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Nový Jičín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3. 8. 2023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Nový Jičín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Lineplan s.r.o.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Ing. Marek Boháč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Oprava opěrné zdi'!J30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'01 - Oprava opěrné zdi'!P124</f>
        <v>0</v>
      </c>
      <c r="AV95" s="128">
        <f>'01 - Oprava opěrné zdi'!J33</f>
        <v>0</v>
      </c>
      <c r="AW95" s="128">
        <f>'01 - Oprava opěrné zdi'!J34</f>
        <v>0</v>
      </c>
      <c r="AX95" s="128">
        <f>'01 - Oprava opěrné zdi'!J35</f>
        <v>0</v>
      </c>
      <c r="AY95" s="128">
        <f>'01 - Oprava opěrné zdi'!J36</f>
        <v>0</v>
      </c>
      <c r="AZ95" s="128">
        <f>'01 - Oprava opěrné zdi'!F33</f>
        <v>0</v>
      </c>
      <c r="BA95" s="128">
        <f>'01 - Oprava opěrné zdi'!F34</f>
        <v>0</v>
      </c>
      <c r="BB95" s="128">
        <f>'01 - Oprava opěrné zdi'!F35</f>
        <v>0</v>
      </c>
      <c r="BC95" s="128">
        <f>'01 - Oprava opěrné zdi'!F36</f>
        <v>0</v>
      </c>
      <c r="BD95" s="130">
        <f>'01 - Oprava opěrné zdi'!F37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16.5" customHeight="1">
      <c r="A96" s="119" t="s">
        <v>84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'VON - Vedlejší a ostatní 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87</v>
      </c>
      <c r="AR96" s="126"/>
      <c r="AS96" s="132">
        <v>0</v>
      </c>
      <c r="AT96" s="133">
        <f>ROUND(SUM(AV96:AW96),2)</f>
        <v>0</v>
      </c>
      <c r="AU96" s="134">
        <f>'VON - Vedlejší a ostatní ...'!P117</f>
        <v>0</v>
      </c>
      <c r="AV96" s="133">
        <f>'VON - Vedlejší a ostatní ...'!J33</f>
        <v>0</v>
      </c>
      <c r="AW96" s="133">
        <f>'VON - Vedlejší a ostatní ...'!J34</f>
        <v>0</v>
      </c>
      <c r="AX96" s="133">
        <f>'VON - Vedlejší a ostatní ...'!J35</f>
        <v>0</v>
      </c>
      <c r="AY96" s="133">
        <f>'VON - Vedlejší a ostatní ...'!J36</f>
        <v>0</v>
      </c>
      <c r="AZ96" s="133">
        <f>'VON - Vedlejší a ostatní ...'!F33</f>
        <v>0</v>
      </c>
      <c r="BA96" s="133">
        <f>'VON - Vedlejší a ostatní ...'!F34</f>
        <v>0</v>
      </c>
      <c r="BB96" s="133">
        <f>'VON - Vedlejší a ostatní ...'!F35</f>
        <v>0</v>
      </c>
      <c r="BC96" s="133">
        <f>'VON - Vedlejší a ostatní ...'!F36</f>
        <v>0</v>
      </c>
      <c r="BD96" s="135">
        <f>'VON - Vedlejší a ostatní ...'!F37</f>
        <v>0</v>
      </c>
      <c r="BE96" s="7"/>
      <c r="BT96" s="131" t="s">
        <v>88</v>
      </c>
      <c r="BV96" s="131" t="s">
        <v>82</v>
      </c>
      <c r="BW96" s="131" t="s">
        <v>93</v>
      </c>
      <c r="BX96" s="131" t="s">
        <v>5</v>
      </c>
      <c r="CL96" s="131" t="s">
        <v>1</v>
      </c>
      <c r="CM96" s="131" t="s">
        <v>90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Oprava opěrné zdi'!C2" display="/"/>
    <hyperlink ref="A9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Oprava opěrné zdi VT Rakovec na ul. Slezská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3. 8. 2023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38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ROUND((SUM(BE124:BE274)),2)</f>
        <v>0</v>
      </c>
      <c r="G33" s="38"/>
      <c r="H33" s="38"/>
      <c r="I33" s="155">
        <v>0.21</v>
      </c>
      <c r="J33" s="154">
        <f>ROUND(((SUM(BE124:BE274))*I33),2)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ROUND((SUM(BF124:BF274)),2)</f>
        <v>0</v>
      </c>
      <c r="G34" s="38"/>
      <c r="H34" s="38"/>
      <c r="I34" s="155">
        <v>0.15</v>
      </c>
      <c r="J34" s="154">
        <f>ROUND(((SUM(BF124:BF274))*I34),2)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ROUND((SUM(BG124:BG274)),2)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ROUND((SUM(BH124:BH274)),2)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ROUND((SUM(BI124:BI274)),2)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Oprava opěrné zdi VT Rakovec na ul. Slezská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Oprava opěrné zdi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Nový Jičín</v>
      </c>
      <c r="G89" s="40"/>
      <c r="H89" s="40"/>
      <c r="I89" s="32" t="s">
        <v>22</v>
      </c>
      <c r="J89" s="79" t="str">
        <f>IF(J12="","",J12)</f>
        <v>3. 8. 2023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Nový Jičín</v>
      </c>
      <c r="G91" s="40"/>
      <c r="H91" s="40"/>
      <c r="I91" s="32" t="s">
        <v>32</v>
      </c>
      <c r="J91" s="36" t="str">
        <f>E21</f>
        <v>Lineplan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Ing. Marek Boháč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102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103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104</v>
      </c>
      <c r="E99" s="188"/>
      <c r="F99" s="188"/>
      <c r="G99" s="188"/>
      <c r="H99" s="188"/>
      <c r="I99" s="188"/>
      <c r="J99" s="189">
        <f>J211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105</v>
      </c>
      <c r="E100" s="188"/>
      <c r="F100" s="188"/>
      <c r="G100" s="188"/>
      <c r="H100" s="188"/>
      <c r="I100" s="188"/>
      <c r="J100" s="189">
        <f>J216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106</v>
      </c>
      <c r="E101" s="188"/>
      <c r="F101" s="188"/>
      <c r="G101" s="188"/>
      <c r="H101" s="188"/>
      <c r="I101" s="188"/>
      <c r="J101" s="189">
        <f>J228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107</v>
      </c>
      <c r="E102" s="188"/>
      <c r="F102" s="188"/>
      <c r="G102" s="188"/>
      <c r="H102" s="188"/>
      <c r="I102" s="188"/>
      <c r="J102" s="189">
        <f>J247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108</v>
      </c>
      <c r="E103" s="188"/>
      <c r="F103" s="188"/>
      <c r="G103" s="188"/>
      <c r="H103" s="188"/>
      <c r="I103" s="188"/>
      <c r="J103" s="189">
        <f>J266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109</v>
      </c>
      <c r="E104" s="188"/>
      <c r="F104" s="188"/>
      <c r="G104" s="188"/>
      <c r="H104" s="188"/>
      <c r="I104" s="188"/>
      <c r="J104" s="189">
        <f>J272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110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4" t="str">
        <f>E7</f>
        <v>Oprava opěrné zdi VT Rakovec na ul. Slezská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95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01 - Oprava opěrné zdi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Nový Jičín</v>
      </c>
      <c r="G118" s="40"/>
      <c r="H118" s="40"/>
      <c r="I118" s="32" t="s">
        <v>22</v>
      </c>
      <c r="J118" s="79" t="str">
        <f>IF(J12="","",J12)</f>
        <v>3. 8. 2023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>Město Nový Jičín</v>
      </c>
      <c r="G120" s="40"/>
      <c r="H120" s="40"/>
      <c r="I120" s="32" t="s">
        <v>32</v>
      </c>
      <c r="J120" s="36" t="str">
        <f>E21</f>
        <v>Lineplan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30</v>
      </c>
      <c r="D121" s="40"/>
      <c r="E121" s="40"/>
      <c r="F121" s="27" t="str">
        <f>IF(E18="","",E18)</f>
        <v>Vyplň údaj</v>
      </c>
      <c r="G121" s="40"/>
      <c r="H121" s="40"/>
      <c r="I121" s="32" t="s">
        <v>37</v>
      </c>
      <c r="J121" s="36" t="str">
        <f>E24</f>
        <v>Ing. Marek Boháč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111</v>
      </c>
      <c r="D123" s="194" t="s">
        <v>65</v>
      </c>
      <c r="E123" s="194" t="s">
        <v>61</v>
      </c>
      <c r="F123" s="194" t="s">
        <v>62</v>
      </c>
      <c r="G123" s="194" t="s">
        <v>112</v>
      </c>
      <c r="H123" s="194" t="s">
        <v>113</v>
      </c>
      <c r="I123" s="194" t="s">
        <v>114</v>
      </c>
      <c r="J123" s="194" t="s">
        <v>99</v>
      </c>
      <c r="K123" s="195" t="s">
        <v>115</v>
      </c>
      <c r="L123" s="196"/>
      <c r="M123" s="100" t="s">
        <v>1</v>
      </c>
      <c r="N123" s="101" t="s">
        <v>44</v>
      </c>
      <c r="O123" s="101" t="s">
        <v>116</v>
      </c>
      <c r="P123" s="101" t="s">
        <v>117</v>
      </c>
      <c r="Q123" s="101" t="s">
        <v>118</v>
      </c>
      <c r="R123" s="101" t="s">
        <v>119</v>
      </c>
      <c r="S123" s="101" t="s">
        <v>120</v>
      </c>
      <c r="T123" s="101" t="s">
        <v>121</v>
      </c>
      <c r="U123" s="102" t="s">
        <v>122</v>
      </c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123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</f>
        <v>0</v>
      </c>
      <c r="Q124" s="104"/>
      <c r="R124" s="199">
        <f>R125</f>
        <v>54.727674000000015</v>
      </c>
      <c r="S124" s="104"/>
      <c r="T124" s="199">
        <f>T125</f>
        <v>24.9022</v>
      </c>
      <c r="U124" s="105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79</v>
      </c>
      <c r="AU124" s="17" t="s">
        <v>101</v>
      </c>
      <c r="BK124" s="200">
        <f>BK125</f>
        <v>0</v>
      </c>
    </row>
    <row r="125" spans="1:63" s="12" customFormat="1" ht="25.9" customHeight="1">
      <c r="A125" s="12"/>
      <c r="B125" s="201"/>
      <c r="C125" s="202"/>
      <c r="D125" s="203" t="s">
        <v>79</v>
      </c>
      <c r="E125" s="204" t="s">
        <v>124</v>
      </c>
      <c r="F125" s="204" t="s">
        <v>125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P126+P211+P216+P228+P247+P266+P272</f>
        <v>0</v>
      </c>
      <c r="Q125" s="209"/>
      <c r="R125" s="210">
        <f>R126+R211+R216+R228+R247+R266+R272</f>
        <v>54.727674000000015</v>
      </c>
      <c r="S125" s="209"/>
      <c r="T125" s="210">
        <f>T126+T211+T216+T228+T247+T266+T272</f>
        <v>24.9022</v>
      </c>
      <c r="U125" s="21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88</v>
      </c>
      <c r="AT125" s="213" t="s">
        <v>79</v>
      </c>
      <c r="AU125" s="213" t="s">
        <v>80</v>
      </c>
      <c r="AY125" s="212" t="s">
        <v>126</v>
      </c>
      <c r="BK125" s="214">
        <f>BK126+BK211+BK216+BK228+BK247+BK266+BK272</f>
        <v>0</v>
      </c>
    </row>
    <row r="126" spans="1:63" s="12" customFormat="1" ht="22.8" customHeight="1">
      <c r="A126" s="12"/>
      <c r="B126" s="201"/>
      <c r="C126" s="202"/>
      <c r="D126" s="203" t="s">
        <v>79</v>
      </c>
      <c r="E126" s="215" t="s">
        <v>88</v>
      </c>
      <c r="F126" s="215" t="s">
        <v>127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SUM(P127:P210)</f>
        <v>0</v>
      </c>
      <c r="Q126" s="209"/>
      <c r="R126" s="210">
        <f>SUM(R127:R210)</f>
        <v>2.571344</v>
      </c>
      <c r="S126" s="209"/>
      <c r="T126" s="210">
        <f>SUM(T127:T210)</f>
        <v>4.0222</v>
      </c>
      <c r="U126" s="2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88</v>
      </c>
      <c r="AT126" s="213" t="s">
        <v>79</v>
      </c>
      <c r="AU126" s="213" t="s">
        <v>88</v>
      </c>
      <c r="AY126" s="212" t="s">
        <v>126</v>
      </c>
      <c r="BK126" s="214">
        <f>SUM(BK127:BK210)</f>
        <v>0</v>
      </c>
    </row>
    <row r="127" spans="1:65" s="2" customFormat="1" ht="16.5" customHeight="1">
      <c r="A127" s="38"/>
      <c r="B127" s="39"/>
      <c r="C127" s="217" t="s">
        <v>88</v>
      </c>
      <c r="D127" s="217" t="s">
        <v>128</v>
      </c>
      <c r="E127" s="218" t="s">
        <v>129</v>
      </c>
      <c r="F127" s="219" t="s">
        <v>130</v>
      </c>
      <c r="G127" s="220" t="s">
        <v>131</v>
      </c>
      <c r="H127" s="221">
        <v>2.21</v>
      </c>
      <c r="I127" s="222"/>
      <c r="J127" s="223">
        <f>ROUND(I127*H127,2)</f>
        <v>0</v>
      </c>
      <c r="K127" s="219" t="s">
        <v>132</v>
      </c>
      <c r="L127" s="44"/>
      <c r="M127" s="224" t="s">
        <v>1</v>
      </c>
      <c r="N127" s="225" t="s">
        <v>45</v>
      </c>
      <c r="O127" s="91"/>
      <c r="P127" s="226">
        <f>O127*H127</f>
        <v>0</v>
      </c>
      <c r="Q127" s="226">
        <v>0</v>
      </c>
      <c r="R127" s="226">
        <f>Q127*H127</f>
        <v>0</v>
      </c>
      <c r="S127" s="226">
        <v>1.82</v>
      </c>
      <c r="T127" s="226">
        <f>S127*H127</f>
        <v>4.0222</v>
      </c>
      <c r="U127" s="227" t="s">
        <v>1</v>
      </c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8" t="s">
        <v>133</v>
      </c>
      <c r="AT127" s="228" t="s">
        <v>128</v>
      </c>
      <c r="AU127" s="228" t="s">
        <v>90</v>
      </c>
      <c r="AY127" s="17" t="s">
        <v>126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7" t="s">
        <v>88</v>
      </c>
      <c r="BK127" s="229">
        <f>ROUND(I127*H127,2)</f>
        <v>0</v>
      </c>
      <c r="BL127" s="17" t="s">
        <v>133</v>
      </c>
      <c r="BM127" s="228" t="s">
        <v>134</v>
      </c>
    </row>
    <row r="128" spans="1:47" s="2" customFormat="1" ht="12">
      <c r="A128" s="38"/>
      <c r="B128" s="39"/>
      <c r="C128" s="40"/>
      <c r="D128" s="230" t="s">
        <v>135</v>
      </c>
      <c r="E128" s="40"/>
      <c r="F128" s="231" t="s">
        <v>136</v>
      </c>
      <c r="G128" s="40"/>
      <c r="H128" s="40"/>
      <c r="I128" s="232"/>
      <c r="J128" s="40"/>
      <c r="K128" s="40"/>
      <c r="L128" s="44"/>
      <c r="M128" s="233"/>
      <c r="N128" s="234"/>
      <c r="O128" s="91"/>
      <c r="P128" s="91"/>
      <c r="Q128" s="91"/>
      <c r="R128" s="91"/>
      <c r="S128" s="91"/>
      <c r="T128" s="91"/>
      <c r="U128" s="92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135</v>
      </c>
      <c r="AU128" s="17" t="s">
        <v>90</v>
      </c>
    </row>
    <row r="129" spans="1:51" s="13" customFormat="1" ht="12">
      <c r="A129" s="13"/>
      <c r="B129" s="235"/>
      <c r="C129" s="236"/>
      <c r="D129" s="230" t="s">
        <v>137</v>
      </c>
      <c r="E129" s="237" t="s">
        <v>1</v>
      </c>
      <c r="F129" s="238" t="s">
        <v>138</v>
      </c>
      <c r="G129" s="236"/>
      <c r="H129" s="237" t="s">
        <v>1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2"/>
      <c r="U129" s="24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137</v>
      </c>
      <c r="AU129" s="244" t="s">
        <v>90</v>
      </c>
      <c r="AV129" s="13" t="s">
        <v>88</v>
      </c>
      <c r="AW129" s="13" t="s">
        <v>36</v>
      </c>
      <c r="AX129" s="13" t="s">
        <v>80</v>
      </c>
      <c r="AY129" s="244" t="s">
        <v>126</v>
      </c>
    </row>
    <row r="130" spans="1:51" s="14" customFormat="1" ht="12">
      <c r="A130" s="14"/>
      <c r="B130" s="245"/>
      <c r="C130" s="246"/>
      <c r="D130" s="230" t="s">
        <v>137</v>
      </c>
      <c r="E130" s="247" t="s">
        <v>1</v>
      </c>
      <c r="F130" s="248" t="s">
        <v>139</v>
      </c>
      <c r="G130" s="246"/>
      <c r="H130" s="249">
        <v>2.21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3"/>
      <c r="U130" s="25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137</v>
      </c>
      <c r="AU130" s="255" t="s">
        <v>90</v>
      </c>
      <c r="AV130" s="14" t="s">
        <v>90</v>
      </c>
      <c r="AW130" s="14" t="s">
        <v>36</v>
      </c>
      <c r="AX130" s="14" t="s">
        <v>88</v>
      </c>
      <c r="AY130" s="255" t="s">
        <v>126</v>
      </c>
    </row>
    <row r="131" spans="1:65" s="2" customFormat="1" ht="16.5" customHeight="1">
      <c r="A131" s="38"/>
      <c r="B131" s="39"/>
      <c r="C131" s="217" t="s">
        <v>90</v>
      </c>
      <c r="D131" s="217" t="s">
        <v>128</v>
      </c>
      <c r="E131" s="218" t="s">
        <v>140</v>
      </c>
      <c r="F131" s="219" t="s">
        <v>141</v>
      </c>
      <c r="G131" s="220" t="s">
        <v>142</v>
      </c>
      <c r="H131" s="221">
        <v>13</v>
      </c>
      <c r="I131" s="222"/>
      <c r="J131" s="223">
        <f>ROUND(I131*H131,2)</f>
        <v>0</v>
      </c>
      <c r="K131" s="219" t="s">
        <v>132</v>
      </c>
      <c r="L131" s="44"/>
      <c r="M131" s="224" t="s">
        <v>1</v>
      </c>
      <c r="N131" s="225" t="s">
        <v>45</v>
      </c>
      <c r="O131" s="91"/>
      <c r="P131" s="226">
        <f>O131*H131</f>
        <v>0</v>
      </c>
      <c r="Q131" s="226">
        <v>0.02193</v>
      </c>
      <c r="R131" s="226">
        <f>Q131*H131</f>
        <v>0.28509</v>
      </c>
      <c r="S131" s="226">
        <v>0</v>
      </c>
      <c r="T131" s="226">
        <f>S131*H131</f>
        <v>0</v>
      </c>
      <c r="U131" s="227" t="s">
        <v>1</v>
      </c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8" t="s">
        <v>133</v>
      </c>
      <c r="AT131" s="228" t="s">
        <v>128</v>
      </c>
      <c r="AU131" s="228" t="s">
        <v>90</v>
      </c>
      <c r="AY131" s="17" t="s">
        <v>126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7" t="s">
        <v>88</v>
      </c>
      <c r="BK131" s="229">
        <f>ROUND(I131*H131,2)</f>
        <v>0</v>
      </c>
      <c r="BL131" s="17" t="s">
        <v>133</v>
      </c>
      <c r="BM131" s="228" t="s">
        <v>143</v>
      </c>
    </row>
    <row r="132" spans="1:47" s="2" customFormat="1" ht="12">
      <c r="A132" s="38"/>
      <c r="B132" s="39"/>
      <c r="C132" s="40"/>
      <c r="D132" s="230" t="s">
        <v>135</v>
      </c>
      <c r="E132" s="40"/>
      <c r="F132" s="231" t="s">
        <v>144</v>
      </c>
      <c r="G132" s="40"/>
      <c r="H132" s="40"/>
      <c r="I132" s="232"/>
      <c r="J132" s="40"/>
      <c r="K132" s="40"/>
      <c r="L132" s="44"/>
      <c r="M132" s="233"/>
      <c r="N132" s="234"/>
      <c r="O132" s="91"/>
      <c r="P132" s="91"/>
      <c r="Q132" s="91"/>
      <c r="R132" s="91"/>
      <c r="S132" s="91"/>
      <c r="T132" s="91"/>
      <c r="U132" s="92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135</v>
      </c>
      <c r="AU132" s="17" t="s">
        <v>90</v>
      </c>
    </row>
    <row r="133" spans="1:51" s="13" customFormat="1" ht="12">
      <c r="A133" s="13"/>
      <c r="B133" s="235"/>
      <c r="C133" s="236"/>
      <c r="D133" s="230" t="s">
        <v>137</v>
      </c>
      <c r="E133" s="237" t="s">
        <v>1</v>
      </c>
      <c r="F133" s="238" t="s">
        <v>145</v>
      </c>
      <c r="G133" s="236"/>
      <c r="H133" s="237" t="s">
        <v>1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2"/>
      <c r="U133" s="24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137</v>
      </c>
      <c r="AU133" s="244" t="s">
        <v>90</v>
      </c>
      <c r="AV133" s="13" t="s">
        <v>88</v>
      </c>
      <c r="AW133" s="13" t="s">
        <v>36</v>
      </c>
      <c r="AX133" s="13" t="s">
        <v>80</v>
      </c>
      <c r="AY133" s="244" t="s">
        <v>126</v>
      </c>
    </row>
    <row r="134" spans="1:51" s="14" customFormat="1" ht="12">
      <c r="A134" s="14"/>
      <c r="B134" s="245"/>
      <c r="C134" s="246"/>
      <c r="D134" s="230" t="s">
        <v>137</v>
      </c>
      <c r="E134" s="247" t="s">
        <v>1</v>
      </c>
      <c r="F134" s="248" t="s">
        <v>146</v>
      </c>
      <c r="G134" s="246"/>
      <c r="H134" s="249">
        <v>13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3"/>
      <c r="U134" s="25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137</v>
      </c>
      <c r="AU134" s="255" t="s">
        <v>90</v>
      </c>
      <c r="AV134" s="14" t="s">
        <v>90</v>
      </c>
      <c r="AW134" s="14" t="s">
        <v>36</v>
      </c>
      <c r="AX134" s="14" t="s">
        <v>88</v>
      </c>
      <c r="AY134" s="255" t="s">
        <v>126</v>
      </c>
    </row>
    <row r="135" spans="1:65" s="2" customFormat="1" ht="24.15" customHeight="1">
      <c r="A135" s="38"/>
      <c r="B135" s="39"/>
      <c r="C135" s="217" t="s">
        <v>147</v>
      </c>
      <c r="D135" s="217" t="s">
        <v>128</v>
      </c>
      <c r="E135" s="218" t="s">
        <v>148</v>
      </c>
      <c r="F135" s="219" t="s">
        <v>149</v>
      </c>
      <c r="G135" s="220" t="s">
        <v>131</v>
      </c>
      <c r="H135" s="221">
        <v>19.45</v>
      </c>
      <c r="I135" s="222"/>
      <c r="J135" s="223">
        <f>ROUND(I135*H135,2)</f>
        <v>0</v>
      </c>
      <c r="K135" s="219" t="s">
        <v>132</v>
      </c>
      <c r="L135" s="44"/>
      <c r="M135" s="224" t="s">
        <v>1</v>
      </c>
      <c r="N135" s="225" t="s">
        <v>45</v>
      </c>
      <c r="O135" s="91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6">
        <f>S135*H135</f>
        <v>0</v>
      </c>
      <c r="U135" s="227" t="s">
        <v>1</v>
      </c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8" t="s">
        <v>133</v>
      </c>
      <c r="AT135" s="228" t="s">
        <v>128</v>
      </c>
      <c r="AU135" s="228" t="s">
        <v>90</v>
      </c>
      <c r="AY135" s="17" t="s">
        <v>126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7" t="s">
        <v>88</v>
      </c>
      <c r="BK135" s="229">
        <f>ROUND(I135*H135,2)</f>
        <v>0</v>
      </c>
      <c r="BL135" s="17" t="s">
        <v>133</v>
      </c>
      <c r="BM135" s="228" t="s">
        <v>150</v>
      </c>
    </row>
    <row r="136" spans="1:47" s="2" customFormat="1" ht="12">
      <c r="A136" s="38"/>
      <c r="B136" s="39"/>
      <c r="C136" s="40"/>
      <c r="D136" s="230" t="s">
        <v>135</v>
      </c>
      <c r="E136" s="40"/>
      <c r="F136" s="231" t="s">
        <v>151</v>
      </c>
      <c r="G136" s="40"/>
      <c r="H136" s="40"/>
      <c r="I136" s="232"/>
      <c r="J136" s="40"/>
      <c r="K136" s="40"/>
      <c r="L136" s="44"/>
      <c r="M136" s="233"/>
      <c r="N136" s="234"/>
      <c r="O136" s="91"/>
      <c r="P136" s="91"/>
      <c r="Q136" s="91"/>
      <c r="R136" s="91"/>
      <c r="S136" s="91"/>
      <c r="T136" s="91"/>
      <c r="U136" s="92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135</v>
      </c>
      <c r="AU136" s="17" t="s">
        <v>90</v>
      </c>
    </row>
    <row r="137" spans="1:47" s="2" customFormat="1" ht="12">
      <c r="A137" s="38"/>
      <c r="B137" s="39"/>
      <c r="C137" s="40"/>
      <c r="D137" s="230" t="s">
        <v>152</v>
      </c>
      <c r="E137" s="40"/>
      <c r="F137" s="256" t="s">
        <v>153</v>
      </c>
      <c r="G137" s="40"/>
      <c r="H137" s="40"/>
      <c r="I137" s="232"/>
      <c r="J137" s="40"/>
      <c r="K137" s="40"/>
      <c r="L137" s="44"/>
      <c r="M137" s="233"/>
      <c r="N137" s="234"/>
      <c r="O137" s="91"/>
      <c r="P137" s="91"/>
      <c r="Q137" s="91"/>
      <c r="R137" s="91"/>
      <c r="S137" s="91"/>
      <c r="T137" s="91"/>
      <c r="U137" s="92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152</v>
      </c>
      <c r="AU137" s="17" t="s">
        <v>90</v>
      </c>
    </row>
    <row r="138" spans="1:51" s="13" customFormat="1" ht="12">
      <c r="A138" s="13"/>
      <c r="B138" s="235"/>
      <c r="C138" s="236"/>
      <c r="D138" s="230" t="s">
        <v>137</v>
      </c>
      <c r="E138" s="237" t="s">
        <v>1</v>
      </c>
      <c r="F138" s="238" t="s">
        <v>154</v>
      </c>
      <c r="G138" s="236"/>
      <c r="H138" s="237" t="s">
        <v>1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2"/>
      <c r="U138" s="24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137</v>
      </c>
      <c r="AU138" s="244" t="s">
        <v>90</v>
      </c>
      <c r="AV138" s="13" t="s">
        <v>88</v>
      </c>
      <c r="AW138" s="13" t="s">
        <v>36</v>
      </c>
      <c r="AX138" s="13" t="s">
        <v>80</v>
      </c>
      <c r="AY138" s="244" t="s">
        <v>126</v>
      </c>
    </row>
    <row r="139" spans="1:51" s="14" customFormat="1" ht="12">
      <c r="A139" s="14"/>
      <c r="B139" s="245"/>
      <c r="C139" s="246"/>
      <c r="D139" s="230" t="s">
        <v>137</v>
      </c>
      <c r="E139" s="247" t="s">
        <v>1</v>
      </c>
      <c r="F139" s="248" t="s">
        <v>155</v>
      </c>
      <c r="G139" s="246"/>
      <c r="H139" s="249">
        <v>19.45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3"/>
      <c r="U139" s="25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137</v>
      </c>
      <c r="AU139" s="255" t="s">
        <v>90</v>
      </c>
      <c r="AV139" s="14" t="s">
        <v>90</v>
      </c>
      <c r="AW139" s="14" t="s">
        <v>36</v>
      </c>
      <c r="AX139" s="14" t="s">
        <v>88</v>
      </c>
      <c r="AY139" s="255" t="s">
        <v>126</v>
      </c>
    </row>
    <row r="140" spans="1:65" s="2" customFormat="1" ht="37.8" customHeight="1">
      <c r="A140" s="38"/>
      <c r="B140" s="39"/>
      <c r="C140" s="217" t="s">
        <v>133</v>
      </c>
      <c r="D140" s="217" t="s">
        <v>128</v>
      </c>
      <c r="E140" s="218" t="s">
        <v>156</v>
      </c>
      <c r="F140" s="219" t="s">
        <v>157</v>
      </c>
      <c r="G140" s="220" t="s">
        <v>131</v>
      </c>
      <c r="H140" s="221">
        <v>25.28</v>
      </c>
      <c r="I140" s="222"/>
      <c r="J140" s="223">
        <f>ROUND(I140*H140,2)</f>
        <v>0</v>
      </c>
      <c r="K140" s="219" t="s">
        <v>132</v>
      </c>
      <c r="L140" s="44"/>
      <c r="M140" s="224" t="s">
        <v>1</v>
      </c>
      <c r="N140" s="225" t="s">
        <v>45</v>
      </c>
      <c r="O140" s="91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6">
        <f>S140*H140</f>
        <v>0</v>
      </c>
      <c r="U140" s="227" t="s">
        <v>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8" t="s">
        <v>133</v>
      </c>
      <c r="AT140" s="228" t="s">
        <v>128</v>
      </c>
      <c r="AU140" s="228" t="s">
        <v>90</v>
      </c>
      <c r="AY140" s="17" t="s">
        <v>126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7" t="s">
        <v>88</v>
      </c>
      <c r="BK140" s="229">
        <f>ROUND(I140*H140,2)</f>
        <v>0</v>
      </c>
      <c r="BL140" s="17" t="s">
        <v>133</v>
      </c>
      <c r="BM140" s="228" t="s">
        <v>158</v>
      </c>
    </row>
    <row r="141" spans="1:47" s="2" customFormat="1" ht="12">
      <c r="A141" s="38"/>
      <c r="B141" s="39"/>
      <c r="C141" s="40"/>
      <c r="D141" s="230" t="s">
        <v>135</v>
      </c>
      <c r="E141" s="40"/>
      <c r="F141" s="231" t="s">
        <v>159</v>
      </c>
      <c r="G141" s="40"/>
      <c r="H141" s="40"/>
      <c r="I141" s="232"/>
      <c r="J141" s="40"/>
      <c r="K141" s="40"/>
      <c r="L141" s="44"/>
      <c r="M141" s="233"/>
      <c r="N141" s="234"/>
      <c r="O141" s="91"/>
      <c r="P141" s="91"/>
      <c r="Q141" s="91"/>
      <c r="R141" s="91"/>
      <c r="S141" s="91"/>
      <c r="T141" s="91"/>
      <c r="U141" s="92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135</v>
      </c>
      <c r="AU141" s="17" t="s">
        <v>90</v>
      </c>
    </row>
    <row r="142" spans="1:51" s="13" customFormat="1" ht="12">
      <c r="A142" s="13"/>
      <c r="B142" s="235"/>
      <c r="C142" s="236"/>
      <c r="D142" s="230" t="s">
        <v>137</v>
      </c>
      <c r="E142" s="237" t="s">
        <v>1</v>
      </c>
      <c r="F142" s="238" t="s">
        <v>138</v>
      </c>
      <c r="G142" s="236"/>
      <c r="H142" s="237" t="s">
        <v>1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2"/>
      <c r="U142" s="24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137</v>
      </c>
      <c r="AU142" s="244" t="s">
        <v>90</v>
      </c>
      <c r="AV142" s="13" t="s">
        <v>88</v>
      </c>
      <c r="AW142" s="13" t="s">
        <v>36</v>
      </c>
      <c r="AX142" s="13" t="s">
        <v>80</v>
      </c>
      <c r="AY142" s="244" t="s">
        <v>126</v>
      </c>
    </row>
    <row r="143" spans="1:51" s="14" customFormat="1" ht="12">
      <c r="A143" s="14"/>
      <c r="B143" s="245"/>
      <c r="C143" s="246"/>
      <c r="D143" s="230" t="s">
        <v>137</v>
      </c>
      <c r="E143" s="247" t="s">
        <v>1</v>
      </c>
      <c r="F143" s="248" t="s">
        <v>160</v>
      </c>
      <c r="G143" s="246"/>
      <c r="H143" s="249">
        <v>16.01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3"/>
      <c r="U143" s="25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137</v>
      </c>
      <c r="AU143" s="255" t="s">
        <v>90</v>
      </c>
      <c r="AV143" s="14" t="s">
        <v>90</v>
      </c>
      <c r="AW143" s="14" t="s">
        <v>36</v>
      </c>
      <c r="AX143" s="14" t="s">
        <v>80</v>
      </c>
      <c r="AY143" s="255" t="s">
        <v>126</v>
      </c>
    </row>
    <row r="144" spans="1:51" s="13" customFormat="1" ht="12">
      <c r="A144" s="13"/>
      <c r="B144" s="235"/>
      <c r="C144" s="236"/>
      <c r="D144" s="230" t="s">
        <v>137</v>
      </c>
      <c r="E144" s="237" t="s">
        <v>1</v>
      </c>
      <c r="F144" s="238" t="s">
        <v>161</v>
      </c>
      <c r="G144" s="236"/>
      <c r="H144" s="237" t="s">
        <v>1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2"/>
      <c r="U144" s="24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137</v>
      </c>
      <c r="AU144" s="244" t="s">
        <v>90</v>
      </c>
      <c r="AV144" s="13" t="s">
        <v>88</v>
      </c>
      <c r="AW144" s="13" t="s">
        <v>36</v>
      </c>
      <c r="AX144" s="13" t="s">
        <v>80</v>
      </c>
      <c r="AY144" s="244" t="s">
        <v>126</v>
      </c>
    </row>
    <row r="145" spans="1:51" s="14" customFormat="1" ht="12">
      <c r="A145" s="14"/>
      <c r="B145" s="245"/>
      <c r="C145" s="246"/>
      <c r="D145" s="230" t="s">
        <v>137</v>
      </c>
      <c r="E145" s="247" t="s">
        <v>1</v>
      </c>
      <c r="F145" s="248" t="s">
        <v>162</v>
      </c>
      <c r="G145" s="246"/>
      <c r="H145" s="249">
        <v>9.27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3"/>
      <c r="U145" s="25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137</v>
      </c>
      <c r="AU145" s="255" t="s">
        <v>90</v>
      </c>
      <c r="AV145" s="14" t="s">
        <v>90</v>
      </c>
      <c r="AW145" s="14" t="s">
        <v>36</v>
      </c>
      <c r="AX145" s="14" t="s">
        <v>80</v>
      </c>
      <c r="AY145" s="255" t="s">
        <v>126</v>
      </c>
    </row>
    <row r="146" spans="1:51" s="15" customFormat="1" ht="12">
      <c r="A146" s="15"/>
      <c r="B146" s="257"/>
      <c r="C146" s="258"/>
      <c r="D146" s="230" t="s">
        <v>137</v>
      </c>
      <c r="E146" s="259" t="s">
        <v>1</v>
      </c>
      <c r="F146" s="260" t="s">
        <v>163</v>
      </c>
      <c r="G146" s="258"/>
      <c r="H146" s="261">
        <v>25.28</v>
      </c>
      <c r="I146" s="262"/>
      <c r="J146" s="258"/>
      <c r="K146" s="258"/>
      <c r="L146" s="263"/>
      <c r="M146" s="264"/>
      <c r="N146" s="265"/>
      <c r="O146" s="265"/>
      <c r="P146" s="265"/>
      <c r="Q146" s="265"/>
      <c r="R146" s="265"/>
      <c r="S146" s="265"/>
      <c r="T146" s="265"/>
      <c r="U146" s="266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7" t="s">
        <v>137</v>
      </c>
      <c r="AU146" s="267" t="s">
        <v>90</v>
      </c>
      <c r="AV146" s="15" t="s">
        <v>133</v>
      </c>
      <c r="AW146" s="15" t="s">
        <v>36</v>
      </c>
      <c r="AX146" s="15" t="s">
        <v>88</v>
      </c>
      <c r="AY146" s="267" t="s">
        <v>126</v>
      </c>
    </row>
    <row r="147" spans="1:65" s="2" customFormat="1" ht="24.15" customHeight="1">
      <c r="A147" s="38"/>
      <c r="B147" s="39"/>
      <c r="C147" s="217" t="s">
        <v>164</v>
      </c>
      <c r="D147" s="217" t="s">
        <v>128</v>
      </c>
      <c r="E147" s="218" t="s">
        <v>165</v>
      </c>
      <c r="F147" s="219" t="s">
        <v>166</v>
      </c>
      <c r="G147" s="220" t="s">
        <v>167</v>
      </c>
      <c r="H147" s="221">
        <v>50.56</v>
      </c>
      <c r="I147" s="222"/>
      <c r="J147" s="223">
        <f>ROUND(I147*H147,2)</f>
        <v>0</v>
      </c>
      <c r="K147" s="219" t="s">
        <v>132</v>
      </c>
      <c r="L147" s="44"/>
      <c r="M147" s="224" t="s">
        <v>1</v>
      </c>
      <c r="N147" s="225" t="s">
        <v>45</v>
      </c>
      <c r="O147" s="91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6">
        <f>S147*H147</f>
        <v>0</v>
      </c>
      <c r="U147" s="227" t="s">
        <v>1</v>
      </c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8" t="s">
        <v>133</v>
      </c>
      <c r="AT147" s="228" t="s">
        <v>128</v>
      </c>
      <c r="AU147" s="228" t="s">
        <v>90</v>
      </c>
      <c r="AY147" s="17" t="s">
        <v>126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7" t="s">
        <v>88</v>
      </c>
      <c r="BK147" s="229">
        <f>ROUND(I147*H147,2)</f>
        <v>0</v>
      </c>
      <c r="BL147" s="17" t="s">
        <v>133</v>
      </c>
      <c r="BM147" s="228" t="s">
        <v>168</v>
      </c>
    </row>
    <row r="148" spans="1:47" s="2" customFormat="1" ht="12">
      <c r="A148" s="38"/>
      <c r="B148" s="39"/>
      <c r="C148" s="40"/>
      <c r="D148" s="230" t="s">
        <v>135</v>
      </c>
      <c r="E148" s="40"/>
      <c r="F148" s="231" t="s">
        <v>169</v>
      </c>
      <c r="G148" s="40"/>
      <c r="H148" s="40"/>
      <c r="I148" s="232"/>
      <c r="J148" s="40"/>
      <c r="K148" s="40"/>
      <c r="L148" s="44"/>
      <c r="M148" s="233"/>
      <c r="N148" s="234"/>
      <c r="O148" s="91"/>
      <c r="P148" s="91"/>
      <c r="Q148" s="91"/>
      <c r="R148" s="91"/>
      <c r="S148" s="91"/>
      <c r="T148" s="91"/>
      <c r="U148" s="92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135</v>
      </c>
      <c r="AU148" s="17" t="s">
        <v>90</v>
      </c>
    </row>
    <row r="149" spans="1:47" s="2" customFormat="1" ht="12">
      <c r="A149" s="38"/>
      <c r="B149" s="39"/>
      <c r="C149" s="40"/>
      <c r="D149" s="230" t="s">
        <v>152</v>
      </c>
      <c r="E149" s="40"/>
      <c r="F149" s="256" t="s">
        <v>170</v>
      </c>
      <c r="G149" s="40"/>
      <c r="H149" s="40"/>
      <c r="I149" s="232"/>
      <c r="J149" s="40"/>
      <c r="K149" s="40"/>
      <c r="L149" s="44"/>
      <c r="M149" s="233"/>
      <c r="N149" s="234"/>
      <c r="O149" s="91"/>
      <c r="P149" s="91"/>
      <c r="Q149" s="91"/>
      <c r="R149" s="91"/>
      <c r="S149" s="91"/>
      <c r="T149" s="91"/>
      <c r="U149" s="92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152</v>
      </c>
      <c r="AU149" s="17" t="s">
        <v>90</v>
      </c>
    </row>
    <row r="150" spans="1:51" s="13" customFormat="1" ht="12">
      <c r="A150" s="13"/>
      <c r="B150" s="235"/>
      <c r="C150" s="236"/>
      <c r="D150" s="230" t="s">
        <v>137</v>
      </c>
      <c r="E150" s="237" t="s">
        <v>1</v>
      </c>
      <c r="F150" s="238" t="s">
        <v>171</v>
      </c>
      <c r="G150" s="236"/>
      <c r="H150" s="237" t="s">
        <v>1</v>
      </c>
      <c r="I150" s="239"/>
      <c r="J150" s="236"/>
      <c r="K150" s="236"/>
      <c r="L150" s="240"/>
      <c r="M150" s="241"/>
      <c r="N150" s="242"/>
      <c r="O150" s="242"/>
      <c r="P150" s="242"/>
      <c r="Q150" s="242"/>
      <c r="R150" s="242"/>
      <c r="S150" s="242"/>
      <c r="T150" s="242"/>
      <c r="U150" s="24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137</v>
      </c>
      <c r="AU150" s="244" t="s">
        <v>90</v>
      </c>
      <c r="AV150" s="13" t="s">
        <v>88</v>
      </c>
      <c r="AW150" s="13" t="s">
        <v>36</v>
      </c>
      <c r="AX150" s="13" t="s">
        <v>80</v>
      </c>
      <c r="AY150" s="244" t="s">
        <v>126</v>
      </c>
    </row>
    <row r="151" spans="1:51" s="14" customFormat="1" ht="12">
      <c r="A151" s="14"/>
      <c r="B151" s="245"/>
      <c r="C151" s="246"/>
      <c r="D151" s="230" t="s">
        <v>137</v>
      </c>
      <c r="E151" s="247" t="s">
        <v>1</v>
      </c>
      <c r="F151" s="248" t="s">
        <v>172</v>
      </c>
      <c r="G151" s="246"/>
      <c r="H151" s="249">
        <v>50.56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3"/>
      <c r="U151" s="25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137</v>
      </c>
      <c r="AU151" s="255" t="s">
        <v>90</v>
      </c>
      <c r="AV151" s="14" t="s">
        <v>90</v>
      </c>
      <c r="AW151" s="14" t="s">
        <v>36</v>
      </c>
      <c r="AX151" s="14" t="s">
        <v>88</v>
      </c>
      <c r="AY151" s="255" t="s">
        <v>126</v>
      </c>
    </row>
    <row r="152" spans="1:65" s="2" customFormat="1" ht="33" customHeight="1">
      <c r="A152" s="38"/>
      <c r="B152" s="39"/>
      <c r="C152" s="217" t="s">
        <v>173</v>
      </c>
      <c r="D152" s="217" t="s">
        <v>128</v>
      </c>
      <c r="E152" s="218" t="s">
        <v>174</v>
      </c>
      <c r="F152" s="219" t="s">
        <v>175</v>
      </c>
      <c r="G152" s="220" t="s">
        <v>167</v>
      </c>
      <c r="H152" s="221">
        <v>24.902</v>
      </c>
      <c r="I152" s="222"/>
      <c r="J152" s="223">
        <f>ROUND(I152*H152,2)</f>
        <v>0</v>
      </c>
      <c r="K152" s="219" t="s">
        <v>132</v>
      </c>
      <c r="L152" s="44"/>
      <c r="M152" s="224" t="s">
        <v>1</v>
      </c>
      <c r="N152" s="225" t="s">
        <v>45</v>
      </c>
      <c r="O152" s="91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6">
        <f>S152*H152</f>
        <v>0</v>
      </c>
      <c r="U152" s="227" t="s">
        <v>1</v>
      </c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8" t="s">
        <v>133</v>
      </c>
      <c r="AT152" s="228" t="s">
        <v>128</v>
      </c>
      <c r="AU152" s="228" t="s">
        <v>90</v>
      </c>
      <c r="AY152" s="17" t="s">
        <v>126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7" t="s">
        <v>88</v>
      </c>
      <c r="BK152" s="229">
        <f>ROUND(I152*H152,2)</f>
        <v>0</v>
      </c>
      <c r="BL152" s="17" t="s">
        <v>133</v>
      </c>
      <c r="BM152" s="228" t="s">
        <v>176</v>
      </c>
    </row>
    <row r="153" spans="1:47" s="2" customFormat="1" ht="12">
      <c r="A153" s="38"/>
      <c r="B153" s="39"/>
      <c r="C153" s="40"/>
      <c r="D153" s="230" t="s">
        <v>135</v>
      </c>
      <c r="E153" s="40"/>
      <c r="F153" s="231" t="s">
        <v>177</v>
      </c>
      <c r="G153" s="40"/>
      <c r="H153" s="40"/>
      <c r="I153" s="232"/>
      <c r="J153" s="40"/>
      <c r="K153" s="40"/>
      <c r="L153" s="44"/>
      <c r="M153" s="233"/>
      <c r="N153" s="234"/>
      <c r="O153" s="91"/>
      <c r="P153" s="91"/>
      <c r="Q153" s="91"/>
      <c r="R153" s="91"/>
      <c r="S153" s="91"/>
      <c r="T153" s="91"/>
      <c r="U153" s="92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135</v>
      </c>
      <c r="AU153" s="17" t="s">
        <v>90</v>
      </c>
    </row>
    <row r="154" spans="1:65" s="2" customFormat="1" ht="37.8" customHeight="1">
      <c r="A154" s="38"/>
      <c r="B154" s="39"/>
      <c r="C154" s="217" t="s">
        <v>178</v>
      </c>
      <c r="D154" s="217" t="s">
        <v>128</v>
      </c>
      <c r="E154" s="218" t="s">
        <v>179</v>
      </c>
      <c r="F154" s="219" t="s">
        <v>180</v>
      </c>
      <c r="G154" s="220" t="s">
        <v>131</v>
      </c>
      <c r="H154" s="221">
        <v>9.27</v>
      </c>
      <c r="I154" s="222"/>
      <c r="J154" s="223">
        <f>ROUND(I154*H154,2)</f>
        <v>0</v>
      </c>
      <c r="K154" s="219" t="s">
        <v>132</v>
      </c>
      <c r="L154" s="44"/>
      <c r="M154" s="224" t="s">
        <v>1</v>
      </c>
      <c r="N154" s="225" t="s">
        <v>45</v>
      </c>
      <c r="O154" s="91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6">
        <f>S154*H154</f>
        <v>0</v>
      </c>
      <c r="U154" s="227" t="s">
        <v>1</v>
      </c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8" t="s">
        <v>133</v>
      </c>
      <c r="AT154" s="228" t="s">
        <v>128</v>
      </c>
      <c r="AU154" s="228" t="s">
        <v>90</v>
      </c>
      <c r="AY154" s="17" t="s">
        <v>126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7" t="s">
        <v>88</v>
      </c>
      <c r="BK154" s="229">
        <f>ROUND(I154*H154,2)</f>
        <v>0</v>
      </c>
      <c r="BL154" s="17" t="s">
        <v>133</v>
      </c>
      <c r="BM154" s="228" t="s">
        <v>181</v>
      </c>
    </row>
    <row r="155" spans="1:47" s="2" customFormat="1" ht="12">
      <c r="A155" s="38"/>
      <c r="B155" s="39"/>
      <c r="C155" s="40"/>
      <c r="D155" s="230" t="s">
        <v>135</v>
      </c>
      <c r="E155" s="40"/>
      <c r="F155" s="231" t="s">
        <v>182</v>
      </c>
      <c r="G155" s="40"/>
      <c r="H155" s="40"/>
      <c r="I155" s="232"/>
      <c r="J155" s="40"/>
      <c r="K155" s="40"/>
      <c r="L155" s="44"/>
      <c r="M155" s="233"/>
      <c r="N155" s="234"/>
      <c r="O155" s="91"/>
      <c r="P155" s="91"/>
      <c r="Q155" s="91"/>
      <c r="R155" s="91"/>
      <c r="S155" s="91"/>
      <c r="T155" s="91"/>
      <c r="U155" s="92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135</v>
      </c>
      <c r="AU155" s="17" t="s">
        <v>90</v>
      </c>
    </row>
    <row r="156" spans="1:51" s="13" customFormat="1" ht="12">
      <c r="A156" s="13"/>
      <c r="B156" s="235"/>
      <c r="C156" s="236"/>
      <c r="D156" s="230" t="s">
        <v>137</v>
      </c>
      <c r="E156" s="237" t="s">
        <v>1</v>
      </c>
      <c r="F156" s="238" t="s">
        <v>183</v>
      </c>
      <c r="G156" s="236"/>
      <c r="H156" s="237" t="s">
        <v>1</v>
      </c>
      <c r="I156" s="239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2"/>
      <c r="U156" s="24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137</v>
      </c>
      <c r="AU156" s="244" t="s">
        <v>90</v>
      </c>
      <c r="AV156" s="13" t="s">
        <v>88</v>
      </c>
      <c r="AW156" s="13" t="s">
        <v>36</v>
      </c>
      <c r="AX156" s="13" t="s">
        <v>80</v>
      </c>
      <c r="AY156" s="244" t="s">
        <v>126</v>
      </c>
    </row>
    <row r="157" spans="1:51" s="13" customFormat="1" ht="12">
      <c r="A157" s="13"/>
      <c r="B157" s="235"/>
      <c r="C157" s="236"/>
      <c r="D157" s="230" t="s">
        <v>137</v>
      </c>
      <c r="E157" s="237" t="s">
        <v>1</v>
      </c>
      <c r="F157" s="238" t="s">
        <v>184</v>
      </c>
      <c r="G157" s="236"/>
      <c r="H157" s="237" t="s">
        <v>1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2"/>
      <c r="U157" s="24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137</v>
      </c>
      <c r="AU157" s="244" t="s">
        <v>90</v>
      </c>
      <c r="AV157" s="13" t="s">
        <v>88</v>
      </c>
      <c r="AW157" s="13" t="s">
        <v>36</v>
      </c>
      <c r="AX157" s="13" t="s">
        <v>80</v>
      </c>
      <c r="AY157" s="244" t="s">
        <v>126</v>
      </c>
    </row>
    <row r="158" spans="1:51" s="14" customFormat="1" ht="12">
      <c r="A158" s="14"/>
      <c r="B158" s="245"/>
      <c r="C158" s="246"/>
      <c r="D158" s="230" t="s">
        <v>137</v>
      </c>
      <c r="E158" s="247" t="s">
        <v>1</v>
      </c>
      <c r="F158" s="248" t="s">
        <v>185</v>
      </c>
      <c r="G158" s="246"/>
      <c r="H158" s="249">
        <v>4.57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3"/>
      <c r="U158" s="25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137</v>
      </c>
      <c r="AU158" s="255" t="s">
        <v>90</v>
      </c>
      <c r="AV158" s="14" t="s">
        <v>90</v>
      </c>
      <c r="AW158" s="14" t="s">
        <v>36</v>
      </c>
      <c r="AX158" s="14" t="s">
        <v>80</v>
      </c>
      <c r="AY158" s="255" t="s">
        <v>126</v>
      </c>
    </row>
    <row r="159" spans="1:51" s="13" customFormat="1" ht="12">
      <c r="A159" s="13"/>
      <c r="B159" s="235"/>
      <c r="C159" s="236"/>
      <c r="D159" s="230" t="s">
        <v>137</v>
      </c>
      <c r="E159" s="237" t="s">
        <v>1</v>
      </c>
      <c r="F159" s="238" t="s">
        <v>186</v>
      </c>
      <c r="G159" s="236"/>
      <c r="H159" s="237" t="s">
        <v>1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2"/>
      <c r="U159" s="24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137</v>
      </c>
      <c r="AU159" s="244" t="s">
        <v>90</v>
      </c>
      <c r="AV159" s="13" t="s">
        <v>88</v>
      </c>
      <c r="AW159" s="13" t="s">
        <v>36</v>
      </c>
      <c r="AX159" s="13" t="s">
        <v>80</v>
      </c>
      <c r="AY159" s="244" t="s">
        <v>126</v>
      </c>
    </row>
    <row r="160" spans="1:51" s="14" customFormat="1" ht="12">
      <c r="A160" s="14"/>
      <c r="B160" s="245"/>
      <c r="C160" s="246"/>
      <c r="D160" s="230" t="s">
        <v>137</v>
      </c>
      <c r="E160" s="247" t="s">
        <v>1</v>
      </c>
      <c r="F160" s="248" t="s">
        <v>187</v>
      </c>
      <c r="G160" s="246"/>
      <c r="H160" s="249">
        <v>4.7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3"/>
      <c r="U160" s="25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137</v>
      </c>
      <c r="AU160" s="255" t="s">
        <v>90</v>
      </c>
      <c r="AV160" s="14" t="s">
        <v>90</v>
      </c>
      <c r="AW160" s="14" t="s">
        <v>36</v>
      </c>
      <c r="AX160" s="14" t="s">
        <v>80</v>
      </c>
      <c r="AY160" s="255" t="s">
        <v>126</v>
      </c>
    </row>
    <row r="161" spans="1:51" s="15" customFormat="1" ht="12">
      <c r="A161" s="15"/>
      <c r="B161" s="257"/>
      <c r="C161" s="258"/>
      <c r="D161" s="230" t="s">
        <v>137</v>
      </c>
      <c r="E161" s="259" t="s">
        <v>1</v>
      </c>
      <c r="F161" s="260" t="s">
        <v>163</v>
      </c>
      <c r="G161" s="258"/>
      <c r="H161" s="261">
        <v>9.27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5"/>
      <c r="U161" s="266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7" t="s">
        <v>137</v>
      </c>
      <c r="AU161" s="267" t="s">
        <v>90</v>
      </c>
      <c r="AV161" s="15" t="s">
        <v>133</v>
      </c>
      <c r="AW161" s="15" t="s">
        <v>36</v>
      </c>
      <c r="AX161" s="15" t="s">
        <v>88</v>
      </c>
      <c r="AY161" s="267" t="s">
        <v>126</v>
      </c>
    </row>
    <row r="162" spans="1:65" s="2" customFormat="1" ht="33" customHeight="1">
      <c r="A162" s="38"/>
      <c r="B162" s="39"/>
      <c r="C162" s="217" t="s">
        <v>188</v>
      </c>
      <c r="D162" s="217" t="s">
        <v>128</v>
      </c>
      <c r="E162" s="218" t="s">
        <v>189</v>
      </c>
      <c r="F162" s="219" t="s">
        <v>190</v>
      </c>
      <c r="G162" s="220" t="s">
        <v>131</v>
      </c>
      <c r="H162" s="221">
        <v>9.27</v>
      </c>
      <c r="I162" s="222"/>
      <c r="J162" s="223">
        <f>ROUND(I162*H162,2)</f>
        <v>0</v>
      </c>
      <c r="K162" s="219" t="s">
        <v>132</v>
      </c>
      <c r="L162" s="44"/>
      <c r="M162" s="224" t="s">
        <v>1</v>
      </c>
      <c r="N162" s="225" t="s">
        <v>45</v>
      </c>
      <c r="O162" s="91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6">
        <f>S162*H162</f>
        <v>0</v>
      </c>
      <c r="U162" s="227" t="s">
        <v>1</v>
      </c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8" t="s">
        <v>133</v>
      </c>
      <c r="AT162" s="228" t="s">
        <v>128</v>
      </c>
      <c r="AU162" s="228" t="s">
        <v>90</v>
      </c>
      <c r="AY162" s="17" t="s">
        <v>126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7" t="s">
        <v>88</v>
      </c>
      <c r="BK162" s="229">
        <f>ROUND(I162*H162,2)</f>
        <v>0</v>
      </c>
      <c r="BL162" s="17" t="s">
        <v>133</v>
      </c>
      <c r="BM162" s="228" t="s">
        <v>191</v>
      </c>
    </row>
    <row r="163" spans="1:47" s="2" customFormat="1" ht="12">
      <c r="A163" s="38"/>
      <c r="B163" s="39"/>
      <c r="C163" s="40"/>
      <c r="D163" s="230" t="s">
        <v>135</v>
      </c>
      <c r="E163" s="40"/>
      <c r="F163" s="231" t="s">
        <v>192</v>
      </c>
      <c r="G163" s="40"/>
      <c r="H163" s="40"/>
      <c r="I163" s="232"/>
      <c r="J163" s="40"/>
      <c r="K163" s="40"/>
      <c r="L163" s="44"/>
      <c r="M163" s="233"/>
      <c r="N163" s="234"/>
      <c r="O163" s="91"/>
      <c r="P163" s="91"/>
      <c r="Q163" s="91"/>
      <c r="R163" s="91"/>
      <c r="S163" s="91"/>
      <c r="T163" s="91"/>
      <c r="U163" s="92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135</v>
      </c>
      <c r="AU163" s="17" t="s">
        <v>90</v>
      </c>
    </row>
    <row r="164" spans="1:51" s="13" customFormat="1" ht="12">
      <c r="A164" s="13"/>
      <c r="B164" s="235"/>
      <c r="C164" s="236"/>
      <c r="D164" s="230" t="s">
        <v>137</v>
      </c>
      <c r="E164" s="237" t="s">
        <v>1</v>
      </c>
      <c r="F164" s="238" t="s">
        <v>193</v>
      </c>
      <c r="G164" s="236"/>
      <c r="H164" s="237" t="s">
        <v>1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2"/>
      <c r="U164" s="24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137</v>
      </c>
      <c r="AU164" s="244" t="s">
        <v>90</v>
      </c>
      <c r="AV164" s="13" t="s">
        <v>88</v>
      </c>
      <c r="AW164" s="13" t="s">
        <v>36</v>
      </c>
      <c r="AX164" s="13" t="s">
        <v>80</v>
      </c>
      <c r="AY164" s="244" t="s">
        <v>126</v>
      </c>
    </row>
    <row r="165" spans="1:51" s="13" customFormat="1" ht="12">
      <c r="A165" s="13"/>
      <c r="B165" s="235"/>
      <c r="C165" s="236"/>
      <c r="D165" s="230" t="s">
        <v>137</v>
      </c>
      <c r="E165" s="237" t="s">
        <v>1</v>
      </c>
      <c r="F165" s="238" t="s">
        <v>184</v>
      </c>
      <c r="G165" s="236"/>
      <c r="H165" s="237" t="s">
        <v>1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2"/>
      <c r="U165" s="24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137</v>
      </c>
      <c r="AU165" s="244" t="s">
        <v>90</v>
      </c>
      <c r="AV165" s="13" t="s">
        <v>88</v>
      </c>
      <c r="AW165" s="13" t="s">
        <v>36</v>
      </c>
      <c r="AX165" s="13" t="s">
        <v>80</v>
      </c>
      <c r="AY165" s="244" t="s">
        <v>126</v>
      </c>
    </row>
    <row r="166" spans="1:51" s="14" customFormat="1" ht="12">
      <c r="A166" s="14"/>
      <c r="B166" s="245"/>
      <c r="C166" s="246"/>
      <c r="D166" s="230" t="s">
        <v>137</v>
      </c>
      <c r="E166" s="247" t="s">
        <v>1</v>
      </c>
      <c r="F166" s="248" t="s">
        <v>185</v>
      </c>
      <c r="G166" s="246"/>
      <c r="H166" s="249">
        <v>4.57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3"/>
      <c r="U166" s="25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137</v>
      </c>
      <c r="AU166" s="255" t="s">
        <v>90</v>
      </c>
      <c r="AV166" s="14" t="s">
        <v>90</v>
      </c>
      <c r="AW166" s="14" t="s">
        <v>36</v>
      </c>
      <c r="AX166" s="14" t="s">
        <v>80</v>
      </c>
      <c r="AY166" s="255" t="s">
        <v>126</v>
      </c>
    </row>
    <row r="167" spans="1:51" s="13" customFormat="1" ht="12">
      <c r="A167" s="13"/>
      <c r="B167" s="235"/>
      <c r="C167" s="236"/>
      <c r="D167" s="230" t="s">
        <v>137</v>
      </c>
      <c r="E167" s="237" t="s">
        <v>1</v>
      </c>
      <c r="F167" s="238" t="s">
        <v>186</v>
      </c>
      <c r="G167" s="236"/>
      <c r="H167" s="237" t="s">
        <v>1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2"/>
      <c r="U167" s="24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137</v>
      </c>
      <c r="AU167" s="244" t="s">
        <v>90</v>
      </c>
      <c r="AV167" s="13" t="s">
        <v>88</v>
      </c>
      <c r="AW167" s="13" t="s">
        <v>36</v>
      </c>
      <c r="AX167" s="13" t="s">
        <v>80</v>
      </c>
      <c r="AY167" s="244" t="s">
        <v>126</v>
      </c>
    </row>
    <row r="168" spans="1:51" s="14" customFormat="1" ht="12">
      <c r="A168" s="14"/>
      <c r="B168" s="245"/>
      <c r="C168" s="246"/>
      <c r="D168" s="230" t="s">
        <v>137</v>
      </c>
      <c r="E168" s="247" t="s">
        <v>1</v>
      </c>
      <c r="F168" s="248" t="s">
        <v>187</v>
      </c>
      <c r="G168" s="246"/>
      <c r="H168" s="249">
        <v>4.7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3"/>
      <c r="U168" s="25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137</v>
      </c>
      <c r="AU168" s="255" t="s">
        <v>90</v>
      </c>
      <c r="AV168" s="14" t="s">
        <v>90</v>
      </c>
      <c r="AW168" s="14" t="s">
        <v>36</v>
      </c>
      <c r="AX168" s="14" t="s">
        <v>80</v>
      </c>
      <c r="AY168" s="255" t="s">
        <v>126</v>
      </c>
    </row>
    <row r="169" spans="1:51" s="15" customFormat="1" ht="12">
      <c r="A169" s="15"/>
      <c r="B169" s="257"/>
      <c r="C169" s="258"/>
      <c r="D169" s="230" t="s">
        <v>137</v>
      </c>
      <c r="E169" s="259" t="s">
        <v>1</v>
      </c>
      <c r="F169" s="260" t="s">
        <v>163</v>
      </c>
      <c r="G169" s="258"/>
      <c r="H169" s="261">
        <v>9.27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5"/>
      <c r="U169" s="266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7" t="s">
        <v>137</v>
      </c>
      <c r="AU169" s="267" t="s">
        <v>90</v>
      </c>
      <c r="AV169" s="15" t="s">
        <v>133</v>
      </c>
      <c r="AW169" s="15" t="s">
        <v>36</v>
      </c>
      <c r="AX169" s="15" t="s">
        <v>88</v>
      </c>
      <c r="AY169" s="267" t="s">
        <v>126</v>
      </c>
    </row>
    <row r="170" spans="1:65" s="2" customFormat="1" ht="16.5" customHeight="1">
      <c r="A170" s="38"/>
      <c r="B170" s="39"/>
      <c r="C170" s="217" t="s">
        <v>194</v>
      </c>
      <c r="D170" s="217" t="s">
        <v>128</v>
      </c>
      <c r="E170" s="218" t="s">
        <v>195</v>
      </c>
      <c r="F170" s="219" t="s">
        <v>196</v>
      </c>
      <c r="G170" s="220" t="s">
        <v>131</v>
      </c>
      <c r="H170" s="221">
        <v>9.27</v>
      </c>
      <c r="I170" s="222"/>
      <c r="J170" s="223">
        <f>ROUND(I170*H170,2)</f>
        <v>0</v>
      </c>
      <c r="K170" s="219" t="s">
        <v>197</v>
      </c>
      <c r="L170" s="44"/>
      <c r="M170" s="224" t="s">
        <v>1</v>
      </c>
      <c r="N170" s="225" t="s">
        <v>45</v>
      </c>
      <c r="O170" s="91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6">
        <f>S170*H170</f>
        <v>0</v>
      </c>
      <c r="U170" s="227" t="s">
        <v>1</v>
      </c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8" t="s">
        <v>133</v>
      </c>
      <c r="AT170" s="228" t="s">
        <v>128</v>
      </c>
      <c r="AU170" s="228" t="s">
        <v>90</v>
      </c>
      <c r="AY170" s="17" t="s">
        <v>126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7" t="s">
        <v>88</v>
      </c>
      <c r="BK170" s="229">
        <f>ROUND(I170*H170,2)</f>
        <v>0</v>
      </c>
      <c r="BL170" s="17" t="s">
        <v>133</v>
      </c>
      <c r="BM170" s="228" t="s">
        <v>198</v>
      </c>
    </row>
    <row r="171" spans="1:47" s="2" customFormat="1" ht="12">
      <c r="A171" s="38"/>
      <c r="B171" s="39"/>
      <c r="C171" s="40"/>
      <c r="D171" s="230" t="s">
        <v>135</v>
      </c>
      <c r="E171" s="40"/>
      <c r="F171" s="231" t="s">
        <v>196</v>
      </c>
      <c r="G171" s="40"/>
      <c r="H171" s="40"/>
      <c r="I171" s="232"/>
      <c r="J171" s="40"/>
      <c r="K171" s="40"/>
      <c r="L171" s="44"/>
      <c r="M171" s="233"/>
      <c r="N171" s="234"/>
      <c r="O171" s="91"/>
      <c r="P171" s="91"/>
      <c r="Q171" s="91"/>
      <c r="R171" s="91"/>
      <c r="S171" s="91"/>
      <c r="T171" s="91"/>
      <c r="U171" s="92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135</v>
      </c>
      <c r="AU171" s="17" t="s">
        <v>90</v>
      </c>
    </row>
    <row r="172" spans="1:47" s="2" customFormat="1" ht="12">
      <c r="A172" s="38"/>
      <c r="B172" s="39"/>
      <c r="C172" s="40"/>
      <c r="D172" s="230" t="s">
        <v>152</v>
      </c>
      <c r="E172" s="40"/>
      <c r="F172" s="256" t="s">
        <v>199</v>
      </c>
      <c r="G172" s="40"/>
      <c r="H172" s="40"/>
      <c r="I172" s="232"/>
      <c r="J172" s="40"/>
      <c r="K172" s="40"/>
      <c r="L172" s="44"/>
      <c r="M172" s="233"/>
      <c r="N172" s="234"/>
      <c r="O172" s="91"/>
      <c r="P172" s="91"/>
      <c r="Q172" s="91"/>
      <c r="R172" s="91"/>
      <c r="S172" s="91"/>
      <c r="T172" s="91"/>
      <c r="U172" s="92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152</v>
      </c>
      <c r="AU172" s="17" t="s">
        <v>90</v>
      </c>
    </row>
    <row r="173" spans="1:65" s="2" customFormat="1" ht="24.15" customHeight="1">
      <c r="A173" s="38"/>
      <c r="B173" s="39"/>
      <c r="C173" s="217" t="s">
        <v>200</v>
      </c>
      <c r="D173" s="217" t="s">
        <v>128</v>
      </c>
      <c r="E173" s="218" t="s">
        <v>201</v>
      </c>
      <c r="F173" s="219" t="s">
        <v>202</v>
      </c>
      <c r="G173" s="220" t="s">
        <v>131</v>
      </c>
      <c r="H173" s="221">
        <v>3.44</v>
      </c>
      <c r="I173" s="222"/>
      <c r="J173" s="223">
        <f>ROUND(I173*H173,2)</f>
        <v>0</v>
      </c>
      <c r="K173" s="219" t="s">
        <v>132</v>
      </c>
      <c r="L173" s="44"/>
      <c r="M173" s="224" t="s">
        <v>1</v>
      </c>
      <c r="N173" s="225" t="s">
        <v>45</v>
      </c>
      <c r="O173" s="91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6">
        <f>S173*H173</f>
        <v>0</v>
      </c>
      <c r="U173" s="227" t="s">
        <v>1</v>
      </c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8" t="s">
        <v>133</v>
      </c>
      <c r="AT173" s="228" t="s">
        <v>128</v>
      </c>
      <c r="AU173" s="228" t="s">
        <v>90</v>
      </c>
      <c r="AY173" s="17" t="s">
        <v>126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7" t="s">
        <v>88</v>
      </c>
      <c r="BK173" s="229">
        <f>ROUND(I173*H173,2)</f>
        <v>0</v>
      </c>
      <c r="BL173" s="17" t="s">
        <v>133</v>
      </c>
      <c r="BM173" s="228" t="s">
        <v>203</v>
      </c>
    </row>
    <row r="174" spans="1:47" s="2" customFormat="1" ht="12">
      <c r="A174" s="38"/>
      <c r="B174" s="39"/>
      <c r="C174" s="40"/>
      <c r="D174" s="230" t="s">
        <v>135</v>
      </c>
      <c r="E174" s="40"/>
      <c r="F174" s="231" t="s">
        <v>204</v>
      </c>
      <c r="G174" s="40"/>
      <c r="H174" s="40"/>
      <c r="I174" s="232"/>
      <c r="J174" s="40"/>
      <c r="K174" s="40"/>
      <c r="L174" s="44"/>
      <c r="M174" s="233"/>
      <c r="N174" s="234"/>
      <c r="O174" s="91"/>
      <c r="P174" s="91"/>
      <c r="Q174" s="91"/>
      <c r="R174" s="91"/>
      <c r="S174" s="91"/>
      <c r="T174" s="91"/>
      <c r="U174" s="92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135</v>
      </c>
      <c r="AU174" s="17" t="s">
        <v>90</v>
      </c>
    </row>
    <row r="175" spans="1:51" s="13" customFormat="1" ht="12">
      <c r="A175" s="13"/>
      <c r="B175" s="235"/>
      <c r="C175" s="236"/>
      <c r="D175" s="230" t="s">
        <v>137</v>
      </c>
      <c r="E175" s="237" t="s">
        <v>1</v>
      </c>
      <c r="F175" s="238" t="s">
        <v>154</v>
      </c>
      <c r="G175" s="236"/>
      <c r="H175" s="237" t="s">
        <v>1</v>
      </c>
      <c r="I175" s="239"/>
      <c r="J175" s="236"/>
      <c r="K175" s="236"/>
      <c r="L175" s="240"/>
      <c r="M175" s="241"/>
      <c r="N175" s="242"/>
      <c r="O175" s="242"/>
      <c r="P175" s="242"/>
      <c r="Q175" s="242"/>
      <c r="R175" s="242"/>
      <c r="S175" s="242"/>
      <c r="T175" s="242"/>
      <c r="U175" s="24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137</v>
      </c>
      <c r="AU175" s="244" t="s">
        <v>90</v>
      </c>
      <c r="AV175" s="13" t="s">
        <v>88</v>
      </c>
      <c r="AW175" s="13" t="s">
        <v>36</v>
      </c>
      <c r="AX175" s="13" t="s">
        <v>80</v>
      </c>
      <c r="AY175" s="244" t="s">
        <v>126</v>
      </c>
    </row>
    <row r="176" spans="1:51" s="14" customFormat="1" ht="12">
      <c r="A176" s="14"/>
      <c r="B176" s="245"/>
      <c r="C176" s="246"/>
      <c r="D176" s="230" t="s">
        <v>137</v>
      </c>
      <c r="E176" s="247" t="s">
        <v>1</v>
      </c>
      <c r="F176" s="248" t="s">
        <v>205</v>
      </c>
      <c r="G176" s="246"/>
      <c r="H176" s="249">
        <v>3.44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3"/>
      <c r="U176" s="25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137</v>
      </c>
      <c r="AU176" s="255" t="s">
        <v>90</v>
      </c>
      <c r="AV176" s="14" t="s">
        <v>90</v>
      </c>
      <c r="AW176" s="14" t="s">
        <v>36</v>
      </c>
      <c r="AX176" s="14" t="s">
        <v>88</v>
      </c>
      <c r="AY176" s="255" t="s">
        <v>126</v>
      </c>
    </row>
    <row r="177" spans="1:65" s="2" customFormat="1" ht="24.15" customHeight="1">
      <c r="A177" s="38"/>
      <c r="B177" s="39"/>
      <c r="C177" s="217" t="s">
        <v>206</v>
      </c>
      <c r="D177" s="217" t="s">
        <v>128</v>
      </c>
      <c r="E177" s="218" t="s">
        <v>207</v>
      </c>
      <c r="F177" s="219" t="s">
        <v>208</v>
      </c>
      <c r="G177" s="220" t="s">
        <v>209</v>
      </c>
      <c r="H177" s="221">
        <v>22.17</v>
      </c>
      <c r="I177" s="222"/>
      <c r="J177" s="223">
        <f>ROUND(I177*H177,2)</f>
        <v>0</v>
      </c>
      <c r="K177" s="219" t="s">
        <v>132</v>
      </c>
      <c r="L177" s="44"/>
      <c r="M177" s="224" t="s">
        <v>1</v>
      </c>
      <c r="N177" s="225" t="s">
        <v>45</v>
      </c>
      <c r="O177" s="91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6">
        <f>S177*H177</f>
        <v>0</v>
      </c>
      <c r="U177" s="227" t="s">
        <v>1</v>
      </c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8" t="s">
        <v>133</v>
      </c>
      <c r="AT177" s="228" t="s">
        <v>128</v>
      </c>
      <c r="AU177" s="228" t="s">
        <v>90</v>
      </c>
      <c r="AY177" s="17" t="s">
        <v>126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7" t="s">
        <v>88</v>
      </c>
      <c r="BK177" s="229">
        <f>ROUND(I177*H177,2)</f>
        <v>0</v>
      </c>
      <c r="BL177" s="17" t="s">
        <v>133</v>
      </c>
      <c r="BM177" s="228" t="s">
        <v>210</v>
      </c>
    </row>
    <row r="178" spans="1:47" s="2" customFormat="1" ht="12">
      <c r="A178" s="38"/>
      <c r="B178" s="39"/>
      <c r="C178" s="40"/>
      <c r="D178" s="230" t="s">
        <v>135</v>
      </c>
      <c r="E178" s="40"/>
      <c r="F178" s="231" t="s">
        <v>211</v>
      </c>
      <c r="G178" s="40"/>
      <c r="H178" s="40"/>
      <c r="I178" s="232"/>
      <c r="J178" s="40"/>
      <c r="K178" s="40"/>
      <c r="L178" s="44"/>
      <c r="M178" s="233"/>
      <c r="N178" s="234"/>
      <c r="O178" s="91"/>
      <c r="P178" s="91"/>
      <c r="Q178" s="91"/>
      <c r="R178" s="91"/>
      <c r="S178" s="91"/>
      <c r="T178" s="91"/>
      <c r="U178" s="92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135</v>
      </c>
      <c r="AU178" s="17" t="s">
        <v>90</v>
      </c>
    </row>
    <row r="179" spans="1:51" s="13" customFormat="1" ht="12">
      <c r="A179" s="13"/>
      <c r="B179" s="235"/>
      <c r="C179" s="236"/>
      <c r="D179" s="230" t="s">
        <v>137</v>
      </c>
      <c r="E179" s="237" t="s">
        <v>1</v>
      </c>
      <c r="F179" s="238" t="s">
        <v>154</v>
      </c>
      <c r="G179" s="236"/>
      <c r="H179" s="237" t="s">
        <v>1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2"/>
      <c r="U179" s="24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137</v>
      </c>
      <c r="AU179" s="244" t="s">
        <v>90</v>
      </c>
      <c r="AV179" s="13" t="s">
        <v>88</v>
      </c>
      <c r="AW179" s="13" t="s">
        <v>36</v>
      </c>
      <c r="AX179" s="13" t="s">
        <v>80</v>
      </c>
      <c r="AY179" s="244" t="s">
        <v>126</v>
      </c>
    </row>
    <row r="180" spans="1:51" s="14" customFormat="1" ht="12">
      <c r="A180" s="14"/>
      <c r="B180" s="245"/>
      <c r="C180" s="246"/>
      <c r="D180" s="230" t="s">
        <v>137</v>
      </c>
      <c r="E180" s="247" t="s">
        <v>1</v>
      </c>
      <c r="F180" s="248" t="s">
        <v>212</v>
      </c>
      <c r="G180" s="246"/>
      <c r="H180" s="249">
        <v>22.17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3"/>
      <c r="U180" s="25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137</v>
      </c>
      <c r="AU180" s="255" t="s">
        <v>90</v>
      </c>
      <c r="AV180" s="14" t="s">
        <v>90</v>
      </c>
      <c r="AW180" s="14" t="s">
        <v>36</v>
      </c>
      <c r="AX180" s="14" t="s">
        <v>88</v>
      </c>
      <c r="AY180" s="255" t="s">
        <v>126</v>
      </c>
    </row>
    <row r="181" spans="1:65" s="2" customFormat="1" ht="24.15" customHeight="1">
      <c r="A181" s="38"/>
      <c r="B181" s="39"/>
      <c r="C181" s="217" t="s">
        <v>213</v>
      </c>
      <c r="D181" s="217" t="s">
        <v>128</v>
      </c>
      <c r="E181" s="218" t="s">
        <v>214</v>
      </c>
      <c r="F181" s="219" t="s">
        <v>215</v>
      </c>
      <c r="G181" s="220" t="s">
        <v>209</v>
      </c>
      <c r="H181" s="221">
        <v>29.2</v>
      </c>
      <c r="I181" s="222"/>
      <c r="J181" s="223">
        <f>ROUND(I181*H181,2)</f>
        <v>0</v>
      </c>
      <c r="K181" s="219" t="s">
        <v>132</v>
      </c>
      <c r="L181" s="44"/>
      <c r="M181" s="224" t="s">
        <v>1</v>
      </c>
      <c r="N181" s="225" t="s">
        <v>45</v>
      </c>
      <c r="O181" s="91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6">
        <f>S181*H181</f>
        <v>0</v>
      </c>
      <c r="U181" s="227" t="s">
        <v>1</v>
      </c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8" t="s">
        <v>133</v>
      </c>
      <c r="AT181" s="228" t="s">
        <v>128</v>
      </c>
      <c r="AU181" s="228" t="s">
        <v>90</v>
      </c>
      <c r="AY181" s="17" t="s">
        <v>126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7" t="s">
        <v>88</v>
      </c>
      <c r="BK181" s="229">
        <f>ROUND(I181*H181,2)</f>
        <v>0</v>
      </c>
      <c r="BL181" s="17" t="s">
        <v>133</v>
      </c>
      <c r="BM181" s="228" t="s">
        <v>216</v>
      </c>
    </row>
    <row r="182" spans="1:47" s="2" customFormat="1" ht="12">
      <c r="A182" s="38"/>
      <c r="B182" s="39"/>
      <c r="C182" s="40"/>
      <c r="D182" s="230" t="s">
        <v>135</v>
      </c>
      <c r="E182" s="40"/>
      <c r="F182" s="231" t="s">
        <v>217</v>
      </c>
      <c r="G182" s="40"/>
      <c r="H182" s="40"/>
      <c r="I182" s="232"/>
      <c r="J182" s="40"/>
      <c r="K182" s="40"/>
      <c r="L182" s="44"/>
      <c r="M182" s="233"/>
      <c r="N182" s="234"/>
      <c r="O182" s="91"/>
      <c r="P182" s="91"/>
      <c r="Q182" s="91"/>
      <c r="R182" s="91"/>
      <c r="S182" s="91"/>
      <c r="T182" s="91"/>
      <c r="U182" s="92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135</v>
      </c>
      <c r="AU182" s="17" t="s">
        <v>90</v>
      </c>
    </row>
    <row r="183" spans="1:51" s="13" customFormat="1" ht="12">
      <c r="A183" s="13"/>
      <c r="B183" s="235"/>
      <c r="C183" s="236"/>
      <c r="D183" s="230" t="s">
        <v>137</v>
      </c>
      <c r="E183" s="237" t="s">
        <v>1</v>
      </c>
      <c r="F183" s="238" t="s">
        <v>154</v>
      </c>
      <c r="G183" s="236"/>
      <c r="H183" s="237" t="s">
        <v>1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2"/>
      <c r="U183" s="24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137</v>
      </c>
      <c r="AU183" s="244" t="s">
        <v>90</v>
      </c>
      <c r="AV183" s="13" t="s">
        <v>88</v>
      </c>
      <c r="AW183" s="13" t="s">
        <v>36</v>
      </c>
      <c r="AX183" s="13" t="s">
        <v>80</v>
      </c>
      <c r="AY183" s="244" t="s">
        <v>126</v>
      </c>
    </row>
    <row r="184" spans="1:51" s="14" customFormat="1" ht="12">
      <c r="A184" s="14"/>
      <c r="B184" s="245"/>
      <c r="C184" s="246"/>
      <c r="D184" s="230" t="s">
        <v>137</v>
      </c>
      <c r="E184" s="247" t="s">
        <v>1</v>
      </c>
      <c r="F184" s="248" t="s">
        <v>218</v>
      </c>
      <c r="G184" s="246"/>
      <c r="H184" s="249">
        <v>29.2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3"/>
      <c r="U184" s="25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137</v>
      </c>
      <c r="AU184" s="255" t="s">
        <v>90</v>
      </c>
      <c r="AV184" s="14" t="s">
        <v>90</v>
      </c>
      <c r="AW184" s="14" t="s">
        <v>36</v>
      </c>
      <c r="AX184" s="14" t="s">
        <v>88</v>
      </c>
      <c r="AY184" s="255" t="s">
        <v>126</v>
      </c>
    </row>
    <row r="185" spans="1:65" s="2" customFormat="1" ht="24.15" customHeight="1">
      <c r="A185" s="38"/>
      <c r="B185" s="39"/>
      <c r="C185" s="217" t="s">
        <v>146</v>
      </c>
      <c r="D185" s="217" t="s">
        <v>128</v>
      </c>
      <c r="E185" s="218" t="s">
        <v>219</v>
      </c>
      <c r="F185" s="219" t="s">
        <v>220</v>
      </c>
      <c r="G185" s="220" t="s">
        <v>209</v>
      </c>
      <c r="H185" s="221">
        <v>4.2</v>
      </c>
      <c r="I185" s="222"/>
      <c r="J185" s="223">
        <f>ROUND(I185*H185,2)</f>
        <v>0</v>
      </c>
      <c r="K185" s="219" t="s">
        <v>132</v>
      </c>
      <c r="L185" s="44"/>
      <c r="M185" s="224" t="s">
        <v>1</v>
      </c>
      <c r="N185" s="225" t="s">
        <v>45</v>
      </c>
      <c r="O185" s="91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6">
        <f>S185*H185</f>
        <v>0</v>
      </c>
      <c r="U185" s="227" t="s">
        <v>1</v>
      </c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8" t="s">
        <v>133</v>
      </c>
      <c r="AT185" s="228" t="s">
        <v>128</v>
      </c>
      <c r="AU185" s="228" t="s">
        <v>90</v>
      </c>
      <c r="AY185" s="17" t="s">
        <v>126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7" t="s">
        <v>88</v>
      </c>
      <c r="BK185" s="229">
        <f>ROUND(I185*H185,2)</f>
        <v>0</v>
      </c>
      <c r="BL185" s="17" t="s">
        <v>133</v>
      </c>
      <c r="BM185" s="228" t="s">
        <v>221</v>
      </c>
    </row>
    <row r="186" spans="1:47" s="2" customFormat="1" ht="12">
      <c r="A186" s="38"/>
      <c r="B186" s="39"/>
      <c r="C186" s="40"/>
      <c r="D186" s="230" t="s">
        <v>135</v>
      </c>
      <c r="E186" s="40"/>
      <c r="F186" s="231" t="s">
        <v>222</v>
      </c>
      <c r="G186" s="40"/>
      <c r="H186" s="40"/>
      <c r="I186" s="232"/>
      <c r="J186" s="40"/>
      <c r="K186" s="40"/>
      <c r="L186" s="44"/>
      <c r="M186" s="233"/>
      <c r="N186" s="234"/>
      <c r="O186" s="91"/>
      <c r="P186" s="91"/>
      <c r="Q186" s="91"/>
      <c r="R186" s="91"/>
      <c r="S186" s="91"/>
      <c r="T186" s="91"/>
      <c r="U186" s="92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135</v>
      </c>
      <c r="AU186" s="17" t="s">
        <v>90</v>
      </c>
    </row>
    <row r="187" spans="1:51" s="13" customFormat="1" ht="12">
      <c r="A187" s="13"/>
      <c r="B187" s="235"/>
      <c r="C187" s="236"/>
      <c r="D187" s="230" t="s">
        <v>137</v>
      </c>
      <c r="E187" s="237" t="s">
        <v>1</v>
      </c>
      <c r="F187" s="238" t="s">
        <v>154</v>
      </c>
      <c r="G187" s="236"/>
      <c r="H187" s="237" t="s">
        <v>1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2"/>
      <c r="U187" s="24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137</v>
      </c>
      <c r="AU187" s="244" t="s">
        <v>90</v>
      </c>
      <c r="AV187" s="13" t="s">
        <v>88</v>
      </c>
      <c r="AW187" s="13" t="s">
        <v>36</v>
      </c>
      <c r="AX187" s="13" t="s">
        <v>80</v>
      </c>
      <c r="AY187" s="244" t="s">
        <v>126</v>
      </c>
    </row>
    <row r="188" spans="1:51" s="14" customFormat="1" ht="12">
      <c r="A188" s="14"/>
      <c r="B188" s="245"/>
      <c r="C188" s="246"/>
      <c r="D188" s="230" t="s">
        <v>137</v>
      </c>
      <c r="E188" s="247" t="s">
        <v>1</v>
      </c>
      <c r="F188" s="248" t="s">
        <v>223</v>
      </c>
      <c r="G188" s="246"/>
      <c r="H188" s="249">
        <v>4.2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3"/>
      <c r="U188" s="25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137</v>
      </c>
      <c r="AU188" s="255" t="s">
        <v>90</v>
      </c>
      <c r="AV188" s="14" t="s">
        <v>90</v>
      </c>
      <c r="AW188" s="14" t="s">
        <v>36</v>
      </c>
      <c r="AX188" s="14" t="s">
        <v>88</v>
      </c>
      <c r="AY188" s="255" t="s">
        <v>126</v>
      </c>
    </row>
    <row r="189" spans="1:65" s="2" customFormat="1" ht="24.15" customHeight="1">
      <c r="A189" s="38"/>
      <c r="B189" s="39"/>
      <c r="C189" s="217" t="s">
        <v>224</v>
      </c>
      <c r="D189" s="217" t="s">
        <v>128</v>
      </c>
      <c r="E189" s="218" t="s">
        <v>225</v>
      </c>
      <c r="F189" s="219" t="s">
        <v>226</v>
      </c>
      <c r="G189" s="220" t="s">
        <v>209</v>
      </c>
      <c r="H189" s="221">
        <v>8.5</v>
      </c>
      <c r="I189" s="222"/>
      <c r="J189" s="223">
        <f>ROUND(I189*H189,2)</f>
        <v>0</v>
      </c>
      <c r="K189" s="219" t="s">
        <v>132</v>
      </c>
      <c r="L189" s="44"/>
      <c r="M189" s="224" t="s">
        <v>1</v>
      </c>
      <c r="N189" s="225" t="s">
        <v>45</v>
      </c>
      <c r="O189" s="91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6">
        <f>S189*H189</f>
        <v>0</v>
      </c>
      <c r="U189" s="227" t="s">
        <v>1</v>
      </c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8" t="s">
        <v>133</v>
      </c>
      <c r="AT189" s="228" t="s">
        <v>128</v>
      </c>
      <c r="AU189" s="228" t="s">
        <v>90</v>
      </c>
      <c r="AY189" s="17" t="s">
        <v>126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7" t="s">
        <v>88</v>
      </c>
      <c r="BK189" s="229">
        <f>ROUND(I189*H189,2)</f>
        <v>0</v>
      </c>
      <c r="BL189" s="17" t="s">
        <v>133</v>
      </c>
      <c r="BM189" s="228" t="s">
        <v>227</v>
      </c>
    </row>
    <row r="190" spans="1:47" s="2" customFormat="1" ht="12">
      <c r="A190" s="38"/>
      <c r="B190" s="39"/>
      <c r="C190" s="40"/>
      <c r="D190" s="230" t="s">
        <v>135</v>
      </c>
      <c r="E190" s="40"/>
      <c r="F190" s="231" t="s">
        <v>228</v>
      </c>
      <c r="G190" s="40"/>
      <c r="H190" s="40"/>
      <c r="I190" s="232"/>
      <c r="J190" s="40"/>
      <c r="K190" s="40"/>
      <c r="L190" s="44"/>
      <c r="M190" s="233"/>
      <c r="N190" s="234"/>
      <c r="O190" s="91"/>
      <c r="P190" s="91"/>
      <c r="Q190" s="91"/>
      <c r="R190" s="91"/>
      <c r="S190" s="91"/>
      <c r="T190" s="91"/>
      <c r="U190" s="92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135</v>
      </c>
      <c r="AU190" s="17" t="s">
        <v>90</v>
      </c>
    </row>
    <row r="191" spans="1:51" s="13" customFormat="1" ht="12">
      <c r="A191" s="13"/>
      <c r="B191" s="235"/>
      <c r="C191" s="236"/>
      <c r="D191" s="230" t="s">
        <v>137</v>
      </c>
      <c r="E191" s="237" t="s">
        <v>1</v>
      </c>
      <c r="F191" s="238" t="s">
        <v>154</v>
      </c>
      <c r="G191" s="236"/>
      <c r="H191" s="237" t="s">
        <v>1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2"/>
      <c r="U191" s="24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137</v>
      </c>
      <c r="AU191" s="244" t="s">
        <v>90</v>
      </c>
      <c r="AV191" s="13" t="s">
        <v>88</v>
      </c>
      <c r="AW191" s="13" t="s">
        <v>36</v>
      </c>
      <c r="AX191" s="13" t="s">
        <v>80</v>
      </c>
      <c r="AY191" s="244" t="s">
        <v>126</v>
      </c>
    </row>
    <row r="192" spans="1:51" s="14" customFormat="1" ht="12">
      <c r="A192" s="14"/>
      <c r="B192" s="245"/>
      <c r="C192" s="246"/>
      <c r="D192" s="230" t="s">
        <v>137</v>
      </c>
      <c r="E192" s="247" t="s">
        <v>1</v>
      </c>
      <c r="F192" s="248" t="s">
        <v>229</v>
      </c>
      <c r="G192" s="246"/>
      <c r="H192" s="249">
        <v>8.5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3"/>
      <c r="U192" s="25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137</v>
      </c>
      <c r="AU192" s="255" t="s">
        <v>90</v>
      </c>
      <c r="AV192" s="14" t="s">
        <v>90</v>
      </c>
      <c r="AW192" s="14" t="s">
        <v>36</v>
      </c>
      <c r="AX192" s="14" t="s">
        <v>88</v>
      </c>
      <c r="AY192" s="255" t="s">
        <v>126</v>
      </c>
    </row>
    <row r="193" spans="1:65" s="2" customFormat="1" ht="16.5" customHeight="1">
      <c r="A193" s="38"/>
      <c r="B193" s="39"/>
      <c r="C193" s="268" t="s">
        <v>8</v>
      </c>
      <c r="D193" s="268" t="s">
        <v>230</v>
      </c>
      <c r="E193" s="269" t="s">
        <v>231</v>
      </c>
      <c r="F193" s="270" t="s">
        <v>232</v>
      </c>
      <c r="G193" s="271" t="s">
        <v>167</v>
      </c>
      <c r="H193" s="272">
        <v>2.286</v>
      </c>
      <c r="I193" s="273"/>
      <c r="J193" s="274">
        <f>ROUND(I193*H193,2)</f>
        <v>0</v>
      </c>
      <c r="K193" s="270" t="s">
        <v>132</v>
      </c>
      <c r="L193" s="275"/>
      <c r="M193" s="276" t="s">
        <v>1</v>
      </c>
      <c r="N193" s="277" t="s">
        <v>45</v>
      </c>
      <c r="O193" s="91"/>
      <c r="P193" s="226">
        <f>O193*H193</f>
        <v>0</v>
      </c>
      <c r="Q193" s="226">
        <v>1</v>
      </c>
      <c r="R193" s="226">
        <f>Q193*H193</f>
        <v>2.286</v>
      </c>
      <c r="S193" s="226">
        <v>0</v>
      </c>
      <c r="T193" s="226">
        <f>S193*H193</f>
        <v>0</v>
      </c>
      <c r="U193" s="227" t="s">
        <v>1</v>
      </c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8" t="s">
        <v>188</v>
      </c>
      <c r="AT193" s="228" t="s">
        <v>230</v>
      </c>
      <c r="AU193" s="228" t="s">
        <v>90</v>
      </c>
      <c r="AY193" s="17" t="s">
        <v>126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7" t="s">
        <v>88</v>
      </c>
      <c r="BK193" s="229">
        <f>ROUND(I193*H193,2)</f>
        <v>0</v>
      </c>
      <c r="BL193" s="17" t="s">
        <v>133</v>
      </c>
      <c r="BM193" s="228" t="s">
        <v>233</v>
      </c>
    </row>
    <row r="194" spans="1:47" s="2" customFormat="1" ht="12">
      <c r="A194" s="38"/>
      <c r="B194" s="39"/>
      <c r="C194" s="40"/>
      <c r="D194" s="230" t="s">
        <v>135</v>
      </c>
      <c r="E194" s="40"/>
      <c r="F194" s="231" t="s">
        <v>232</v>
      </c>
      <c r="G194" s="40"/>
      <c r="H194" s="40"/>
      <c r="I194" s="232"/>
      <c r="J194" s="40"/>
      <c r="K194" s="40"/>
      <c r="L194" s="44"/>
      <c r="M194" s="233"/>
      <c r="N194" s="234"/>
      <c r="O194" s="91"/>
      <c r="P194" s="91"/>
      <c r="Q194" s="91"/>
      <c r="R194" s="91"/>
      <c r="S194" s="91"/>
      <c r="T194" s="91"/>
      <c r="U194" s="92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135</v>
      </c>
      <c r="AU194" s="17" t="s">
        <v>90</v>
      </c>
    </row>
    <row r="195" spans="1:51" s="13" customFormat="1" ht="12">
      <c r="A195" s="13"/>
      <c r="B195" s="235"/>
      <c r="C195" s="236"/>
      <c r="D195" s="230" t="s">
        <v>137</v>
      </c>
      <c r="E195" s="237" t="s">
        <v>1</v>
      </c>
      <c r="F195" s="238" t="s">
        <v>234</v>
      </c>
      <c r="G195" s="236"/>
      <c r="H195" s="237" t="s">
        <v>1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2"/>
      <c r="U195" s="24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137</v>
      </c>
      <c r="AU195" s="244" t="s">
        <v>90</v>
      </c>
      <c r="AV195" s="13" t="s">
        <v>88</v>
      </c>
      <c r="AW195" s="13" t="s">
        <v>36</v>
      </c>
      <c r="AX195" s="13" t="s">
        <v>80</v>
      </c>
      <c r="AY195" s="244" t="s">
        <v>126</v>
      </c>
    </row>
    <row r="196" spans="1:51" s="14" customFormat="1" ht="12">
      <c r="A196" s="14"/>
      <c r="B196" s="245"/>
      <c r="C196" s="246"/>
      <c r="D196" s="230" t="s">
        <v>137</v>
      </c>
      <c r="E196" s="247" t="s">
        <v>1</v>
      </c>
      <c r="F196" s="248" t="s">
        <v>235</v>
      </c>
      <c r="G196" s="246"/>
      <c r="H196" s="249">
        <v>2.286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3"/>
      <c r="U196" s="25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137</v>
      </c>
      <c r="AU196" s="255" t="s">
        <v>90</v>
      </c>
      <c r="AV196" s="14" t="s">
        <v>90</v>
      </c>
      <c r="AW196" s="14" t="s">
        <v>36</v>
      </c>
      <c r="AX196" s="14" t="s">
        <v>88</v>
      </c>
      <c r="AY196" s="255" t="s">
        <v>126</v>
      </c>
    </row>
    <row r="197" spans="1:65" s="2" customFormat="1" ht="24.15" customHeight="1">
      <c r="A197" s="38"/>
      <c r="B197" s="39"/>
      <c r="C197" s="217" t="s">
        <v>236</v>
      </c>
      <c r="D197" s="217" t="s">
        <v>128</v>
      </c>
      <c r="E197" s="218" t="s">
        <v>237</v>
      </c>
      <c r="F197" s="219" t="s">
        <v>238</v>
      </c>
      <c r="G197" s="220" t="s">
        <v>209</v>
      </c>
      <c r="H197" s="221">
        <v>4.2</v>
      </c>
      <c r="I197" s="222"/>
      <c r="J197" s="223">
        <f>ROUND(I197*H197,2)</f>
        <v>0</v>
      </c>
      <c r="K197" s="219" t="s">
        <v>132</v>
      </c>
      <c r="L197" s="44"/>
      <c r="M197" s="224" t="s">
        <v>1</v>
      </c>
      <c r="N197" s="225" t="s">
        <v>45</v>
      </c>
      <c r="O197" s="91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6">
        <f>S197*H197</f>
        <v>0</v>
      </c>
      <c r="U197" s="227" t="s">
        <v>1</v>
      </c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8" t="s">
        <v>133</v>
      </c>
      <c r="AT197" s="228" t="s">
        <v>128</v>
      </c>
      <c r="AU197" s="228" t="s">
        <v>90</v>
      </c>
      <c r="AY197" s="17" t="s">
        <v>126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7" t="s">
        <v>88</v>
      </c>
      <c r="BK197" s="229">
        <f>ROUND(I197*H197,2)</f>
        <v>0</v>
      </c>
      <c r="BL197" s="17" t="s">
        <v>133</v>
      </c>
      <c r="BM197" s="228" t="s">
        <v>239</v>
      </c>
    </row>
    <row r="198" spans="1:47" s="2" customFormat="1" ht="12">
      <c r="A198" s="38"/>
      <c r="B198" s="39"/>
      <c r="C198" s="40"/>
      <c r="D198" s="230" t="s">
        <v>135</v>
      </c>
      <c r="E198" s="40"/>
      <c r="F198" s="231" t="s">
        <v>240</v>
      </c>
      <c r="G198" s="40"/>
      <c r="H198" s="40"/>
      <c r="I198" s="232"/>
      <c r="J198" s="40"/>
      <c r="K198" s="40"/>
      <c r="L198" s="44"/>
      <c r="M198" s="233"/>
      <c r="N198" s="234"/>
      <c r="O198" s="91"/>
      <c r="P198" s="91"/>
      <c r="Q198" s="91"/>
      <c r="R198" s="91"/>
      <c r="S198" s="91"/>
      <c r="T198" s="91"/>
      <c r="U198" s="92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135</v>
      </c>
      <c r="AU198" s="17" t="s">
        <v>90</v>
      </c>
    </row>
    <row r="199" spans="1:51" s="13" customFormat="1" ht="12">
      <c r="A199" s="13"/>
      <c r="B199" s="235"/>
      <c r="C199" s="236"/>
      <c r="D199" s="230" t="s">
        <v>137</v>
      </c>
      <c r="E199" s="237" t="s">
        <v>1</v>
      </c>
      <c r="F199" s="238" t="s">
        <v>154</v>
      </c>
      <c r="G199" s="236"/>
      <c r="H199" s="237" t="s">
        <v>1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2"/>
      <c r="U199" s="24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137</v>
      </c>
      <c r="AU199" s="244" t="s">
        <v>90</v>
      </c>
      <c r="AV199" s="13" t="s">
        <v>88</v>
      </c>
      <c r="AW199" s="13" t="s">
        <v>36</v>
      </c>
      <c r="AX199" s="13" t="s">
        <v>80</v>
      </c>
      <c r="AY199" s="244" t="s">
        <v>126</v>
      </c>
    </row>
    <row r="200" spans="1:51" s="14" customFormat="1" ht="12">
      <c r="A200" s="14"/>
      <c r="B200" s="245"/>
      <c r="C200" s="246"/>
      <c r="D200" s="230" t="s">
        <v>137</v>
      </c>
      <c r="E200" s="247" t="s">
        <v>1</v>
      </c>
      <c r="F200" s="248" t="s">
        <v>223</v>
      </c>
      <c r="G200" s="246"/>
      <c r="H200" s="249">
        <v>4.2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3"/>
      <c r="U200" s="25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137</v>
      </c>
      <c r="AU200" s="255" t="s">
        <v>90</v>
      </c>
      <c r="AV200" s="14" t="s">
        <v>90</v>
      </c>
      <c r="AW200" s="14" t="s">
        <v>36</v>
      </c>
      <c r="AX200" s="14" t="s">
        <v>88</v>
      </c>
      <c r="AY200" s="255" t="s">
        <v>126</v>
      </c>
    </row>
    <row r="201" spans="1:65" s="2" customFormat="1" ht="16.5" customHeight="1">
      <c r="A201" s="38"/>
      <c r="B201" s="39"/>
      <c r="C201" s="268" t="s">
        <v>241</v>
      </c>
      <c r="D201" s="268" t="s">
        <v>230</v>
      </c>
      <c r="E201" s="269" t="s">
        <v>242</v>
      </c>
      <c r="F201" s="270" t="s">
        <v>243</v>
      </c>
      <c r="G201" s="271" t="s">
        <v>244</v>
      </c>
      <c r="H201" s="272">
        <v>0.084</v>
      </c>
      <c r="I201" s="273"/>
      <c r="J201" s="274">
        <f>ROUND(I201*H201,2)</f>
        <v>0</v>
      </c>
      <c r="K201" s="270" t="s">
        <v>132</v>
      </c>
      <c r="L201" s="275"/>
      <c r="M201" s="276" t="s">
        <v>1</v>
      </c>
      <c r="N201" s="277" t="s">
        <v>45</v>
      </c>
      <c r="O201" s="91"/>
      <c r="P201" s="226">
        <f>O201*H201</f>
        <v>0</v>
      </c>
      <c r="Q201" s="226">
        <v>0.001</v>
      </c>
      <c r="R201" s="226">
        <f>Q201*H201</f>
        <v>8.400000000000001E-05</v>
      </c>
      <c r="S201" s="226">
        <v>0</v>
      </c>
      <c r="T201" s="226">
        <f>S201*H201</f>
        <v>0</v>
      </c>
      <c r="U201" s="227" t="s">
        <v>1</v>
      </c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8" t="s">
        <v>188</v>
      </c>
      <c r="AT201" s="228" t="s">
        <v>230</v>
      </c>
      <c r="AU201" s="228" t="s">
        <v>90</v>
      </c>
      <c r="AY201" s="17" t="s">
        <v>126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7" t="s">
        <v>88</v>
      </c>
      <c r="BK201" s="229">
        <f>ROUND(I201*H201,2)</f>
        <v>0</v>
      </c>
      <c r="BL201" s="17" t="s">
        <v>133</v>
      </c>
      <c r="BM201" s="228" t="s">
        <v>245</v>
      </c>
    </row>
    <row r="202" spans="1:47" s="2" customFormat="1" ht="12">
      <c r="A202" s="38"/>
      <c r="B202" s="39"/>
      <c r="C202" s="40"/>
      <c r="D202" s="230" t="s">
        <v>135</v>
      </c>
      <c r="E202" s="40"/>
      <c r="F202" s="231" t="s">
        <v>243</v>
      </c>
      <c r="G202" s="40"/>
      <c r="H202" s="40"/>
      <c r="I202" s="232"/>
      <c r="J202" s="40"/>
      <c r="K202" s="40"/>
      <c r="L202" s="44"/>
      <c r="M202" s="233"/>
      <c r="N202" s="234"/>
      <c r="O202" s="91"/>
      <c r="P202" s="91"/>
      <c r="Q202" s="91"/>
      <c r="R202" s="91"/>
      <c r="S202" s="91"/>
      <c r="T202" s="91"/>
      <c r="U202" s="92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135</v>
      </c>
      <c r="AU202" s="17" t="s">
        <v>90</v>
      </c>
    </row>
    <row r="203" spans="1:51" s="14" customFormat="1" ht="12">
      <c r="A203" s="14"/>
      <c r="B203" s="245"/>
      <c r="C203" s="246"/>
      <c r="D203" s="230" t="s">
        <v>137</v>
      </c>
      <c r="E203" s="246"/>
      <c r="F203" s="248" t="s">
        <v>246</v>
      </c>
      <c r="G203" s="246"/>
      <c r="H203" s="249">
        <v>0.084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3"/>
      <c r="U203" s="25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137</v>
      </c>
      <c r="AU203" s="255" t="s">
        <v>90</v>
      </c>
      <c r="AV203" s="14" t="s">
        <v>90</v>
      </c>
      <c r="AW203" s="14" t="s">
        <v>4</v>
      </c>
      <c r="AX203" s="14" t="s">
        <v>88</v>
      </c>
      <c r="AY203" s="255" t="s">
        <v>126</v>
      </c>
    </row>
    <row r="204" spans="1:65" s="2" customFormat="1" ht="24.15" customHeight="1">
      <c r="A204" s="38"/>
      <c r="B204" s="39"/>
      <c r="C204" s="217" t="s">
        <v>247</v>
      </c>
      <c r="D204" s="217" t="s">
        <v>128</v>
      </c>
      <c r="E204" s="218" t="s">
        <v>248</v>
      </c>
      <c r="F204" s="219" t="s">
        <v>249</v>
      </c>
      <c r="G204" s="220" t="s">
        <v>209</v>
      </c>
      <c r="H204" s="221">
        <v>8.5</v>
      </c>
      <c r="I204" s="222"/>
      <c r="J204" s="223">
        <f>ROUND(I204*H204,2)</f>
        <v>0</v>
      </c>
      <c r="K204" s="219" t="s">
        <v>132</v>
      </c>
      <c r="L204" s="44"/>
      <c r="M204" s="224" t="s">
        <v>1</v>
      </c>
      <c r="N204" s="225" t="s">
        <v>45</v>
      </c>
      <c r="O204" s="91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6">
        <f>S204*H204</f>
        <v>0</v>
      </c>
      <c r="U204" s="227" t="s">
        <v>1</v>
      </c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8" t="s">
        <v>133</v>
      </c>
      <c r="AT204" s="228" t="s">
        <v>128</v>
      </c>
      <c r="AU204" s="228" t="s">
        <v>90</v>
      </c>
      <c r="AY204" s="17" t="s">
        <v>126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7" t="s">
        <v>88</v>
      </c>
      <c r="BK204" s="229">
        <f>ROUND(I204*H204,2)</f>
        <v>0</v>
      </c>
      <c r="BL204" s="17" t="s">
        <v>133</v>
      </c>
      <c r="BM204" s="228" t="s">
        <v>250</v>
      </c>
    </row>
    <row r="205" spans="1:47" s="2" customFormat="1" ht="12">
      <c r="A205" s="38"/>
      <c r="B205" s="39"/>
      <c r="C205" s="40"/>
      <c r="D205" s="230" t="s">
        <v>135</v>
      </c>
      <c r="E205" s="40"/>
      <c r="F205" s="231" t="s">
        <v>251</v>
      </c>
      <c r="G205" s="40"/>
      <c r="H205" s="40"/>
      <c r="I205" s="232"/>
      <c r="J205" s="40"/>
      <c r="K205" s="40"/>
      <c r="L205" s="44"/>
      <c r="M205" s="233"/>
      <c r="N205" s="234"/>
      <c r="O205" s="91"/>
      <c r="P205" s="91"/>
      <c r="Q205" s="91"/>
      <c r="R205" s="91"/>
      <c r="S205" s="91"/>
      <c r="T205" s="91"/>
      <c r="U205" s="92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135</v>
      </c>
      <c r="AU205" s="17" t="s">
        <v>90</v>
      </c>
    </row>
    <row r="206" spans="1:51" s="13" customFormat="1" ht="12">
      <c r="A206" s="13"/>
      <c r="B206" s="235"/>
      <c r="C206" s="236"/>
      <c r="D206" s="230" t="s">
        <v>137</v>
      </c>
      <c r="E206" s="237" t="s">
        <v>1</v>
      </c>
      <c r="F206" s="238" t="s">
        <v>154</v>
      </c>
      <c r="G206" s="236"/>
      <c r="H206" s="237" t="s">
        <v>1</v>
      </c>
      <c r="I206" s="239"/>
      <c r="J206" s="236"/>
      <c r="K206" s="236"/>
      <c r="L206" s="240"/>
      <c r="M206" s="241"/>
      <c r="N206" s="242"/>
      <c r="O206" s="242"/>
      <c r="P206" s="242"/>
      <c r="Q206" s="242"/>
      <c r="R206" s="242"/>
      <c r="S206" s="242"/>
      <c r="T206" s="242"/>
      <c r="U206" s="24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137</v>
      </c>
      <c r="AU206" s="244" t="s">
        <v>90</v>
      </c>
      <c r="AV206" s="13" t="s">
        <v>88</v>
      </c>
      <c r="AW206" s="13" t="s">
        <v>36</v>
      </c>
      <c r="AX206" s="13" t="s">
        <v>80</v>
      </c>
      <c r="AY206" s="244" t="s">
        <v>126</v>
      </c>
    </row>
    <row r="207" spans="1:51" s="14" customFormat="1" ht="12">
      <c r="A207" s="14"/>
      <c r="B207" s="245"/>
      <c r="C207" s="246"/>
      <c r="D207" s="230" t="s">
        <v>137</v>
      </c>
      <c r="E207" s="247" t="s">
        <v>1</v>
      </c>
      <c r="F207" s="248" t="s">
        <v>229</v>
      </c>
      <c r="G207" s="246"/>
      <c r="H207" s="249">
        <v>8.5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3"/>
      <c r="U207" s="25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137</v>
      </c>
      <c r="AU207" s="255" t="s">
        <v>90</v>
      </c>
      <c r="AV207" s="14" t="s">
        <v>90</v>
      </c>
      <c r="AW207" s="14" t="s">
        <v>36</v>
      </c>
      <c r="AX207" s="14" t="s">
        <v>88</v>
      </c>
      <c r="AY207" s="255" t="s">
        <v>126</v>
      </c>
    </row>
    <row r="208" spans="1:65" s="2" customFormat="1" ht="16.5" customHeight="1">
      <c r="A208" s="38"/>
      <c r="B208" s="39"/>
      <c r="C208" s="268" t="s">
        <v>252</v>
      </c>
      <c r="D208" s="268" t="s">
        <v>230</v>
      </c>
      <c r="E208" s="269" t="s">
        <v>253</v>
      </c>
      <c r="F208" s="270" t="s">
        <v>254</v>
      </c>
      <c r="G208" s="271" t="s">
        <v>244</v>
      </c>
      <c r="H208" s="272">
        <v>0.17</v>
      </c>
      <c r="I208" s="273"/>
      <c r="J208" s="274">
        <f>ROUND(I208*H208,2)</f>
        <v>0</v>
      </c>
      <c r="K208" s="270" t="s">
        <v>132</v>
      </c>
      <c r="L208" s="275"/>
      <c r="M208" s="276" t="s">
        <v>1</v>
      </c>
      <c r="N208" s="277" t="s">
        <v>45</v>
      </c>
      <c r="O208" s="91"/>
      <c r="P208" s="226">
        <f>O208*H208</f>
        <v>0</v>
      </c>
      <c r="Q208" s="226">
        <v>0.001</v>
      </c>
      <c r="R208" s="226">
        <f>Q208*H208</f>
        <v>0.00017</v>
      </c>
      <c r="S208" s="226">
        <v>0</v>
      </c>
      <c r="T208" s="226">
        <f>S208*H208</f>
        <v>0</v>
      </c>
      <c r="U208" s="227" t="s">
        <v>1</v>
      </c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8" t="s">
        <v>188</v>
      </c>
      <c r="AT208" s="228" t="s">
        <v>230</v>
      </c>
      <c r="AU208" s="228" t="s">
        <v>90</v>
      </c>
      <c r="AY208" s="17" t="s">
        <v>126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7" t="s">
        <v>88</v>
      </c>
      <c r="BK208" s="229">
        <f>ROUND(I208*H208,2)</f>
        <v>0</v>
      </c>
      <c r="BL208" s="17" t="s">
        <v>133</v>
      </c>
      <c r="BM208" s="228" t="s">
        <v>255</v>
      </c>
    </row>
    <row r="209" spans="1:47" s="2" customFormat="1" ht="12">
      <c r="A209" s="38"/>
      <c r="B209" s="39"/>
      <c r="C209" s="40"/>
      <c r="D209" s="230" t="s">
        <v>135</v>
      </c>
      <c r="E209" s="40"/>
      <c r="F209" s="231" t="s">
        <v>254</v>
      </c>
      <c r="G209" s="40"/>
      <c r="H209" s="40"/>
      <c r="I209" s="232"/>
      <c r="J209" s="40"/>
      <c r="K209" s="40"/>
      <c r="L209" s="44"/>
      <c r="M209" s="233"/>
      <c r="N209" s="234"/>
      <c r="O209" s="91"/>
      <c r="P209" s="91"/>
      <c r="Q209" s="91"/>
      <c r="R209" s="91"/>
      <c r="S209" s="91"/>
      <c r="T209" s="91"/>
      <c r="U209" s="92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135</v>
      </c>
      <c r="AU209" s="17" t="s">
        <v>90</v>
      </c>
    </row>
    <row r="210" spans="1:51" s="14" customFormat="1" ht="12">
      <c r="A210" s="14"/>
      <c r="B210" s="245"/>
      <c r="C210" s="246"/>
      <c r="D210" s="230" t="s">
        <v>137</v>
      </c>
      <c r="E210" s="246"/>
      <c r="F210" s="248" t="s">
        <v>256</v>
      </c>
      <c r="G210" s="246"/>
      <c r="H210" s="249">
        <v>0.17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3"/>
      <c r="U210" s="25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137</v>
      </c>
      <c r="AU210" s="255" t="s">
        <v>90</v>
      </c>
      <c r="AV210" s="14" t="s">
        <v>90</v>
      </c>
      <c r="AW210" s="14" t="s">
        <v>4</v>
      </c>
      <c r="AX210" s="14" t="s">
        <v>88</v>
      </c>
      <c r="AY210" s="255" t="s">
        <v>126</v>
      </c>
    </row>
    <row r="211" spans="1:63" s="12" customFormat="1" ht="22.8" customHeight="1">
      <c r="A211" s="12"/>
      <c r="B211" s="201"/>
      <c r="C211" s="202"/>
      <c r="D211" s="203" t="s">
        <v>79</v>
      </c>
      <c r="E211" s="215" t="s">
        <v>147</v>
      </c>
      <c r="F211" s="215" t="s">
        <v>257</v>
      </c>
      <c r="G211" s="202"/>
      <c r="H211" s="202"/>
      <c r="I211" s="205"/>
      <c r="J211" s="216">
        <f>BK211</f>
        <v>0</v>
      </c>
      <c r="K211" s="202"/>
      <c r="L211" s="207"/>
      <c r="M211" s="208"/>
      <c r="N211" s="209"/>
      <c r="O211" s="209"/>
      <c r="P211" s="210">
        <f>SUM(P212:P215)</f>
        <v>0</v>
      </c>
      <c r="Q211" s="209"/>
      <c r="R211" s="210">
        <f>SUM(R212:R215)</f>
        <v>0</v>
      </c>
      <c r="S211" s="209"/>
      <c r="T211" s="210">
        <f>SUM(T212:T215)</f>
        <v>0</v>
      </c>
      <c r="U211" s="211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2" t="s">
        <v>88</v>
      </c>
      <c r="AT211" s="213" t="s">
        <v>79</v>
      </c>
      <c r="AU211" s="213" t="s">
        <v>88</v>
      </c>
      <c r="AY211" s="212" t="s">
        <v>126</v>
      </c>
      <c r="BK211" s="214">
        <f>SUM(BK212:BK215)</f>
        <v>0</v>
      </c>
    </row>
    <row r="212" spans="1:65" s="2" customFormat="1" ht="24.15" customHeight="1">
      <c r="A212" s="38"/>
      <c r="B212" s="39"/>
      <c r="C212" s="217" t="s">
        <v>258</v>
      </c>
      <c r="D212" s="217" t="s">
        <v>128</v>
      </c>
      <c r="E212" s="218" t="s">
        <v>259</v>
      </c>
      <c r="F212" s="219" t="s">
        <v>260</v>
      </c>
      <c r="G212" s="220" t="s">
        <v>131</v>
      </c>
      <c r="H212" s="221">
        <v>12.19</v>
      </c>
      <c r="I212" s="222"/>
      <c r="J212" s="223">
        <f>ROUND(I212*H212,2)</f>
        <v>0</v>
      </c>
      <c r="K212" s="219" t="s">
        <v>132</v>
      </c>
      <c r="L212" s="44"/>
      <c r="M212" s="224" t="s">
        <v>1</v>
      </c>
      <c r="N212" s="225" t="s">
        <v>45</v>
      </c>
      <c r="O212" s="91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6">
        <f>S212*H212</f>
        <v>0</v>
      </c>
      <c r="U212" s="227" t="s">
        <v>1</v>
      </c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8" t="s">
        <v>133</v>
      </c>
      <c r="AT212" s="228" t="s">
        <v>128</v>
      </c>
      <c r="AU212" s="228" t="s">
        <v>90</v>
      </c>
      <c r="AY212" s="17" t="s">
        <v>126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7" t="s">
        <v>88</v>
      </c>
      <c r="BK212" s="229">
        <f>ROUND(I212*H212,2)</f>
        <v>0</v>
      </c>
      <c r="BL212" s="17" t="s">
        <v>133</v>
      </c>
      <c r="BM212" s="228" t="s">
        <v>261</v>
      </c>
    </row>
    <row r="213" spans="1:47" s="2" customFormat="1" ht="12">
      <c r="A213" s="38"/>
      <c r="B213" s="39"/>
      <c r="C213" s="40"/>
      <c r="D213" s="230" t="s">
        <v>135</v>
      </c>
      <c r="E213" s="40"/>
      <c r="F213" s="231" t="s">
        <v>262</v>
      </c>
      <c r="G213" s="40"/>
      <c r="H213" s="40"/>
      <c r="I213" s="232"/>
      <c r="J213" s="40"/>
      <c r="K213" s="40"/>
      <c r="L213" s="44"/>
      <c r="M213" s="233"/>
      <c r="N213" s="234"/>
      <c r="O213" s="91"/>
      <c r="P213" s="91"/>
      <c r="Q213" s="91"/>
      <c r="R213" s="91"/>
      <c r="S213" s="91"/>
      <c r="T213" s="91"/>
      <c r="U213" s="92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135</v>
      </c>
      <c r="AU213" s="17" t="s">
        <v>90</v>
      </c>
    </row>
    <row r="214" spans="1:51" s="13" customFormat="1" ht="12">
      <c r="A214" s="13"/>
      <c r="B214" s="235"/>
      <c r="C214" s="236"/>
      <c r="D214" s="230" t="s">
        <v>137</v>
      </c>
      <c r="E214" s="237" t="s">
        <v>1</v>
      </c>
      <c r="F214" s="238" t="s">
        <v>263</v>
      </c>
      <c r="G214" s="236"/>
      <c r="H214" s="237" t="s">
        <v>1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2"/>
      <c r="U214" s="24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137</v>
      </c>
      <c r="AU214" s="244" t="s">
        <v>90</v>
      </c>
      <c r="AV214" s="13" t="s">
        <v>88</v>
      </c>
      <c r="AW214" s="13" t="s">
        <v>36</v>
      </c>
      <c r="AX214" s="13" t="s">
        <v>80</v>
      </c>
      <c r="AY214" s="244" t="s">
        <v>126</v>
      </c>
    </row>
    <row r="215" spans="1:51" s="14" customFormat="1" ht="12">
      <c r="A215" s="14"/>
      <c r="B215" s="245"/>
      <c r="C215" s="246"/>
      <c r="D215" s="230" t="s">
        <v>137</v>
      </c>
      <c r="E215" s="247" t="s">
        <v>1</v>
      </c>
      <c r="F215" s="248" t="s">
        <v>264</v>
      </c>
      <c r="G215" s="246"/>
      <c r="H215" s="249">
        <v>12.19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3"/>
      <c r="U215" s="25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137</v>
      </c>
      <c r="AU215" s="255" t="s">
        <v>90</v>
      </c>
      <c r="AV215" s="14" t="s">
        <v>90</v>
      </c>
      <c r="AW215" s="14" t="s">
        <v>36</v>
      </c>
      <c r="AX215" s="14" t="s">
        <v>88</v>
      </c>
      <c r="AY215" s="255" t="s">
        <v>126</v>
      </c>
    </row>
    <row r="216" spans="1:63" s="12" customFormat="1" ht="22.8" customHeight="1">
      <c r="A216" s="12"/>
      <c r="B216" s="201"/>
      <c r="C216" s="202"/>
      <c r="D216" s="203" t="s">
        <v>79</v>
      </c>
      <c r="E216" s="215" t="s">
        <v>133</v>
      </c>
      <c r="F216" s="215" t="s">
        <v>265</v>
      </c>
      <c r="G216" s="202"/>
      <c r="H216" s="202"/>
      <c r="I216" s="205"/>
      <c r="J216" s="216">
        <f>BK216</f>
        <v>0</v>
      </c>
      <c r="K216" s="202"/>
      <c r="L216" s="207"/>
      <c r="M216" s="208"/>
      <c r="N216" s="209"/>
      <c r="O216" s="209"/>
      <c r="P216" s="210">
        <f>SUM(P217:P227)</f>
        <v>0</v>
      </c>
      <c r="Q216" s="209"/>
      <c r="R216" s="210">
        <f>SUM(R217:R227)</f>
        <v>52.010160000000006</v>
      </c>
      <c r="S216" s="209"/>
      <c r="T216" s="210">
        <f>SUM(T217:T227)</f>
        <v>0</v>
      </c>
      <c r="U216" s="211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2" t="s">
        <v>88</v>
      </c>
      <c r="AT216" s="213" t="s">
        <v>79</v>
      </c>
      <c r="AU216" s="213" t="s">
        <v>88</v>
      </c>
      <c r="AY216" s="212" t="s">
        <v>126</v>
      </c>
      <c r="BK216" s="214">
        <f>SUM(BK217:BK227)</f>
        <v>0</v>
      </c>
    </row>
    <row r="217" spans="1:65" s="2" customFormat="1" ht="37.8" customHeight="1">
      <c r="A217" s="38"/>
      <c r="B217" s="39"/>
      <c r="C217" s="217" t="s">
        <v>7</v>
      </c>
      <c r="D217" s="217" t="s">
        <v>128</v>
      </c>
      <c r="E217" s="218" t="s">
        <v>266</v>
      </c>
      <c r="F217" s="219" t="s">
        <v>267</v>
      </c>
      <c r="G217" s="220" t="s">
        <v>131</v>
      </c>
      <c r="H217" s="221">
        <v>24.11</v>
      </c>
      <c r="I217" s="222"/>
      <c r="J217" s="223">
        <f>ROUND(I217*H217,2)</f>
        <v>0</v>
      </c>
      <c r="K217" s="219" t="s">
        <v>132</v>
      </c>
      <c r="L217" s="44"/>
      <c r="M217" s="224" t="s">
        <v>1</v>
      </c>
      <c r="N217" s="225" t="s">
        <v>45</v>
      </c>
      <c r="O217" s="91"/>
      <c r="P217" s="226">
        <f>O217*H217</f>
        <v>0</v>
      </c>
      <c r="Q217" s="226">
        <v>1.848</v>
      </c>
      <c r="R217" s="226">
        <f>Q217*H217</f>
        <v>44.55528</v>
      </c>
      <c r="S217" s="226">
        <v>0</v>
      </c>
      <c r="T217" s="226">
        <f>S217*H217</f>
        <v>0</v>
      </c>
      <c r="U217" s="227" t="s">
        <v>1</v>
      </c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8" t="s">
        <v>133</v>
      </c>
      <c r="AT217" s="228" t="s">
        <v>128</v>
      </c>
      <c r="AU217" s="228" t="s">
        <v>90</v>
      </c>
      <c r="AY217" s="17" t="s">
        <v>126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7" t="s">
        <v>88</v>
      </c>
      <c r="BK217" s="229">
        <f>ROUND(I217*H217,2)</f>
        <v>0</v>
      </c>
      <c r="BL217" s="17" t="s">
        <v>133</v>
      </c>
      <c r="BM217" s="228" t="s">
        <v>268</v>
      </c>
    </row>
    <row r="218" spans="1:47" s="2" customFormat="1" ht="12">
      <c r="A218" s="38"/>
      <c r="B218" s="39"/>
      <c r="C218" s="40"/>
      <c r="D218" s="230" t="s">
        <v>135</v>
      </c>
      <c r="E218" s="40"/>
      <c r="F218" s="231" t="s">
        <v>269</v>
      </c>
      <c r="G218" s="40"/>
      <c r="H218" s="40"/>
      <c r="I218" s="232"/>
      <c r="J218" s="40"/>
      <c r="K218" s="40"/>
      <c r="L218" s="44"/>
      <c r="M218" s="233"/>
      <c r="N218" s="234"/>
      <c r="O218" s="91"/>
      <c r="P218" s="91"/>
      <c r="Q218" s="91"/>
      <c r="R218" s="91"/>
      <c r="S218" s="91"/>
      <c r="T218" s="91"/>
      <c r="U218" s="92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135</v>
      </c>
      <c r="AU218" s="17" t="s">
        <v>90</v>
      </c>
    </row>
    <row r="219" spans="1:51" s="13" customFormat="1" ht="12">
      <c r="A219" s="13"/>
      <c r="B219" s="235"/>
      <c r="C219" s="236"/>
      <c r="D219" s="230" t="s">
        <v>137</v>
      </c>
      <c r="E219" s="237" t="s">
        <v>1</v>
      </c>
      <c r="F219" s="238" t="s">
        <v>270</v>
      </c>
      <c r="G219" s="236"/>
      <c r="H219" s="237" t="s">
        <v>1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2"/>
      <c r="U219" s="24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137</v>
      </c>
      <c r="AU219" s="244" t="s">
        <v>90</v>
      </c>
      <c r="AV219" s="13" t="s">
        <v>88</v>
      </c>
      <c r="AW219" s="13" t="s">
        <v>36</v>
      </c>
      <c r="AX219" s="13" t="s">
        <v>80</v>
      </c>
      <c r="AY219" s="244" t="s">
        <v>126</v>
      </c>
    </row>
    <row r="220" spans="1:51" s="14" customFormat="1" ht="12">
      <c r="A220" s="14"/>
      <c r="B220" s="245"/>
      <c r="C220" s="246"/>
      <c r="D220" s="230" t="s">
        <v>137</v>
      </c>
      <c r="E220" s="247" t="s">
        <v>1</v>
      </c>
      <c r="F220" s="248" t="s">
        <v>271</v>
      </c>
      <c r="G220" s="246"/>
      <c r="H220" s="249">
        <v>24.11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3"/>
      <c r="U220" s="25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137</v>
      </c>
      <c r="AU220" s="255" t="s">
        <v>90</v>
      </c>
      <c r="AV220" s="14" t="s">
        <v>90</v>
      </c>
      <c r="AW220" s="14" t="s">
        <v>36</v>
      </c>
      <c r="AX220" s="14" t="s">
        <v>88</v>
      </c>
      <c r="AY220" s="255" t="s">
        <v>126</v>
      </c>
    </row>
    <row r="221" spans="1:65" s="2" customFormat="1" ht="24.15" customHeight="1">
      <c r="A221" s="38"/>
      <c r="B221" s="39"/>
      <c r="C221" s="217" t="s">
        <v>272</v>
      </c>
      <c r="D221" s="217" t="s">
        <v>128</v>
      </c>
      <c r="E221" s="218" t="s">
        <v>273</v>
      </c>
      <c r="F221" s="219" t="s">
        <v>274</v>
      </c>
      <c r="G221" s="220" t="s">
        <v>131</v>
      </c>
      <c r="H221" s="221">
        <v>24.11</v>
      </c>
      <c r="I221" s="222"/>
      <c r="J221" s="223">
        <f>ROUND(I221*H221,2)</f>
        <v>0</v>
      </c>
      <c r="K221" s="219" t="s">
        <v>197</v>
      </c>
      <c r="L221" s="44"/>
      <c r="M221" s="224" t="s">
        <v>1</v>
      </c>
      <c r="N221" s="225" t="s">
        <v>45</v>
      </c>
      <c r="O221" s="91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6">
        <f>S221*H221</f>
        <v>0</v>
      </c>
      <c r="U221" s="227" t="s">
        <v>1</v>
      </c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8" t="s">
        <v>133</v>
      </c>
      <c r="AT221" s="228" t="s">
        <v>128</v>
      </c>
      <c r="AU221" s="228" t="s">
        <v>90</v>
      </c>
      <c r="AY221" s="17" t="s">
        <v>126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7" t="s">
        <v>88</v>
      </c>
      <c r="BK221" s="229">
        <f>ROUND(I221*H221,2)</f>
        <v>0</v>
      </c>
      <c r="BL221" s="17" t="s">
        <v>133</v>
      </c>
      <c r="BM221" s="228" t="s">
        <v>275</v>
      </c>
    </row>
    <row r="222" spans="1:47" s="2" customFormat="1" ht="12">
      <c r="A222" s="38"/>
      <c r="B222" s="39"/>
      <c r="C222" s="40"/>
      <c r="D222" s="230" t="s">
        <v>135</v>
      </c>
      <c r="E222" s="40"/>
      <c r="F222" s="231" t="s">
        <v>274</v>
      </c>
      <c r="G222" s="40"/>
      <c r="H222" s="40"/>
      <c r="I222" s="232"/>
      <c r="J222" s="40"/>
      <c r="K222" s="40"/>
      <c r="L222" s="44"/>
      <c r="M222" s="233"/>
      <c r="N222" s="234"/>
      <c r="O222" s="91"/>
      <c r="P222" s="91"/>
      <c r="Q222" s="91"/>
      <c r="R222" s="91"/>
      <c r="S222" s="91"/>
      <c r="T222" s="91"/>
      <c r="U222" s="92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135</v>
      </c>
      <c r="AU222" s="17" t="s">
        <v>90</v>
      </c>
    </row>
    <row r="223" spans="1:47" s="2" customFormat="1" ht="12">
      <c r="A223" s="38"/>
      <c r="B223" s="39"/>
      <c r="C223" s="40"/>
      <c r="D223" s="230" t="s">
        <v>152</v>
      </c>
      <c r="E223" s="40"/>
      <c r="F223" s="256" t="s">
        <v>276</v>
      </c>
      <c r="G223" s="40"/>
      <c r="H223" s="40"/>
      <c r="I223" s="232"/>
      <c r="J223" s="40"/>
      <c r="K223" s="40"/>
      <c r="L223" s="44"/>
      <c r="M223" s="233"/>
      <c r="N223" s="234"/>
      <c r="O223" s="91"/>
      <c r="P223" s="91"/>
      <c r="Q223" s="91"/>
      <c r="R223" s="91"/>
      <c r="S223" s="91"/>
      <c r="T223" s="91"/>
      <c r="U223" s="92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152</v>
      </c>
      <c r="AU223" s="17" t="s">
        <v>90</v>
      </c>
    </row>
    <row r="224" spans="1:65" s="2" customFormat="1" ht="24.15" customHeight="1">
      <c r="A224" s="38"/>
      <c r="B224" s="39"/>
      <c r="C224" s="217" t="s">
        <v>277</v>
      </c>
      <c r="D224" s="217" t="s">
        <v>128</v>
      </c>
      <c r="E224" s="218" t="s">
        <v>278</v>
      </c>
      <c r="F224" s="219" t="s">
        <v>279</v>
      </c>
      <c r="G224" s="220" t="s">
        <v>131</v>
      </c>
      <c r="H224" s="221">
        <v>3.72</v>
      </c>
      <c r="I224" s="222"/>
      <c r="J224" s="223">
        <f>ROUND(I224*H224,2)</f>
        <v>0</v>
      </c>
      <c r="K224" s="219" t="s">
        <v>132</v>
      </c>
      <c r="L224" s="44"/>
      <c r="M224" s="224" t="s">
        <v>1</v>
      </c>
      <c r="N224" s="225" t="s">
        <v>45</v>
      </c>
      <c r="O224" s="91"/>
      <c r="P224" s="226">
        <f>O224*H224</f>
        <v>0</v>
      </c>
      <c r="Q224" s="226">
        <v>2.004</v>
      </c>
      <c r="R224" s="226">
        <f>Q224*H224</f>
        <v>7.45488</v>
      </c>
      <c r="S224" s="226">
        <v>0</v>
      </c>
      <c r="T224" s="226">
        <f>S224*H224</f>
        <v>0</v>
      </c>
      <c r="U224" s="227" t="s">
        <v>1</v>
      </c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8" t="s">
        <v>133</v>
      </c>
      <c r="AT224" s="228" t="s">
        <v>128</v>
      </c>
      <c r="AU224" s="228" t="s">
        <v>90</v>
      </c>
      <c r="AY224" s="17" t="s">
        <v>126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7" t="s">
        <v>88</v>
      </c>
      <c r="BK224" s="229">
        <f>ROUND(I224*H224,2)</f>
        <v>0</v>
      </c>
      <c r="BL224" s="17" t="s">
        <v>133</v>
      </c>
      <c r="BM224" s="228" t="s">
        <v>280</v>
      </c>
    </row>
    <row r="225" spans="1:47" s="2" customFormat="1" ht="12">
      <c r="A225" s="38"/>
      <c r="B225" s="39"/>
      <c r="C225" s="40"/>
      <c r="D225" s="230" t="s">
        <v>135</v>
      </c>
      <c r="E225" s="40"/>
      <c r="F225" s="231" t="s">
        <v>281</v>
      </c>
      <c r="G225" s="40"/>
      <c r="H225" s="40"/>
      <c r="I225" s="232"/>
      <c r="J225" s="40"/>
      <c r="K225" s="40"/>
      <c r="L225" s="44"/>
      <c r="M225" s="233"/>
      <c r="N225" s="234"/>
      <c r="O225" s="91"/>
      <c r="P225" s="91"/>
      <c r="Q225" s="91"/>
      <c r="R225" s="91"/>
      <c r="S225" s="91"/>
      <c r="T225" s="91"/>
      <c r="U225" s="92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135</v>
      </c>
      <c r="AU225" s="17" t="s">
        <v>90</v>
      </c>
    </row>
    <row r="226" spans="1:51" s="13" customFormat="1" ht="12">
      <c r="A226" s="13"/>
      <c r="B226" s="235"/>
      <c r="C226" s="236"/>
      <c r="D226" s="230" t="s">
        <v>137</v>
      </c>
      <c r="E226" s="237" t="s">
        <v>1</v>
      </c>
      <c r="F226" s="238" t="s">
        <v>282</v>
      </c>
      <c r="G226" s="236"/>
      <c r="H226" s="237" t="s">
        <v>1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2"/>
      <c r="U226" s="24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137</v>
      </c>
      <c r="AU226" s="244" t="s">
        <v>90</v>
      </c>
      <c r="AV226" s="13" t="s">
        <v>88</v>
      </c>
      <c r="AW226" s="13" t="s">
        <v>36</v>
      </c>
      <c r="AX226" s="13" t="s">
        <v>80</v>
      </c>
      <c r="AY226" s="244" t="s">
        <v>126</v>
      </c>
    </row>
    <row r="227" spans="1:51" s="14" customFormat="1" ht="12">
      <c r="A227" s="14"/>
      <c r="B227" s="245"/>
      <c r="C227" s="246"/>
      <c r="D227" s="230" t="s">
        <v>137</v>
      </c>
      <c r="E227" s="247" t="s">
        <v>1</v>
      </c>
      <c r="F227" s="248" t="s">
        <v>283</v>
      </c>
      <c r="G227" s="246"/>
      <c r="H227" s="249">
        <v>3.72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3"/>
      <c r="U227" s="25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137</v>
      </c>
      <c r="AU227" s="255" t="s">
        <v>90</v>
      </c>
      <c r="AV227" s="14" t="s">
        <v>90</v>
      </c>
      <c r="AW227" s="14" t="s">
        <v>36</v>
      </c>
      <c r="AX227" s="14" t="s">
        <v>88</v>
      </c>
      <c r="AY227" s="255" t="s">
        <v>126</v>
      </c>
    </row>
    <row r="228" spans="1:63" s="12" customFormat="1" ht="22.8" customHeight="1">
      <c r="A228" s="12"/>
      <c r="B228" s="201"/>
      <c r="C228" s="202"/>
      <c r="D228" s="203" t="s">
        <v>79</v>
      </c>
      <c r="E228" s="215" t="s">
        <v>188</v>
      </c>
      <c r="F228" s="215" t="s">
        <v>284</v>
      </c>
      <c r="G228" s="202"/>
      <c r="H228" s="202"/>
      <c r="I228" s="205"/>
      <c r="J228" s="216">
        <f>BK228</f>
        <v>0</v>
      </c>
      <c r="K228" s="202"/>
      <c r="L228" s="207"/>
      <c r="M228" s="208"/>
      <c r="N228" s="209"/>
      <c r="O228" s="209"/>
      <c r="P228" s="210">
        <f>SUM(P229:P246)</f>
        <v>0</v>
      </c>
      <c r="Q228" s="209"/>
      <c r="R228" s="210">
        <f>SUM(R229:R246)</f>
        <v>0.042295</v>
      </c>
      <c r="S228" s="209"/>
      <c r="T228" s="210">
        <f>SUM(T229:T246)</f>
        <v>0</v>
      </c>
      <c r="U228" s="211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88</v>
      </c>
      <c r="AT228" s="213" t="s">
        <v>79</v>
      </c>
      <c r="AU228" s="213" t="s">
        <v>88</v>
      </c>
      <c r="AY228" s="212" t="s">
        <v>126</v>
      </c>
      <c r="BK228" s="214">
        <f>SUM(BK229:BK246)</f>
        <v>0</v>
      </c>
    </row>
    <row r="229" spans="1:65" s="2" customFormat="1" ht="33" customHeight="1">
      <c r="A229" s="38"/>
      <c r="B229" s="39"/>
      <c r="C229" s="217" t="s">
        <v>285</v>
      </c>
      <c r="D229" s="217" t="s">
        <v>128</v>
      </c>
      <c r="E229" s="218" t="s">
        <v>286</v>
      </c>
      <c r="F229" s="219" t="s">
        <v>287</v>
      </c>
      <c r="G229" s="220" t="s">
        <v>142</v>
      </c>
      <c r="H229" s="221">
        <v>4.5</v>
      </c>
      <c r="I229" s="222"/>
      <c r="J229" s="223">
        <f>ROUND(I229*H229,2)</f>
        <v>0</v>
      </c>
      <c r="K229" s="219" t="s">
        <v>132</v>
      </c>
      <c r="L229" s="44"/>
      <c r="M229" s="224" t="s">
        <v>1</v>
      </c>
      <c r="N229" s="225" t="s">
        <v>45</v>
      </c>
      <c r="O229" s="91"/>
      <c r="P229" s="226">
        <f>O229*H229</f>
        <v>0</v>
      </c>
      <c r="Q229" s="226">
        <v>1E-05</v>
      </c>
      <c r="R229" s="226">
        <f>Q229*H229</f>
        <v>4.5E-05</v>
      </c>
      <c r="S229" s="226">
        <v>0</v>
      </c>
      <c r="T229" s="226">
        <f>S229*H229</f>
        <v>0</v>
      </c>
      <c r="U229" s="227" t="s">
        <v>1</v>
      </c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8" t="s">
        <v>133</v>
      </c>
      <c r="AT229" s="228" t="s">
        <v>128</v>
      </c>
      <c r="AU229" s="228" t="s">
        <v>90</v>
      </c>
      <c r="AY229" s="17" t="s">
        <v>126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7" t="s">
        <v>88</v>
      </c>
      <c r="BK229" s="229">
        <f>ROUND(I229*H229,2)</f>
        <v>0</v>
      </c>
      <c r="BL229" s="17" t="s">
        <v>133</v>
      </c>
      <c r="BM229" s="228" t="s">
        <v>288</v>
      </c>
    </row>
    <row r="230" spans="1:47" s="2" customFormat="1" ht="12">
      <c r="A230" s="38"/>
      <c r="B230" s="39"/>
      <c r="C230" s="40"/>
      <c r="D230" s="230" t="s">
        <v>135</v>
      </c>
      <c r="E230" s="40"/>
      <c r="F230" s="231" t="s">
        <v>289</v>
      </c>
      <c r="G230" s="40"/>
      <c r="H230" s="40"/>
      <c r="I230" s="232"/>
      <c r="J230" s="40"/>
      <c r="K230" s="40"/>
      <c r="L230" s="44"/>
      <c r="M230" s="233"/>
      <c r="N230" s="234"/>
      <c r="O230" s="91"/>
      <c r="P230" s="91"/>
      <c r="Q230" s="91"/>
      <c r="R230" s="91"/>
      <c r="S230" s="91"/>
      <c r="T230" s="91"/>
      <c r="U230" s="92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135</v>
      </c>
      <c r="AU230" s="17" t="s">
        <v>90</v>
      </c>
    </row>
    <row r="231" spans="1:51" s="13" customFormat="1" ht="12">
      <c r="A231" s="13"/>
      <c r="B231" s="235"/>
      <c r="C231" s="236"/>
      <c r="D231" s="230" t="s">
        <v>137</v>
      </c>
      <c r="E231" s="237" t="s">
        <v>1</v>
      </c>
      <c r="F231" s="238" t="s">
        <v>290</v>
      </c>
      <c r="G231" s="236"/>
      <c r="H231" s="237" t="s">
        <v>1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2"/>
      <c r="U231" s="24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137</v>
      </c>
      <c r="AU231" s="244" t="s">
        <v>90</v>
      </c>
      <c r="AV231" s="13" t="s">
        <v>88</v>
      </c>
      <c r="AW231" s="13" t="s">
        <v>36</v>
      </c>
      <c r="AX231" s="13" t="s">
        <v>80</v>
      </c>
      <c r="AY231" s="244" t="s">
        <v>126</v>
      </c>
    </row>
    <row r="232" spans="1:51" s="14" customFormat="1" ht="12">
      <c r="A232" s="14"/>
      <c r="B232" s="245"/>
      <c r="C232" s="246"/>
      <c r="D232" s="230" t="s">
        <v>137</v>
      </c>
      <c r="E232" s="247" t="s">
        <v>1</v>
      </c>
      <c r="F232" s="248" t="s">
        <v>291</v>
      </c>
      <c r="G232" s="246"/>
      <c r="H232" s="249">
        <v>4.5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3"/>
      <c r="U232" s="25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137</v>
      </c>
      <c r="AU232" s="255" t="s">
        <v>90</v>
      </c>
      <c r="AV232" s="14" t="s">
        <v>90</v>
      </c>
      <c r="AW232" s="14" t="s">
        <v>36</v>
      </c>
      <c r="AX232" s="14" t="s">
        <v>88</v>
      </c>
      <c r="AY232" s="255" t="s">
        <v>126</v>
      </c>
    </row>
    <row r="233" spans="1:65" s="2" customFormat="1" ht="16.5" customHeight="1">
      <c r="A233" s="38"/>
      <c r="B233" s="39"/>
      <c r="C233" s="268" t="s">
        <v>292</v>
      </c>
      <c r="D233" s="268" t="s">
        <v>230</v>
      </c>
      <c r="E233" s="269" t="s">
        <v>293</v>
      </c>
      <c r="F233" s="270" t="s">
        <v>294</v>
      </c>
      <c r="G233" s="271" t="s">
        <v>142</v>
      </c>
      <c r="H233" s="272">
        <v>6</v>
      </c>
      <c r="I233" s="273"/>
      <c r="J233" s="274">
        <f>ROUND(I233*H233,2)</f>
        <v>0</v>
      </c>
      <c r="K233" s="270" t="s">
        <v>132</v>
      </c>
      <c r="L233" s="275"/>
      <c r="M233" s="276" t="s">
        <v>1</v>
      </c>
      <c r="N233" s="277" t="s">
        <v>45</v>
      </c>
      <c r="O233" s="91"/>
      <c r="P233" s="226">
        <f>O233*H233</f>
        <v>0</v>
      </c>
      <c r="Q233" s="226">
        <v>0.00267</v>
      </c>
      <c r="R233" s="226">
        <f>Q233*H233</f>
        <v>0.01602</v>
      </c>
      <c r="S233" s="226">
        <v>0</v>
      </c>
      <c r="T233" s="226">
        <f>S233*H233</f>
        <v>0</v>
      </c>
      <c r="U233" s="227" t="s">
        <v>1</v>
      </c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8" t="s">
        <v>188</v>
      </c>
      <c r="AT233" s="228" t="s">
        <v>230</v>
      </c>
      <c r="AU233" s="228" t="s">
        <v>90</v>
      </c>
      <c r="AY233" s="17" t="s">
        <v>126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7" t="s">
        <v>88</v>
      </c>
      <c r="BK233" s="229">
        <f>ROUND(I233*H233,2)</f>
        <v>0</v>
      </c>
      <c r="BL233" s="17" t="s">
        <v>133</v>
      </c>
      <c r="BM233" s="228" t="s">
        <v>295</v>
      </c>
    </row>
    <row r="234" spans="1:47" s="2" customFormat="1" ht="12">
      <c r="A234" s="38"/>
      <c r="B234" s="39"/>
      <c r="C234" s="40"/>
      <c r="D234" s="230" t="s">
        <v>135</v>
      </c>
      <c r="E234" s="40"/>
      <c r="F234" s="231" t="s">
        <v>294</v>
      </c>
      <c r="G234" s="40"/>
      <c r="H234" s="40"/>
      <c r="I234" s="232"/>
      <c r="J234" s="40"/>
      <c r="K234" s="40"/>
      <c r="L234" s="44"/>
      <c r="M234" s="233"/>
      <c r="N234" s="234"/>
      <c r="O234" s="91"/>
      <c r="P234" s="91"/>
      <c r="Q234" s="91"/>
      <c r="R234" s="91"/>
      <c r="S234" s="91"/>
      <c r="T234" s="91"/>
      <c r="U234" s="92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135</v>
      </c>
      <c r="AU234" s="17" t="s">
        <v>90</v>
      </c>
    </row>
    <row r="235" spans="1:51" s="13" customFormat="1" ht="12">
      <c r="A235" s="13"/>
      <c r="B235" s="235"/>
      <c r="C235" s="236"/>
      <c r="D235" s="230" t="s">
        <v>137</v>
      </c>
      <c r="E235" s="237" t="s">
        <v>1</v>
      </c>
      <c r="F235" s="238" t="s">
        <v>290</v>
      </c>
      <c r="G235" s="236"/>
      <c r="H235" s="237" t="s">
        <v>1</v>
      </c>
      <c r="I235" s="239"/>
      <c r="J235" s="236"/>
      <c r="K235" s="236"/>
      <c r="L235" s="240"/>
      <c r="M235" s="241"/>
      <c r="N235" s="242"/>
      <c r="O235" s="242"/>
      <c r="P235" s="242"/>
      <c r="Q235" s="242"/>
      <c r="R235" s="242"/>
      <c r="S235" s="242"/>
      <c r="T235" s="242"/>
      <c r="U235" s="24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137</v>
      </c>
      <c r="AU235" s="244" t="s">
        <v>90</v>
      </c>
      <c r="AV235" s="13" t="s">
        <v>88</v>
      </c>
      <c r="AW235" s="13" t="s">
        <v>36</v>
      </c>
      <c r="AX235" s="13" t="s">
        <v>80</v>
      </c>
      <c r="AY235" s="244" t="s">
        <v>126</v>
      </c>
    </row>
    <row r="236" spans="1:51" s="13" customFormat="1" ht="12">
      <c r="A236" s="13"/>
      <c r="B236" s="235"/>
      <c r="C236" s="236"/>
      <c r="D236" s="230" t="s">
        <v>137</v>
      </c>
      <c r="E236" s="237" t="s">
        <v>1</v>
      </c>
      <c r="F236" s="238" t="s">
        <v>296</v>
      </c>
      <c r="G236" s="236"/>
      <c r="H236" s="237" t="s">
        <v>1</v>
      </c>
      <c r="I236" s="239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2"/>
      <c r="U236" s="24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137</v>
      </c>
      <c r="AU236" s="244" t="s">
        <v>90</v>
      </c>
      <c r="AV236" s="13" t="s">
        <v>88</v>
      </c>
      <c r="AW236" s="13" t="s">
        <v>36</v>
      </c>
      <c r="AX236" s="13" t="s">
        <v>80</v>
      </c>
      <c r="AY236" s="244" t="s">
        <v>126</v>
      </c>
    </row>
    <row r="237" spans="1:51" s="14" customFormat="1" ht="12">
      <c r="A237" s="14"/>
      <c r="B237" s="245"/>
      <c r="C237" s="246"/>
      <c r="D237" s="230" t="s">
        <v>137</v>
      </c>
      <c r="E237" s="247" t="s">
        <v>1</v>
      </c>
      <c r="F237" s="248" t="s">
        <v>173</v>
      </c>
      <c r="G237" s="246"/>
      <c r="H237" s="249">
        <v>6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3"/>
      <c r="U237" s="25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137</v>
      </c>
      <c r="AU237" s="255" t="s">
        <v>90</v>
      </c>
      <c r="AV237" s="14" t="s">
        <v>90</v>
      </c>
      <c r="AW237" s="14" t="s">
        <v>36</v>
      </c>
      <c r="AX237" s="14" t="s">
        <v>88</v>
      </c>
      <c r="AY237" s="255" t="s">
        <v>126</v>
      </c>
    </row>
    <row r="238" spans="1:65" s="2" customFormat="1" ht="33" customHeight="1">
      <c r="A238" s="38"/>
      <c r="B238" s="39"/>
      <c r="C238" s="217" t="s">
        <v>297</v>
      </c>
      <c r="D238" s="217" t="s">
        <v>128</v>
      </c>
      <c r="E238" s="218" t="s">
        <v>298</v>
      </c>
      <c r="F238" s="219" t="s">
        <v>299</v>
      </c>
      <c r="G238" s="220" t="s">
        <v>142</v>
      </c>
      <c r="H238" s="221">
        <v>1.5</v>
      </c>
      <c r="I238" s="222"/>
      <c r="J238" s="223">
        <f>ROUND(I238*H238,2)</f>
        <v>0</v>
      </c>
      <c r="K238" s="219" t="s">
        <v>132</v>
      </c>
      <c r="L238" s="44"/>
      <c r="M238" s="224" t="s">
        <v>1</v>
      </c>
      <c r="N238" s="225" t="s">
        <v>45</v>
      </c>
      <c r="O238" s="91"/>
      <c r="P238" s="226">
        <f>O238*H238</f>
        <v>0</v>
      </c>
      <c r="Q238" s="226">
        <v>2E-05</v>
      </c>
      <c r="R238" s="226">
        <f>Q238*H238</f>
        <v>3.0000000000000004E-05</v>
      </c>
      <c r="S238" s="226">
        <v>0</v>
      </c>
      <c r="T238" s="226">
        <f>S238*H238</f>
        <v>0</v>
      </c>
      <c r="U238" s="227" t="s">
        <v>1</v>
      </c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8" t="s">
        <v>133</v>
      </c>
      <c r="AT238" s="228" t="s">
        <v>128</v>
      </c>
      <c r="AU238" s="228" t="s">
        <v>90</v>
      </c>
      <c r="AY238" s="17" t="s">
        <v>126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7" t="s">
        <v>88</v>
      </c>
      <c r="BK238" s="229">
        <f>ROUND(I238*H238,2)</f>
        <v>0</v>
      </c>
      <c r="BL238" s="17" t="s">
        <v>133</v>
      </c>
      <c r="BM238" s="228" t="s">
        <v>300</v>
      </c>
    </row>
    <row r="239" spans="1:47" s="2" customFormat="1" ht="12">
      <c r="A239" s="38"/>
      <c r="B239" s="39"/>
      <c r="C239" s="40"/>
      <c r="D239" s="230" t="s">
        <v>135</v>
      </c>
      <c r="E239" s="40"/>
      <c r="F239" s="231" t="s">
        <v>301</v>
      </c>
      <c r="G239" s="40"/>
      <c r="H239" s="40"/>
      <c r="I239" s="232"/>
      <c r="J239" s="40"/>
      <c r="K239" s="40"/>
      <c r="L239" s="44"/>
      <c r="M239" s="233"/>
      <c r="N239" s="234"/>
      <c r="O239" s="91"/>
      <c r="P239" s="91"/>
      <c r="Q239" s="91"/>
      <c r="R239" s="91"/>
      <c r="S239" s="91"/>
      <c r="T239" s="91"/>
      <c r="U239" s="92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135</v>
      </c>
      <c r="AU239" s="17" t="s">
        <v>90</v>
      </c>
    </row>
    <row r="240" spans="1:51" s="13" customFormat="1" ht="12">
      <c r="A240" s="13"/>
      <c r="B240" s="235"/>
      <c r="C240" s="236"/>
      <c r="D240" s="230" t="s">
        <v>137</v>
      </c>
      <c r="E240" s="237" t="s">
        <v>1</v>
      </c>
      <c r="F240" s="238" t="s">
        <v>290</v>
      </c>
      <c r="G240" s="236"/>
      <c r="H240" s="237" t="s">
        <v>1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2"/>
      <c r="U240" s="24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137</v>
      </c>
      <c r="AU240" s="244" t="s">
        <v>90</v>
      </c>
      <c r="AV240" s="13" t="s">
        <v>88</v>
      </c>
      <c r="AW240" s="13" t="s">
        <v>36</v>
      </c>
      <c r="AX240" s="13" t="s">
        <v>80</v>
      </c>
      <c r="AY240" s="244" t="s">
        <v>126</v>
      </c>
    </row>
    <row r="241" spans="1:51" s="14" customFormat="1" ht="12">
      <c r="A241" s="14"/>
      <c r="B241" s="245"/>
      <c r="C241" s="246"/>
      <c r="D241" s="230" t="s">
        <v>137</v>
      </c>
      <c r="E241" s="247" t="s">
        <v>1</v>
      </c>
      <c r="F241" s="248" t="s">
        <v>302</v>
      </c>
      <c r="G241" s="246"/>
      <c r="H241" s="249">
        <v>1.5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3"/>
      <c r="U241" s="25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137</v>
      </c>
      <c r="AU241" s="255" t="s">
        <v>90</v>
      </c>
      <c r="AV241" s="14" t="s">
        <v>90</v>
      </c>
      <c r="AW241" s="14" t="s">
        <v>36</v>
      </c>
      <c r="AX241" s="14" t="s">
        <v>88</v>
      </c>
      <c r="AY241" s="255" t="s">
        <v>126</v>
      </c>
    </row>
    <row r="242" spans="1:65" s="2" customFormat="1" ht="16.5" customHeight="1">
      <c r="A242" s="38"/>
      <c r="B242" s="39"/>
      <c r="C242" s="268" t="s">
        <v>303</v>
      </c>
      <c r="D242" s="268" t="s">
        <v>230</v>
      </c>
      <c r="E242" s="269" t="s">
        <v>304</v>
      </c>
      <c r="F242" s="270" t="s">
        <v>305</v>
      </c>
      <c r="G242" s="271" t="s">
        <v>142</v>
      </c>
      <c r="H242" s="272">
        <v>2</v>
      </c>
      <c r="I242" s="273"/>
      <c r="J242" s="274">
        <f>ROUND(I242*H242,2)</f>
        <v>0</v>
      </c>
      <c r="K242" s="270" t="s">
        <v>132</v>
      </c>
      <c r="L242" s="275"/>
      <c r="M242" s="276" t="s">
        <v>1</v>
      </c>
      <c r="N242" s="277" t="s">
        <v>45</v>
      </c>
      <c r="O242" s="91"/>
      <c r="P242" s="226">
        <f>O242*H242</f>
        <v>0</v>
      </c>
      <c r="Q242" s="226">
        <v>0.0131</v>
      </c>
      <c r="R242" s="226">
        <f>Q242*H242</f>
        <v>0.0262</v>
      </c>
      <c r="S242" s="226">
        <v>0</v>
      </c>
      <c r="T242" s="226">
        <f>S242*H242</f>
        <v>0</v>
      </c>
      <c r="U242" s="227" t="s">
        <v>1</v>
      </c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8" t="s">
        <v>188</v>
      </c>
      <c r="AT242" s="228" t="s">
        <v>230</v>
      </c>
      <c r="AU242" s="228" t="s">
        <v>90</v>
      </c>
      <c r="AY242" s="17" t="s">
        <v>126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7" t="s">
        <v>88</v>
      </c>
      <c r="BK242" s="229">
        <f>ROUND(I242*H242,2)</f>
        <v>0</v>
      </c>
      <c r="BL242" s="17" t="s">
        <v>133</v>
      </c>
      <c r="BM242" s="228" t="s">
        <v>306</v>
      </c>
    </row>
    <row r="243" spans="1:47" s="2" customFormat="1" ht="12">
      <c r="A243" s="38"/>
      <c r="B243" s="39"/>
      <c r="C243" s="40"/>
      <c r="D243" s="230" t="s">
        <v>135</v>
      </c>
      <c r="E243" s="40"/>
      <c r="F243" s="231" t="s">
        <v>305</v>
      </c>
      <c r="G243" s="40"/>
      <c r="H243" s="40"/>
      <c r="I243" s="232"/>
      <c r="J243" s="40"/>
      <c r="K243" s="40"/>
      <c r="L243" s="44"/>
      <c r="M243" s="233"/>
      <c r="N243" s="234"/>
      <c r="O243" s="91"/>
      <c r="P243" s="91"/>
      <c r="Q243" s="91"/>
      <c r="R243" s="91"/>
      <c r="S243" s="91"/>
      <c r="T243" s="91"/>
      <c r="U243" s="92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135</v>
      </c>
      <c r="AU243" s="17" t="s">
        <v>90</v>
      </c>
    </row>
    <row r="244" spans="1:51" s="13" customFormat="1" ht="12">
      <c r="A244" s="13"/>
      <c r="B244" s="235"/>
      <c r="C244" s="236"/>
      <c r="D244" s="230" t="s">
        <v>137</v>
      </c>
      <c r="E244" s="237" t="s">
        <v>1</v>
      </c>
      <c r="F244" s="238" t="s">
        <v>290</v>
      </c>
      <c r="G244" s="236"/>
      <c r="H244" s="237" t="s">
        <v>1</v>
      </c>
      <c r="I244" s="239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2"/>
      <c r="U244" s="24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137</v>
      </c>
      <c r="AU244" s="244" t="s">
        <v>90</v>
      </c>
      <c r="AV244" s="13" t="s">
        <v>88</v>
      </c>
      <c r="AW244" s="13" t="s">
        <v>36</v>
      </c>
      <c r="AX244" s="13" t="s">
        <v>80</v>
      </c>
      <c r="AY244" s="244" t="s">
        <v>126</v>
      </c>
    </row>
    <row r="245" spans="1:51" s="13" customFormat="1" ht="12">
      <c r="A245" s="13"/>
      <c r="B245" s="235"/>
      <c r="C245" s="236"/>
      <c r="D245" s="230" t="s">
        <v>137</v>
      </c>
      <c r="E245" s="237" t="s">
        <v>1</v>
      </c>
      <c r="F245" s="238" t="s">
        <v>307</v>
      </c>
      <c r="G245" s="236"/>
      <c r="H245" s="237" t="s">
        <v>1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2"/>
      <c r="U245" s="24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137</v>
      </c>
      <c r="AU245" s="244" t="s">
        <v>90</v>
      </c>
      <c r="AV245" s="13" t="s">
        <v>88</v>
      </c>
      <c r="AW245" s="13" t="s">
        <v>36</v>
      </c>
      <c r="AX245" s="13" t="s">
        <v>80</v>
      </c>
      <c r="AY245" s="244" t="s">
        <v>126</v>
      </c>
    </row>
    <row r="246" spans="1:51" s="14" customFormat="1" ht="12">
      <c r="A246" s="14"/>
      <c r="B246" s="245"/>
      <c r="C246" s="246"/>
      <c r="D246" s="230" t="s">
        <v>137</v>
      </c>
      <c r="E246" s="247" t="s">
        <v>1</v>
      </c>
      <c r="F246" s="248" t="s">
        <v>90</v>
      </c>
      <c r="G246" s="246"/>
      <c r="H246" s="249">
        <v>2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3"/>
      <c r="U246" s="25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137</v>
      </c>
      <c r="AU246" s="255" t="s">
        <v>90</v>
      </c>
      <c r="AV246" s="14" t="s">
        <v>90</v>
      </c>
      <c r="AW246" s="14" t="s">
        <v>36</v>
      </c>
      <c r="AX246" s="14" t="s">
        <v>88</v>
      </c>
      <c r="AY246" s="255" t="s">
        <v>126</v>
      </c>
    </row>
    <row r="247" spans="1:63" s="12" customFormat="1" ht="22.8" customHeight="1">
      <c r="A247" s="12"/>
      <c r="B247" s="201"/>
      <c r="C247" s="202"/>
      <c r="D247" s="203" t="s">
        <v>79</v>
      </c>
      <c r="E247" s="215" t="s">
        <v>194</v>
      </c>
      <c r="F247" s="215" t="s">
        <v>308</v>
      </c>
      <c r="G247" s="202"/>
      <c r="H247" s="202"/>
      <c r="I247" s="205"/>
      <c r="J247" s="216">
        <f>BK247</f>
        <v>0</v>
      </c>
      <c r="K247" s="202"/>
      <c r="L247" s="207"/>
      <c r="M247" s="208"/>
      <c r="N247" s="209"/>
      <c r="O247" s="209"/>
      <c r="P247" s="210">
        <f>SUM(P248:P265)</f>
        <v>0</v>
      </c>
      <c r="Q247" s="209"/>
      <c r="R247" s="210">
        <f>SUM(R248:R265)</f>
        <v>0.10387500000000001</v>
      </c>
      <c r="S247" s="209"/>
      <c r="T247" s="210">
        <f>SUM(T248:T265)</f>
        <v>20.88</v>
      </c>
      <c r="U247" s="211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2" t="s">
        <v>88</v>
      </c>
      <c r="AT247" s="213" t="s">
        <v>79</v>
      </c>
      <c r="AU247" s="213" t="s">
        <v>88</v>
      </c>
      <c r="AY247" s="212" t="s">
        <v>126</v>
      </c>
      <c r="BK247" s="214">
        <f>SUM(BK248:BK265)</f>
        <v>0</v>
      </c>
    </row>
    <row r="248" spans="1:65" s="2" customFormat="1" ht="16.5" customHeight="1">
      <c r="A248" s="38"/>
      <c r="B248" s="39"/>
      <c r="C248" s="217" t="s">
        <v>309</v>
      </c>
      <c r="D248" s="217" t="s">
        <v>128</v>
      </c>
      <c r="E248" s="218" t="s">
        <v>310</v>
      </c>
      <c r="F248" s="219" t="s">
        <v>311</v>
      </c>
      <c r="G248" s="220" t="s">
        <v>142</v>
      </c>
      <c r="H248" s="221">
        <v>1.5</v>
      </c>
      <c r="I248" s="222"/>
      <c r="J248" s="223">
        <f>ROUND(I248*H248,2)</f>
        <v>0</v>
      </c>
      <c r="K248" s="219" t="s">
        <v>132</v>
      </c>
      <c r="L248" s="44"/>
      <c r="M248" s="224" t="s">
        <v>1</v>
      </c>
      <c r="N248" s="225" t="s">
        <v>45</v>
      </c>
      <c r="O248" s="91"/>
      <c r="P248" s="226">
        <f>O248*H248</f>
        <v>0</v>
      </c>
      <c r="Q248" s="226">
        <v>0.06925</v>
      </c>
      <c r="R248" s="226">
        <f>Q248*H248</f>
        <v>0.10387500000000001</v>
      </c>
      <c r="S248" s="226">
        <v>0</v>
      </c>
      <c r="T248" s="226">
        <f>S248*H248</f>
        <v>0</v>
      </c>
      <c r="U248" s="227" t="s">
        <v>1</v>
      </c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8" t="s">
        <v>133</v>
      </c>
      <c r="AT248" s="228" t="s">
        <v>128</v>
      </c>
      <c r="AU248" s="228" t="s">
        <v>90</v>
      </c>
      <c r="AY248" s="17" t="s">
        <v>126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7" t="s">
        <v>88</v>
      </c>
      <c r="BK248" s="229">
        <f>ROUND(I248*H248,2)</f>
        <v>0</v>
      </c>
      <c r="BL248" s="17" t="s">
        <v>133</v>
      </c>
      <c r="BM248" s="228" t="s">
        <v>312</v>
      </c>
    </row>
    <row r="249" spans="1:47" s="2" customFormat="1" ht="12">
      <c r="A249" s="38"/>
      <c r="B249" s="39"/>
      <c r="C249" s="40"/>
      <c r="D249" s="230" t="s">
        <v>135</v>
      </c>
      <c r="E249" s="40"/>
      <c r="F249" s="231" t="s">
        <v>313</v>
      </c>
      <c r="G249" s="40"/>
      <c r="H249" s="40"/>
      <c r="I249" s="232"/>
      <c r="J249" s="40"/>
      <c r="K249" s="40"/>
      <c r="L249" s="44"/>
      <c r="M249" s="233"/>
      <c r="N249" s="234"/>
      <c r="O249" s="91"/>
      <c r="P249" s="91"/>
      <c r="Q249" s="91"/>
      <c r="R249" s="91"/>
      <c r="S249" s="91"/>
      <c r="T249" s="91"/>
      <c r="U249" s="92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135</v>
      </c>
      <c r="AU249" s="17" t="s">
        <v>90</v>
      </c>
    </row>
    <row r="250" spans="1:51" s="13" customFormat="1" ht="12">
      <c r="A250" s="13"/>
      <c r="B250" s="235"/>
      <c r="C250" s="236"/>
      <c r="D250" s="230" t="s">
        <v>137</v>
      </c>
      <c r="E250" s="237" t="s">
        <v>1</v>
      </c>
      <c r="F250" s="238" t="s">
        <v>314</v>
      </c>
      <c r="G250" s="236"/>
      <c r="H250" s="237" t="s">
        <v>1</v>
      </c>
      <c r="I250" s="239"/>
      <c r="J250" s="236"/>
      <c r="K250" s="236"/>
      <c r="L250" s="240"/>
      <c r="M250" s="241"/>
      <c r="N250" s="242"/>
      <c r="O250" s="242"/>
      <c r="P250" s="242"/>
      <c r="Q250" s="242"/>
      <c r="R250" s="242"/>
      <c r="S250" s="242"/>
      <c r="T250" s="242"/>
      <c r="U250" s="24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137</v>
      </c>
      <c r="AU250" s="244" t="s">
        <v>90</v>
      </c>
      <c r="AV250" s="13" t="s">
        <v>88</v>
      </c>
      <c r="AW250" s="13" t="s">
        <v>36</v>
      </c>
      <c r="AX250" s="13" t="s">
        <v>80</v>
      </c>
      <c r="AY250" s="244" t="s">
        <v>126</v>
      </c>
    </row>
    <row r="251" spans="1:51" s="13" customFormat="1" ht="12">
      <c r="A251" s="13"/>
      <c r="B251" s="235"/>
      <c r="C251" s="236"/>
      <c r="D251" s="230" t="s">
        <v>137</v>
      </c>
      <c r="E251" s="237" t="s">
        <v>1</v>
      </c>
      <c r="F251" s="238" t="s">
        <v>315</v>
      </c>
      <c r="G251" s="236"/>
      <c r="H251" s="237" t="s">
        <v>1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2"/>
      <c r="U251" s="24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137</v>
      </c>
      <c r="AU251" s="244" t="s">
        <v>90</v>
      </c>
      <c r="AV251" s="13" t="s">
        <v>88</v>
      </c>
      <c r="AW251" s="13" t="s">
        <v>36</v>
      </c>
      <c r="AX251" s="13" t="s">
        <v>80</v>
      </c>
      <c r="AY251" s="244" t="s">
        <v>126</v>
      </c>
    </row>
    <row r="252" spans="1:51" s="14" customFormat="1" ht="12">
      <c r="A252" s="14"/>
      <c r="B252" s="245"/>
      <c r="C252" s="246"/>
      <c r="D252" s="230" t="s">
        <v>137</v>
      </c>
      <c r="E252" s="247" t="s">
        <v>1</v>
      </c>
      <c r="F252" s="248" t="s">
        <v>302</v>
      </c>
      <c r="G252" s="246"/>
      <c r="H252" s="249">
        <v>1.5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3"/>
      <c r="U252" s="25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137</v>
      </c>
      <c r="AU252" s="255" t="s">
        <v>90</v>
      </c>
      <c r="AV252" s="14" t="s">
        <v>90</v>
      </c>
      <c r="AW252" s="14" t="s">
        <v>36</v>
      </c>
      <c r="AX252" s="14" t="s">
        <v>88</v>
      </c>
      <c r="AY252" s="255" t="s">
        <v>126</v>
      </c>
    </row>
    <row r="253" spans="1:65" s="2" customFormat="1" ht="16.5" customHeight="1">
      <c r="A253" s="38"/>
      <c r="B253" s="39"/>
      <c r="C253" s="217" t="s">
        <v>316</v>
      </c>
      <c r="D253" s="217" t="s">
        <v>128</v>
      </c>
      <c r="E253" s="218" t="s">
        <v>317</v>
      </c>
      <c r="F253" s="219" t="s">
        <v>318</v>
      </c>
      <c r="G253" s="220" t="s">
        <v>319</v>
      </c>
      <c r="H253" s="221">
        <v>1</v>
      </c>
      <c r="I253" s="222"/>
      <c r="J253" s="223">
        <f>ROUND(I253*H253,2)</f>
        <v>0</v>
      </c>
      <c r="K253" s="219" t="s">
        <v>197</v>
      </c>
      <c r="L253" s="44"/>
      <c r="M253" s="224" t="s">
        <v>1</v>
      </c>
      <c r="N253" s="225" t="s">
        <v>45</v>
      </c>
      <c r="O253" s="91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6">
        <f>S253*H253</f>
        <v>0</v>
      </c>
      <c r="U253" s="227" t="s">
        <v>1</v>
      </c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8" t="s">
        <v>133</v>
      </c>
      <c r="AT253" s="228" t="s">
        <v>128</v>
      </c>
      <c r="AU253" s="228" t="s">
        <v>90</v>
      </c>
      <c r="AY253" s="17" t="s">
        <v>126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7" t="s">
        <v>88</v>
      </c>
      <c r="BK253" s="229">
        <f>ROUND(I253*H253,2)</f>
        <v>0</v>
      </c>
      <c r="BL253" s="17" t="s">
        <v>133</v>
      </c>
      <c r="BM253" s="228" t="s">
        <v>320</v>
      </c>
    </row>
    <row r="254" spans="1:47" s="2" customFormat="1" ht="12">
      <c r="A254" s="38"/>
      <c r="B254" s="39"/>
      <c r="C254" s="40"/>
      <c r="D254" s="230" t="s">
        <v>135</v>
      </c>
      <c r="E254" s="40"/>
      <c r="F254" s="231" t="s">
        <v>318</v>
      </c>
      <c r="G254" s="40"/>
      <c r="H254" s="40"/>
      <c r="I254" s="232"/>
      <c r="J254" s="40"/>
      <c r="K254" s="40"/>
      <c r="L254" s="44"/>
      <c r="M254" s="233"/>
      <c r="N254" s="234"/>
      <c r="O254" s="91"/>
      <c r="P254" s="91"/>
      <c r="Q254" s="91"/>
      <c r="R254" s="91"/>
      <c r="S254" s="91"/>
      <c r="T254" s="91"/>
      <c r="U254" s="92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135</v>
      </c>
      <c r="AU254" s="17" t="s">
        <v>90</v>
      </c>
    </row>
    <row r="255" spans="1:47" s="2" customFormat="1" ht="12">
      <c r="A255" s="38"/>
      <c r="B255" s="39"/>
      <c r="C255" s="40"/>
      <c r="D255" s="230" t="s">
        <v>152</v>
      </c>
      <c r="E255" s="40"/>
      <c r="F255" s="256" t="s">
        <v>321</v>
      </c>
      <c r="G255" s="40"/>
      <c r="H255" s="40"/>
      <c r="I255" s="232"/>
      <c r="J255" s="40"/>
      <c r="K255" s="40"/>
      <c r="L255" s="44"/>
      <c r="M255" s="233"/>
      <c r="N255" s="234"/>
      <c r="O255" s="91"/>
      <c r="P255" s="91"/>
      <c r="Q255" s="91"/>
      <c r="R255" s="91"/>
      <c r="S255" s="91"/>
      <c r="T255" s="91"/>
      <c r="U255" s="92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152</v>
      </c>
      <c r="AU255" s="17" t="s">
        <v>90</v>
      </c>
    </row>
    <row r="256" spans="1:65" s="2" customFormat="1" ht="21.75" customHeight="1">
      <c r="A256" s="38"/>
      <c r="B256" s="39"/>
      <c r="C256" s="217" t="s">
        <v>322</v>
      </c>
      <c r="D256" s="217" t="s">
        <v>128</v>
      </c>
      <c r="E256" s="218" t="s">
        <v>323</v>
      </c>
      <c r="F256" s="219" t="s">
        <v>324</v>
      </c>
      <c r="G256" s="220" t="s">
        <v>131</v>
      </c>
      <c r="H256" s="221">
        <v>7.2</v>
      </c>
      <c r="I256" s="222"/>
      <c r="J256" s="223">
        <f>ROUND(I256*H256,2)</f>
        <v>0</v>
      </c>
      <c r="K256" s="219" t="s">
        <v>132</v>
      </c>
      <c r="L256" s="44"/>
      <c r="M256" s="224" t="s">
        <v>1</v>
      </c>
      <c r="N256" s="225" t="s">
        <v>45</v>
      </c>
      <c r="O256" s="91"/>
      <c r="P256" s="226">
        <f>O256*H256</f>
        <v>0</v>
      </c>
      <c r="Q256" s="226">
        <v>0</v>
      </c>
      <c r="R256" s="226">
        <f>Q256*H256</f>
        <v>0</v>
      </c>
      <c r="S256" s="226">
        <v>2.9</v>
      </c>
      <c r="T256" s="226">
        <f>S256*H256</f>
        <v>20.88</v>
      </c>
      <c r="U256" s="227" t="s">
        <v>1</v>
      </c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8" t="s">
        <v>133</v>
      </c>
      <c r="AT256" s="228" t="s">
        <v>128</v>
      </c>
      <c r="AU256" s="228" t="s">
        <v>90</v>
      </c>
      <c r="AY256" s="17" t="s">
        <v>126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7" t="s">
        <v>88</v>
      </c>
      <c r="BK256" s="229">
        <f>ROUND(I256*H256,2)</f>
        <v>0</v>
      </c>
      <c r="BL256" s="17" t="s">
        <v>133</v>
      </c>
      <c r="BM256" s="228" t="s">
        <v>325</v>
      </c>
    </row>
    <row r="257" spans="1:47" s="2" customFormat="1" ht="12">
      <c r="A257" s="38"/>
      <c r="B257" s="39"/>
      <c r="C257" s="40"/>
      <c r="D257" s="230" t="s">
        <v>135</v>
      </c>
      <c r="E257" s="40"/>
      <c r="F257" s="231" t="s">
        <v>326</v>
      </c>
      <c r="G257" s="40"/>
      <c r="H257" s="40"/>
      <c r="I257" s="232"/>
      <c r="J257" s="40"/>
      <c r="K257" s="40"/>
      <c r="L257" s="44"/>
      <c r="M257" s="233"/>
      <c r="N257" s="234"/>
      <c r="O257" s="91"/>
      <c r="P257" s="91"/>
      <c r="Q257" s="91"/>
      <c r="R257" s="91"/>
      <c r="S257" s="91"/>
      <c r="T257" s="91"/>
      <c r="U257" s="92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135</v>
      </c>
      <c r="AU257" s="17" t="s">
        <v>90</v>
      </c>
    </row>
    <row r="258" spans="1:51" s="13" customFormat="1" ht="12">
      <c r="A258" s="13"/>
      <c r="B258" s="235"/>
      <c r="C258" s="236"/>
      <c r="D258" s="230" t="s">
        <v>137</v>
      </c>
      <c r="E258" s="237" t="s">
        <v>1</v>
      </c>
      <c r="F258" s="238" t="s">
        <v>138</v>
      </c>
      <c r="G258" s="236"/>
      <c r="H258" s="237" t="s">
        <v>1</v>
      </c>
      <c r="I258" s="239"/>
      <c r="J258" s="236"/>
      <c r="K258" s="236"/>
      <c r="L258" s="240"/>
      <c r="M258" s="241"/>
      <c r="N258" s="242"/>
      <c r="O258" s="242"/>
      <c r="P258" s="242"/>
      <c r="Q258" s="242"/>
      <c r="R258" s="242"/>
      <c r="S258" s="242"/>
      <c r="T258" s="242"/>
      <c r="U258" s="24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137</v>
      </c>
      <c r="AU258" s="244" t="s">
        <v>90</v>
      </c>
      <c r="AV258" s="13" t="s">
        <v>88</v>
      </c>
      <c r="AW258" s="13" t="s">
        <v>36</v>
      </c>
      <c r="AX258" s="13" t="s">
        <v>80</v>
      </c>
      <c r="AY258" s="244" t="s">
        <v>126</v>
      </c>
    </row>
    <row r="259" spans="1:51" s="14" customFormat="1" ht="12">
      <c r="A259" s="14"/>
      <c r="B259" s="245"/>
      <c r="C259" s="246"/>
      <c r="D259" s="230" t="s">
        <v>137</v>
      </c>
      <c r="E259" s="247" t="s">
        <v>1</v>
      </c>
      <c r="F259" s="248" t="s">
        <v>327</v>
      </c>
      <c r="G259" s="246"/>
      <c r="H259" s="249">
        <v>7.2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3"/>
      <c r="U259" s="25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137</v>
      </c>
      <c r="AU259" s="255" t="s">
        <v>90</v>
      </c>
      <c r="AV259" s="14" t="s">
        <v>90</v>
      </c>
      <c r="AW259" s="14" t="s">
        <v>36</v>
      </c>
      <c r="AX259" s="14" t="s">
        <v>88</v>
      </c>
      <c r="AY259" s="255" t="s">
        <v>126</v>
      </c>
    </row>
    <row r="260" spans="1:65" s="2" customFormat="1" ht="16.5" customHeight="1">
      <c r="A260" s="38"/>
      <c r="B260" s="39"/>
      <c r="C260" s="217" t="s">
        <v>328</v>
      </c>
      <c r="D260" s="217" t="s">
        <v>128</v>
      </c>
      <c r="E260" s="218" t="s">
        <v>329</v>
      </c>
      <c r="F260" s="219" t="s">
        <v>330</v>
      </c>
      <c r="G260" s="220" t="s">
        <v>319</v>
      </c>
      <c r="H260" s="221">
        <v>1</v>
      </c>
      <c r="I260" s="222"/>
      <c r="J260" s="223">
        <f>ROUND(I260*H260,2)</f>
        <v>0</v>
      </c>
      <c r="K260" s="219" t="s">
        <v>197</v>
      </c>
      <c r="L260" s="44"/>
      <c r="M260" s="224" t="s">
        <v>1</v>
      </c>
      <c r="N260" s="225" t="s">
        <v>45</v>
      </c>
      <c r="O260" s="91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6">
        <f>S260*H260</f>
        <v>0</v>
      </c>
      <c r="U260" s="227" t="s">
        <v>1</v>
      </c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8" t="s">
        <v>133</v>
      </c>
      <c r="AT260" s="228" t="s">
        <v>128</v>
      </c>
      <c r="AU260" s="228" t="s">
        <v>90</v>
      </c>
      <c r="AY260" s="17" t="s">
        <v>126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7" t="s">
        <v>88</v>
      </c>
      <c r="BK260" s="229">
        <f>ROUND(I260*H260,2)</f>
        <v>0</v>
      </c>
      <c r="BL260" s="17" t="s">
        <v>133</v>
      </c>
      <c r="BM260" s="228" t="s">
        <v>331</v>
      </c>
    </row>
    <row r="261" spans="1:47" s="2" customFormat="1" ht="12">
      <c r="A261" s="38"/>
      <c r="B261" s="39"/>
      <c r="C261" s="40"/>
      <c r="D261" s="230" t="s">
        <v>135</v>
      </c>
      <c r="E261" s="40"/>
      <c r="F261" s="231" t="s">
        <v>330</v>
      </c>
      <c r="G261" s="40"/>
      <c r="H261" s="40"/>
      <c r="I261" s="232"/>
      <c r="J261" s="40"/>
      <c r="K261" s="40"/>
      <c r="L261" s="44"/>
      <c r="M261" s="233"/>
      <c r="N261" s="234"/>
      <c r="O261" s="91"/>
      <c r="P261" s="91"/>
      <c r="Q261" s="91"/>
      <c r="R261" s="91"/>
      <c r="S261" s="91"/>
      <c r="T261" s="91"/>
      <c r="U261" s="92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135</v>
      </c>
      <c r="AU261" s="17" t="s">
        <v>90</v>
      </c>
    </row>
    <row r="262" spans="1:47" s="2" customFormat="1" ht="12">
      <c r="A262" s="38"/>
      <c r="B262" s="39"/>
      <c r="C262" s="40"/>
      <c r="D262" s="230" t="s">
        <v>152</v>
      </c>
      <c r="E262" s="40"/>
      <c r="F262" s="256" t="s">
        <v>332</v>
      </c>
      <c r="G262" s="40"/>
      <c r="H262" s="40"/>
      <c r="I262" s="232"/>
      <c r="J262" s="40"/>
      <c r="K262" s="40"/>
      <c r="L262" s="44"/>
      <c r="M262" s="233"/>
      <c r="N262" s="234"/>
      <c r="O262" s="91"/>
      <c r="P262" s="91"/>
      <c r="Q262" s="91"/>
      <c r="R262" s="91"/>
      <c r="S262" s="91"/>
      <c r="T262" s="91"/>
      <c r="U262" s="92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152</v>
      </c>
      <c r="AU262" s="17" t="s">
        <v>90</v>
      </c>
    </row>
    <row r="263" spans="1:65" s="2" customFormat="1" ht="16.5" customHeight="1">
      <c r="A263" s="38"/>
      <c r="B263" s="39"/>
      <c r="C263" s="217" t="s">
        <v>333</v>
      </c>
      <c r="D263" s="217" t="s">
        <v>128</v>
      </c>
      <c r="E263" s="218" t="s">
        <v>334</v>
      </c>
      <c r="F263" s="219" t="s">
        <v>335</v>
      </c>
      <c r="G263" s="220" t="s">
        <v>319</v>
      </c>
      <c r="H263" s="221">
        <v>1</v>
      </c>
      <c r="I263" s="222"/>
      <c r="J263" s="223">
        <f>ROUND(I263*H263,2)</f>
        <v>0</v>
      </c>
      <c r="K263" s="219" t="s">
        <v>197</v>
      </c>
      <c r="L263" s="44"/>
      <c r="M263" s="224" t="s">
        <v>1</v>
      </c>
      <c r="N263" s="225" t="s">
        <v>45</v>
      </c>
      <c r="O263" s="91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6">
        <f>S263*H263</f>
        <v>0</v>
      </c>
      <c r="U263" s="227" t="s">
        <v>1</v>
      </c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8" t="s">
        <v>133</v>
      </c>
      <c r="AT263" s="228" t="s">
        <v>128</v>
      </c>
      <c r="AU263" s="228" t="s">
        <v>90</v>
      </c>
      <c r="AY263" s="17" t="s">
        <v>126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7" t="s">
        <v>88</v>
      </c>
      <c r="BK263" s="229">
        <f>ROUND(I263*H263,2)</f>
        <v>0</v>
      </c>
      <c r="BL263" s="17" t="s">
        <v>133</v>
      </c>
      <c r="BM263" s="228" t="s">
        <v>336</v>
      </c>
    </row>
    <row r="264" spans="1:47" s="2" customFormat="1" ht="12">
      <c r="A264" s="38"/>
      <c r="B264" s="39"/>
      <c r="C264" s="40"/>
      <c r="D264" s="230" t="s">
        <v>135</v>
      </c>
      <c r="E264" s="40"/>
      <c r="F264" s="231" t="s">
        <v>335</v>
      </c>
      <c r="G264" s="40"/>
      <c r="H264" s="40"/>
      <c r="I264" s="232"/>
      <c r="J264" s="40"/>
      <c r="K264" s="40"/>
      <c r="L264" s="44"/>
      <c r="M264" s="233"/>
      <c r="N264" s="234"/>
      <c r="O264" s="91"/>
      <c r="P264" s="91"/>
      <c r="Q264" s="91"/>
      <c r="R264" s="91"/>
      <c r="S264" s="91"/>
      <c r="T264" s="91"/>
      <c r="U264" s="92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135</v>
      </c>
      <c r="AU264" s="17" t="s">
        <v>90</v>
      </c>
    </row>
    <row r="265" spans="1:47" s="2" customFormat="1" ht="12">
      <c r="A265" s="38"/>
      <c r="B265" s="39"/>
      <c r="C265" s="40"/>
      <c r="D265" s="230" t="s">
        <v>152</v>
      </c>
      <c r="E265" s="40"/>
      <c r="F265" s="256" t="s">
        <v>337</v>
      </c>
      <c r="G265" s="40"/>
      <c r="H265" s="40"/>
      <c r="I265" s="232"/>
      <c r="J265" s="40"/>
      <c r="K265" s="40"/>
      <c r="L265" s="44"/>
      <c r="M265" s="233"/>
      <c r="N265" s="234"/>
      <c r="O265" s="91"/>
      <c r="P265" s="91"/>
      <c r="Q265" s="91"/>
      <c r="R265" s="91"/>
      <c r="S265" s="91"/>
      <c r="T265" s="91"/>
      <c r="U265" s="92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152</v>
      </c>
      <c r="AU265" s="17" t="s">
        <v>90</v>
      </c>
    </row>
    <row r="266" spans="1:63" s="12" customFormat="1" ht="22.8" customHeight="1">
      <c r="A266" s="12"/>
      <c r="B266" s="201"/>
      <c r="C266" s="202"/>
      <c r="D266" s="203" t="s">
        <v>79</v>
      </c>
      <c r="E266" s="215" t="s">
        <v>338</v>
      </c>
      <c r="F266" s="215" t="s">
        <v>339</v>
      </c>
      <c r="G266" s="202"/>
      <c r="H266" s="202"/>
      <c r="I266" s="205"/>
      <c r="J266" s="216">
        <f>BK266</f>
        <v>0</v>
      </c>
      <c r="K266" s="202"/>
      <c r="L266" s="207"/>
      <c r="M266" s="208"/>
      <c r="N266" s="209"/>
      <c r="O266" s="209"/>
      <c r="P266" s="210">
        <f>SUM(P267:P271)</f>
        <v>0</v>
      </c>
      <c r="Q266" s="209"/>
      <c r="R266" s="210">
        <f>SUM(R267:R271)</f>
        <v>0</v>
      </c>
      <c r="S266" s="209"/>
      <c r="T266" s="210">
        <f>SUM(T267:T271)</f>
        <v>0</v>
      </c>
      <c r="U266" s="211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2" t="s">
        <v>88</v>
      </c>
      <c r="AT266" s="213" t="s">
        <v>79</v>
      </c>
      <c r="AU266" s="213" t="s">
        <v>88</v>
      </c>
      <c r="AY266" s="212" t="s">
        <v>126</v>
      </c>
      <c r="BK266" s="214">
        <f>SUM(BK267:BK271)</f>
        <v>0</v>
      </c>
    </row>
    <row r="267" spans="1:65" s="2" customFormat="1" ht="24.15" customHeight="1">
      <c r="A267" s="38"/>
      <c r="B267" s="39"/>
      <c r="C267" s="217" t="s">
        <v>340</v>
      </c>
      <c r="D267" s="217" t="s">
        <v>128</v>
      </c>
      <c r="E267" s="218" t="s">
        <v>341</v>
      </c>
      <c r="F267" s="219" t="s">
        <v>342</v>
      </c>
      <c r="G267" s="220" t="s">
        <v>167</v>
      </c>
      <c r="H267" s="221">
        <v>24.902</v>
      </c>
      <c r="I267" s="222"/>
      <c r="J267" s="223">
        <f>ROUND(I267*H267,2)</f>
        <v>0</v>
      </c>
      <c r="K267" s="219" t="s">
        <v>132</v>
      </c>
      <c r="L267" s="44"/>
      <c r="M267" s="224" t="s">
        <v>1</v>
      </c>
      <c r="N267" s="225" t="s">
        <v>45</v>
      </c>
      <c r="O267" s="91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6">
        <f>S267*H267</f>
        <v>0</v>
      </c>
      <c r="U267" s="227" t="s">
        <v>1</v>
      </c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8" t="s">
        <v>133</v>
      </c>
      <c r="AT267" s="228" t="s">
        <v>128</v>
      </c>
      <c r="AU267" s="228" t="s">
        <v>90</v>
      </c>
      <c r="AY267" s="17" t="s">
        <v>126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7" t="s">
        <v>88</v>
      </c>
      <c r="BK267" s="229">
        <f>ROUND(I267*H267,2)</f>
        <v>0</v>
      </c>
      <c r="BL267" s="17" t="s">
        <v>133</v>
      </c>
      <c r="BM267" s="228" t="s">
        <v>343</v>
      </c>
    </row>
    <row r="268" spans="1:47" s="2" customFormat="1" ht="12">
      <c r="A268" s="38"/>
      <c r="B268" s="39"/>
      <c r="C268" s="40"/>
      <c r="D268" s="230" t="s">
        <v>135</v>
      </c>
      <c r="E268" s="40"/>
      <c r="F268" s="231" t="s">
        <v>344</v>
      </c>
      <c r="G268" s="40"/>
      <c r="H268" s="40"/>
      <c r="I268" s="232"/>
      <c r="J268" s="40"/>
      <c r="K268" s="40"/>
      <c r="L268" s="44"/>
      <c r="M268" s="233"/>
      <c r="N268" s="234"/>
      <c r="O268" s="91"/>
      <c r="P268" s="91"/>
      <c r="Q268" s="91"/>
      <c r="R268" s="91"/>
      <c r="S268" s="91"/>
      <c r="T268" s="91"/>
      <c r="U268" s="92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135</v>
      </c>
      <c r="AU268" s="17" t="s">
        <v>90</v>
      </c>
    </row>
    <row r="269" spans="1:65" s="2" customFormat="1" ht="24.15" customHeight="1">
      <c r="A269" s="38"/>
      <c r="B269" s="39"/>
      <c r="C269" s="217" t="s">
        <v>345</v>
      </c>
      <c r="D269" s="217" t="s">
        <v>128</v>
      </c>
      <c r="E269" s="218" t="s">
        <v>346</v>
      </c>
      <c r="F269" s="219" t="s">
        <v>347</v>
      </c>
      <c r="G269" s="220" t="s">
        <v>167</v>
      </c>
      <c r="H269" s="221">
        <v>24.902</v>
      </c>
      <c r="I269" s="222"/>
      <c r="J269" s="223">
        <f>ROUND(I269*H269,2)</f>
        <v>0</v>
      </c>
      <c r="K269" s="219" t="s">
        <v>132</v>
      </c>
      <c r="L269" s="44"/>
      <c r="M269" s="224" t="s">
        <v>1</v>
      </c>
      <c r="N269" s="225" t="s">
        <v>45</v>
      </c>
      <c r="O269" s="91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6">
        <f>S269*H269</f>
        <v>0</v>
      </c>
      <c r="U269" s="227" t="s">
        <v>1</v>
      </c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8" t="s">
        <v>133</v>
      </c>
      <c r="AT269" s="228" t="s">
        <v>128</v>
      </c>
      <c r="AU269" s="228" t="s">
        <v>90</v>
      </c>
      <c r="AY269" s="17" t="s">
        <v>126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7" t="s">
        <v>88</v>
      </c>
      <c r="BK269" s="229">
        <f>ROUND(I269*H269,2)</f>
        <v>0</v>
      </c>
      <c r="BL269" s="17" t="s">
        <v>133</v>
      </c>
      <c r="BM269" s="228" t="s">
        <v>348</v>
      </c>
    </row>
    <row r="270" spans="1:47" s="2" customFormat="1" ht="12">
      <c r="A270" s="38"/>
      <c r="B270" s="39"/>
      <c r="C270" s="40"/>
      <c r="D270" s="230" t="s">
        <v>135</v>
      </c>
      <c r="E270" s="40"/>
      <c r="F270" s="231" t="s">
        <v>349</v>
      </c>
      <c r="G270" s="40"/>
      <c r="H270" s="40"/>
      <c r="I270" s="232"/>
      <c r="J270" s="40"/>
      <c r="K270" s="40"/>
      <c r="L270" s="44"/>
      <c r="M270" s="233"/>
      <c r="N270" s="234"/>
      <c r="O270" s="91"/>
      <c r="P270" s="91"/>
      <c r="Q270" s="91"/>
      <c r="R270" s="91"/>
      <c r="S270" s="91"/>
      <c r="T270" s="91"/>
      <c r="U270" s="92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135</v>
      </c>
      <c r="AU270" s="17" t="s">
        <v>90</v>
      </c>
    </row>
    <row r="271" spans="1:47" s="2" customFormat="1" ht="12">
      <c r="A271" s="38"/>
      <c r="B271" s="39"/>
      <c r="C271" s="40"/>
      <c r="D271" s="230" t="s">
        <v>152</v>
      </c>
      <c r="E271" s="40"/>
      <c r="F271" s="256" t="s">
        <v>350</v>
      </c>
      <c r="G271" s="40"/>
      <c r="H271" s="40"/>
      <c r="I271" s="232"/>
      <c r="J271" s="40"/>
      <c r="K271" s="40"/>
      <c r="L271" s="44"/>
      <c r="M271" s="233"/>
      <c r="N271" s="234"/>
      <c r="O271" s="91"/>
      <c r="P271" s="91"/>
      <c r="Q271" s="91"/>
      <c r="R271" s="91"/>
      <c r="S271" s="91"/>
      <c r="T271" s="91"/>
      <c r="U271" s="92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152</v>
      </c>
      <c r="AU271" s="17" t="s">
        <v>90</v>
      </c>
    </row>
    <row r="272" spans="1:63" s="12" customFormat="1" ht="22.8" customHeight="1">
      <c r="A272" s="12"/>
      <c r="B272" s="201"/>
      <c r="C272" s="202"/>
      <c r="D272" s="203" t="s">
        <v>79</v>
      </c>
      <c r="E272" s="215" t="s">
        <v>351</v>
      </c>
      <c r="F272" s="215" t="s">
        <v>352</v>
      </c>
      <c r="G272" s="202"/>
      <c r="H272" s="202"/>
      <c r="I272" s="205"/>
      <c r="J272" s="216">
        <f>BK272</f>
        <v>0</v>
      </c>
      <c r="K272" s="202"/>
      <c r="L272" s="207"/>
      <c r="M272" s="208"/>
      <c r="N272" s="209"/>
      <c r="O272" s="209"/>
      <c r="P272" s="210">
        <f>SUM(P273:P274)</f>
        <v>0</v>
      </c>
      <c r="Q272" s="209"/>
      <c r="R272" s="210">
        <f>SUM(R273:R274)</f>
        <v>0</v>
      </c>
      <c r="S272" s="209"/>
      <c r="T272" s="210">
        <f>SUM(T273:T274)</f>
        <v>0</v>
      </c>
      <c r="U272" s="211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2" t="s">
        <v>88</v>
      </c>
      <c r="AT272" s="213" t="s">
        <v>79</v>
      </c>
      <c r="AU272" s="213" t="s">
        <v>88</v>
      </c>
      <c r="AY272" s="212" t="s">
        <v>126</v>
      </c>
      <c r="BK272" s="214">
        <f>SUM(BK273:BK274)</f>
        <v>0</v>
      </c>
    </row>
    <row r="273" spans="1:65" s="2" customFormat="1" ht="16.5" customHeight="1">
      <c r="A273" s="38"/>
      <c r="B273" s="39"/>
      <c r="C273" s="217" t="s">
        <v>353</v>
      </c>
      <c r="D273" s="217" t="s">
        <v>128</v>
      </c>
      <c r="E273" s="218" t="s">
        <v>354</v>
      </c>
      <c r="F273" s="219" t="s">
        <v>355</v>
      </c>
      <c r="G273" s="220" t="s">
        <v>167</v>
      </c>
      <c r="H273" s="221">
        <v>54.728</v>
      </c>
      <c r="I273" s="222"/>
      <c r="J273" s="223">
        <f>ROUND(I273*H273,2)</f>
        <v>0</v>
      </c>
      <c r="K273" s="219" t="s">
        <v>132</v>
      </c>
      <c r="L273" s="44"/>
      <c r="M273" s="224" t="s">
        <v>1</v>
      </c>
      <c r="N273" s="225" t="s">
        <v>45</v>
      </c>
      <c r="O273" s="91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6">
        <f>S273*H273</f>
        <v>0</v>
      </c>
      <c r="U273" s="227" t="s">
        <v>1</v>
      </c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8" t="s">
        <v>133</v>
      </c>
      <c r="AT273" s="228" t="s">
        <v>128</v>
      </c>
      <c r="AU273" s="228" t="s">
        <v>90</v>
      </c>
      <c r="AY273" s="17" t="s">
        <v>126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7" t="s">
        <v>88</v>
      </c>
      <c r="BK273" s="229">
        <f>ROUND(I273*H273,2)</f>
        <v>0</v>
      </c>
      <c r="BL273" s="17" t="s">
        <v>133</v>
      </c>
      <c r="BM273" s="228" t="s">
        <v>356</v>
      </c>
    </row>
    <row r="274" spans="1:47" s="2" customFormat="1" ht="12">
      <c r="A274" s="38"/>
      <c r="B274" s="39"/>
      <c r="C274" s="40"/>
      <c r="D274" s="230" t="s">
        <v>135</v>
      </c>
      <c r="E274" s="40"/>
      <c r="F274" s="231" t="s">
        <v>357</v>
      </c>
      <c r="G274" s="40"/>
      <c r="H274" s="40"/>
      <c r="I274" s="232"/>
      <c r="J274" s="40"/>
      <c r="K274" s="40"/>
      <c r="L274" s="44"/>
      <c r="M274" s="278"/>
      <c r="N274" s="279"/>
      <c r="O274" s="280"/>
      <c r="P274" s="280"/>
      <c r="Q274" s="280"/>
      <c r="R274" s="280"/>
      <c r="S274" s="280"/>
      <c r="T274" s="280"/>
      <c r="U274" s="281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135</v>
      </c>
      <c r="AU274" s="17" t="s">
        <v>90</v>
      </c>
    </row>
    <row r="275" spans="1:31" s="2" customFormat="1" ht="6.95" customHeight="1">
      <c r="A275" s="38"/>
      <c r="B275" s="66"/>
      <c r="C275" s="67"/>
      <c r="D275" s="67"/>
      <c r="E275" s="67"/>
      <c r="F275" s="67"/>
      <c r="G275" s="67"/>
      <c r="H275" s="67"/>
      <c r="I275" s="67"/>
      <c r="J275" s="67"/>
      <c r="K275" s="67"/>
      <c r="L275" s="44"/>
      <c r="M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</row>
  </sheetData>
  <sheetProtection password="CC35" sheet="1" objects="1" scenarios="1" formatColumns="0" formatRows="0" autoFilter="0"/>
  <autoFilter ref="C123:K27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Oprava opěrné zdi VT Rakovec na ul. Slezská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358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3. 8. 2023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38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ROUND((SUM(BE117:BE147)),2)</f>
        <v>0</v>
      </c>
      <c r="G33" s="38"/>
      <c r="H33" s="38"/>
      <c r="I33" s="155">
        <v>0.21</v>
      </c>
      <c r="J33" s="154">
        <f>ROUND(((SUM(BE117:BE147))*I33),2)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ROUND((SUM(BF117:BF147)),2)</f>
        <v>0</v>
      </c>
      <c r="G34" s="38"/>
      <c r="H34" s="38"/>
      <c r="I34" s="155">
        <v>0.15</v>
      </c>
      <c r="J34" s="154">
        <f>ROUND(((SUM(BF117:BF147))*I34),2)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ROUND((SUM(BG117:BG147)),2)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ROUND((SUM(BH117:BH147)),2)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ROUND((SUM(BI117:BI147)),2)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Oprava opěrné zdi VT Rakovec na ul. Slezská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Nový Jičín</v>
      </c>
      <c r="G89" s="40"/>
      <c r="H89" s="40"/>
      <c r="I89" s="32" t="s">
        <v>22</v>
      </c>
      <c r="J89" s="79" t="str">
        <f>IF(J12="","",J12)</f>
        <v>3. 8. 2023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Nový Jičín</v>
      </c>
      <c r="G91" s="40"/>
      <c r="H91" s="40"/>
      <c r="I91" s="32" t="s">
        <v>32</v>
      </c>
      <c r="J91" s="36" t="str">
        <f>E21</f>
        <v>Lineplan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Ing. Marek Boháč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359</v>
      </c>
      <c r="E97" s="182"/>
      <c r="F97" s="182"/>
      <c r="G97" s="182"/>
      <c r="H97" s="182"/>
      <c r="I97" s="182"/>
      <c r="J97" s="183">
        <f>J118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110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74" t="str">
        <f>E7</f>
        <v>Oprava opěrné zdi VT Rakovec na ul. Slezská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95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VON - Vedlejší a ostatní náklady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>Nový Jičín</v>
      </c>
      <c r="G111" s="40"/>
      <c r="H111" s="40"/>
      <c r="I111" s="32" t="s">
        <v>22</v>
      </c>
      <c r="J111" s="79" t="str">
        <f>IF(J12="","",J12)</f>
        <v>3. 8. 2023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>Město Nový Jičín</v>
      </c>
      <c r="G113" s="40"/>
      <c r="H113" s="40"/>
      <c r="I113" s="32" t="s">
        <v>32</v>
      </c>
      <c r="J113" s="36" t="str">
        <f>E21</f>
        <v>Lineplan s.r.o.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30</v>
      </c>
      <c r="D114" s="40"/>
      <c r="E114" s="40"/>
      <c r="F114" s="27" t="str">
        <f>IF(E18="","",E18)</f>
        <v>Vyplň údaj</v>
      </c>
      <c r="G114" s="40"/>
      <c r="H114" s="40"/>
      <c r="I114" s="32" t="s">
        <v>37</v>
      </c>
      <c r="J114" s="36" t="str">
        <f>E24</f>
        <v>Ing. Marek Boháč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91"/>
      <c r="B116" s="192"/>
      <c r="C116" s="193" t="s">
        <v>111</v>
      </c>
      <c r="D116" s="194" t="s">
        <v>65</v>
      </c>
      <c r="E116" s="194" t="s">
        <v>61</v>
      </c>
      <c r="F116" s="194" t="s">
        <v>62</v>
      </c>
      <c r="G116" s="194" t="s">
        <v>112</v>
      </c>
      <c r="H116" s="194" t="s">
        <v>113</v>
      </c>
      <c r="I116" s="194" t="s">
        <v>114</v>
      </c>
      <c r="J116" s="194" t="s">
        <v>99</v>
      </c>
      <c r="K116" s="195" t="s">
        <v>115</v>
      </c>
      <c r="L116" s="196"/>
      <c r="M116" s="100" t="s">
        <v>1</v>
      </c>
      <c r="N116" s="101" t="s">
        <v>44</v>
      </c>
      <c r="O116" s="101" t="s">
        <v>116</v>
      </c>
      <c r="P116" s="101" t="s">
        <v>117</v>
      </c>
      <c r="Q116" s="101" t="s">
        <v>118</v>
      </c>
      <c r="R116" s="101" t="s">
        <v>119</v>
      </c>
      <c r="S116" s="101" t="s">
        <v>120</v>
      </c>
      <c r="T116" s="101" t="s">
        <v>121</v>
      </c>
      <c r="U116" s="102" t="s">
        <v>122</v>
      </c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</row>
    <row r="117" spans="1:63" s="2" customFormat="1" ht="22.8" customHeight="1">
      <c r="A117" s="38"/>
      <c r="B117" s="39"/>
      <c r="C117" s="107" t="s">
        <v>123</v>
      </c>
      <c r="D117" s="40"/>
      <c r="E117" s="40"/>
      <c r="F117" s="40"/>
      <c r="G117" s="40"/>
      <c r="H117" s="40"/>
      <c r="I117" s="40"/>
      <c r="J117" s="197">
        <f>BK117</f>
        <v>0</v>
      </c>
      <c r="K117" s="40"/>
      <c r="L117" s="44"/>
      <c r="M117" s="103"/>
      <c r="N117" s="198"/>
      <c r="O117" s="104"/>
      <c r="P117" s="199">
        <f>P118</f>
        <v>0</v>
      </c>
      <c r="Q117" s="104"/>
      <c r="R117" s="199">
        <f>R118</f>
        <v>0</v>
      </c>
      <c r="S117" s="104"/>
      <c r="T117" s="199">
        <f>T118</f>
        <v>0</v>
      </c>
      <c r="U117" s="105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79</v>
      </c>
      <c r="AU117" s="17" t="s">
        <v>101</v>
      </c>
      <c r="BK117" s="200">
        <f>BK118</f>
        <v>0</v>
      </c>
    </row>
    <row r="118" spans="1:63" s="12" customFormat="1" ht="25.9" customHeight="1">
      <c r="A118" s="12"/>
      <c r="B118" s="201"/>
      <c r="C118" s="202"/>
      <c r="D118" s="203" t="s">
        <v>79</v>
      </c>
      <c r="E118" s="204" t="s">
        <v>360</v>
      </c>
      <c r="F118" s="204" t="s">
        <v>361</v>
      </c>
      <c r="G118" s="202"/>
      <c r="H118" s="202"/>
      <c r="I118" s="205"/>
      <c r="J118" s="206">
        <f>BK118</f>
        <v>0</v>
      </c>
      <c r="K118" s="202"/>
      <c r="L118" s="207"/>
      <c r="M118" s="208"/>
      <c r="N118" s="209"/>
      <c r="O118" s="209"/>
      <c r="P118" s="210">
        <f>SUM(P119:P147)</f>
        <v>0</v>
      </c>
      <c r="Q118" s="209"/>
      <c r="R118" s="210">
        <f>SUM(R119:R147)</f>
        <v>0</v>
      </c>
      <c r="S118" s="209"/>
      <c r="T118" s="210">
        <f>SUM(T119:T147)</f>
        <v>0</v>
      </c>
      <c r="U118" s="2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2" t="s">
        <v>164</v>
      </c>
      <c r="AT118" s="213" t="s">
        <v>79</v>
      </c>
      <c r="AU118" s="213" t="s">
        <v>80</v>
      </c>
      <c r="AY118" s="212" t="s">
        <v>126</v>
      </c>
      <c r="BK118" s="214">
        <f>SUM(BK119:BK147)</f>
        <v>0</v>
      </c>
    </row>
    <row r="119" spans="1:65" s="2" customFormat="1" ht="24.15" customHeight="1">
      <c r="A119" s="38"/>
      <c r="B119" s="39"/>
      <c r="C119" s="217" t="s">
        <v>88</v>
      </c>
      <c r="D119" s="217" t="s">
        <v>128</v>
      </c>
      <c r="E119" s="218" t="s">
        <v>362</v>
      </c>
      <c r="F119" s="219" t="s">
        <v>363</v>
      </c>
      <c r="G119" s="220" t="s">
        <v>364</v>
      </c>
      <c r="H119" s="221">
        <v>1</v>
      </c>
      <c r="I119" s="222"/>
      <c r="J119" s="223">
        <f>ROUND(I119*H119,2)</f>
        <v>0</v>
      </c>
      <c r="K119" s="219" t="s">
        <v>1</v>
      </c>
      <c r="L119" s="44"/>
      <c r="M119" s="224" t="s">
        <v>1</v>
      </c>
      <c r="N119" s="225" t="s">
        <v>45</v>
      </c>
      <c r="O119" s="91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6">
        <f>S119*H119</f>
        <v>0</v>
      </c>
      <c r="U119" s="227" t="s">
        <v>1</v>
      </c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8" t="s">
        <v>365</v>
      </c>
      <c r="AT119" s="228" t="s">
        <v>128</v>
      </c>
      <c r="AU119" s="228" t="s">
        <v>88</v>
      </c>
      <c r="AY119" s="17" t="s">
        <v>126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7" t="s">
        <v>88</v>
      </c>
      <c r="BK119" s="229">
        <f>ROUND(I119*H119,2)</f>
        <v>0</v>
      </c>
      <c r="BL119" s="17" t="s">
        <v>365</v>
      </c>
      <c r="BM119" s="228" t="s">
        <v>366</v>
      </c>
    </row>
    <row r="120" spans="1:47" s="2" customFormat="1" ht="12">
      <c r="A120" s="38"/>
      <c r="B120" s="39"/>
      <c r="C120" s="40"/>
      <c r="D120" s="230" t="s">
        <v>135</v>
      </c>
      <c r="E120" s="40"/>
      <c r="F120" s="231" t="s">
        <v>367</v>
      </c>
      <c r="G120" s="40"/>
      <c r="H120" s="40"/>
      <c r="I120" s="232"/>
      <c r="J120" s="40"/>
      <c r="K120" s="40"/>
      <c r="L120" s="44"/>
      <c r="M120" s="233"/>
      <c r="N120" s="234"/>
      <c r="O120" s="91"/>
      <c r="P120" s="91"/>
      <c r="Q120" s="91"/>
      <c r="R120" s="91"/>
      <c r="S120" s="91"/>
      <c r="T120" s="91"/>
      <c r="U120" s="92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135</v>
      </c>
      <c r="AU120" s="17" t="s">
        <v>88</v>
      </c>
    </row>
    <row r="121" spans="1:65" s="2" customFormat="1" ht="16.5" customHeight="1">
      <c r="A121" s="38"/>
      <c r="B121" s="39"/>
      <c r="C121" s="217" t="s">
        <v>90</v>
      </c>
      <c r="D121" s="217" t="s">
        <v>128</v>
      </c>
      <c r="E121" s="218" t="s">
        <v>368</v>
      </c>
      <c r="F121" s="219" t="s">
        <v>369</v>
      </c>
      <c r="G121" s="220" t="s">
        <v>364</v>
      </c>
      <c r="H121" s="221">
        <v>1</v>
      </c>
      <c r="I121" s="222"/>
      <c r="J121" s="223">
        <f>ROUND(I121*H121,2)</f>
        <v>0</v>
      </c>
      <c r="K121" s="219" t="s">
        <v>1</v>
      </c>
      <c r="L121" s="44"/>
      <c r="M121" s="224" t="s">
        <v>1</v>
      </c>
      <c r="N121" s="225" t="s">
        <v>45</v>
      </c>
      <c r="O121" s="91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6">
        <f>S121*H121</f>
        <v>0</v>
      </c>
      <c r="U121" s="227" t="s">
        <v>1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8" t="s">
        <v>365</v>
      </c>
      <c r="AT121" s="228" t="s">
        <v>128</v>
      </c>
      <c r="AU121" s="228" t="s">
        <v>88</v>
      </c>
      <c r="AY121" s="17" t="s">
        <v>126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7" t="s">
        <v>88</v>
      </c>
      <c r="BK121" s="229">
        <f>ROUND(I121*H121,2)</f>
        <v>0</v>
      </c>
      <c r="BL121" s="17" t="s">
        <v>365</v>
      </c>
      <c r="BM121" s="228" t="s">
        <v>370</v>
      </c>
    </row>
    <row r="122" spans="1:47" s="2" customFormat="1" ht="12">
      <c r="A122" s="38"/>
      <c r="B122" s="39"/>
      <c r="C122" s="40"/>
      <c r="D122" s="230" t="s">
        <v>135</v>
      </c>
      <c r="E122" s="40"/>
      <c r="F122" s="231" t="s">
        <v>371</v>
      </c>
      <c r="G122" s="40"/>
      <c r="H122" s="40"/>
      <c r="I122" s="232"/>
      <c r="J122" s="40"/>
      <c r="K122" s="40"/>
      <c r="L122" s="44"/>
      <c r="M122" s="233"/>
      <c r="N122" s="234"/>
      <c r="O122" s="91"/>
      <c r="P122" s="91"/>
      <c r="Q122" s="91"/>
      <c r="R122" s="91"/>
      <c r="S122" s="91"/>
      <c r="T122" s="91"/>
      <c r="U122" s="92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135</v>
      </c>
      <c r="AU122" s="17" t="s">
        <v>88</v>
      </c>
    </row>
    <row r="123" spans="1:65" s="2" customFormat="1" ht="16.5" customHeight="1">
      <c r="A123" s="38"/>
      <c r="B123" s="39"/>
      <c r="C123" s="217" t="s">
        <v>147</v>
      </c>
      <c r="D123" s="217" t="s">
        <v>128</v>
      </c>
      <c r="E123" s="218" t="s">
        <v>372</v>
      </c>
      <c r="F123" s="219" t="s">
        <v>373</v>
      </c>
      <c r="G123" s="220" t="s">
        <v>364</v>
      </c>
      <c r="H123" s="221">
        <v>1</v>
      </c>
      <c r="I123" s="222"/>
      <c r="J123" s="223">
        <f>ROUND(I123*H123,2)</f>
        <v>0</v>
      </c>
      <c r="K123" s="219" t="s">
        <v>1</v>
      </c>
      <c r="L123" s="44"/>
      <c r="M123" s="224" t="s">
        <v>1</v>
      </c>
      <c r="N123" s="225" t="s">
        <v>45</v>
      </c>
      <c r="O123" s="91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6">
        <f>S123*H123</f>
        <v>0</v>
      </c>
      <c r="U123" s="227" t="s">
        <v>1</v>
      </c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8" t="s">
        <v>365</v>
      </c>
      <c r="AT123" s="228" t="s">
        <v>128</v>
      </c>
      <c r="AU123" s="228" t="s">
        <v>88</v>
      </c>
      <c r="AY123" s="17" t="s">
        <v>126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7" t="s">
        <v>88</v>
      </c>
      <c r="BK123" s="229">
        <f>ROUND(I123*H123,2)</f>
        <v>0</v>
      </c>
      <c r="BL123" s="17" t="s">
        <v>365</v>
      </c>
      <c r="BM123" s="228" t="s">
        <v>374</v>
      </c>
    </row>
    <row r="124" spans="1:47" s="2" customFormat="1" ht="12">
      <c r="A124" s="38"/>
      <c r="B124" s="39"/>
      <c r="C124" s="40"/>
      <c r="D124" s="230" t="s">
        <v>135</v>
      </c>
      <c r="E124" s="40"/>
      <c r="F124" s="231" t="s">
        <v>375</v>
      </c>
      <c r="G124" s="40"/>
      <c r="H124" s="40"/>
      <c r="I124" s="232"/>
      <c r="J124" s="40"/>
      <c r="K124" s="40"/>
      <c r="L124" s="44"/>
      <c r="M124" s="233"/>
      <c r="N124" s="234"/>
      <c r="O124" s="91"/>
      <c r="P124" s="91"/>
      <c r="Q124" s="91"/>
      <c r="R124" s="91"/>
      <c r="S124" s="91"/>
      <c r="T124" s="91"/>
      <c r="U124" s="92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135</v>
      </c>
      <c r="AU124" s="17" t="s">
        <v>88</v>
      </c>
    </row>
    <row r="125" spans="1:65" s="2" customFormat="1" ht="37.8" customHeight="1">
      <c r="A125" s="38"/>
      <c r="B125" s="39"/>
      <c r="C125" s="217" t="s">
        <v>133</v>
      </c>
      <c r="D125" s="217" t="s">
        <v>128</v>
      </c>
      <c r="E125" s="218" t="s">
        <v>376</v>
      </c>
      <c r="F125" s="219" t="s">
        <v>377</v>
      </c>
      <c r="G125" s="220" t="s">
        <v>364</v>
      </c>
      <c r="H125" s="221">
        <v>1</v>
      </c>
      <c r="I125" s="222"/>
      <c r="J125" s="223">
        <f>ROUND(I125*H125,2)</f>
        <v>0</v>
      </c>
      <c r="K125" s="219" t="s">
        <v>1</v>
      </c>
      <c r="L125" s="44"/>
      <c r="M125" s="224" t="s">
        <v>1</v>
      </c>
      <c r="N125" s="225" t="s">
        <v>45</v>
      </c>
      <c r="O125" s="91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6">
        <f>S125*H125</f>
        <v>0</v>
      </c>
      <c r="U125" s="227" t="s">
        <v>1</v>
      </c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8" t="s">
        <v>365</v>
      </c>
      <c r="AT125" s="228" t="s">
        <v>128</v>
      </c>
      <c r="AU125" s="228" t="s">
        <v>88</v>
      </c>
      <c r="AY125" s="17" t="s">
        <v>126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7" t="s">
        <v>88</v>
      </c>
      <c r="BK125" s="229">
        <f>ROUND(I125*H125,2)</f>
        <v>0</v>
      </c>
      <c r="BL125" s="17" t="s">
        <v>365</v>
      </c>
      <c r="BM125" s="228" t="s">
        <v>378</v>
      </c>
    </row>
    <row r="126" spans="1:47" s="2" customFormat="1" ht="12">
      <c r="A126" s="38"/>
      <c r="B126" s="39"/>
      <c r="C126" s="40"/>
      <c r="D126" s="230" t="s">
        <v>135</v>
      </c>
      <c r="E126" s="40"/>
      <c r="F126" s="231" t="s">
        <v>377</v>
      </c>
      <c r="G126" s="40"/>
      <c r="H126" s="40"/>
      <c r="I126" s="232"/>
      <c r="J126" s="40"/>
      <c r="K126" s="40"/>
      <c r="L126" s="44"/>
      <c r="M126" s="233"/>
      <c r="N126" s="234"/>
      <c r="O126" s="91"/>
      <c r="P126" s="91"/>
      <c r="Q126" s="91"/>
      <c r="R126" s="91"/>
      <c r="S126" s="91"/>
      <c r="T126" s="91"/>
      <c r="U126" s="92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135</v>
      </c>
      <c r="AU126" s="17" t="s">
        <v>88</v>
      </c>
    </row>
    <row r="127" spans="1:47" s="2" customFormat="1" ht="12">
      <c r="A127" s="38"/>
      <c r="B127" s="39"/>
      <c r="C127" s="40"/>
      <c r="D127" s="230" t="s">
        <v>152</v>
      </c>
      <c r="E127" s="40"/>
      <c r="F127" s="256" t="s">
        <v>379</v>
      </c>
      <c r="G127" s="40"/>
      <c r="H127" s="40"/>
      <c r="I127" s="232"/>
      <c r="J127" s="40"/>
      <c r="K127" s="40"/>
      <c r="L127" s="44"/>
      <c r="M127" s="233"/>
      <c r="N127" s="234"/>
      <c r="O127" s="91"/>
      <c r="P127" s="91"/>
      <c r="Q127" s="91"/>
      <c r="R127" s="91"/>
      <c r="S127" s="91"/>
      <c r="T127" s="91"/>
      <c r="U127" s="92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152</v>
      </c>
      <c r="AU127" s="17" t="s">
        <v>88</v>
      </c>
    </row>
    <row r="128" spans="1:65" s="2" customFormat="1" ht="49.05" customHeight="1">
      <c r="A128" s="38"/>
      <c r="B128" s="39"/>
      <c r="C128" s="217" t="s">
        <v>164</v>
      </c>
      <c r="D128" s="217" t="s">
        <v>128</v>
      </c>
      <c r="E128" s="218" t="s">
        <v>380</v>
      </c>
      <c r="F128" s="219" t="s">
        <v>381</v>
      </c>
      <c r="G128" s="220" t="s">
        <v>364</v>
      </c>
      <c r="H128" s="221">
        <v>3</v>
      </c>
      <c r="I128" s="222"/>
      <c r="J128" s="223">
        <f>ROUND(I128*H128,2)</f>
        <v>0</v>
      </c>
      <c r="K128" s="219" t="s">
        <v>1</v>
      </c>
      <c r="L128" s="44"/>
      <c r="M128" s="224" t="s">
        <v>1</v>
      </c>
      <c r="N128" s="225" t="s">
        <v>45</v>
      </c>
      <c r="O128" s="91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6">
        <f>S128*H128</f>
        <v>0</v>
      </c>
      <c r="U128" s="227" t="s">
        <v>1</v>
      </c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8" t="s">
        <v>365</v>
      </c>
      <c r="AT128" s="228" t="s">
        <v>128</v>
      </c>
      <c r="AU128" s="228" t="s">
        <v>88</v>
      </c>
      <c r="AY128" s="17" t="s">
        <v>126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7" t="s">
        <v>88</v>
      </c>
      <c r="BK128" s="229">
        <f>ROUND(I128*H128,2)</f>
        <v>0</v>
      </c>
      <c r="BL128" s="17" t="s">
        <v>365</v>
      </c>
      <c r="BM128" s="228" t="s">
        <v>382</v>
      </c>
    </row>
    <row r="129" spans="1:47" s="2" customFormat="1" ht="12">
      <c r="A129" s="38"/>
      <c r="B129" s="39"/>
      <c r="C129" s="40"/>
      <c r="D129" s="230" t="s">
        <v>135</v>
      </c>
      <c r="E129" s="40"/>
      <c r="F129" s="231" t="s">
        <v>381</v>
      </c>
      <c r="G129" s="40"/>
      <c r="H129" s="40"/>
      <c r="I129" s="232"/>
      <c r="J129" s="40"/>
      <c r="K129" s="40"/>
      <c r="L129" s="44"/>
      <c r="M129" s="233"/>
      <c r="N129" s="234"/>
      <c r="O129" s="91"/>
      <c r="P129" s="91"/>
      <c r="Q129" s="91"/>
      <c r="R129" s="91"/>
      <c r="S129" s="91"/>
      <c r="T129" s="91"/>
      <c r="U129" s="92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135</v>
      </c>
      <c r="AU129" s="17" t="s">
        <v>88</v>
      </c>
    </row>
    <row r="130" spans="1:47" s="2" customFormat="1" ht="12">
      <c r="A130" s="38"/>
      <c r="B130" s="39"/>
      <c r="C130" s="40"/>
      <c r="D130" s="230" t="s">
        <v>152</v>
      </c>
      <c r="E130" s="40"/>
      <c r="F130" s="256" t="s">
        <v>383</v>
      </c>
      <c r="G130" s="40"/>
      <c r="H130" s="40"/>
      <c r="I130" s="232"/>
      <c r="J130" s="40"/>
      <c r="K130" s="40"/>
      <c r="L130" s="44"/>
      <c r="M130" s="233"/>
      <c r="N130" s="234"/>
      <c r="O130" s="91"/>
      <c r="P130" s="91"/>
      <c r="Q130" s="91"/>
      <c r="R130" s="91"/>
      <c r="S130" s="91"/>
      <c r="T130" s="91"/>
      <c r="U130" s="92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152</v>
      </c>
      <c r="AU130" s="17" t="s">
        <v>88</v>
      </c>
    </row>
    <row r="131" spans="1:65" s="2" customFormat="1" ht="37.8" customHeight="1">
      <c r="A131" s="38"/>
      <c r="B131" s="39"/>
      <c r="C131" s="217" t="s">
        <v>173</v>
      </c>
      <c r="D131" s="217" t="s">
        <v>128</v>
      </c>
      <c r="E131" s="218" t="s">
        <v>384</v>
      </c>
      <c r="F131" s="219" t="s">
        <v>385</v>
      </c>
      <c r="G131" s="220" t="s">
        <v>364</v>
      </c>
      <c r="H131" s="221">
        <v>1</v>
      </c>
      <c r="I131" s="222"/>
      <c r="J131" s="223">
        <f>ROUND(I131*H131,2)</f>
        <v>0</v>
      </c>
      <c r="K131" s="219" t="s">
        <v>1</v>
      </c>
      <c r="L131" s="44"/>
      <c r="M131" s="224" t="s">
        <v>1</v>
      </c>
      <c r="N131" s="225" t="s">
        <v>45</v>
      </c>
      <c r="O131" s="91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6">
        <f>S131*H131</f>
        <v>0</v>
      </c>
      <c r="U131" s="227" t="s">
        <v>1</v>
      </c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8" t="s">
        <v>365</v>
      </c>
      <c r="AT131" s="228" t="s">
        <v>128</v>
      </c>
      <c r="AU131" s="228" t="s">
        <v>88</v>
      </c>
      <c r="AY131" s="17" t="s">
        <v>126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7" t="s">
        <v>88</v>
      </c>
      <c r="BK131" s="229">
        <f>ROUND(I131*H131,2)</f>
        <v>0</v>
      </c>
      <c r="BL131" s="17" t="s">
        <v>365</v>
      </c>
      <c r="BM131" s="228" t="s">
        <v>386</v>
      </c>
    </row>
    <row r="132" spans="1:47" s="2" customFormat="1" ht="12">
      <c r="A132" s="38"/>
      <c r="B132" s="39"/>
      <c r="C132" s="40"/>
      <c r="D132" s="230" t="s">
        <v>135</v>
      </c>
      <c r="E132" s="40"/>
      <c r="F132" s="231" t="s">
        <v>387</v>
      </c>
      <c r="G132" s="40"/>
      <c r="H132" s="40"/>
      <c r="I132" s="232"/>
      <c r="J132" s="40"/>
      <c r="K132" s="40"/>
      <c r="L132" s="44"/>
      <c r="M132" s="233"/>
      <c r="N132" s="234"/>
      <c r="O132" s="91"/>
      <c r="P132" s="91"/>
      <c r="Q132" s="91"/>
      <c r="R132" s="91"/>
      <c r="S132" s="91"/>
      <c r="T132" s="91"/>
      <c r="U132" s="92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135</v>
      </c>
      <c r="AU132" s="17" t="s">
        <v>88</v>
      </c>
    </row>
    <row r="133" spans="1:47" s="2" customFormat="1" ht="12">
      <c r="A133" s="38"/>
      <c r="B133" s="39"/>
      <c r="C133" s="40"/>
      <c r="D133" s="230" t="s">
        <v>152</v>
      </c>
      <c r="E133" s="40"/>
      <c r="F133" s="256" t="s">
        <v>388</v>
      </c>
      <c r="G133" s="40"/>
      <c r="H133" s="40"/>
      <c r="I133" s="232"/>
      <c r="J133" s="40"/>
      <c r="K133" s="40"/>
      <c r="L133" s="44"/>
      <c r="M133" s="233"/>
      <c r="N133" s="234"/>
      <c r="O133" s="91"/>
      <c r="P133" s="91"/>
      <c r="Q133" s="91"/>
      <c r="R133" s="91"/>
      <c r="S133" s="91"/>
      <c r="T133" s="91"/>
      <c r="U133" s="92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88</v>
      </c>
    </row>
    <row r="134" spans="1:65" s="2" customFormat="1" ht="37.8" customHeight="1">
      <c r="A134" s="38"/>
      <c r="B134" s="39"/>
      <c r="C134" s="217" t="s">
        <v>178</v>
      </c>
      <c r="D134" s="217" t="s">
        <v>128</v>
      </c>
      <c r="E134" s="218" t="s">
        <v>389</v>
      </c>
      <c r="F134" s="219" t="s">
        <v>390</v>
      </c>
      <c r="G134" s="220" t="s">
        <v>364</v>
      </c>
      <c r="H134" s="221">
        <v>1</v>
      </c>
      <c r="I134" s="222"/>
      <c r="J134" s="223">
        <f>ROUND(I134*H134,2)</f>
        <v>0</v>
      </c>
      <c r="K134" s="219" t="s">
        <v>1</v>
      </c>
      <c r="L134" s="44"/>
      <c r="M134" s="224" t="s">
        <v>1</v>
      </c>
      <c r="N134" s="225" t="s">
        <v>45</v>
      </c>
      <c r="O134" s="91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6">
        <f>S134*H134</f>
        <v>0</v>
      </c>
      <c r="U134" s="227" t="s">
        <v>1</v>
      </c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8" t="s">
        <v>365</v>
      </c>
      <c r="AT134" s="228" t="s">
        <v>128</v>
      </c>
      <c r="AU134" s="228" t="s">
        <v>88</v>
      </c>
      <c r="AY134" s="17" t="s">
        <v>126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7" t="s">
        <v>88</v>
      </c>
      <c r="BK134" s="229">
        <f>ROUND(I134*H134,2)</f>
        <v>0</v>
      </c>
      <c r="BL134" s="17" t="s">
        <v>365</v>
      </c>
      <c r="BM134" s="228" t="s">
        <v>391</v>
      </c>
    </row>
    <row r="135" spans="1:47" s="2" customFormat="1" ht="12">
      <c r="A135" s="38"/>
      <c r="B135" s="39"/>
      <c r="C135" s="40"/>
      <c r="D135" s="230" t="s">
        <v>135</v>
      </c>
      <c r="E135" s="40"/>
      <c r="F135" s="231" t="s">
        <v>392</v>
      </c>
      <c r="G135" s="40"/>
      <c r="H135" s="40"/>
      <c r="I135" s="232"/>
      <c r="J135" s="40"/>
      <c r="K135" s="40"/>
      <c r="L135" s="44"/>
      <c r="M135" s="233"/>
      <c r="N135" s="234"/>
      <c r="O135" s="91"/>
      <c r="P135" s="91"/>
      <c r="Q135" s="91"/>
      <c r="R135" s="91"/>
      <c r="S135" s="91"/>
      <c r="T135" s="91"/>
      <c r="U135" s="92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135</v>
      </c>
      <c r="AU135" s="17" t="s">
        <v>88</v>
      </c>
    </row>
    <row r="136" spans="1:47" s="2" customFormat="1" ht="12">
      <c r="A136" s="38"/>
      <c r="B136" s="39"/>
      <c r="C136" s="40"/>
      <c r="D136" s="230" t="s">
        <v>152</v>
      </c>
      <c r="E136" s="40"/>
      <c r="F136" s="256" t="s">
        <v>393</v>
      </c>
      <c r="G136" s="40"/>
      <c r="H136" s="40"/>
      <c r="I136" s="232"/>
      <c r="J136" s="40"/>
      <c r="K136" s="40"/>
      <c r="L136" s="44"/>
      <c r="M136" s="233"/>
      <c r="N136" s="234"/>
      <c r="O136" s="91"/>
      <c r="P136" s="91"/>
      <c r="Q136" s="91"/>
      <c r="R136" s="91"/>
      <c r="S136" s="91"/>
      <c r="T136" s="91"/>
      <c r="U136" s="92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152</v>
      </c>
      <c r="AU136" s="17" t="s">
        <v>88</v>
      </c>
    </row>
    <row r="137" spans="1:65" s="2" customFormat="1" ht="21.75" customHeight="1">
      <c r="A137" s="38"/>
      <c r="B137" s="39"/>
      <c r="C137" s="217" t="s">
        <v>188</v>
      </c>
      <c r="D137" s="217" t="s">
        <v>128</v>
      </c>
      <c r="E137" s="218" t="s">
        <v>394</v>
      </c>
      <c r="F137" s="219" t="s">
        <v>395</v>
      </c>
      <c r="G137" s="220" t="s">
        <v>364</v>
      </c>
      <c r="H137" s="221">
        <v>1</v>
      </c>
      <c r="I137" s="222"/>
      <c r="J137" s="223">
        <f>ROUND(I137*H137,2)</f>
        <v>0</v>
      </c>
      <c r="K137" s="219" t="s">
        <v>1</v>
      </c>
      <c r="L137" s="44"/>
      <c r="M137" s="224" t="s">
        <v>1</v>
      </c>
      <c r="N137" s="225" t="s">
        <v>45</v>
      </c>
      <c r="O137" s="91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6">
        <f>S137*H137</f>
        <v>0</v>
      </c>
      <c r="U137" s="227" t="s">
        <v>1</v>
      </c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8" t="s">
        <v>365</v>
      </c>
      <c r="AT137" s="228" t="s">
        <v>128</v>
      </c>
      <c r="AU137" s="228" t="s">
        <v>88</v>
      </c>
      <c r="AY137" s="17" t="s">
        <v>126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7" t="s">
        <v>88</v>
      </c>
      <c r="BK137" s="229">
        <f>ROUND(I137*H137,2)</f>
        <v>0</v>
      </c>
      <c r="BL137" s="17" t="s">
        <v>365</v>
      </c>
      <c r="BM137" s="228" t="s">
        <v>396</v>
      </c>
    </row>
    <row r="138" spans="1:47" s="2" customFormat="1" ht="12">
      <c r="A138" s="38"/>
      <c r="B138" s="39"/>
      <c r="C138" s="40"/>
      <c r="D138" s="230" t="s">
        <v>135</v>
      </c>
      <c r="E138" s="40"/>
      <c r="F138" s="231" t="s">
        <v>397</v>
      </c>
      <c r="G138" s="40"/>
      <c r="H138" s="40"/>
      <c r="I138" s="232"/>
      <c r="J138" s="40"/>
      <c r="K138" s="40"/>
      <c r="L138" s="44"/>
      <c r="M138" s="233"/>
      <c r="N138" s="234"/>
      <c r="O138" s="91"/>
      <c r="P138" s="91"/>
      <c r="Q138" s="91"/>
      <c r="R138" s="91"/>
      <c r="S138" s="91"/>
      <c r="T138" s="91"/>
      <c r="U138" s="92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135</v>
      </c>
      <c r="AU138" s="17" t="s">
        <v>88</v>
      </c>
    </row>
    <row r="139" spans="1:65" s="2" customFormat="1" ht="24.15" customHeight="1">
      <c r="A139" s="38"/>
      <c r="B139" s="39"/>
      <c r="C139" s="217" t="s">
        <v>194</v>
      </c>
      <c r="D139" s="217" t="s">
        <v>128</v>
      </c>
      <c r="E139" s="218" t="s">
        <v>398</v>
      </c>
      <c r="F139" s="219" t="s">
        <v>399</v>
      </c>
      <c r="G139" s="220" t="s">
        <v>364</v>
      </c>
      <c r="H139" s="221">
        <v>1</v>
      </c>
      <c r="I139" s="222"/>
      <c r="J139" s="223">
        <f>ROUND(I139*H139,2)</f>
        <v>0</v>
      </c>
      <c r="K139" s="219" t="s">
        <v>1</v>
      </c>
      <c r="L139" s="44"/>
      <c r="M139" s="224" t="s">
        <v>1</v>
      </c>
      <c r="N139" s="225" t="s">
        <v>45</v>
      </c>
      <c r="O139" s="91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6">
        <f>S139*H139</f>
        <v>0</v>
      </c>
      <c r="U139" s="227" t="s">
        <v>1</v>
      </c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8" t="s">
        <v>365</v>
      </c>
      <c r="AT139" s="228" t="s">
        <v>128</v>
      </c>
      <c r="AU139" s="228" t="s">
        <v>88</v>
      </c>
      <c r="AY139" s="17" t="s">
        <v>126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7" t="s">
        <v>88</v>
      </c>
      <c r="BK139" s="229">
        <f>ROUND(I139*H139,2)</f>
        <v>0</v>
      </c>
      <c r="BL139" s="17" t="s">
        <v>365</v>
      </c>
      <c r="BM139" s="228" t="s">
        <v>400</v>
      </c>
    </row>
    <row r="140" spans="1:47" s="2" customFormat="1" ht="12">
      <c r="A140" s="38"/>
      <c r="B140" s="39"/>
      <c r="C140" s="40"/>
      <c r="D140" s="230" t="s">
        <v>135</v>
      </c>
      <c r="E140" s="40"/>
      <c r="F140" s="231" t="s">
        <v>399</v>
      </c>
      <c r="G140" s="40"/>
      <c r="H140" s="40"/>
      <c r="I140" s="232"/>
      <c r="J140" s="40"/>
      <c r="K140" s="40"/>
      <c r="L140" s="44"/>
      <c r="M140" s="233"/>
      <c r="N140" s="234"/>
      <c r="O140" s="91"/>
      <c r="P140" s="91"/>
      <c r="Q140" s="91"/>
      <c r="R140" s="91"/>
      <c r="S140" s="91"/>
      <c r="T140" s="91"/>
      <c r="U140" s="92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135</v>
      </c>
      <c r="AU140" s="17" t="s">
        <v>88</v>
      </c>
    </row>
    <row r="141" spans="1:47" s="2" customFormat="1" ht="12">
      <c r="A141" s="38"/>
      <c r="B141" s="39"/>
      <c r="C141" s="40"/>
      <c r="D141" s="230" t="s">
        <v>152</v>
      </c>
      <c r="E141" s="40"/>
      <c r="F141" s="256" t="s">
        <v>401</v>
      </c>
      <c r="G141" s="40"/>
      <c r="H141" s="40"/>
      <c r="I141" s="232"/>
      <c r="J141" s="40"/>
      <c r="K141" s="40"/>
      <c r="L141" s="44"/>
      <c r="M141" s="233"/>
      <c r="N141" s="234"/>
      <c r="O141" s="91"/>
      <c r="P141" s="91"/>
      <c r="Q141" s="91"/>
      <c r="R141" s="91"/>
      <c r="S141" s="91"/>
      <c r="T141" s="91"/>
      <c r="U141" s="92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152</v>
      </c>
      <c r="AU141" s="17" t="s">
        <v>88</v>
      </c>
    </row>
    <row r="142" spans="1:65" s="2" customFormat="1" ht="16.5" customHeight="1">
      <c r="A142" s="38"/>
      <c r="B142" s="39"/>
      <c r="C142" s="217" t="s">
        <v>200</v>
      </c>
      <c r="D142" s="217" t="s">
        <v>128</v>
      </c>
      <c r="E142" s="218" t="s">
        <v>402</v>
      </c>
      <c r="F142" s="219" t="s">
        <v>403</v>
      </c>
      <c r="G142" s="220" t="s">
        <v>364</v>
      </c>
      <c r="H142" s="221">
        <v>1</v>
      </c>
      <c r="I142" s="222"/>
      <c r="J142" s="223">
        <f>ROUND(I142*H142,2)</f>
        <v>0</v>
      </c>
      <c r="K142" s="219" t="s">
        <v>1</v>
      </c>
      <c r="L142" s="44"/>
      <c r="M142" s="224" t="s">
        <v>1</v>
      </c>
      <c r="N142" s="225" t="s">
        <v>45</v>
      </c>
      <c r="O142" s="91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6">
        <f>S142*H142</f>
        <v>0</v>
      </c>
      <c r="U142" s="227" t="s">
        <v>1</v>
      </c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8" t="s">
        <v>365</v>
      </c>
      <c r="AT142" s="228" t="s">
        <v>128</v>
      </c>
      <c r="AU142" s="228" t="s">
        <v>88</v>
      </c>
      <c r="AY142" s="17" t="s">
        <v>126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7" t="s">
        <v>88</v>
      </c>
      <c r="BK142" s="229">
        <f>ROUND(I142*H142,2)</f>
        <v>0</v>
      </c>
      <c r="BL142" s="17" t="s">
        <v>365</v>
      </c>
      <c r="BM142" s="228" t="s">
        <v>404</v>
      </c>
    </row>
    <row r="143" spans="1:47" s="2" customFormat="1" ht="12">
      <c r="A143" s="38"/>
      <c r="B143" s="39"/>
      <c r="C143" s="40"/>
      <c r="D143" s="230" t="s">
        <v>135</v>
      </c>
      <c r="E143" s="40"/>
      <c r="F143" s="231" t="s">
        <v>403</v>
      </c>
      <c r="G143" s="40"/>
      <c r="H143" s="40"/>
      <c r="I143" s="232"/>
      <c r="J143" s="40"/>
      <c r="K143" s="40"/>
      <c r="L143" s="44"/>
      <c r="M143" s="233"/>
      <c r="N143" s="234"/>
      <c r="O143" s="91"/>
      <c r="P143" s="91"/>
      <c r="Q143" s="91"/>
      <c r="R143" s="91"/>
      <c r="S143" s="91"/>
      <c r="T143" s="91"/>
      <c r="U143" s="92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135</v>
      </c>
      <c r="AU143" s="17" t="s">
        <v>88</v>
      </c>
    </row>
    <row r="144" spans="1:65" s="2" customFormat="1" ht="24.15" customHeight="1">
      <c r="A144" s="38"/>
      <c r="B144" s="39"/>
      <c r="C144" s="217" t="s">
        <v>206</v>
      </c>
      <c r="D144" s="217" t="s">
        <v>128</v>
      </c>
      <c r="E144" s="218" t="s">
        <v>405</v>
      </c>
      <c r="F144" s="219" t="s">
        <v>406</v>
      </c>
      <c r="G144" s="220" t="s">
        <v>364</v>
      </c>
      <c r="H144" s="221">
        <v>1</v>
      </c>
      <c r="I144" s="222"/>
      <c r="J144" s="223">
        <f>ROUND(I144*H144,2)</f>
        <v>0</v>
      </c>
      <c r="K144" s="219" t="s">
        <v>1</v>
      </c>
      <c r="L144" s="44"/>
      <c r="M144" s="224" t="s">
        <v>1</v>
      </c>
      <c r="N144" s="225" t="s">
        <v>45</v>
      </c>
      <c r="O144" s="91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6">
        <f>S144*H144</f>
        <v>0</v>
      </c>
      <c r="U144" s="227" t="s">
        <v>1</v>
      </c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8" t="s">
        <v>365</v>
      </c>
      <c r="AT144" s="228" t="s">
        <v>128</v>
      </c>
      <c r="AU144" s="228" t="s">
        <v>88</v>
      </c>
      <c r="AY144" s="17" t="s">
        <v>126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7" t="s">
        <v>88</v>
      </c>
      <c r="BK144" s="229">
        <f>ROUND(I144*H144,2)</f>
        <v>0</v>
      </c>
      <c r="BL144" s="17" t="s">
        <v>365</v>
      </c>
      <c r="BM144" s="228" t="s">
        <v>407</v>
      </c>
    </row>
    <row r="145" spans="1:47" s="2" customFormat="1" ht="12">
      <c r="A145" s="38"/>
      <c r="B145" s="39"/>
      <c r="C145" s="40"/>
      <c r="D145" s="230" t="s">
        <v>135</v>
      </c>
      <c r="E145" s="40"/>
      <c r="F145" s="231" t="s">
        <v>408</v>
      </c>
      <c r="G145" s="40"/>
      <c r="H145" s="40"/>
      <c r="I145" s="232"/>
      <c r="J145" s="40"/>
      <c r="K145" s="40"/>
      <c r="L145" s="44"/>
      <c r="M145" s="233"/>
      <c r="N145" s="234"/>
      <c r="O145" s="91"/>
      <c r="P145" s="91"/>
      <c r="Q145" s="91"/>
      <c r="R145" s="91"/>
      <c r="S145" s="91"/>
      <c r="T145" s="91"/>
      <c r="U145" s="92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135</v>
      </c>
      <c r="AU145" s="17" t="s">
        <v>88</v>
      </c>
    </row>
    <row r="146" spans="1:65" s="2" customFormat="1" ht="16.5" customHeight="1">
      <c r="A146" s="38"/>
      <c r="B146" s="39"/>
      <c r="C146" s="217" t="s">
        <v>213</v>
      </c>
      <c r="D146" s="217" t="s">
        <v>128</v>
      </c>
      <c r="E146" s="218" t="s">
        <v>409</v>
      </c>
      <c r="F146" s="219" t="s">
        <v>410</v>
      </c>
      <c r="G146" s="220" t="s">
        <v>364</v>
      </c>
      <c r="H146" s="221">
        <v>1</v>
      </c>
      <c r="I146" s="222"/>
      <c r="J146" s="223">
        <f>ROUND(I146*H146,2)</f>
        <v>0</v>
      </c>
      <c r="K146" s="219" t="s">
        <v>1</v>
      </c>
      <c r="L146" s="44"/>
      <c r="M146" s="224" t="s">
        <v>1</v>
      </c>
      <c r="N146" s="225" t="s">
        <v>45</v>
      </c>
      <c r="O146" s="91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6">
        <f>S146*H146</f>
        <v>0</v>
      </c>
      <c r="U146" s="227" t="s">
        <v>1</v>
      </c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8" t="s">
        <v>365</v>
      </c>
      <c r="AT146" s="228" t="s">
        <v>128</v>
      </c>
      <c r="AU146" s="228" t="s">
        <v>88</v>
      </c>
      <c r="AY146" s="17" t="s">
        <v>126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88</v>
      </c>
      <c r="BK146" s="229">
        <f>ROUND(I146*H146,2)</f>
        <v>0</v>
      </c>
      <c r="BL146" s="17" t="s">
        <v>365</v>
      </c>
      <c r="BM146" s="228" t="s">
        <v>411</v>
      </c>
    </row>
    <row r="147" spans="1:47" s="2" customFormat="1" ht="12">
      <c r="A147" s="38"/>
      <c r="B147" s="39"/>
      <c r="C147" s="40"/>
      <c r="D147" s="230" t="s">
        <v>135</v>
      </c>
      <c r="E147" s="40"/>
      <c r="F147" s="231" t="s">
        <v>412</v>
      </c>
      <c r="G147" s="40"/>
      <c r="H147" s="40"/>
      <c r="I147" s="232"/>
      <c r="J147" s="40"/>
      <c r="K147" s="40"/>
      <c r="L147" s="44"/>
      <c r="M147" s="278"/>
      <c r="N147" s="279"/>
      <c r="O147" s="280"/>
      <c r="P147" s="280"/>
      <c r="Q147" s="280"/>
      <c r="R147" s="280"/>
      <c r="S147" s="280"/>
      <c r="T147" s="280"/>
      <c r="U147" s="281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135</v>
      </c>
      <c r="AU147" s="17" t="s">
        <v>88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116:K14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Boháč</dc:creator>
  <cp:keywords/>
  <dc:description/>
  <cp:lastModifiedBy>Marek Boháč</cp:lastModifiedBy>
  <dcterms:created xsi:type="dcterms:W3CDTF">2023-08-15T18:32:50Z</dcterms:created>
  <dcterms:modified xsi:type="dcterms:W3CDTF">2023-08-15T18:32:54Z</dcterms:modified>
  <cp:category/>
  <cp:version/>
  <cp:contentType/>
  <cp:contentStatus/>
</cp:coreProperties>
</file>