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bor\OneDrive\2023 STAVBY ŽIVNOST\2023 NELL PROJEKT\05.23Park Dlouhá Nový Jíčín\VÝSTUP 2 nová PD\"/>
    </mc:Choice>
  </mc:AlternateContent>
  <xr:revisionPtr revIDLastSave="0" documentId="8_{9D73DD81-206D-42EE-BF10-FF504D5F2BD3}" xr6:coauthVersionLast="47" xr6:coauthVersionMax="47" xr10:uidLastSave="{00000000-0000-0000-0000-000000000000}"/>
  <bookViews>
    <workbookView xWindow="28680" yWindow="-120" windowWidth="28110" windowHeight="164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.00 01 Naklady" sheetId="12" r:id="rId4"/>
    <sheet name="SO.01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'SO.00 01 Naklady'!$1:$7</definedName>
    <definedName name="_xlnm.Print_Titles" localSheetId="4">'SO.01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'SO.00 01 Naklady'!$A$1:$Y$53</definedName>
    <definedName name="_xlnm.Print_Area" localSheetId="4">'SO.01 01 Pol'!$A$1:$Y$155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145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4" i="13"/>
  <c r="M14" i="13" s="1"/>
  <c r="I14" i="13"/>
  <c r="I13" i="13" s="1"/>
  <c r="K14" i="13"/>
  <c r="K13" i="13" s="1"/>
  <c r="O14" i="13"/>
  <c r="O13" i="13" s="1"/>
  <c r="Q14" i="13"/>
  <c r="Q13" i="13" s="1"/>
  <c r="V14" i="13"/>
  <c r="V13" i="13" s="1"/>
  <c r="G16" i="13"/>
  <c r="I16" i="13"/>
  <c r="K16" i="13"/>
  <c r="M16" i="13"/>
  <c r="O16" i="13"/>
  <c r="Q16" i="13"/>
  <c r="V16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37" i="13"/>
  <c r="I37" i="13"/>
  <c r="I36" i="13" s="1"/>
  <c r="K37" i="13"/>
  <c r="K36" i="13" s="1"/>
  <c r="M37" i="13"/>
  <c r="O37" i="13"/>
  <c r="O36" i="13" s="1"/>
  <c r="Q37" i="13"/>
  <c r="Q36" i="13" s="1"/>
  <c r="V37" i="13"/>
  <c r="G39" i="13"/>
  <c r="G36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V36" i="13" s="1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49" i="13"/>
  <c r="I49" i="13"/>
  <c r="K49" i="13"/>
  <c r="M49" i="13"/>
  <c r="O49" i="13"/>
  <c r="Q49" i="13"/>
  <c r="V49" i="13"/>
  <c r="G51" i="13"/>
  <c r="I51" i="13"/>
  <c r="K51" i="13"/>
  <c r="M51" i="13"/>
  <c r="O51" i="13"/>
  <c r="Q51" i="13"/>
  <c r="V51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K65" i="13"/>
  <c r="Q65" i="13"/>
  <c r="G66" i="13"/>
  <c r="G65" i="13" s="1"/>
  <c r="I66" i="13"/>
  <c r="I65" i="13" s="1"/>
  <c r="K66" i="13"/>
  <c r="M66" i="13"/>
  <c r="M65" i="13" s="1"/>
  <c r="O66" i="13"/>
  <c r="O65" i="13" s="1"/>
  <c r="Q66" i="13"/>
  <c r="V66" i="13"/>
  <c r="V65" i="13" s="1"/>
  <c r="G68" i="13"/>
  <c r="M68" i="13" s="1"/>
  <c r="I68" i="13"/>
  <c r="K68" i="13"/>
  <c r="O68" i="13"/>
  <c r="Q68" i="13"/>
  <c r="V68" i="13"/>
  <c r="G70" i="13"/>
  <c r="I70" i="13"/>
  <c r="I69" i="13" s="1"/>
  <c r="K70" i="13"/>
  <c r="M70" i="13"/>
  <c r="O70" i="13"/>
  <c r="O69" i="13" s="1"/>
  <c r="Q70" i="13"/>
  <c r="V70" i="13"/>
  <c r="V69" i="13" s="1"/>
  <c r="G72" i="13"/>
  <c r="M72" i="13" s="1"/>
  <c r="I72" i="13"/>
  <c r="K72" i="13"/>
  <c r="K69" i="13" s="1"/>
  <c r="O72" i="13"/>
  <c r="Q72" i="13"/>
  <c r="V72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8" i="13"/>
  <c r="M78" i="13" s="1"/>
  <c r="I78" i="13"/>
  <c r="K78" i="13"/>
  <c r="O78" i="13"/>
  <c r="Q78" i="13"/>
  <c r="Q69" i="13" s="1"/>
  <c r="V78" i="13"/>
  <c r="G80" i="13"/>
  <c r="I80" i="13"/>
  <c r="K80" i="13"/>
  <c r="M80" i="13"/>
  <c r="O80" i="13"/>
  <c r="Q80" i="13"/>
  <c r="V80" i="13"/>
  <c r="G82" i="13"/>
  <c r="M82" i="13" s="1"/>
  <c r="I82" i="13"/>
  <c r="K82" i="13"/>
  <c r="O82" i="13"/>
  <c r="Q82" i="13"/>
  <c r="V82" i="13"/>
  <c r="G84" i="13"/>
  <c r="G69" i="13" s="1"/>
  <c r="I84" i="13"/>
  <c r="K84" i="13"/>
  <c r="O84" i="13"/>
  <c r="Q84" i="13"/>
  <c r="V84" i="13"/>
  <c r="G86" i="13"/>
  <c r="I86" i="13"/>
  <c r="K86" i="13"/>
  <c r="M86" i="13"/>
  <c r="O86" i="13"/>
  <c r="Q86" i="13"/>
  <c r="V86" i="13"/>
  <c r="G88" i="13"/>
  <c r="I88" i="13"/>
  <c r="K88" i="13"/>
  <c r="M88" i="13"/>
  <c r="O88" i="13"/>
  <c r="Q88" i="13"/>
  <c r="V88" i="13"/>
  <c r="G91" i="13"/>
  <c r="M91" i="13" s="1"/>
  <c r="I91" i="13"/>
  <c r="I90" i="13" s="1"/>
  <c r="K91" i="13"/>
  <c r="K90" i="13" s="1"/>
  <c r="O91" i="13"/>
  <c r="O90" i="13" s="1"/>
  <c r="Q91" i="13"/>
  <c r="V91" i="13"/>
  <c r="V90" i="13" s="1"/>
  <c r="G92" i="13"/>
  <c r="M92" i="13" s="1"/>
  <c r="I92" i="13"/>
  <c r="K92" i="13"/>
  <c r="O92" i="13"/>
  <c r="Q92" i="13"/>
  <c r="Q90" i="13" s="1"/>
  <c r="V92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0" i="13"/>
  <c r="I100" i="13"/>
  <c r="K100" i="13"/>
  <c r="M100" i="13"/>
  <c r="O100" i="13"/>
  <c r="Q100" i="13"/>
  <c r="V100" i="13"/>
  <c r="G104" i="13"/>
  <c r="M104" i="13" s="1"/>
  <c r="I104" i="13"/>
  <c r="K104" i="13"/>
  <c r="O104" i="13"/>
  <c r="Q104" i="13"/>
  <c r="V104" i="13"/>
  <c r="G105" i="13"/>
  <c r="I105" i="13"/>
  <c r="K105" i="13"/>
  <c r="M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I113" i="13"/>
  <c r="K113" i="13"/>
  <c r="M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I117" i="13"/>
  <c r="K117" i="13"/>
  <c r="M117" i="13"/>
  <c r="O117" i="13"/>
  <c r="Q117" i="13"/>
  <c r="V117" i="13"/>
  <c r="G119" i="13"/>
  <c r="M119" i="13" s="1"/>
  <c r="I119" i="13"/>
  <c r="K119" i="13"/>
  <c r="O119" i="13"/>
  <c r="Q119" i="13"/>
  <c r="V119" i="13"/>
  <c r="G121" i="13"/>
  <c r="I121" i="13"/>
  <c r="K121" i="13"/>
  <c r="M121" i="13"/>
  <c r="O121" i="13"/>
  <c r="Q121" i="13"/>
  <c r="V121" i="13"/>
  <c r="G123" i="13"/>
  <c r="M123" i="13" s="1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V125" i="13"/>
  <c r="G126" i="13"/>
  <c r="M126" i="13" s="1"/>
  <c r="I126" i="13"/>
  <c r="I125" i="13" s="1"/>
  <c r="K126" i="13"/>
  <c r="K125" i="13" s="1"/>
  <c r="O126" i="13"/>
  <c r="O125" i="13" s="1"/>
  <c r="Q126" i="13"/>
  <c r="Q125" i="13" s="1"/>
  <c r="V126" i="13"/>
  <c r="G127" i="13"/>
  <c r="G125" i="13" s="1"/>
  <c r="I127" i="13"/>
  <c r="K127" i="13"/>
  <c r="O127" i="13"/>
  <c r="Q127" i="13"/>
  <c r="V127" i="13"/>
  <c r="I128" i="13"/>
  <c r="V128" i="13"/>
  <c r="G129" i="13"/>
  <c r="M129" i="13" s="1"/>
  <c r="M128" i="13" s="1"/>
  <c r="I129" i="13"/>
  <c r="K129" i="13"/>
  <c r="K128" i="13" s="1"/>
  <c r="O129" i="13"/>
  <c r="O128" i="13" s="1"/>
  <c r="Q129" i="13"/>
  <c r="Q128" i="13" s="1"/>
  <c r="V129" i="13"/>
  <c r="G130" i="13"/>
  <c r="G128" i="13" s="1"/>
  <c r="I130" i="13"/>
  <c r="K130" i="13"/>
  <c r="M130" i="13"/>
  <c r="O130" i="13"/>
  <c r="Q130" i="13"/>
  <c r="V130" i="13"/>
  <c r="I131" i="13"/>
  <c r="O131" i="13"/>
  <c r="V131" i="13"/>
  <c r="G132" i="13"/>
  <c r="G131" i="13" s="1"/>
  <c r="I132" i="13"/>
  <c r="K132" i="13"/>
  <c r="K131" i="13" s="1"/>
  <c r="O132" i="13"/>
  <c r="Q132" i="13"/>
  <c r="Q131" i="13" s="1"/>
  <c r="V132" i="13"/>
  <c r="G133" i="13"/>
  <c r="K133" i="13"/>
  <c r="M133" i="13"/>
  <c r="Q133" i="13"/>
  <c r="V133" i="13"/>
  <c r="G134" i="13"/>
  <c r="I134" i="13"/>
  <c r="I133" i="13" s="1"/>
  <c r="K134" i="13"/>
  <c r="M134" i="13"/>
  <c r="O134" i="13"/>
  <c r="O133" i="13" s="1"/>
  <c r="Q134" i="13"/>
  <c r="V134" i="13"/>
  <c r="G135" i="13"/>
  <c r="G136" i="13"/>
  <c r="I136" i="13"/>
  <c r="I135" i="13" s="1"/>
  <c r="K136" i="13"/>
  <c r="M136" i="13"/>
  <c r="M135" i="13" s="1"/>
  <c r="O136" i="13"/>
  <c r="Q136" i="13"/>
  <c r="V136" i="13"/>
  <c r="V135" i="13" s="1"/>
  <c r="G138" i="13"/>
  <c r="I138" i="13"/>
  <c r="K138" i="13"/>
  <c r="K135" i="13" s="1"/>
  <c r="M138" i="13"/>
  <c r="O138" i="13"/>
  <c r="O135" i="13" s="1"/>
  <c r="Q138" i="13"/>
  <c r="V138" i="13"/>
  <c r="G140" i="13"/>
  <c r="I140" i="13"/>
  <c r="K140" i="13"/>
  <c r="M140" i="13"/>
  <c r="O140" i="13"/>
  <c r="Q140" i="13"/>
  <c r="Q135" i="13" s="1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AE145" i="13"/>
  <c r="AF145" i="13"/>
  <c r="G43" i="12"/>
  <c r="BA41" i="12"/>
  <c r="BA38" i="12"/>
  <c r="BA36" i="12"/>
  <c r="BA35" i="12"/>
  <c r="BA26" i="12"/>
  <c r="BA24" i="12"/>
  <c r="BA21" i="12"/>
  <c r="BA19" i="12"/>
  <c r="BA17" i="12"/>
  <c r="BA15" i="12"/>
  <c r="BA11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2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5" i="12"/>
  <c r="I25" i="12"/>
  <c r="K25" i="12"/>
  <c r="M25" i="12"/>
  <c r="O25" i="12"/>
  <c r="Q25" i="12"/>
  <c r="V25" i="12"/>
  <c r="G34" i="12"/>
  <c r="I34" i="12"/>
  <c r="K34" i="12"/>
  <c r="M34" i="12"/>
  <c r="O34" i="12"/>
  <c r="Q34" i="12"/>
  <c r="V34" i="12"/>
  <c r="G37" i="12"/>
  <c r="I37" i="12"/>
  <c r="K37" i="12"/>
  <c r="M37" i="12"/>
  <c r="O37" i="12"/>
  <c r="Q37" i="12"/>
  <c r="V37" i="12"/>
  <c r="G40" i="12"/>
  <c r="I40" i="12"/>
  <c r="K40" i="12"/>
  <c r="M40" i="12"/>
  <c r="O40" i="12"/>
  <c r="Q40" i="12"/>
  <c r="V40" i="12"/>
  <c r="AE43" i="12"/>
  <c r="AF43" i="12"/>
  <c r="I20" i="1"/>
  <c r="I19" i="1"/>
  <c r="I18" i="1"/>
  <c r="I17" i="1"/>
  <c r="I16" i="1"/>
  <c r="I64" i="1"/>
  <c r="J63" i="1" s="1"/>
  <c r="F44" i="1"/>
  <c r="G23" i="1" s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H39" i="1"/>
  <c r="H44" i="1" s="1"/>
  <c r="J28" i="1"/>
  <c r="J26" i="1"/>
  <c r="G38" i="1"/>
  <c r="F38" i="1"/>
  <c r="J23" i="1"/>
  <c r="J24" i="1"/>
  <c r="J25" i="1"/>
  <c r="J27" i="1"/>
  <c r="E24" i="1"/>
  <c r="E26" i="1"/>
  <c r="J59" i="1" l="1"/>
  <c r="J54" i="1"/>
  <c r="J55" i="1"/>
  <c r="J51" i="1"/>
  <c r="J60" i="1"/>
  <c r="J52" i="1"/>
  <c r="J56" i="1"/>
  <c r="J53" i="1"/>
  <c r="J57" i="1"/>
  <c r="G26" i="1"/>
  <c r="A26" i="1"/>
  <c r="A23" i="1"/>
  <c r="G28" i="1"/>
  <c r="M13" i="13"/>
  <c r="M8" i="13"/>
  <c r="M90" i="13"/>
  <c r="M132" i="13"/>
  <c r="M131" i="13" s="1"/>
  <c r="G90" i="13"/>
  <c r="G13" i="13"/>
  <c r="M127" i="13"/>
  <c r="M125" i="13" s="1"/>
  <c r="M84" i="13"/>
  <c r="M69" i="13" s="1"/>
  <c r="M39" i="13"/>
  <c r="M36" i="13" s="1"/>
  <c r="M8" i="12"/>
  <c r="I21" i="1"/>
  <c r="J61" i="1"/>
  <c r="J62" i="1"/>
  <c r="J58" i="1"/>
  <c r="I39" i="1"/>
  <c r="I44" i="1" s="1"/>
  <c r="J64" i="1" l="1"/>
  <c r="A24" i="1"/>
  <c r="G24" i="1"/>
  <c r="A27" i="1" s="1"/>
  <c r="J43" i="1"/>
  <c r="J39" i="1"/>
  <c r="J44" i="1" s="1"/>
  <c r="J40" i="1"/>
  <c r="J41" i="1"/>
  <c r="J42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S6" authorId="0" shapeId="0" xr:uid="{3F218A0F-A5B5-4771-8E68-780BC409D3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83854B8-2562-46FB-A334-91FF420473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S6" authorId="0" shapeId="0" xr:uid="{B13E9E73-AE6D-4D1C-840D-D7B196B1B5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3B0459-65A5-4AA8-9CE6-A54CB2B0A2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<sst xmlns="http://schemas.openxmlformats.org/spreadsheetml/2006/main" count="1081" uniqueCount="383">
  <si>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</si>
  <si>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</si>
  <si>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</si>
  <si>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</si>
  <si>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</si>
  <si>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</si>
  <si>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</si>
  <si>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</si>
  <si>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</si>
  <si>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</si>
  <si>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</si>
  <si>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</si>
  <si>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</si>
  <si>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</si>
  <si>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</si>
  <si>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</si>
  <si>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</si>
  <si>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</si>
  <si>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</si>
  <si>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</si>
  <si>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</si>
  <si>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</si>
  <si>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</si>
  <si>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</si>
  <si>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</si>
  <si>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</si>
  <si>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</si>
  <si>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</si>
  <si>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</si>
  <si>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</si>
  <si>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</si>
  <si>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</si>
  <si>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</si>
  <si>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</si>
  <si>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</si>
  <si>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</si>
  <si>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</si>
  <si>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</si>
  <si>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</si>
  <si>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</si>
  <si>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</si>
  <si>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</si>
  <si>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</si>
  <si>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NP2340</t>
  </si>
  <si>
    <t>Parkoviště ul. Dlouhá č.p. 50,52 v Novém Jičíně</t>
  </si>
  <si>
    <t>Město Nový Jičín</t>
  </si>
  <si>
    <t>Masarykovo nám. 1/1</t>
  </si>
  <si>
    <t>Nový Jičín</t>
  </si>
  <si>
    <t>74101</t>
  </si>
  <si>
    <t>00298212</t>
  </si>
  <si>
    <t>CZ00298212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</si>
  <si>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</si>
  <si>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</si>
  <si>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</si>
  <si>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</si>
  <si>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</si>
  <si>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</si>
  <si>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</si>
  <si>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SO.00</t>
  </si>
  <si>
    <t>Vedlejší rozpočtové náklady</t>
  </si>
  <si>
    <t>01</t>
  </si>
  <si>
    <t>VRN</t>
  </si>
  <si>
    <t>SO.01</t>
  </si>
  <si>
    <t>Parkoviště</t>
  </si>
  <si>
    <t>Stavební část</t>
  </si>
  <si>
    <t>Celkem za stavbu</t>
  </si>
  <si>
    <t>CZK</t>
  </si>
  <si>
    <t>Rekapitulace dílů</t>
  </si>
  <si>
    <t>Typ dílu</t>
  </si>
  <si>
    <t>11</t>
  </si>
  <si>
    <t>Přípravné a přidružené práce</t>
  </si>
  <si>
    <t>12</t>
  </si>
  <si>
    <t>Odkopávky a prokopávky</t>
  </si>
  <si>
    <t>18</t>
  </si>
  <si>
    <t>Povrchové úpravy terénu</t>
  </si>
  <si>
    <t>57</t>
  </si>
  <si>
    <t>Kryty štěrkových a živičných komunikací</t>
  </si>
  <si>
    <t>59</t>
  </si>
  <si>
    <t>Dlažby a předlažby komunikací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</si>
  <si>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</si>
  <si>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</si>
  <si>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</si>
  <si>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</si>
  <si>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</si>
  <si>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</si>
  <si>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</si>
  <si>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</si>
  <si>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</si>
  <si>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</si>
  <si>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</si>
  <si>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</si>
  <si>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</si>
  <si>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</si>
  <si>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</si>
  <si>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</si>
  <si>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</si>
  <si>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</si>
  <si>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</si>
  <si>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</si>
  <si>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</si>
  <si>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</si>
  <si>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</si>
  <si>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</si>
  <si>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</si>
  <si>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</si>
  <si>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</si>
  <si>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</si>
  <si>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</si>
  <si>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</si>
  <si>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</si>
  <si>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</si>
  <si>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</si>
  <si>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</si>
  <si>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</si>
  <si>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</si>
  <si>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</si>
  <si>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</si>
  <si>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</si>
  <si>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</si>
  <si>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</si>
  <si>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</si>
  <si>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</si>
  <si>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</si>
  <si>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R1</t>
  </si>
  <si>
    <t>Kompletační a koordinační činnost</t>
  </si>
  <si>
    <t>soubor</t>
  </si>
  <si>
    <t>Vlastní</t>
  </si>
  <si>
    <t>Indiv</t>
  </si>
  <si>
    <t>Práce</t>
  </si>
  <si>
    <t>Běžná</t>
  </si>
  <si>
    <t>POL1_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</si>
  <si>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</si>
  <si>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</si>
  <si>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</si>
  <si>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POP</t>
  </si>
  <si>
    <t>R4</t>
  </si>
  <si>
    <t>Úklid staveniště před protokolárním předáním a převzetím díla</t>
  </si>
  <si>
    <t>005111020R</t>
  </si>
  <si>
    <t>Vytyčení stavby</t>
  </si>
  <si>
    <t>Soubor</t>
  </si>
  <si>
    <t>RTS 23/ II</t>
  </si>
  <si>
    <t>POL99_8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</si>
  <si>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</si>
  <si>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</si>
  <si>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</si>
  <si>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</si>
  <si>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</si>
  <si>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</si>
  <si>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</si>
  <si>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005211040R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</si>
  <si>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</si>
  <si>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</si>
  <si>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</si>
  <si>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</si>
  <si>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</si>
  <si>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</si>
  <si>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Zkoušky a revize</t>
  </si>
  <si>
    <t>ČSN  EN 206  Beton	atd.</t>
  </si>
  <si>
    <t>005241010R</t>
  </si>
  <si>
    <t xml:space="preserve">Dokumentace skutečného provedení </t>
  </si>
  <si>
    <t>- 3x vyhotovení - dokumentace v listinné a 2x na CD vdigitální podobě v souladu se stavebním zákonem a provádějícími předpisy, zakreslení změn PD, vč. revizí, prohlášení o shodě apod.</t>
  </si>
  <si>
    <t>005241020R</t>
  </si>
  <si>
    <t xml:space="preserve">Geodetické zaměření skutečného provedení  </t>
  </si>
  <si>
    <t>Geodetické zaměření po provedení stavby k ověření skutečně realizovaných množství prací a pro vypracování dokumentace skutečného provedení stavby.</t>
  </si>
  <si>
    <t>Zahrnuje veškeré náklady spojené s objednatelem požadovanými pracemi.</t>
  </si>
  <si>
    <t>0099001</t>
  </si>
  <si>
    <t xml:space="preserve">Fotodokumentace </t>
  </si>
  <si>
    <t>Dodavatel zajistí zpracování fotodokumentace průběhu prací na stavbě, kterou následně předá investorovi. Fotodokumentace bude dokladovat postup prací po jednotlivých dnech a fakturovaných položkách a nasazení stavebních mechanismů i provádění zkoušek. Snímky budou předány na CD ve složkách pojmenovaných dle jednotlivých dnů.</t>
  </si>
  <si>
    <t>SUM</t>
  </si>
  <si>
    <t>Poznámky uchazeče k zadání</t>
  </si>
  <si>
    <t>POPUZIV</t>
  </si>
  <si>
    <t>Geodetické zaměření stavby, stabilizace bodů a sestavení laviček.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</si>
  <si>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</si>
  <si>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</si>
  <si>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</si>
  <si>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</si>
  <si>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</si>
  <si>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</si>
  <si>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</si>
  <si>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Náklady na vyhotovení dokumentace skutečného provedení stavby a její předání objednateli v požadované formě a požadovaném počtu.</t>
  </si>
  <si>
    <t>END</t>
  </si>
  <si>
    <t>113151114R00</t>
  </si>
  <si>
    <t>Fréz.živič.krytu pl.do 500 m2,pruh do 75 cm,tl.5cm</t>
  </si>
  <si>
    <t>m2</t>
  </si>
  <si>
    <t>přefrézování : 314,9*1,05</t>
  </si>
  <si>
    <t>VV</t>
  </si>
  <si>
    <t>113202111R00</t>
  </si>
  <si>
    <t>Vytrhání obrub obrubníků silničních</t>
  </si>
  <si>
    <t>m</t>
  </si>
  <si>
    <t>15+46,6</t>
  </si>
  <si>
    <t>121101100R00</t>
  </si>
  <si>
    <t>Sejmutí ornice, pl. do 400 m2, přemístění do 50 m</t>
  </si>
  <si>
    <t>m3</t>
  </si>
  <si>
    <t>62,832*0,2</t>
  </si>
  <si>
    <t>122202201R00</t>
  </si>
  <si>
    <t>Odkopávky pro silnice v hor. 3 do 100 m3</t>
  </si>
  <si>
    <t>plocha ze situace : 62,832*0,27</t>
  </si>
  <si>
    <t>sanace v případě neúnosného podloží tl. 50 cm : 62,832*0,5</t>
  </si>
  <si>
    <t>122202209R00</t>
  </si>
  <si>
    <t>Příplatek za lepivost - odkop. pro silnice v hor.3</t>
  </si>
  <si>
    <t>Odkaz na mn. položky pořadí 4 : 48,38063*0,35</t>
  </si>
  <si>
    <t>162701105R00</t>
  </si>
  <si>
    <t>Vodorovné přemístění výkopku z hor.1-4 do 10000 m</t>
  </si>
  <si>
    <t>Odkaz na mn. položky pořadí 4 : 48,38064</t>
  </si>
  <si>
    <t>167101101R00</t>
  </si>
  <si>
    <t>Nakládání výkopku z hor. 1 ÷ 4 v množství do 100 m3</t>
  </si>
  <si>
    <t>Odkaz na mn. položky pořadí 6 : 48,38064</t>
  </si>
  <si>
    <t>171101121R00</t>
  </si>
  <si>
    <t>Uložení sypaniny z hornin nesoudržných kamenitých</t>
  </si>
  <si>
    <t>sanace v případě neunosného podloží tl. 50 cm : 62,83*0,5</t>
  </si>
  <si>
    <t>171201201R00</t>
  </si>
  <si>
    <t>Uložení sypaniny na skl.-sypanina na výšku přes 2m</t>
  </si>
  <si>
    <t>181101111R00</t>
  </si>
  <si>
    <t>Úprava pláně v zářezech se zhutněním - ručně</t>
  </si>
  <si>
    <t>199000002R00</t>
  </si>
  <si>
    <t>Poplatek za skládku horniny 1- 4, č. dle katal. odpadů 17 05 04</t>
  </si>
  <si>
    <t>ornice : 10,2</t>
  </si>
  <si>
    <t>583424033R</t>
  </si>
  <si>
    <t>Kamenivo drcené 0/125</t>
  </si>
  <si>
    <t>t</t>
  </si>
  <si>
    <t>SPCM</t>
  </si>
  <si>
    <t>Specifikace</t>
  </si>
  <si>
    <t>POL3_</t>
  </si>
  <si>
    <t xml:space="preserve">sanace v případě neúnosného podloží : </t>
  </si>
  <si>
    <t>Odkaz na mn. položky pořadí 8 : 31,41500*2,1</t>
  </si>
  <si>
    <t>162206112R00</t>
  </si>
  <si>
    <t>Vodorovné přemístění zemin pro zúrodnění do 50 m</t>
  </si>
  <si>
    <t>Odkaz na mn. položky pořadí 14 : 2,27850</t>
  </si>
  <si>
    <t>167103101R00</t>
  </si>
  <si>
    <t>Nakládání výkopku zeminy schopné zúrodnění</t>
  </si>
  <si>
    <t>Odkaz na mn. položky pořadí 15 : 22,78500*0,1</t>
  </si>
  <si>
    <t>180402111R00</t>
  </si>
  <si>
    <t>Založení trávníku parkového výsevem v rovině</t>
  </si>
  <si>
    <t>plocha ze situace : 21,7*1,05</t>
  </si>
  <si>
    <t>181301101R00</t>
  </si>
  <si>
    <t>Rozprostření ornice, rovina, tl. do 10 cm do 500m2</t>
  </si>
  <si>
    <t>POL1_1</t>
  </si>
  <si>
    <t>Odkaz na mn. položky pořadí 15 : 22,78500</t>
  </si>
  <si>
    <t>182001111R00</t>
  </si>
  <si>
    <t>Plošná úprava terénu, nerovnosti do 10 cm v rovině</t>
  </si>
  <si>
    <t>183403113R00</t>
  </si>
  <si>
    <t>Obdělání půdy frézováním v rovině</t>
  </si>
  <si>
    <t>183403153R00</t>
  </si>
  <si>
    <t>Obdělání půdy hrabáním, v rovině</t>
  </si>
  <si>
    <t>183403161R00</t>
  </si>
  <si>
    <t>Obdělání půdy válením, v rovině</t>
  </si>
  <si>
    <t>184802111R00</t>
  </si>
  <si>
    <t>Chem. odplevelení před založ. postřikem, v rovině</t>
  </si>
  <si>
    <t>185802113R00</t>
  </si>
  <si>
    <t>Hnojení umělým hnojivem v rovině</t>
  </si>
  <si>
    <t>Odkaz na mn. položky pořadí 25 : 0,46000*0,001</t>
  </si>
  <si>
    <t>185803111R00</t>
  </si>
  <si>
    <t>Ošetření trávníku v rovině</t>
  </si>
  <si>
    <t>00572420R</t>
  </si>
  <si>
    <t>Směs travní parková III. dekorativní PROFI á 25 kg</t>
  </si>
  <si>
    <t>kg</t>
  </si>
  <si>
    <t>Odkaz na mn. položky pořadí 15 : 22,78520*0,025</t>
  </si>
  <si>
    <t>25191158R</t>
  </si>
  <si>
    <t>Trávníkové hnojivo</t>
  </si>
  <si>
    <t xml:space="preserve">kg    </t>
  </si>
  <si>
    <t>Odkaz na mn. položky pořadí 15 : 22,78500*0,02</t>
  </si>
  <si>
    <t>25234000.AR</t>
  </si>
  <si>
    <t>Herbicid totální</t>
  </si>
  <si>
    <t>l</t>
  </si>
  <si>
    <t>POL3_0</t>
  </si>
  <si>
    <t>Odkaz na mn. položky pořadí 15 : 22,78667*0,003</t>
  </si>
  <si>
    <t>573231125R00</t>
  </si>
  <si>
    <t>Postřik spojovací z KAE, množství zbytkového asfaltu 0,5 kg/m2</t>
  </si>
  <si>
    <t>330,645</t>
  </si>
  <si>
    <t>577141112RT2</t>
  </si>
  <si>
    <t>Beton asfalt. ACO 11+,nebo ACO 16+,do 3 m, tl.5 cm plochy 201-1000 m2</t>
  </si>
  <si>
    <t>564851111RT2</t>
  </si>
  <si>
    <t>Podklad ze štěrkodrti po zhutnění tloušťky 15 cm štěrkodrť frakce 0-32 mm</t>
  </si>
  <si>
    <t>Odkaz na mn. položky pořadí 32 : 57,12000*1,05</t>
  </si>
  <si>
    <t>564861111RT3</t>
  </si>
  <si>
    <t>Podklad ze štěrkodrti po zhutnění tloušťky 20 cm štěrkodrť frakce 0-45 mm</t>
  </si>
  <si>
    <t>Odkaz na mn. položky pořadí 32 : 57,12000*1,1</t>
  </si>
  <si>
    <t>568111111R00</t>
  </si>
  <si>
    <t>Zřízení vrstvy z geotextilie skl.do 1:5, š.do 3 m</t>
  </si>
  <si>
    <t>596215040R00</t>
  </si>
  <si>
    <t>Kladení zámkové dlažby tl. 8 cm do drtě tl. 4 cm</t>
  </si>
  <si>
    <t>s distančníky : 37,7*1,05</t>
  </si>
  <si>
    <t>zámková : 16,7*1,05</t>
  </si>
  <si>
    <t>596291113R00</t>
  </si>
  <si>
    <t xml:space="preserve">Řezání zámkové dlažby tl. 80 mm </t>
  </si>
  <si>
    <t>Odkaz na mn. položky pořadí 32 : 57,12000*0,3</t>
  </si>
  <si>
    <t>596921191R00</t>
  </si>
  <si>
    <t>Příplatek za výpl.spár veg.bet.dlaždic,bez dodávky</t>
  </si>
  <si>
    <t>39,585*0,08*0,011*25</t>
  </si>
  <si>
    <t>583424831R</t>
  </si>
  <si>
    <t>Kamenivo drcené 4/8</t>
  </si>
  <si>
    <t>Odkaz na mn. položky pořadí 34 : 0,87087*1,9</t>
  </si>
  <si>
    <t>5924511910R</t>
  </si>
  <si>
    <t>Dlažba 200 x 200 x 80 mm přírodní</t>
  </si>
  <si>
    <t>17,535*1,05</t>
  </si>
  <si>
    <t>592452561R</t>
  </si>
  <si>
    <t>Dlažba zatravňovací přírodní 17/20 x 17/20 x 8 cm 30 mm distančníky</t>
  </si>
  <si>
    <t>39,585*1,05</t>
  </si>
  <si>
    <t>67352027R</t>
  </si>
  <si>
    <t>Geotextilie silniční PK-Tex PP 60 300 g/m2</t>
  </si>
  <si>
    <t>Odkaz na mn. položky pořadí 31 : 59,97600*1,2</t>
  </si>
  <si>
    <t>914001111R00</t>
  </si>
  <si>
    <t>Osazení svislé doprav.značky a sloupku, bet.základ</t>
  </si>
  <si>
    <t>kus</t>
  </si>
  <si>
    <t>915711121R00</t>
  </si>
  <si>
    <t>Vodor.značení dělicích čar 12 cm plastem,nehlučné</t>
  </si>
  <si>
    <t>Odkaz na mn. položky pořadí 42 : 15,00000</t>
  </si>
  <si>
    <t>915721121R00</t>
  </si>
  <si>
    <t>Vodorovné značení stopčar,zeber atd.plastem,nehluč</t>
  </si>
  <si>
    <t>Odkaz na mn. položky pořadí 43 : 1,00000</t>
  </si>
  <si>
    <t>915791111R00</t>
  </si>
  <si>
    <t>Předznačení pro značení dělicí čáry,vodicí proužky</t>
  </si>
  <si>
    <t>V10b : 3*5</t>
  </si>
  <si>
    <t>915791112R00</t>
  </si>
  <si>
    <t>Předznačení pro značení stopčáry, zebry, nápisů</t>
  </si>
  <si>
    <t>V10f : 1</t>
  </si>
  <si>
    <t>917862114R00</t>
  </si>
  <si>
    <t>Osazení stojatého obrubníku betonového, s boční opěrou, do lože z betonu C 25/30</t>
  </si>
  <si>
    <t>BO10/25 : 22</t>
  </si>
  <si>
    <t>BO15/15 : 12,8+2</t>
  </si>
  <si>
    <t>BO15/25 : 16,6+30</t>
  </si>
  <si>
    <t>919721211R00</t>
  </si>
  <si>
    <t>Dilatační spáry vkládané vyplněné asfalt. zálivkou</t>
  </si>
  <si>
    <t>919735111R00</t>
  </si>
  <si>
    <t>Řezání stávajícího živičného krytu tl. do 5 cm</t>
  </si>
  <si>
    <t>Odkaz na mn. položky pořadí 45 : 14,70000</t>
  </si>
  <si>
    <t>919735113R00</t>
  </si>
  <si>
    <t>Řezání stávajícího živičného krytu tl. 10 - 15 cm</t>
  </si>
  <si>
    <t>40445050.AR</t>
  </si>
  <si>
    <t>Značka dopr inf IP 11-13 500/700 fól1, EG7letá</t>
  </si>
  <si>
    <t>IP12 : 1</t>
  </si>
  <si>
    <t>404459502R</t>
  </si>
  <si>
    <t>Sloupek Fe pr.60 pozinkovaný, l= 2500 mm</t>
  </si>
  <si>
    <t>Odkaz na mn. položky pořadí 39 : 1,00000</t>
  </si>
  <si>
    <t>404459516R</t>
  </si>
  <si>
    <t>Patka kotevní kompletní AP 60/4 čtyřkotevní</t>
  </si>
  <si>
    <t>404459534R</t>
  </si>
  <si>
    <t>Svorka upínací US na sloupek pr. 60 nebo 70 mm</t>
  </si>
  <si>
    <t>Odkaz na mn. položky pořadí 39 : 1,00000*2</t>
  </si>
  <si>
    <t>59217421R</t>
  </si>
  <si>
    <t>Obrubník chodníkový ABO 14-10 v. 250 x 100 x 1000 mm přírodní</t>
  </si>
  <si>
    <t>22*1,1</t>
  </si>
  <si>
    <t>59217488R</t>
  </si>
  <si>
    <t>Obrubník silniční ABO 2-15 v. 250 x 150 x 1000 mm přírodní</t>
  </si>
  <si>
    <t>46,6*1,1</t>
  </si>
  <si>
    <t>59217490R</t>
  </si>
  <si>
    <t xml:space="preserve">Obrubník silniční nájezdový ABO 2-15 N v. 150 x 150 x 1000 mm </t>
  </si>
  <si>
    <t>12,8*1,1</t>
  </si>
  <si>
    <t>59217491R</t>
  </si>
  <si>
    <t>Obrubník silniční přechodový pravý ABO 2-15 PP v 150 x 150 x 1000 mm</t>
  </si>
  <si>
    <t>59217492R</t>
  </si>
  <si>
    <t>Obrubník silniční přechodový levý ABO 2-15 PL v 150 x 150 x 1000 mm</t>
  </si>
  <si>
    <t>938908411R00</t>
  </si>
  <si>
    <t>Očištění povrchu krytu saponátovým roztokem</t>
  </si>
  <si>
    <t>938909311R00</t>
  </si>
  <si>
    <t>Odstranění nánosu z povrchu živičného</t>
  </si>
  <si>
    <t>966006132R00</t>
  </si>
  <si>
    <t>Odstranění doprav.značek se sloupky, s bet.patkami</t>
  </si>
  <si>
    <t>969901</t>
  </si>
  <si>
    <t>Odstranění trubkových sušáků vč. likvidace</t>
  </si>
  <si>
    <t>ks</t>
  </si>
  <si>
    <t>998223011R00</t>
  </si>
  <si>
    <t>Přesun hmot, pozemní komunikace, kryt dlážděný</t>
  </si>
  <si>
    <t>Přesun hmot</t>
  </si>
  <si>
    <t>POL7_</t>
  </si>
  <si>
    <t>659901</t>
  </si>
  <si>
    <t>Přeložení stožáru VO o 2,5 m</t>
  </si>
  <si>
    <t>979990103R00</t>
  </si>
  <si>
    <t>Poplatek za uložení suti - beton, skupina odpadu 170101</t>
  </si>
  <si>
    <t>Odkaz na dem. hmot. položky pořadí 2 : 16,63200</t>
  </si>
  <si>
    <t>979999995R00</t>
  </si>
  <si>
    <t>Poplatek za recyklaci asfaltu, kusovost do 1600 cm2, (skup.170302)</t>
  </si>
  <si>
    <t>Odkaz na dem. hmot. položky pořadí 1 : 36,37095</t>
  </si>
  <si>
    <t>979087212R00</t>
  </si>
  <si>
    <t>Nakládání suti na dopravní prostředky - komunikace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</si>
  <si>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</si>
  <si>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</si>
  <si>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</si>
  <si>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</si>
  <si>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</si>
  <si>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</si>
  <si>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979093111R00</t>
  </si>
  <si>
    <t>Uložení suti na skládku bez zhutnění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</si>
</sst>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2" t="s">
        <v>41</v>
      </c>
      <c r="B2" s="72"/>
      <c r="C2" s="72"/>
      <c r="D2" s="72"/>
      <c r="E2" s="72"/>
      <c r="F2" s="72"/>
      <c r="G2" s="72"/>
    </row>
  </sheetData>
  <sheetProtection algorithmName="SHA-512" hashValue="rWBO7wQMhWt/Oju0jZnuOSy8i5weYJUopF5eh3+4K0+T4EHMmu6CcQ91mQiZIeNEYTI2Rve4z4tN/s2ViWwLgg==" saltValue="VkhNrDn4y6NohSi0kKK2O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SUMIF(F51:F63,A16,I51:I63)+SUMIF(F51:F63,"PSU",I51:I63)</f>
        <v>0</v>
      </c>
      <c r="J16" s="81"/>
    </row>
    <row r="17" spans="1:10" ht="23.25" customHeight="1" x14ac:dyDescent="0.2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SUMIF(F51:F63,A17,I51:I63)</f>
        <v>0</v>
      </c>
      <c r="J17" s="81"/>
    </row>
    <row r="18" spans="1:10" ht="23.25" customHeight="1" x14ac:dyDescent="0.2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SUMIF(F51:F63,A18,I51:I63)</f>
        <v>0</v>
      </c>
      <c r="J18" s="81"/>
    </row>
    <row r="19" spans="1:10" ht="23.25" customHeight="1" x14ac:dyDescent="0.2">
      <c r="A19" s="194" t="s">
        <v>92</v>
      </c>
      <c r="B19" s="37" t="s">
        <v>29</v>
      </c>
      <c r="C19" s="58"/>
      <c r="D19" s="59"/>
      <c r="E19" s="79"/>
      <c r="F19" s="80"/>
      <c r="G19" s="79"/>
      <c r="H19" s="80"/>
      <c r="I19" s="79">
        <f>SUMIF(F51:F63,A19,I51:I63)</f>
        <v>0</v>
      </c>
      <c r="J19" s="81"/>
    </row>
    <row r="20" spans="1:10" ht="23.25" customHeight="1" x14ac:dyDescent="0.2">
      <c r="A20" s="194" t="s">
        <v>93</v>
      </c>
      <c r="B20" s="37" t="s">
        <v>30</v>
      </c>
      <c r="C20" s="58"/>
      <c r="D20" s="59"/>
      <c r="E20" s="79"/>
      <c r="F20" s="80"/>
      <c r="G20" s="79"/>
      <c r="H20" s="80"/>
      <c r="I20" s="79">
        <f>SUMIF(F51:F63,A20,I51:I63)</f>
        <v>0</v>
      </c>
      <c r="J20" s="81"/>
    </row>
    <row r="21" spans="1:10" ht="23.25" customHeight="1" x14ac:dyDescent="0.2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'SO.00 01 Naklady'!AE43+'SO.01 01 Pol'!AE145</f>
        <v>0</v>
      </c>
      <c r="G39" s="147">
        <f>'SO.00 01 Naklady'!AF43+'SO.01 01 Pol'!AF145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 t="s">
        <v>58</v>
      </c>
      <c r="C40" s="151" t="s">
        <v>59</v>
      </c>
      <c r="D40" s="151"/>
      <c r="E40" s="151"/>
      <c r="F40" s="152">
        <f>'SO.00 01 Naklady'!AE43</f>
        <v>0</v>
      </c>
      <c r="G40" s="153">
        <f>'SO.00 01 Naklady'!AF43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60</v>
      </c>
      <c r="C41" s="145" t="s">
        <v>61</v>
      </c>
      <c r="D41" s="145"/>
      <c r="E41" s="145"/>
      <c r="F41" s="156">
        <f>'SO.00 01 Naklady'!AE43</f>
        <v>0</v>
      </c>
      <c r="G41" s="148">
        <f>'SO.00 01 Naklady'!AF43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2</v>
      </c>
      <c r="B42" s="150" t="s">
        <v>62</v>
      </c>
      <c r="C42" s="151" t="s">
        <v>63</v>
      </c>
      <c r="D42" s="151"/>
      <c r="E42" s="151"/>
      <c r="F42" s="152">
        <f>'SO.01 01 Pol'!AE145</f>
        <v>0</v>
      </c>
      <c r="G42" s="153">
        <f>'SO.01 01 Pol'!AF145</f>
        <v>0</v>
      </c>
      <c r="H42" s="153">
        <f>(F42*SazbaDPH1/100)+(G42*SazbaDPH2/100)</f>
        <v>0</v>
      </c>
      <c r="I42" s="153">
        <f>F42+G42+H42</f>
        <v>0</v>
      </c>
      <c r="J42" s="154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5" t="s">
        <v>60</v>
      </c>
      <c r="C43" s="145" t="s">
        <v>64</v>
      </c>
      <c r="D43" s="145"/>
      <c r="E43" s="145"/>
      <c r="F43" s="156">
        <f>'SO.01 01 Pol'!AE145</f>
        <v>0</v>
      </c>
      <c r="G43" s="148">
        <f>'SO.01 01 Pol'!AF145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">
      <c r="A44" s="134"/>
      <c r="B44" s="157" t="s">
        <v>65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75" x14ac:dyDescent="0.25">
      <c r="B48" s="173" t="s">
        <v>67</v>
      </c>
    </row>
    <row r="50" spans="1:10" ht="25.5" customHeight="1" x14ac:dyDescent="0.2">
      <c r="A50" s="175"/>
      <c r="B50" s="178" t="s">
        <v>18</v>
      </c>
      <c r="C50" s="178" t="s">
        <v>6</v>
      </c>
      <c r="D50" s="179"/>
      <c r="E50" s="179"/>
      <c r="F50" s="180" t="s">
        <v>68</v>
      </c>
      <c r="G50" s="180"/>
      <c r="H50" s="180"/>
      <c r="I50" s="180" t="s">
        <v>31</v>
      </c>
      <c r="J50" s="180" t="s">
        <v>0</v>
      </c>
    </row>
    <row r="51" spans="1:10" ht="36.75" customHeight="1" x14ac:dyDescent="0.2">
      <c r="A51" s="176"/>
      <c r="B51" s="181" t="s">
        <v>69</v>
      </c>
      <c r="C51" s="182" t="s">
        <v>70</v>
      </c>
      <c r="D51" s="183"/>
      <c r="E51" s="183"/>
      <c r="F51" s="190" t="s">
        <v>26</v>
      </c>
      <c r="G51" s="191"/>
      <c r="H51" s="191"/>
      <c r="I51" s="191">
        <f>'SO.01 01 Pol'!G8</f>
        <v>0</v>
      </c>
      <c r="J51" s="187" t="str">
        <f>IF(I64=0,"",I51/I64*100)</f>
        <v/>
      </c>
    </row>
    <row r="52" spans="1:10" ht="36.75" customHeight="1" x14ac:dyDescent="0.2">
      <c r="A52" s="176"/>
      <c r="B52" s="181" t="s">
        <v>71</v>
      </c>
      <c r="C52" s="182" t="s">
        <v>72</v>
      </c>
      <c r="D52" s="183"/>
      <c r="E52" s="183"/>
      <c r="F52" s="190" t="s">
        <v>26</v>
      </c>
      <c r="G52" s="191"/>
      <c r="H52" s="191"/>
      <c r="I52" s="191">
        <f>'SO.01 01 Pol'!G13</f>
        <v>0</v>
      </c>
      <c r="J52" s="187" t="str">
        <f>IF(I64=0,"",I52/I64*100)</f>
        <v/>
      </c>
    </row>
    <row r="53" spans="1:10" ht="36.75" customHeight="1" x14ac:dyDescent="0.2">
      <c r="A53" s="176"/>
      <c r="B53" s="181" t="s">
        <v>73</v>
      </c>
      <c r="C53" s="182" t="s">
        <v>74</v>
      </c>
      <c r="D53" s="183"/>
      <c r="E53" s="183"/>
      <c r="F53" s="190" t="s">
        <v>26</v>
      </c>
      <c r="G53" s="191"/>
      <c r="H53" s="191"/>
      <c r="I53" s="191">
        <f>'SO.01 01 Pol'!G36</f>
        <v>0</v>
      </c>
      <c r="J53" s="187" t="str">
        <f>IF(I64=0,"",I53/I64*100)</f>
        <v/>
      </c>
    </row>
    <row r="54" spans="1:10" ht="36.75" customHeight="1" x14ac:dyDescent="0.2">
      <c r="A54" s="176"/>
      <c r="B54" s="181" t="s">
        <v>75</v>
      </c>
      <c r="C54" s="182" t="s">
        <v>76</v>
      </c>
      <c r="D54" s="183"/>
      <c r="E54" s="183"/>
      <c r="F54" s="190" t="s">
        <v>26</v>
      </c>
      <c r="G54" s="191"/>
      <c r="H54" s="191"/>
      <c r="I54" s="191">
        <f>'SO.01 01 Pol'!G65</f>
        <v>0</v>
      </c>
      <c r="J54" s="187" t="str">
        <f>IF(I64=0,"",I54/I64*100)</f>
        <v/>
      </c>
    </row>
    <row r="55" spans="1:10" ht="36.75" customHeight="1" x14ac:dyDescent="0.2">
      <c r="A55" s="176"/>
      <c r="B55" s="181" t="s">
        <v>77</v>
      </c>
      <c r="C55" s="182" t="s">
        <v>78</v>
      </c>
      <c r="D55" s="183"/>
      <c r="E55" s="183"/>
      <c r="F55" s="190" t="s">
        <v>26</v>
      </c>
      <c r="G55" s="191"/>
      <c r="H55" s="191"/>
      <c r="I55" s="191">
        <f>'SO.01 01 Pol'!G69</f>
        <v>0</v>
      </c>
      <c r="J55" s="187" t="str">
        <f>IF(I64=0,"",I55/I64*100)</f>
        <v/>
      </c>
    </row>
    <row r="56" spans="1:10" ht="36.75" customHeight="1" x14ac:dyDescent="0.2">
      <c r="A56" s="176"/>
      <c r="B56" s="181" t="s">
        <v>79</v>
      </c>
      <c r="C56" s="182" t="s">
        <v>80</v>
      </c>
      <c r="D56" s="183"/>
      <c r="E56" s="183"/>
      <c r="F56" s="190" t="s">
        <v>26</v>
      </c>
      <c r="G56" s="191"/>
      <c r="H56" s="191"/>
      <c r="I56" s="191">
        <f>'SO.01 01 Pol'!G90</f>
        <v>0</v>
      </c>
      <c r="J56" s="187" t="str">
        <f>IF(I64=0,"",I56/I64*100)</f>
        <v/>
      </c>
    </row>
    <row r="57" spans="1:10" ht="36.75" customHeight="1" x14ac:dyDescent="0.2">
      <c r="A57" s="176"/>
      <c r="B57" s="181" t="s">
        <v>81</v>
      </c>
      <c r="C57" s="182" t="s">
        <v>82</v>
      </c>
      <c r="D57" s="183"/>
      <c r="E57" s="183"/>
      <c r="F57" s="190" t="s">
        <v>26</v>
      </c>
      <c r="G57" s="191"/>
      <c r="H57" s="191"/>
      <c r="I57" s="191">
        <f>'SO.01 01 Pol'!G125</f>
        <v>0</v>
      </c>
      <c r="J57" s="187" t="str">
        <f>IF(I64=0,"",I57/I64*100)</f>
        <v/>
      </c>
    </row>
    <row r="58" spans="1:10" ht="36.75" customHeight="1" x14ac:dyDescent="0.2">
      <c r="A58" s="176"/>
      <c r="B58" s="181" t="s">
        <v>83</v>
      </c>
      <c r="C58" s="182" t="s">
        <v>84</v>
      </c>
      <c r="D58" s="183"/>
      <c r="E58" s="183"/>
      <c r="F58" s="190" t="s">
        <v>26</v>
      </c>
      <c r="G58" s="191"/>
      <c r="H58" s="191"/>
      <c r="I58" s="191">
        <f>'SO.01 01 Pol'!G128</f>
        <v>0</v>
      </c>
      <c r="J58" s="187" t="str">
        <f>IF(I64=0,"",I58/I64*100)</f>
        <v/>
      </c>
    </row>
    <row r="59" spans="1:10" ht="36.75" customHeight="1" x14ac:dyDescent="0.2">
      <c r="A59" s="176"/>
      <c r="B59" s="181" t="s">
        <v>85</v>
      </c>
      <c r="C59" s="182" t="s">
        <v>86</v>
      </c>
      <c r="D59" s="183"/>
      <c r="E59" s="183"/>
      <c r="F59" s="190" t="s">
        <v>26</v>
      </c>
      <c r="G59" s="191"/>
      <c r="H59" s="191"/>
      <c r="I59" s="191">
        <f>'SO.01 01 Pol'!G131</f>
        <v>0</v>
      </c>
      <c r="J59" s="187" t="str">
        <f>IF(I64=0,"",I59/I64*100)</f>
        <v/>
      </c>
    </row>
    <row r="60" spans="1:10" ht="36.75" customHeight="1" x14ac:dyDescent="0.2">
      <c r="A60" s="176"/>
      <c r="B60" s="181" t="s">
        <v>87</v>
      </c>
      <c r="C60" s="182" t="s">
        <v>88</v>
      </c>
      <c r="D60" s="183"/>
      <c r="E60" s="183"/>
      <c r="F60" s="190" t="s">
        <v>28</v>
      </c>
      <c r="G60" s="191"/>
      <c r="H60" s="191"/>
      <c r="I60" s="191">
        <f>'SO.01 01 Pol'!G133</f>
        <v>0</v>
      </c>
      <c r="J60" s="187" t="str">
        <f>IF(I64=0,"",I60/I64*100)</f>
        <v/>
      </c>
    </row>
    <row r="61" spans="1:10" ht="36.75" customHeight="1" x14ac:dyDescent="0.2">
      <c r="A61" s="176"/>
      <c r="B61" s="181" t="s">
        <v>89</v>
      </c>
      <c r="C61" s="182" t="s">
        <v>90</v>
      </c>
      <c r="D61" s="183"/>
      <c r="E61" s="183"/>
      <c r="F61" s="190" t="s">
        <v>91</v>
      </c>
      <c r="G61" s="191"/>
      <c r="H61" s="191"/>
      <c r="I61" s="191">
        <f>'SO.01 01 Pol'!G135</f>
        <v>0</v>
      </c>
      <c r="J61" s="187" t="str">
        <f>IF(I64=0,"",I61/I64*100)</f>
        <v/>
      </c>
    </row>
    <row r="62" spans="1:10" ht="36.75" customHeight="1" x14ac:dyDescent="0.2">
      <c r="A62" s="176"/>
      <c r="B62" s="181" t="s">
        <v>92</v>
      </c>
      <c r="C62" s="182" t="s">
        <v>29</v>
      </c>
      <c r="D62" s="183"/>
      <c r="E62" s="183"/>
      <c r="F62" s="190" t="s">
        <v>92</v>
      </c>
      <c r="G62" s="191"/>
      <c r="H62" s="191"/>
      <c r="I62" s="191">
        <f>'SO.00 01 Naklady'!G8</f>
        <v>0</v>
      </c>
      <c r="J62" s="187" t="str">
        <f>IF(I64=0,"",I62/I64*100)</f>
        <v/>
      </c>
    </row>
    <row r="63" spans="1:10" ht="36.75" customHeight="1" x14ac:dyDescent="0.2">
      <c r="A63" s="176"/>
      <c r="B63" s="181" t="s">
        <v>93</v>
      </c>
      <c r="C63" s="182" t="s">
        <v>30</v>
      </c>
      <c r="D63" s="183"/>
      <c r="E63" s="183"/>
      <c r="F63" s="190" t="s">
        <v>93</v>
      </c>
      <c r="G63" s="191"/>
      <c r="H63" s="191"/>
      <c r="I63" s="191">
        <f>'SO.00 01 Naklady'!G22</f>
        <v>0</v>
      </c>
      <c r="J63" s="187" t="str">
        <f>IF(I64=0,"",I63/I64*100)</f>
        <v/>
      </c>
    </row>
    <row r="64" spans="1:10" ht="25.5" customHeight="1" x14ac:dyDescent="0.2">
      <c r="A64" s="177"/>
      <c r="B64" s="184" t="s">
        <v>1</v>
      </c>
      <c r="C64" s="185"/>
      <c r="D64" s="186"/>
      <c r="E64" s="186"/>
      <c r="F64" s="192"/>
      <c r="G64" s="193"/>
      <c r="H64" s="193"/>
      <c r="I64" s="193">
        <f>SUM(I51:I63)</f>
        <v>0</v>
      </c>
      <c r="J64" s="188">
        <f>SUM(J51:J63)</f>
        <v>0</v>
      </c>
    </row>
    <row r="65" spans="6:10" x14ac:dyDescent="0.2">
      <c r="F65" s="133"/>
      <c r="G65" s="133"/>
      <c r="H65" s="133"/>
      <c r="I65" s="133"/>
      <c r="J65" s="189"/>
    </row>
    <row r="66" spans="6:10" x14ac:dyDescent="0.2">
      <c r="F66" s="133"/>
      <c r="G66" s="133"/>
      <c r="H66" s="133"/>
      <c r="I66" s="133"/>
      <c r="J66" s="189"/>
    </row>
    <row r="67" spans="6:10" x14ac:dyDescent="0.2">
      <c r="F67" s="133"/>
      <c r="G67" s="133"/>
      <c r="H67" s="133"/>
      <c r="I67" s="133"/>
      <c r="J67" s="189"/>
    </row>
  </sheetData>
  <sheetProtection algorithmName="SHA-512" hashValue="26p1tlfVfbj0HOpRnMVSIsf3hgid40lTgv1sWzhZGTQjN7lNYCshPwfqNpGQkMoV1dxGXbC5s0px7skX752bgQ==" saltValue="AHhGpx6tECl+zjMMd7zcw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8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9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10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g8S0eYld91kVQ67u/P104p3B5+CkKg9LTU/znPm1BP8PwAW+o0HBoyMwEsGNsaTaHU2e9f4KCwWHLiUYLAvVMA==" saltValue="yfu98ZWkmvIelb2QHBSL/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E0FA-CEF2-4975-975C-113CC80F023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94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95</v>
      </c>
    </row>
    <row r="3" spans="1:60" ht="24.95" customHeight="1" x14ac:dyDescent="0.2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4" t="s">
        <v>96</v>
      </c>
      <c r="AG3" t="s">
        <v>97</v>
      </c>
    </row>
    <row r="4" spans="1:60" ht="24.95" customHeight="1" x14ac:dyDescent="0.2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98</v>
      </c>
    </row>
    <row r="5" spans="1:60" x14ac:dyDescent="0.2">
      <c r="D5" s="10"/>
    </row>
    <row r="6" spans="1:60" ht="38.25" x14ac:dyDescent="0.2">
      <c r="A6" s="206" t="s">
        <v>99</v>
      </c>
      <c r="B6" s="208" t="s">
        <v>100</v>
      </c>
      <c r="C6" s="208" t="s">
        <v>101</v>
      </c>
      <c r="D6" s="207" t="s">
        <v>102</v>
      </c>
      <c r="E6" s="206" t="s">
        <v>103</v>
      </c>
      <c r="F6" s="205" t="s">
        <v>104</v>
      </c>
      <c r="G6" s="206" t="s">
        <v>31</v>
      </c>
      <c r="H6" s="209" t="s">
        <v>32</v>
      </c>
      <c r="I6" s="209" t="s">
        <v>105</v>
      </c>
      <c r="J6" s="209" t="s">
        <v>33</v>
      </c>
      <c r="K6" s="209" t="s">
        <v>106</v>
      </c>
      <c r="L6" s="209" t="s">
        <v>107</v>
      </c>
      <c r="M6" s="209" t="s">
        <v>108</v>
      </c>
      <c r="N6" s="209" t="s">
        <v>109</v>
      </c>
      <c r="O6" s="209" t="s">
        <v>110</v>
      </c>
      <c r="P6" s="209" t="s">
        <v>111</v>
      </c>
      <c r="Q6" s="209" t="s">
        <v>112</v>
      </c>
      <c r="R6" s="209" t="s">
        <v>113</v>
      </c>
      <c r="S6" s="209" t="s">
        <v>114</v>
      </c>
      <c r="T6" s="209" t="s">
        <v>115</v>
      </c>
      <c r="U6" s="209" t="s">
        <v>116</v>
      </c>
      <c r="V6" s="209" t="s">
        <v>117</v>
      </c>
      <c r="W6" s="209" t="s">
        <v>118</v>
      </c>
      <c r="X6" s="209" t="s">
        <v>119</v>
      </c>
      <c r="Y6" s="209" t="s">
        <v>120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121</v>
      </c>
      <c r="B8" s="233" t="s">
        <v>92</v>
      </c>
      <c r="C8" s="256" t="s">
        <v>29</v>
      </c>
      <c r="D8" s="234"/>
      <c r="E8" s="235"/>
      <c r="F8" s="236"/>
      <c r="G8" s="236">
        <f>SUMIF(AG9:AG21,"&lt;&gt;NOR",G9:G21)</f>
        <v>0</v>
      </c>
      <c r="H8" s="236"/>
      <c r="I8" s="236">
        <f>SUM(I9:I21)</f>
        <v>0</v>
      </c>
      <c r="J8" s="236"/>
      <c r="K8" s="236">
        <f>SUM(K9:K21)</f>
        <v>0</v>
      </c>
      <c r="L8" s="236"/>
      <c r="M8" s="236">
        <f>SUM(M9:M21)</f>
        <v>0</v>
      </c>
      <c r="N8" s="235"/>
      <c r="O8" s="235">
        <f>SUM(O9:O21)</f>
        <v>0</v>
      </c>
      <c r="P8" s="235"/>
      <c r="Q8" s="235">
        <f>SUM(Q9:Q21)</f>
        <v>0</v>
      </c>
      <c r="R8" s="236"/>
      <c r="S8" s="236"/>
      <c r="T8" s="237"/>
      <c r="U8" s="231"/>
      <c r="V8" s="231">
        <f>SUM(V9:V21)</f>
        <v>0</v>
      </c>
      <c r="W8" s="231"/>
      <c r="X8" s="231"/>
      <c r="Y8" s="231"/>
      <c r="AG8" t="s">
        <v>122</v>
      </c>
    </row>
    <row r="9" spans="1:60" outlineLevel="1" x14ac:dyDescent="0.2">
      <c r="A9" s="246">
        <v>1</v>
      </c>
      <c r="B9" s="247" t="s">
        <v>123</v>
      </c>
      <c r="C9" s="257" t="s">
        <v>124</v>
      </c>
      <c r="D9" s="248" t="s">
        <v>125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126</v>
      </c>
      <c r="T9" s="252" t="s">
        <v>127</v>
      </c>
      <c r="U9" s="230">
        <v>0</v>
      </c>
      <c r="V9" s="230">
        <f>ROUND(E9*U9,2)</f>
        <v>0</v>
      </c>
      <c r="W9" s="230"/>
      <c r="X9" s="230" t="s">
        <v>128</v>
      </c>
      <c r="Y9" s="230" t="s">
        <v>129</v>
      </c>
      <c r="Z9" s="210"/>
      <c r="AA9" s="210"/>
      <c r="AB9" s="210"/>
      <c r="AC9" s="210"/>
      <c r="AD9" s="210"/>
      <c r="AE9" s="210"/>
      <c r="AF9" s="210"/>
      <c r="AG9" s="210" t="s">
        <v>130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9">
        <v>2</v>
      </c>
      <c r="B10" s="240" t="s">
        <v>131</v>
      </c>
      <c r="C10" s="258" t="s">
        <v>132</v>
      </c>
      <c r="D10" s="241" t="s">
        <v>125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126</v>
      </c>
      <c r="T10" s="245" t="s">
        <v>127</v>
      </c>
      <c r="U10" s="230">
        <v>0</v>
      </c>
      <c r="V10" s="230">
        <f>ROUND(E10*U10,2)</f>
        <v>0</v>
      </c>
      <c r="W10" s="230"/>
      <c r="X10" s="230" t="s">
        <v>128</v>
      </c>
      <c r="Y10" s="230" t="s">
        <v>129</v>
      </c>
      <c r="Z10" s="210"/>
      <c r="AA10" s="210"/>
      <c r="AB10" s="210"/>
      <c r="AC10" s="210"/>
      <c r="AD10" s="210"/>
      <c r="AE10" s="210"/>
      <c r="AF10" s="210"/>
      <c r="AG10" s="210" t="s">
        <v>130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2" x14ac:dyDescent="0.2">
      <c r="A11" s="227"/>
      <c r="B11" s="228"/>
      <c r="C11" s="259" t="s">
        <v>133</v>
      </c>
      <c r="D11" s="254"/>
      <c r="E11" s="254"/>
      <c r="F11" s="254"/>
      <c r="G11" s="254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134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53" t="str">
        <f>C11</f>
        <v>Uvedení všech povrchů dotčených stavbou do původního stavu (komunikace, chodníky zeleň, příkopy, propustky), včetně opravy, údržby a průběžného čištění, kropení komunikací užívaných v průběhu stavby</v>
      </c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3</v>
      </c>
      <c r="B12" s="247" t="s">
        <v>135</v>
      </c>
      <c r="C12" s="257" t="s">
        <v>136</v>
      </c>
      <c r="D12" s="248" t="s">
        <v>125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126</v>
      </c>
      <c r="T12" s="252" t="s">
        <v>127</v>
      </c>
      <c r="U12" s="230">
        <v>0</v>
      </c>
      <c r="V12" s="230">
        <f>ROUND(E12*U12,2)</f>
        <v>0</v>
      </c>
      <c r="W12" s="230"/>
      <c r="X12" s="230" t="s">
        <v>128</v>
      </c>
      <c r="Y12" s="230" t="s">
        <v>129</v>
      </c>
      <c r="Z12" s="210"/>
      <c r="AA12" s="210"/>
      <c r="AB12" s="210"/>
      <c r="AC12" s="210"/>
      <c r="AD12" s="210"/>
      <c r="AE12" s="210"/>
      <c r="AF12" s="210"/>
      <c r="AG12" s="210" t="s">
        <v>130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4</v>
      </c>
      <c r="B13" s="240" t="s">
        <v>137</v>
      </c>
      <c r="C13" s="258" t="s">
        <v>138</v>
      </c>
      <c r="D13" s="241" t="s">
        <v>139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140</v>
      </c>
      <c r="T13" s="245" t="s">
        <v>127</v>
      </c>
      <c r="U13" s="230">
        <v>0</v>
      </c>
      <c r="V13" s="230">
        <f>ROUND(E13*U13,2)</f>
        <v>0</v>
      </c>
      <c r="W13" s="230"/>
      <c r="X13" s="230" t="s">
        <v>61</v>
      </c>
      <c r="Y13" s="230" t="s">
        <v>129</v>
      </c>
      <c r="Z13" s="210"/>
      <c r="AA13" s="210"/>
      <c r="AB13" s="210"/>
      <c r="AC13" s="210"/>
      <c r="AD13" s="210"/>
      <c r="AE13" s="210"/>
      <c r="AF13" s="210"/>
      <c r="AG13" s="210" t="s">
        <v>141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9" t="s">
        <v>171</v>
      </c>
      <c r="D14" s="254"/>
      <c r="E14" s="254"/>
      <c r="F14" s="254"/>
      <c r="G14" s="254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27"/>
      <c r="B15" s="228"/>
      <c r="C15" s="260" t="s">
        <v>142</v>
      </c>
      <c r="D15" s="255"/>
      <c r="E15" s="255"/>
      <c r="F15" s="255"/>
      <c r="G15" s="255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3" t="str">
        <f>C15</f>
        <v>Vyhotovení protokolu o vytyčení stavby se seznamem souřadnic vytyčených bodů a jejich polohopisnými (S-JTSK) a výškopisnými (Bpv) hodnotami.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5</v>
      </c>
      <c r="B16" s="240" t="s">
        <v>143</v>
      </c>
      <c r="C16" s="258" t="s">
        <v>144</v>
      </c>
      <c r="D16" s="241" t="s">
        <v>139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4"/>
      <c r="S16" s="244" t="s">
        <v>140</v>
      </c>
      <c r="T16" s="245" t="s">
        <v>127</v>
      </c>
      <c r="U16" s="230">
        <v>0</v>
      </c>
      <c r="V16" s="230">
        <f>ROUND(E16*U16,2)</f>
        <v>0</v>
      </c>
      <c r="W16" s="230"/>
      <c r="X16" s="230" t="s">
        <v>61</v>
      </c>
      <c r="Y16" s="230" t="s">
        <v>129</v>
      </c>
      <c r="Z16" s="210"/>
      <c r="AA16" s="210"/>
      <c r="AB16" s="210"/>
      <c r="AC16" s="210"/>
      <c r="AD16" s="210"/>
      <c r="AE16" s="210"/>
      <c r="AF16" s="210"/>
      <c r="AG16" s="210" t="s">
        <v>141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27"/>
      <c r="B17" s="228"/>
      <c r="C17" s="259" t="s">
        <v>145</v>
      </c>
      <c r="D17" s="254"/>
      <c r="E17" s="254"/>
      <c r="F17" s="254"/>
      <c r="G17" s="254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134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53" t="str">
        <f>C17</f>
        <v>Zaměření a vytýčení stávajících inženýrských sítí v místě stavby z hlediska jejich ochrany při provádění stavby.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9">
        <v>6</v>
      </c>
      <c r="B18" s="240" t="s">
        <v>146</v>
      </c>
      <c r="C18" s="258" t="s">
        <v>147</v>
      </c>
      <c r="D18" s="241" t="s">
        <v>139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4"/>
      <c r="S18" s="244" t="s">
        <v>140</v>
      </c>
      <c r="T18" s="245" t="s">
        <v>127</v>
      </c>
      <c r="U18" s="230">
        <v>0</v>
      </c>
      <c r="V18" s="230">
        <f>ROUND(E18*U18,2)</f>
        <v>0</v>
      </c>
      <c r="W18" s="230"/>
      <c r="X18" s="230" t="s">
        <v>61</v>
      </c>
      <c r="Y18" s="230" t="s">
        <v>129</v>
      </c>
      <c r="Z18" s="210"/>
      <c r="AA18" s="210"/>
      <c r="AB18" s="210"/>
      <c r="AC18" s="210"/>
      <c r="AD18" s="210"/>
      <c r="AE18" s="210"/>
      <c r="AF18" s="210"/>
      <c r="AG18" s="210" t="s">
        <v>141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78.75" outlineLevel="2" x14ac:dyDescent="0.2">
      <c r="A19" s="227"/>
      <c r="B19" s="228"/>
      <c r="C19" s="259" t="s">
        <v>148</v>
      </c>
      <c r="D19" s="254"/>
      <c r="E19" s="254"/>
      <c r="F19" s="254"/>
      <c r="G19" s="254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53" t="str">
        <f>C19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9">
        <v>7</v>
      </c>
      <c r="B20" s="240" t="s">
        <v>149</v>
      </c>
      <c r="C20" s="258" t="s">
        <v>150</v>
      </c>
      <c r="D20" s="241" t="s">
        <v>139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140</v>
      </c>
      <c r="T20" s="245" t="s">
        <v>127</v>
      </c>
      <c r="U20" s="230">
        <v>0</v>
      </c>
      <c r="V20" s="230">
        <f>ROUND(E20*U20,2)</f>
        <v>0</v>
      </c>
      <c r="W20" s="230"/>
      <c r="X20" s="230" t="s">
        <v>61</v>
      </c>
      <c r="Y20" s="230" t="s">
        <v>129</v>
      </c>
      <c r="Z20" s="210"/>
      <c r="AA20" s="210"/>
      <c r="AB20" s="210"/>
      <c r="AC20" s="210"/>
      <c r="AD20" s="210"/>
      <c r="AE20" s="210"/>
      <c r="AF20" s="210"/>
      <c r="AG20" s="210" t="s">
        <v>141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27"/>
      <c r="B21" s="228"/>
      <c r="C21" s="259" t="s">
        <v>151</v>
      </c>
      <c r="D21" s="254"/>
      <c r="E21" s="254"/>
      <c r="F21" s="254"/>
      <c r="G21" s="254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134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53" t="str">
        <f>C21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2" t="s">
        <v>121</v>
      </c>
      <c r="B22" s="233" t="s">
        <v>93</v>
      </c>
      <c r="C22" s="256" t="s">
        <v>30</v>
      </c>
      <c r="D22" s="234"/>
      <c r="E22" s="235"/>
      <c r="F22" s="236"/>
      <c r="G22" s="236">
        <f>SUMIF(AG23:AG41,"&lt;&gt;NOR",G23:G41)</f>
        <v>0</v>
      </c>
      <c r="H22" s="236"/>
      <c r="I22" s="236">
        <f>SUM(I23:I41)</f>
        <v>0</v>
      </c>
      <c r="J22" s="236"/>
      <c r="K22" s="236">
        <f>SUM(K23:K41)</f>
        <v>0</v>
      </c>
      <c r="L22" s="236"/>
      <c r="M22" s="236">
        <f>SUM(M23:M41)</f>
        <v>0</v>
      </c>
      <c r="N22" s="235"/>
      <c r="O22" s="235">
        <f>SUM(O23:O41)</f>
        <v>0</v>
      </c>
      <c r="P22" s="235"/>
      <c r="Q22" s="235">
        <f>SUM(Q23:Q41)</f>
        <v>0</v>
      </c>
      <c r="R22" s="236"/>
      <c r="S22" s="236"/>
      <c r="T22" s="237"/>
      <c r="U22" s="231"/>
      <c r="V22" s="231">
        <f>SUM(V23:V41)</f>
        <v>0</v>
      </c>
      <c r="W22" s="231"/>
      <c r="X22" s="231"/>
      <c r="Y22" s="231"/>
      <c r="AG22" t="s">
        <v>122</v>
      </c>
    </row>
    <row r="23" spans="1:60" outlineLevel="1" x14ac:dyDescent="0.2">
      <c r="A23" s="239">
        <v>8</v>
      </c>
      <c r="B23" s="240" t="s">
        <v>152</v>
      </c>
      <c r="C23" s="258" t="s">
        <v>153</v>
      </c>
      <c r="D23" s="241" t="s">
        <v>139</v>
      </c>
      <c r="E23" s="242">
        <v>1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140</v>
      </c>
      <c r="T23" s="245" t="s">
        <v>127</v>
      </c>
      <c r="U23" s="230">
        <v>0</v>
      </c>
      <c r="V23" s="230">
        <f>ROUND(E23*U23,2)</f>
        <v>0</v>
      </c>
      <c r="W23" s="230"/>
      <c r="X23" s="230" t="s">
        <v>61</v>
      </c>
      <c r="Y23" s="230" t="s">
        <v>129</v>
      </c>
      <c r="Z23" s="210"/>
      <c r="AA23" s="210"/>
      <c r="AB23" s="210"/>
      <c r="AC23" s="210"/>
      <c r="AD23" s="210"/>
      <c r="AE23" s="210"/>
      <c r="AF23" s="210"/>
      <c r="AG23" s="210" t="s">
        <v>141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2" x14ac:dyDescent="0.2">
      <c r="A24" s="227"/>
      <c r="B24" s="228"/>
      <c r="C24" s="259" t="s">
        <v>154</v>
      </c>
      <c r="D24" s="254"/>
      <c r="E24" s="254"/>
      <c r="F24" s="254"/>
      <c r="G24" s="254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53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9</v>
      </c>
      <c r="B25" s="240" t="s">
        <v>155</v>
      </c>
      <c r="C25" s="258" t="s">
        <v>156</v>
      </c>
      <c r="D25" s="241" t="s">
        <v>139</v>
      </c>
      <c r="E25" s="242">
        <v>1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140</v>
      </c>
      <c r="T25" s="245" t="s">
        <v>127</v>
      </c>
      <c r="U25" s="230">
        <v>0</v>
      </c>
      <c r="V25" s="230">
        <f>ROUND(E25*U25,2)</f>
        <v>0</v>
      </c>
      <c r="W25" s="230"/>
      <c r="X25" s="230" t="s">
        <v>61</v>
      </c>
      <c r="Y25" s="230" t="s">
        <v>129</v>
      </c>
      <c r="Z25" s="210"/>
      <c r="AA25" s="210"/>
      <c r="AB25" s="210"/>
      <c r="AC25" s="210"/>
      <c r="AD25" s="210"/>
      <c r="AE25" s="210"/>
      <c r="AF25" s="210"/>
      <c r="AG25" s="210" t="s">
        <v>141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27"/>
      <c r="B26" s="228"/>
      <c r="C26" s="259" t="s">
        <v>172</v>
      </c>
      <c r="D26" s="254"/>
      <c r="E26" s="254"/>
      <c r="F26" s="254"/>
      <c r="G26" s="254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134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53" t="str">
        <f>C26</f>
        <v>Náklady zhotovitele, související s prováděním zkoušek a revizí předepsaných technickými normami, TP nebo objednatelem a které jsou pro provedení díla nezbytné.</v>
      </c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0" t="s">
        <v>173</v>
      </c>
      <c r="D27" s="255"/>
      <c r="E27" s="255"/>
      <c r="F27" s="255"/>
      <c r="G27" s="255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134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0" t="s">
        <v>174</v>
      </c>
      <c r="D28" s="255"/>
      <c r="E28" s="255"/>
      <c r="F28" s="255"/>
      <c r="G28" s="255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134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0" t="s">
        <v>175</v>
      </c>
      <c r="D29" s="255"/>
      <c r="E29" s="255"/>
      <c r="F29" s="255"/>
      <c r="G29" s="255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134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0" t="s">
        <v>176</v>
      </c>
      <c r="D30" s="255"/>
      <c r="E30" s="255"/>
      <c r="F30" s="255"/>
      <c r="G30" s="255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0" t="s">
        <v>177</v>
      </c>
      <c r="D31" s="255"/>
      <c r="E31" s="255"/>
      <c r="F31" s="255"/>
      <c r="G31" s="255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134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0" t="s">
        <v>178</v>
      </c>
      <c r="D32" s="255"/>
      <c r="E32" s="255"/>
      <c r="F32" s="255"/>
      <c r="G32" s="255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0" t="s">
        <v>157</v>
      </c>
      <c r="D33" s="255"/>
      <c r="E33" s="255"/>
      <c r="F33" s="255"/>
      <c r="G33" s="255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134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10</v>
      </c>
      <c r="B34" s="240" t="s">
        <v>158</v>
      </c>
      <c r="C34" s="258" t="s">
        <v>159</v>
      </c>
      <c r="D34" s="241" t="s">
        <v>139</v>
      </c>
      <c r="E34" s="242">
        <v>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140</v>
      </c>
      <c r="T34" s="245" t="s">
        <v>127</v>
      </c>
      <c r="U34" s="230">
        <v>0</v>
      </c>
      <c r="V34" s="230">
        <f>ROUND(E34*U34,2)</f>
        <v>0</v>
      </c>
      <c r="W34" s="230"/>
      <c r="X34" s="230" t="s">
        <v>61</v>
      </c>
      <c r="Y34" s="230" t="s">
        <v>129</v>
      </c>
      <c r="Z34" s="210"/>
      <c r="AA34" s="210"/>
      <c r="AB34" s="210"/>
      <c r="AC34" s="210"/>
      <c r="AD34" s="210"/>
      <c r="AE34" s="210"/>
      <c r="AF34" s="210"/>
      <c r="AG34" s="210" t="s">
        <v>141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27"/>
      <c r="B35" s="228"/>
      <c r="C35" s="259" t="s">
        <v>179</v>
      </c>
      <c r="D35" s="254"/>
      <c r="E35" s="254"/>
      <c r="F35" s="254"/>
      <c r="G35" s="254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134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53" t="str">
        <f>C35</f>
        <v>Náklady na vyhotovení dokumentace skutečného provedení stavby a její předání objednateli v požadované formě a požadovaném počtu.</v>
      </c>
      <c r="BB35" s="210"/>
      <c r="BC35" s="210"/>
      <c r="BD35" s="210"/>
      <c r="BE35" s="210"/>
      <c r="BF35" s="210"/>
      <c r="BG35" s="210"/>
      <c r="BH35" s="210"/>
    </row>
    <row r="36" spans="1:60" ht="22.5" outlineLevel="3" x14ac:dyDescent="0.2">
      <c r="A36" s="227"/>
      <c r="B36" s="228"/>
      <c r="C36" s="260" t="s">
        <v>160</v>
      </c>
      <c r="D36" s="255"/>
      <c r="E36" s="255"/>
      <c r="F36" s="255"/>
      <c r="G36" s="255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134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53" t="str">
        <f>C36</f>
        <v>- 3x vyhotovení - dokumentace v listinné a 2x na CD vdigitální podobě v souladu se stavebním zákonem a provádějícími předpisy, zakreslení změn PD, vč. revizí, prohlášení o shodě apod.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9">
        <v>11</v>
      </c>
      <c r="B37" s="240" t="s">
        <v>161</v>
      </c>
      <c r="C37" s="258" t="s">
        <v>162</v>
      </c>
      <c r="D37" s="241" t="s">
        <v>139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140</v>
      </c>
      <c r="T37" s="245" t="s">
        <v>127</v>
      </c>
      <c r="U37" s="230">
        <v>0</v>
      </c>
      <c r="V37" s="230">
        <f>ROUND(E37*U37,2)</f>
        <v>0</v>
      </c>
      <c r="W37" s="230"/>
      <c r="X37" s="230" t="s">
        <v>61</v>
      </c>
      <c r="Y37" s="230" t="s">
        <v>129</v>
      </c>
      <c r="Z37" s="210"/>
      <c r="AA37" s="210"/>
      <c r="AB37" s="210"/>
      <c r="AC37" s="210"/>
      <c r="AD37" s="210"/>
      <c r="AE37" s="210"/>
      <c r="AF37" s="210"/>
      <c r="AG37" s="210" t="s">
        <v>141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2" x14ac:dyDescent="0.2">
      <c r="A38" s="227"/>
      <c r="B38" s="228"/>
      <c r="C38" s="259" t="s">
        <v>163</v>
      </c>
      <c r="D38" s="254"/>
      <c r="E38" s="254"/>
      <c r="F38" s="254"/>
      <c r="G38" s="254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134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53" t="str">
        <f>C38</f>
        <v>Geodetické zaměření po provedení stavby k ověření skutečně realizovaných množství prací a pro vypracování dokumentace skutečného provedení stavby.</v>
      </c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0" t="s">
        <v>164</v>
      </c>
      <c r="D39" s="255"/>
      <c r="E39" s="255"/>
      <c r="F39" s="255"/>
      <c r="G39" s="255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134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12</v>
      </c>
      <c r="B40" s="240" t="s">
        <v>165</v>
      </c>
      <c r="C40" s="258" t="s">
        <v>166</v>
      </c>
      <c r="D40" s="241" t="s">
        <v>139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126</v>
      </c>
      <c r="T40" s="245" t="s">
        <v>127</v>
      </c>
      <c r="U40" s="230">
        <v>0</v>
      </c>
      <c r="V40" s="230">
        <f>ROUND(E40*U40,2)</f>
        <v>0</v>
      </c>
      <c r="W40" s="230"/>
      <c r="X40" s="230" t="s">
        <v>61</v>
      </c>
      <c r="Y40" s="230" t="s">
        <v>129</v>
      </c>
      <c r="Z40" s="210"/>
      <c r="AA40" s="210"/>
      <c r="AB40" s="210"/>
      <c r="AC40" s="210"/>
      <c r="AD40" s="210"/>
      <c r="AE40" s="210"/>
      <c r="AF40" s="210"/>
      <c r="AG40" s="210" t="s">
        <v>141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45" outlineLevel="2" x14ac:dyDescent="0.2">
      <c r="A41" s="227"/>
      <c r="B41" s="228"/>
      <c r="C41" s="259" t="s">
        <v>167</v>
      </c>
      <c r="D41" s="254"/>
      <c r="E41" s="254"/>
      <c r="F41" s="254"/>
      <c r="G41" s="254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134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53" t="str">
        <f>C41</f>
        <v>Dodavatel zajistí zpracování fotodokumentace průběhu prací na stavbě, kterou následně předá investorovi. Fotodokumentace bude dokladovat postup prací po jednotlivých dnech a fakturovaných položkách a nasazení stavebních mechanismů i provádění zkoušek. Snímky budou předány na CD ve složkách pojmenovaných dle jednotlivých dnů.</v>
      </c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3"/>
      <c r="B42" s="4"/>
      <c r="C42" s="26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15</v>
      </c>
      <c r="AF42">
        <v>21</v>
      </c>
      <c r="AG42" t="s">
        <v>107</v>
      </c>
    </row>
    <row r="43" spans="1:60" x14ac:dyDescent="0.2">
      <c r="A43" s="213"/>
      <c r="B43" s="214" t="s">
        <v>31</v>
      </c>
      <c r="C43" s="262"/>
      <c r="D43" s="215"/>
      <c r="E43" s="216"/>
      <c r="F43" s="216"/>
      <c r="G43" s="238">
        <f>G8+G22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168</v>
      </c>
    </row>
    <row r="44" spans="1:60" x14ac:dyDescent="0.2">
      <c r="A44" s="3"/>
      <c r="B44" s="4"/>
      <c r="C44" s="26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26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17" t="s">
        <v>169</v>
      </c>
      <c r="B46" s="217"/>
      <c r="C46" s="26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18"/>
      <c r="B47" s="219"/>
      <c r="C47" s="264"/>
      <c r="D47" s="219"/>
      <c r="E47" s="219"/>
      <c r="F47" s="219"/>
      <c r="G47" s="22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G47" t="s">
        <v>170</v>
      </c>
    </row>
    <row r="48" spans="1:60" x14ac:dyDescent="0.2">
      <c r="A48" s="221"/>
      <c r="B48" s="222"/>
      <c r="C48" s="265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21"/>
      <c r="B49" s="222"/>
      <c r="C49" s="265"/>
      <c r="D49" s="222"/>
      <c r="E49" s="222"/>
      <c r="F49" s="222"/>
      <c r="G49" s="2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21"/>
      <c r="B50" s="222"/>
      <c r="C50" s="265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24"/>
      <c r="B51" s="225"/>
      <c r="C51" s="266"/>
      <c r="D51" s="225"/>
      <c r="E51" s="225"/>
      <c r="F51" s="225"/>
      <c r="G51" s="22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261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C53" s="267"/>
      <c r="D53" s="10"/>
      <c r="AG53" t="s">
        <v>180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02LX9V3qVpPFejuOxwBJpbhQReGvw9LuX76H4qi4W/t0I/sESjJWrB8XTm1YFmWztY/ILOvx797R99GxZDLsg==" saltValue="/RuVYJtAMGHVSqCImZkmGA==" spinCount="100000" sheet="1" formatRows="0"/>
  <mergeCells count="26">
    <mergeCell ref="C36:G36"/>
    <mergeCell ref="C38:G38"/>
    <mergeCell ref="C39:G39"/>
    <mergeCell ref="C41:G41"/>
    <mergeCell ref="C29:G29"/>
    <mergeCell ref="C30:G30"/>
    <mergeCell ref="C31:G31"/>
    <mergeCell ref="C32:G32"/>
    <mergeCell ref="C33:G33"/>
    <mergeCell ref="C35:G35"/>
    <mergeCell ref="C19:G19"/>
    <mergeCell ref="C21:G21"/>
    <mergeCell ref="C24:G24"/>
    <mergeCell ref="C26:G26"/>
    <mergeCell ref="C27:G27"/>
    <mergeCell ref="C28:G28"/>
    <mergeCell ref="A1:G1"/>
    <mergeCell ref="C2:G2"/>
    <mergeCell ref="C3:G3"/>
    <mergeCell ref="C4:G4"/>
    <mergeCell ref="A46:C46"/>
    <mergeCell ref="A47:G51"/>
    <mergeCell ref="C11:G11"/>
    <mergeCell ref="C14:G14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0730-F21B-47F9-8198-51D0E0B63E3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94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95</v>
      </c>
    </row>
    <row r="3" spans="1:60" ht="24.95" customHeight="1" x14ac:dyDescent="0.2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4" t="s">
        <v>95</v>
      </c>
      <c r="AG3" t="s">
        <v>97</v>
      </c>
    </row>
    <row r="4" spans="1:60" ht="24.95" customHeight="1" x14ac:dyDescent="0.2">
      <c r="A4" s="200" t="s">
        <v>10</v>
      </c>
      <c r="B4" s="201" t="s">
        <v>60</v>
      </c>
      <c r="C4" s="202" t="s">
        <v>64</v>
      </c>
      <c r="D4" s="203"/>
      <c r="E4" s="203"/>
      <c r="F4" s="203"/>
      <c r="G4" s="204"/>
      <c r="AG4" t="s">
        <v>98</v>
      </c>
    </row>
    <row r="5" spans="1:60" x14ac:dyDescent="0.2">
      <c r="D5" s="10"/>
    </row>
    <row r="6" spans="1:60" ht="38.25" x14ac:dyDescent="0.2">
      <c r="A6" s="206" t="s">
        <v>99</v>
      </c>
      <c r="B6" s="208" t="s">
        <v>100</v>
      </c>
      <c r="C6" s="208" t="s">
        <v>101</v>
      </c>
      <c r="D6" s="207" t="s">
        <v>102</v>
      </c>
      <c r="E6" s="206" t="s">
        <v>103</v>
      </c>
      <c r="F6" s="205" t="s">
        <v>104</v>
      </c>
      <c r="G6" s="206" t="s">
        <v>31</v>
      </c>
      <c r="H6" s="209" t="s">
        <v>32</v>
      </c>
      <c r="I6" s="209" t="s">
        <v>105</v>
      </c>
      <c r="J6" s="209" t="s">
        <v>33</v>
      </c>
      <c r="K6" s="209" t="s">
        <v>106</v>
      </c>
      <c r="L6" s="209" t="s">
        <v>107</v>
      </c>
      <c r="M6" s="209" t="s">
        <v>108</v>
      </c>
      <c r="N6" s="209" t="s">
        <v>109</v>
      </c>
      <c r="O6" s="209" t="s">
        <v>110</v>
      </c>
      <c r="P6" s="209" t="s">
        <v>111</v>
      </c>
      <c r="Q6" s="209" t="s">
        <v>112</v>
      </c>
      <c r="R6" s="209" t="s">
        <v>113</v>
      </c>
      <c r="S6" s="209" t="s">
        <v>114</v>
      </c>
      <c r="T6" s="209" t="s">
        <v>115</v>
      </c>
      <c r="U6" s="209" t="s">
        <v>116</v>
      </c>
      <c r="V6" s="209" t="s">
        <v>117</v>
      </c>
      <c r="W6" s="209" t="s">
        <v>118</v>
      </c>
      <c r="X6" s="209" t="s">
        <v>119</v>
      </c>
      <c r="Y6" s="209" t="s">
        <v>120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121</v>
      </c>
      <c r="B8" s="233" t="s">
        <v>69</v>
      </c>
      <c r="C8" s="256" t="s">
        <v>70</v>
      </c>
      <c r="D8" s="234"/>
      <c r="E8" s="235"/>
      <c r="F8" s="236"/>
      <c r="G8" s="236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5"/>
      <c r="O8" s="235">
        <f>SUM(O9:O12)</f>
        <v>0</v>
      </c>
      <c r="P8" s="235"/>
      <c r="Q8" s="235">
        <f>SUM(Q9:Q12)</f>
        <v>53</v>
      </c>
      <c r="R8" s="236"/>
      <c r="S8" s="236"/>
      <c r="T8" s="237"/>
      <c r="U8" s="231"/>
      <c r="V8" s="231">
        <f>SUM(V9:V12)</f>
        <v>34.03</v>
      </c>
      <c r="W8" s="231"/>
      <c r="X8" s="231"/>
      <c r="Y8" s="231"/>
      <c r="AG8" t="s">
        <v>122</v>
      </c>
    </row>
    <row r="9" spans="1:60" outlineLevel="1" x14ac:dyDescent="0.2">
      <c r="A9" s="239">
        <v>1</v>
      </c>
      <c r="B9" s="240" t="s">
        <v>181</v>
      </c>
      <c r="C9" s="258" t="s">
        <v>182</v>
      </c>
      <c r="D9" s="241" t="s">
        <v>183</v>
      </c>
      <c r="E9" s="242">
        <v>330.64499999999998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0.11</v>
      </c>
      <c r="Q9" s="242">
        <f>ROUND(E9*P9,2)</f>
        <v>36.369999999999997</v>
      </c>
      <c r="R9" s="244"/>
      <c r="S9" s="244" t="s">
        <v>140</v>
      </c>
      <c r="T9" s="245" t="s">
        <v>140</v>
      </c>
      <c r="U9" s="230">
        <v>0.08</v>
      </c>
      <c r="V9" s="230">
        <f>ROUND(E9*U9,2)</f>
        <v>26.45</v>
      </c>
      <c r="W9" s="230"/>
      <c r="X9" s="230" t="s">
        <v>128</v>
      </c>
      <c r="Y9" s="230" t="s">
        <v>129</v>
      </c>
      <c r="Z9" s="210"/>
      <c r="AA9" s="210"/>
      <c r="AB9" s="210"/>
      <c r="AC9" s="210"/>
      <c r="AD9" s="210"/>
      <c r="AE9" s="210"/>
      <c r="AF9" s="210"/>
      <c r="AG9" s="210" t="s">
        <v>130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70" t="s">
        <v>184</v>
      </c>
      <c r="D10" s="268"/>
      <c r="E10" s="269">
        <v>330.64499999999998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2</v>
      </c>
      <c r="B11" s="240" t="s">
        <v>186</v>
      </c>
      <c r="C11" s="258" t="s">
        <v>187</v>
      </c>
      <c r="D11" s="241" t="s">
        <v>188</v>
      </c>
      <c r="E11" s="242">
        <v>61.6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0.27</v>
      </c>
      <c r="Q11" s="242">
        <f>ROUND(E11*P11,2)</f>
        <v>16.63</v>
      </c>
      <c r="R11" s="244"/>
      <c r="S11" s="244" t="s">
        <v>140</v>
      </c>
      <c r="T11" s="245" t="s">
        <v>140</v>
      </c>
      <c r="U11" s="230">
        <v>0.123</v>
      </c>
      <c r="V11" s="230">
        <f>ROUND(E11*U11,2)</f>
        <v>7.58</v>
      </c>
      <c r="W11" s="230"/>
      <c r="X11" s="230" t="s">
        <v>128</v>
      </c>
      <c r="Y11" s="230" t="s">
        <v>129</v>
      </c>
      <c r="Z11" s="210"/>
      <c r="AA11" s="210"/>
      <c r="AB11" s="210"/>
      <c r="AC11" s="210"/>
      <c r="AD11" s="210"/>
      <c r="AE11" s="210"/>
      <c r="AF11" s="210"/>
      <c r="AG11" s="210" t="s">
        <v>130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70" t="s">
        <v>189</v>
      </c>
      <c r="D12" s="268"/>
      <c r="E12" s="269">
        <v>61.6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2" t="s">
        <v>121</v>
      </c>
      <c r="B13" s="233" t="s">
        <v>71</v>
      </c>
      <c r="C13" s="256" t="s">
        <v>72</v>
      </c>
      <c r="D13" s="234"/>
      <c r="E13" s="235"/>
      <c r="F13" s="236"/>
      <c r="G13" s="236">
        <f>SUMIF(AG14:AG35,"&lt;&gt;NOR",G14:G35)</f>
        <v>0</v>
      </c>
      <c r="H13" s="236"/>
      <c r="I13" s="236">
        <f>SUM(I14:I35)</f>
        <v>0</v>
      </c>
      <c r="J13" s="236"/>
      <c r="K13" s="236">
        <f>SUM(K14:K35)</f>
        <v>0</v>
      </c>
      <c r="L13" s="236"/>
      <c r="M13" s="236">
        <f>SUM(M14:M35)</f>
        <v>0</v>
      </c>
      <c r="N13" s="235"/>
      <c r="O13" s="235">
        <f>SUM(O14:O35)</f>
        <v>65.97</v>
      </c>
      <c r="P13" s="235"/>
      <c r="Q13" s="235">
        <f>SUM(Q14:Q35)</f>
        <v>0</v>
      </c>
      <c r="R13" s="236"/>
      <c r="S13" s="236"/>
      <c r="T13" s="237"/>
      <c r="U13" s="231"/>
      <c r="V13" s="231">
        <f>SUM(V14:V35)</f>
        <v>61.35</v>
      </c>
      <c r="W13" s="231"/>
      <c r="X13" s="231"/>
      <c r="Y13" s="231"/>
      <c r="AG13" t="s">
        <v>122</v>
      </c>
    </row>
    <row r="14" spans="1:60" outlineLevel="1" x14ac:dyDescent="0.2">
      <c r="A14" s="239">
        <v>3</v>
      </c>
      <c r="B14" s="240" t="s">
        <v>190</v>
      </c>
      <c r="C14" s="258" t="s">
        <v>191</v>
      </c>
      <c r="D14" s="241" t="s">
        <v>192</v>
      </c>
      <c r="E14" s="242">
        <v>12.5664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/>
      <c r="S14" s="244" t="s">
        <v>140</v>
      </c>
      <c r="T14" s="245" t="s">
        <v>140</v>
      </c>
      <c r="U14" s="230">
        <v>0.1</v>
      </c>
      <c r="V14" s="230">
        <f>ROUND(E14*U14,2)</f>
        <v>1.26</v>
      </c>
      <c r="W14" s="230"/>
      <c r="X14" s="230" t="s">
        <v>128</v>
      </c>
      <c r="Y14" s="230" t="s">
        <v>129</v>
      </c>
      <c r="Z14" s="210"/>
      <c r="AA14" s="210"/>
      <c r="AB14" s="210"/>
      <c r="AC14" s="210"/>
      <c r="AD14" s="210"/>
      <c r="AE14" s="210"/>
      <c r="AF14" s="210"/>
      <c r="AG14" s="210" t="s">
        <v>130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70" t="s">
        <v>193</v>
      </c>
      <c r="D15" s="268"/>
      <c r="E15" s="269">
        <v>12.5664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4</v>
      </c>
      <c r="B16" s="240" t="s">
        <v>194</v>
      </c>
      <c r="C16" s="258" t="s">
        <v>195</v>
      </c>
      <c r="D16" s="241" t="s">
        <v>192</v>
      </c>
      <c r="E16" s="242">
        <v>48.38064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4"/>
      <c r="S16" s="244" t="s">
        <v>140</v>
      </c>
      <c r="T16" s="245" t="s">
        <v>140</v>
      </c>
      <c r="U16" s="230">
        <v>0.42199999999999999</v>
      </c>
      <c r="V16" s="230">
        <f>ROUND(E16*U16,2)</f>
        <v>20.420000000000002</v>
      </c>
      <c r="W16" s="230"/>
      <c r="X16" s="230" t="s">
        <v>128</v>
      </c>
      <c r="Y16" s="230" t="s">
        <v>129</v>
      </c>
      <c r="Z16" s="210"/>
      <c r="AA16" s="210"/>
      <c r="AB16" s="210"/>
      <c r="AC16" s="210"/>
      <c r="AD16" s="210"/>
      <c r="AE16" s="210"/>
      <c r="AF16" s="210"/>
      <c r="AG16" s="210" t="s">
        <v>130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70" t="s">
        <v>196</v>
      </c>
      <c r="D17" s="268"/>
      <c r="E17" s="269">
        <v>16.964639999999999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3" x14ac:dyDescent="0.2">
      <c r="A18" s="227"/>
      <c r="B18" s="228"/>
      <c r="C18" s="270" t="s">
        <v>197</v>
      </c>
      <c r="D18" s="268"/>
      <c r="E18" s="269">
        <v>31.416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5</v>
      </c>
      <c r="B19" s="240" t="s">
        <v>198</v>
      </c>
      <c r="C19" s="258" t="s">
        <v>199</v>
      </c>
      <c r="D19" s="241" t="s">
        <v>192</v>
      </c>
      <c r="E19" s="242">
        <v>16.933219999999999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/>
      <c r="S19" s="244" t="s">
        <v>140</v>
      </c>
      <c r="T19" s="245" t="s">
        <v>140</v>
      </c>
      <c r="U19" s="230">
        <v>0</v>
      </c>
      <c r="V19" s="230">
        <f>ROUND(E19*U19,2)</f>
        <v>0</v>
      </c>
      <c r="W19" s="230"/>
      <c r="X19" s="230" t="s">
        <v>128</v>
      </c>
      <c r="Y19" s="230" t="s">
        <v>129</v>
      </c>
      <c r="Z19" s="210"/>
      <c r="AA19" s="210"/>
      <c r="AB19" s="210"/>
      <c r="AC19" s="210"/>
      <c r="AD19" s="210"/>
      <c r="AE19" s="210"/>
      <c r="AF19" s="210"/>
      <c r="AG19" s="210" t="s">
        <v>130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70" t="s">
        <v>200</v>
      </c>
      <c r="D20" s="268"/>
      <c r="E20" s="269">
        <v>16.933219999999999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9">
        <v>6</v>
      </c>
      <c r="B21" s="240" t="s">
        <v>201</v>
      </c>
      <c r="C21" s="258" t="s">
        <v>202</v>
      </c>
      <c r="D21" s="241" t="s">
        <v>192</v>
      </c>
      <c r="E21" s="242">
        <v>48.38064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/>
      <c r="S21" s="244" t="s">
        <v>140</v>
      </c>
      <c r="T21" s="245" t="s">
        <v>140</v>
      </c>
      <c r="U21" s="230">
        <v>1.0999999999999999E-2</v>
      </c>
      <c r="V21" s="230">
        <f>ROUND(E21*U21,2)</f>
        <v>0.53</v>
      </c>
      <c r="W21" s="230"/>
      <c r="X21" s="230" t="s">
        <v>128</v>
      </c>
      <c r="Y21" s="230" t="s">
        <v>129</v>
      </c>
      <c r="Z21" s="210"/>
      <c r="AA21" s="210"/>
      <c r="AB21" s="210"/>
      <c r="AC21" s="210"/>
      <c r="AD21" s="210"/>
      <c r="AE21" s="210"/>
      <c r="AF21" s="210"/>
      <c r="AG21" s="210" t="s">
        <v>130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70" t="s">
        <v>203</v>
      </c>
      <c r="D22" s="268"/>
      <c r="E22" s="269">
        <v>48.38064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9">
        <v>7</v>
      </c>
      <c r="B23" s="240" t="s">
        <v>204</v>
      </c>
      <c r="C23" s="258" t="s">
        <v>205</v>
      </c>
      <c r="D23" s="241" t="s">
        <v>192</v>
      </c>
      <c r="E23" s="242">
        <v>48.38064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140</v>
      </c>
      <c r="T23" s="245" t="s">
        <v>140</v>
      </c>
      <c r="U23" s="230">
        <v>0.65200000000000002</v>
      </c>
      <c r="V23" s="230">
        <f>ROUND(E23*U23,2)</f>
        <v>31.54</v>
      </c>
      <c r="W23" s="230"/>
      <c r="X23" s="230" t="s">
        <v>128</v>
      </c>
      <c r="Y23" s="230" t="s">
        <v>129</v>
      </c>
      <c r="Z23" s="210"/>
      <c r="AA23" s="210"/>
      <c r="AB23" s="210"/>
      <c r="AC23" s="210"/>
      <c r="AD23" s="210"/>
      <c r="AE23" s="210"/>
      <c r="AF23" s="210"/>
      <c r="AG23" s="210" t="s">
        <v>130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70" t="s">
        <v>206</v>
      </c>
      <c r="D24" s="268"/>
      <c r="E24" s="269">
        <v>48.38064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8</v>
      </c>
      <c r="B25" s="240" t="s">
        <v>207</v>
      </c>
      <c r="C25" s="258" t="s">
        <v>208</v>
      </c>
      <c r="D25" s="241" t="s">
        <v>192</v>
      </c>
      <c r="E25" s="242">
        <v>31.414999999999999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140</v>
      </c>
      <c r="T25" s="245" t="s">
        <v>140</v>
      </c>
      <c r="U25" s="230">
        <v>0.05</v>
      </c>
      <c r="V25" s="230">
        <f>ROUND(E25*U25,2)</f>
        <v>1.57</v>
      </c>
      <c r="W25" s="230"/>
      <c r="X25" s="230" t="s">
        <v>128</v>
      </c>
      <c r="Y25" s="230" t="s">
        <v>129</v>
      </c>
      <c r="Z25" s="210"/>
      <c r="AA25" s="210"/>
      <c r="AB25" s="210"/>
      <c r="AC25" s="210"/>
      <c r="AD25" s="210"/>
      <c r="AE25" s="210"/>
      <c r="AF25" s="210"/>
      <c r="AG25" s="210" t="s">
        <v>130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27"/>
      <c r="B26" s="228"/>
      <c r="C26" s="270" t="s">
        <v>209</v>
      </c>
      <c r="D26" s="268"/>
      <c r="E26" s="269">
        <v>31.414999999999999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9</v>
      </c>
      <c r="B27" s="240" t="s">
        <v>210</v>
      </c>
      <c r="C27" s="258" t="s">
        <v>211</v>
      </c>
      <c r="D27" s="241" t="s">
        <v>192</v>
      </c>
      <c r="E27" s="242">
        <v>48.38064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140</v>
      </c>
      <c r="T27" s="245" t="s">
        <v>140</v>
      </c>
      <c r="U27" s="230">
        <v>0</v>
      </c>
      <c r="V27" s="230">
        <f>ROUND(E27*U27,2)</f>
        <v>0</v>
      </c>
      <c r="W27" s="230"/>
      <c r="X27" s="230" t="s">
        <v>128</v>
      </c>
      <c r="Y27" s="230" t="s">
        <v>129</v>
      </c>
      <c r="Z27" s="210"/>
      <c r="AA27" s="210"/>
      <c r="AB27" s="210"/>
      <c r="AC27" s="210"/>
      <c r="AD27" s="210"/>
      <c r="AE27" s="210"/>
      <c r="AF27" s="210"/>
      <c r="AG27" s="210" t="s">
        <v>130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70" t="s">
        <v>206</v>
      </c>
      <c r="D28" s="268"/>
      <c r="E28" s="269">
        <v>48.38064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6">
        <v>10</v>
      </c>
      <c r="B29" s="247" t="s">
        <v>212</v>
      </c>
      <c r="C29" s="257" t="s">
        <v>213</v>
      </c>
      <c r="D29" s="248" t="s">
        <v>183</v>
      </c>
      <c r="E29" s="249">
        <v>62.832000000000001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0</v>
      </c>
      <c r="O29" s="249">
        <f>ROUND(E29*N29,2)</f>
        <v>0</v>
      </c>
      <c r="P29" s="249">
        <v>0</v>
      </c>
      <c r="Q29" s="249">
        <f>ROUND(E29*P29,2)</f>
        <v>0</v>
      </c>
      <c r="R29" s="251"/>
      <c r="S29" s="251" t="s">
        <v>140</v>
      </c>
      <c r="T29" s="252" t="s">
        <v>140</v>
      </c>
      <c r="U29" s="230">
        <v>9.6000000000000002E-2</v>
      </c>
      <c r="V29" s="230">
        <f>ROUND(E29*U29,2)</f>
        <v>6.03</v>
      </c>
      <c r="W29" s="230"/>
      <c r="X29" s="230" t="s">
        <v>128</v>
      </c>
      <c r="Y29" s="230" t="s">
        <v>129</v>
      </c>
      <c r="Z29" s="210"/>
      <c r="AA29" s="210"/>
      <c r="AB29" s="210"/>
      <c r="AC29" s="210"/>
      <c r="AD29" s="210"/>
      <c r="AE29" s="210"/>
      <c r="AF29" s="210"/>
      <c r="AG29" s="210" t="s">
        <v>130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9">
        <v>11</v>
      </c>
      <c r="B30" s="240" t="s">
        <v>214</v>
      </c>
      <c r="C30" s="258" t="s">
        <v>215</v>
      </c>
      <c r="D30" s="241" t="s">
        <v>192</v>
      </c>
      <c r="E30" s="242">
        <v>58.580640000000002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/>
      <c r="S30" s="244" t="s">
        <v>140</v>
      </c>
      <c r="T30" s="245" t="s">
        <v>140</v>
      </c>
      <c r="U30" s="230">
        <v>0</v>
      </c>
      <c r="V30" s="230">
        <f>ROUND(E30*U30,2)</f>
        <v>0</v>
      </c>
      <c r="W30" s="230"/>
      <c r="X30" s="230" t="s">
        <v>128</v>
      </c>
      <c r="Y30" s="230" t="s">
        <v>129</v>
      </c>
      <c r="Z30" s="210"/>
      <c r="AA30" s="210"/>
      <c r="AB30" s="210"/>
      <c r="AC30" s="210"/>
      <c r="AD30" s="210"/>
      <c r="AE30" s="210"/>
      <c r="AF30" s="210"/>
      <c r="AG30" s="210" t="s">
        <v>130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70" t="s">
        <v>206</v>
      </c>
      <c r="D31" s="268"/>
      <c r="E31" s="269">
        <v>48.38064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70" t="s">
        <v>216</v>
      </c>
      <c r="D32" s="268"/>
      <c r="E32" s="269">
        <v>10.199999999999999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9">
        <v>12</v>
      </c>
      <c r="B33" s="240" t="s">
        <v>217</v>
      </c>
      <c r="C33" s="258" t="s">
        <v>218</v>
      </c>
      <c r="D33" s="241" t="s">
        <v>219</v>
      </c>
      <c r="E33" s="242">
        <v>65.971500000000006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1</v>
      </c>
      <c r="O33" s="242">
        <f>ROUND(E33*N33,2)</f>
        <v>65.97</v>
      </c>
      <c r="P33" s="242">
        <v>0</v>
      </c>
      <c r="Q33" s="242">
        <f>ROUND(E33*P33,2)</f>
        <v>0</v>
      </c>
      <c r="R33" s="244" t="s">
        <v>220</v>
      </c>
      <c r="S33" s="244" t="s">
        <v>140</v>
      </c>
      <c r="T33" s="245" t="s">
        <v>140</v>
      </c>
      <c r="U33" s="230">
        <v>0</v>
      </c>
      <c r="V33" s="230">
        <f>ROUND(E33*U33,2)</f>
        <v>0</v>
      </c>
      <c r="W33" s="230"/>
      <c r="X33" s="230" t="s">
        <v>221</v>
      </c>
      <c r="Y33" s="230" t="s">
        <v>129</v>
      </c>
      <c r="Z33" s="210"/>
      <c r="AA33" s="210"/>
      <c r="AB33" s="210"/>
      <c r="AC33" s="210"/>
      <c r="AD33" s="210"/>
      <c r="AE33" s="210"/>
      <c r="AF33" s="210"/>
      <c r="AG33" s="210" t="s">
        <v>222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70" t="s">
        <v>223</v>
      </c>
      <c r="D34" s="268"/>
      <c r="E34" s="269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70" t="s">
        <v>224</v>
      </c>
      <c r="D35" s="268"/>
      <c r="E35" s="269">
        <v>65.971500000000006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2" t="s">
        <v>121</v>
      </c>
      <c r="B36" s="233" t="s">
        <v>73</v>
      </c>
      <c r="C36" s="256" t="s">
        <v>74</v>
      </c>
      <c r="D36" s="234"/>
      <c r="E36" s="235"/>
      <c r="F36" s="236"/>
      <c r="G36" s="236">
        <f>SUMIF(AG37:AG64,"&lt;&gt;NOR",G37:G64)</f>
        <v>0</v>
      </c>
      <c r="H36" s="236"/>
      <c r="I36" s="236">
        <f>SUM(I37:I64)</f>
        <v>0</v>
      </c>
      <c r="J36" s="236"/>
      <c r="K36" s="236">
        <f>SUM(K37:K64)</f>
        <v>0</v>
      </c>
      <c r="L36" s="236"/>
      <c r="M36" s="236">
        <f>SUM(M37:M64)</f>
        <v>0</v>
      </c>
      <c r="N36" s="235"/>
      <c r="O36" s="235">
        <f>SUM(O37:O64)</f>
        <v>0</v>
      </c>
      <c r="P36" s="235"/>
      <c r="Q36" s="235">
        <f>SUM(Q37:Q64)</f>
        <v>0</v>
      </c>
      <c r="R36" s="236"/>
      <c r="S36" s="236"/>
      <c r="T36" s="237"/>
      <c r="U36" s="231"/>
      <c r="V36" s="231">
        <f>SUM(V37:V64)</f>
        <v>7.5299999999999994</v>
      </c>
      <c r="W36" s="231"/>
      <c r="X36" s="231"/>
      <c r="Y36" s="231"/>
      <c r="AG36" t="s">
        <v>122</v>
      </c>
    </row>
    <row r="37" spans="1:60" outlineLevel="1" x14ac:dyDescent="0.2">
      <c r="A37" s="239">
        <v>13</v>
      </c>
      <c r="B37" s="240" t="s">
        <v>225</v>
      </c>
      <c r="C37" s="258" t="s">
        <v>226</v>
      </c>
      <c r="D37" s="241" t="s">
        <v>192</v>
      </c>
      <c r="E37" s="242">
        <v>2.2785000000000002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140</v>
      </c>
      <c r="T37" s="245" t="s">
        <v>140</v>
      </c>
      <c r="U37" s="230">
        <v>0.108</v>
      </c>
      <c r="V37" s="230">
        <f>ROUND(E37*U37,2)</f>
        <v>0.25</v>
      </c>
      <c r="W37" s="230"/>
      <c r="X37" s="230" t="s">
        <v>128</v>
      </c>
      <c r="Y37" s="230" t="s">
        <v>129</v>
      </c>
      <c r="Z37" s="210"/>
      <c r="AA37" s="210"/>
      <c r="AB37" s="210"/>
      <c r="AC37" s="210"/>
      <c r="AD37" s="210"/>
      <c r="AE37" s="210"/>
      <c r="AF37" s="210"/>
      <c r="AG37" s="210" t="s">
        <v>130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70" t="s">
        <v>227</v>
      </c>
      <c r="D38" s="268"/>
      <c r="E38" s="269">
        <v>2.2785000000000002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9">
        <v>14</v>
      </c>
      <c r="B39" s="240" t="s">
        <v>228</v>
      </c>
      <c r="C39" s="258" t="s">
        <v>229</v>
      </c>
      <c r="D39" s="241" t="s">
        <v>192</v>
      </c>
      <c r="E39" s="242">
        <v>2.2785000000000002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4"/>
      <c r="S39" s="244" t="s">
        <v>140</v>
      </c>
      <c r="T39" s="245" t="s">
        <v>140</v>
      </c>
      <c r="U39" s="230">
        <v>6.7000000000000004E-2</v>
      </c>
      <c r="V39" s="230">
        <f>ROUND(E39*U39,2)</f>
        <v>0.15</v>
      </c>
      <c r="W39" s="230"/>
      <c r="X39" s="230" t="s">
        <v>128</v>
      </c>
      <c r="Y39" s="230" t="s">
        <v>129</v>
      </c>
      <c r="Z39" s="210"/>
      <c r="AA39" s="210"/>
      <c r="AB39" s="210"/>
      <c r="AC39" s="210"/>
      <c r="AD39" s="210"/>
      <c r="AE39" s="210"/>
      <c r="AF39" s="210"/>
      <c r="AG39" s="210" t="s">
        <v>130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70" t="s">
        <v>230</v>
      </c>
      <c r="D40" s="268"/>
      <c r="E40" s="269">
        <v>2.2785000000000002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15</v>
      </c>
      <c r="B41" s="240" t="s">
        <v>231</v>
      </c>
      <c r="C41" s="258" t="s">
        <v>232</v>
      </c>
      <c r="D41" s="241" t="s">
        <v>183</v>
      </c>
      <c r="E41" s="242">
        <v>22.785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/>
      <c r="S41" s="244" t="s">
        <v>140</v>
      </c>
      <c r="T41" s="245" t="s">
        <v>140</v>
      </c>
      <c r="U41" s="230">
        <v>0.06</v>
      </c>
      <c r="V41" s="230">
        <f>ROUND(E41*U41,2)</f>
        <v>1.37</v>
      </c>
      <c r="W41" s="230"/>
      <c r="X41" s="230" t="s">
        <v>128</v>
      </c>
      <c r="Y41" s="230" t="s">
        <v>129</v>
      </c>
      <c r="Z41" s="210"/>
      <c r="AA41" s="210"/>
      <c r="AB41" s="210"/>
      <c r="AC41" s="210"/>
      <c r="AD41" s="210"/>
      <c r="AE41" s="210"/>
      <c r="AF41" s="210"/>
      <c r="AG41" s="210" t="s">
        <v>130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70" t="s">
        <v>233</v>
      </c>
      <c r="D42" s="268"/>
      <c r="E42" s="269">
        <v>22.785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9">
        <v>16</v>
      </c>
      <c r="B43" s="240" t="s">
        <v>234</v>
      </c>
      <c r="C43" s="258" t="s">
        <v>235</v>
      </c>
      <c r="D43" s="241" t="s">
        <v>183</v>
      </c>
      <c r="E43" s="242">
        <v>22.785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4"/>
      <c r="S43" s="244" t="s">
        <v>140</v>
      </c>
      <c r="T43" s="245" t="s">
        <v>140</v>
      </c>
      <c r="U43" s="230">
        <v>0.13</v>
      </c>
      <c r="V43" s="230">
        <f>ROUND(E43*U43,2)</f>
        <v>2.96</v>
      </c>
      <c r="W43" s="230"/>
      <c r="X43" s="230" t="s">
        <v>128</v>
      </c>
      <c r="Y43" s="230" t="s">
        <v>129</v>
      </c>
      <c r="Z43" s="210"/>
      <c r="AA43" s="210"/>
      <c r="AB43" s="210"/>
      <c r="AC43" s="210"/>
      <c r="AD43" s="210"/>
      <c r="AE43" s="210"/>
      <c r="AF43" s="210"/>
      <c r="AG43" s="210" t="s">
        <v>236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70" t="s">
        <v>237</v>
      </c>
      <c r="D44" s="268"/>
      <c r="E44" s="269">
        <v>22.785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9">
        <v>17</v>
      </c>
      <c r="B45" s="240" t="s">
        <v>238</v>
      </c>
      <c r="C45" s="258" t="s">
        <v>239</v>
      </c>
      <c r="D45" s="241" t="s">
        <v>183</v>
      </c>
      <c r="E45" s="242">
        <v>22.785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4"/>
      <c r="S45" s="244" t="s">
        <v>140</v>
      </c>
      <c r="T45" s="245" t="s">
        <v>140</v>
      </c>
      <c r="U45" s="230">
        <v>0.09</v>
      </c>
      <c r="V45" s="230">
        <f>ROUND(E45*U45,2)</f>
        <v>2.0499999999999998</v>
      </c>
      <c r="W45" s="230"/>
      <c r="X45" s="230" t="s">
        <v>128</v>
      </c>
      <c r="Y45" s="230" t="s">
        <v>129</v>
      </c>
      <c r="Z45" s="210"/>
      <c r="AA45" s="210"/>
      <c r="AB45" s="210"/>
      <c r="AC45" s="210"/>
      <c r="AD45" s="210"/>
      <c r="AE45" s="210"/>
      <c r="AF45" s="210"/>
      <c r="AG45" s="210" t="s">
        <v>130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70" t="s">
        <v>237</v>
      </c>
      <c r="D46" s="268"/>
      <c r="E46" s="269">
        <v>22.785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18</v>
      </c>
      <c r="B47" s="240" t="s">
        <v>240</v>
      </c>
      <c r="C47" s="258" t="s">
        <v>241</v>
      </c>
      <c r="D47" s="241" t="s">
        <v>183</v>
      </c>
      <c r="E47" s="242">
        <v>22.785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/>
      <c r="S47" s="244" t="s">
        <v>140</v>
      </c>
      <c r="T47" s="245" t="s">
        <v>140</v>
      </c>
      <c r="U47" s="230">
        <v>2E-3</v>
      </c>
      <c r="V47" s="230">
        <f>ROUND(E47*U47,2)</f>
        <v>0.05</v>
      </c>
      <c r="W47" s="230"/>
      <c r="X47" s="230" t="s">
        <v>128</v>
      </c>
      <c r="Y47" s="230" t="s">
        <v>129</v>
      </c>
      <c r="Z47" s="210"/>
      <c r="AA47" s="210"/>
      <c r="AB47" s="210"/>
      <c r="AC47" s="210"/>
      <c r="AD47" s="210"/>
      <c r="AE47" s="210"/>
      <c r="AF47" s="210"/>
      <c r="AG47" s="210" t="s">
        <v>130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70" t="s">
        <v>237</v>
      </c>
      <c r="D48" s="268"/>
      <c r="E48" s="269">
        <v>22.785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9">
        <v>19</v>
      </c>
      <c r="B49" s="240" t="s">
        <v>242</v>
      </c>
      <c r="C49" s="258" t="s">
        <v>243</v>
      </c>
      <c r="D49" s="241" t="s">
        <v>183</v>
      </c>
      <c r="E49" s="242">
        <v>22.785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4"/>
      <c r="S49" s="244" t="s">
        <v>140</v>
      </c>
      <c r="T49" s="245" t="s">
        <v>140</v>
      </c>
      <c r="U49" s="230">
        <v>1.4999999999999999E-2</v>
      </c>
      <c r="V49" s="230">
        <f>ROUND(E49*U49,2)</f>
        <v>0.34</v>
      </c>
      <c r="W49" s="230"/>
      <c r="X49" s="230" t="s">
        <v>128</v>
      </c>
      <c r="Y49" s="230" t="s">
        <v>129</v>
      </c>
      <c r="Z49" s="210"/>
      <c r="AA49" s="210"/>
      <c r="AB49" s="210"/>
      <c r="AC49" s="210"/>
      <c r="AD49" s="210"/>
      <c r="AE49" s="210"/>
      <c r="AF49" s="210"/>
      <c r="AG49" s="210" t="s">
        <v>130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70" t="s">
        <v>237</v>
      </c>
      <c r="D50" s="268"/>
      <c r="E50" s="269">
        <v>22.785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9">
        <v>20</v>
      </c>
      <c r="B51" s="240" t="s">
        <v>244</v>
      </c>
      <c r="C51" s="258" t="s">
        <v>245</v>
      </c>
      <c r="D51" s="241" t="s">
        <v>183</v>
      </c>
      <c r="E51" s="242">
        <v>22.785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4"/>
      <c r="S51" s="244" t="s">
        <v>140</v>
      </c>
      <c r="T51" s="245" t="s">
        <v>140</v>
      </c>
      <c r="U51" s="230">
        <v>1E-3</v>
      </c>
      <c r="V51" s="230">
        <f>ROUND(E51*U51,2)</f>
        <v>0.02</v>
      </c>
      <c r="W51" s="230"/>
      <c r="X51" s="230" t="s">
        <v>128</v>
      </c>
      <c r="Y51" s="230" t="s">
        <v>129</v>
      </c>
      <c r="Z51" s="210"/>
      <c r="AA51" s="210"/>
      <c r="AB51" s="210"/>
      <c r="AC51" s="210"/>
      <c r="AD51" s="210"/>
      <c r="AE51" s="210"/>
      <c r="AF51" s="210"/>
      <c r="AG51" s="210" t="s">
        <v>130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70" t="s">
        <v>237</v>
      </c>
      <c r="D52" s="268"/>
      <c r="E52" s="269">
        <v>22.785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9">
        <v>21</v>
      </c>
      <c r="B53" s="240" t="s">
        <v>246</v>
      </c>
      <c r="C53" s="258" t="s">
        <v>247</v>
      </c>
      <c r="D53" s="241" t="s">
        <v>183</v>
      </c>
      <c r="E53" s="242">
        <v>22.785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4"/>
      <c r="S53" s="244" t="s">
        <v>140</v>
      </c>
      <c r="T53" s="245" t="s">
        <v>140</v>
      </c>
      <c r="U53" s="230">
        <v>3.5000000000000001E-3</v>
      </c>
      <c r="V53" s="230">
        <f>ROUND(E53*U53,2)</f>
        <v>0.08</v>
      </c>
      <c r="W53" s="230"/>
      <c r="X53" s="230" t="s">
        <v>128</v>
      </c>
      <c r="Y53" s="230" t="s">
        <v>129</v>
      </c>
      <c r="Z53" s="210"/>
      <c r="AA53" s="210"/>
      <c r="AB53" s="210"/>
      <c r="AC53" s="210"/>
      <c r="AD53" s="210"/>
      <c r="AE53" s="210"/>
      <c r="AF53" s="210"/>
      <c r="AG53" s="210" t="s">
        <v>130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7"/>
      <c r="B54" s="228"/>
      <c r="C54" s="270" t="s">
        <v>237</v>
      </c>
      <c r="D54" s="268"/>
      <c r="E54" s="269">
        <v>22.785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185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9">
        <v>22</v>
      </c>
      <c r="B55" s="240" t="s">
        <v>248</v>
      </c>
      <c r="C55" s="258" t="s">
        <v>249</v>
      </c>
      <c r="D55" s="241" t="s">
        <v>219</v>
      </c>
      <c r="E55" s="242">
        <v>4.6000000000000001E-4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/>
      <c r="S55" s="244" t="s">
        <v>140</v>
      </c>
      <c r="T55" s="245" t="s">
        <v>140</v>
      </c>
      <c r="U55" s="230">
        <v>21.43</v>
      </c>
      <c r="V55" s="230">
        <f>ROUND(E55*U55,2)</f>
        <v>0.01</v>
      </c>
      <c r="W55" s="230"/>
      <c r="X55" s="230" t="s">
        <v>128</v>
      </c>
      <c r="Y55" s="230" t="s">
        <v>129</v>
      </c>
      <c r="Z55" s="210"/>
      <c r="AA55" s="210"/>
      <c r="AB55" s="210"/>
      <c r="AC55" s="210"/>
      <c r="AD55" s="210"/>
      <c r="AE55" s="210"/>
      <c r="AF55" s="210"/>
      <c r="AG55" s="210" t="s">
        <v>130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70" t="s">
        <v>250</v>
      </c>
      <c r="D56" s="268"/>
      <c r="E56" s="269">
        <v>4.6000000000000001E-4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5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9">
        <v>23</v>
      </c>
      <c r="B57" s="240" t="s">
        <v>251</v>
      </c>
      <c r="C57" s="258" t="s">
        <v>252</v>
      </c>
      <c r="D57" s="241" t="s">
        <v>183</v>
      </c>
      <c r="E57" s="242">
        <v>22.785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4"/>
      <c r="S57" s="244" t="s">
        <v>140</v>
      </c>
      <c r="T57" s="245" t="s">
        <v>140</v>
      </c>
      <c r="U57" s="230">
        <v>1.0999999999999999E-2</v>
      </c>
      <c r="V57" s="230">
        <f>ROUND(E57*U57,2)</f>
        <v>0.25</v>
      </c>
      <c r="W57" s="230"/>
      <c r="X57" s="230" t="s">
        <v>128</v>
      </c>
      <c r="Y57" s="230" t="s">
        <v>129</v>
      </c>
      <c r="Z57" s="210"/>
      <c r="AA57" s="210"/>
      <c r="AB57" s="210"/>
      <c r="AC57" s="210"/>
      <c r="AD57" s="210"/>
      <c r="AE57" s="210"/>
      <c r="AF57" s="210"/>
      <c r="AG57" s="210" t="s">
        <v>130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70" t="s">
        <v>237</v>
      </c>
      <c r="D58" s="268"/>
      <c r="E58" s="269">
        <v>22.785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9">
        <v>24</v>
      </c>
      <c r="B59" s="240" t="s">
        <v>253</v>
      </c>
      <c r="C59" s="258" t="s">
        <v>254</v>
      </c>
      <c r="D59" s="241" t="s">
        <v>255</v>
      </c>
      <c r="E59" s="242">
        <v>0.56962999999999997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1E-3</v>
      </c>
      <c r="O59" s="242">
        <f>ROUND(E59*N59,2)</f>
        <v>0</v>
      </c>
      <c r="P59" s="242">
        <v>0</v>
      </c>
      <c r="Q59" s="242">
        <f>ROUND(E59*P59,2)</f>
        <v>0</v>
      </c>
      <c r="R59" s="244" t="s">
        <v>220</v>
      </c>
      <c r="S59" s="244" t="s">
        <v>140</v>
      </c>
      <c r="T59" s="245" t="s">
        <v>140</v>
      </c>
      <c r="U59" s="230">
        <v>0</v>
      </c>
      <c r="V59" s="230">
        <f>ROUND(E59*U59,2)</f>
        <v>0</v>
      </c>
      <c r="W59" s="230"/>
      <c r="X59" s="230" t="s">
        <v>221</v>
      </c>
      <c r="Y59" s="230" t="s">
        <v>129</v>
      </c>
      <c r="Z59" s="210"/>
      <c r="AA59" s="210"/>
      <c r="AB59" s="210"/>
      <c r="AC59" s="210"/>
      <c r="AD59" s="210"/>
      <c r="AE59" s="210"/>
      <c r="AF59" s="210"/>
      <c r="AG59" s="210" t="s">
        <v>222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70" t="s">
        <v>256</v>
      </c>
      <c r="D60" s="268"/>
      <c r="E60" s="269">
        <v>0.56962999999999997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9">
        <v>25</v>
      </c>
      <c r="B61" s="240" t="s">
        <v>257</v>
      </c>
      <c r="C61" s="258" t="s">
        <v>258</v>
      </c>
      <c r="D61" s="241" t="s">
        <v>259</v>
      </c>
      <c r="E61" s="242">
        <v>0.45569999999999999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1E-3</v>
      </c>
      <c r="O61" s="242">
        <f>ROUND(E61*N61,2)</f>
        <v>0</v>
      </c>
      <c r="P61" s="242">
        <v>0</v>
      </c>
      <c r="Q61" s="242">
        <f>ROUND(E61*P61,2)</f>
        <v>0</v>
      </c>
      <c r="R61" s="244" t="s">
        <v>220</v>
      </c>
      <c r="S61" s="244" t="s">
        <v>140</v>
      </c>
      <c r="T61" s="245" t="s">
        <v>140</v>
      </c>
      <c r="U61" s="230">
        <v>0</v>
      </c>
      <c r="V61" s="230">
        <f>ROUND(E61*U61,2)</f>
        <v>0</v>
      </c>
      <c r="W61" s="230"/>
      <c r="X61" s="230" t="s">
        <v>221</v>
      </c>
      <c r="Y61" s="230" t="s">
        <v>129</v>
      </c>
      <c r="Z61" s="210"/>
      <c r="AA61" s="210"/>
      <c r="AB61" s="210"/>
      <c r="AC61" s="210"/>
      <c r="AD61" s="210"/>
      <c r="AE61" s="210"/>
      <c r="AF61" s="210"/>
      <c r="AG61" s="210" t="s">
        <v>222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70" t="s">
        <v>260</v>
      </c>
      <c r="D62" s="268"/>
      <c r="E62" s="269">
        <v>0.45569999999999999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9">
        <v>26</v>
      </c>
      <c r="B63" s="240" t="s">
        <v>261</v>
      </c>
      <c r="C63" s="258" t="s">
        <v>262</v>
      </c>
      <c r="D63" s="241" t="s">
        <v>263</v>
      </c>
      <c r="E63" s="242">
        <v>6.8360000000000004E-2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2">
        <v>1E-3</v>
      </c>
      <c r="O63" s="242">
        <f>ROUND(E63*N63,2)</f>
        <v>0</v>
      </c>
      <c r="P63" s="242">
        <v>0</v>
      </c>
      <c r="Q63" s="242">
        <f>ROUND(E63*P63,2)</f>
        <v>0</v>
      </c>
      <c r="R63" s="244" t="s">
        <v>220</v>
      </c>
      <c r="S63" s="244" t="s">
        <v>140</v>
      </c>
      <c r="T63" s="245" t="s">
        <v>140</v>
      </c>
      <c r="U63" s="230">
        <v>0</v>
      </c>
      <c r="V63" s="230">
        <f>ROUND(E63*U63,2)</f>
        <v>0</v>
      </c>
      <c r="W63" s="230"/>
      <c r="X63" s="230" t="s">
        <v>221</v>
      </c>
      <c r="Y63" s="230" t="s">
        <v>129</v>
      </c>
      <c r="Z63" s="210"/>
      <c r="AA63" s="210"/>
      <c r="AB63" s="210"/>
      <c r="AC63" s="210"/>
      <c r="AD63" s="210"/>
      <c r="AE63" s="210"/>
      <c r="AF63" s="210"/>
      <c r="AG63" s="210" t="s">
        <v>264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70" t="s">
        <v>265</v>
      </c>
      <c r="D64" s="268"/>
      <c r="E64" s="269">
        <v>6.8360000000000004E-2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5.5" x14ac:dyDescent="0.2">
      <c r="A65" s="232" t="s">
        <v>121</v>
      </c>
      <c r="B65" s="233" t="s">
        <v>75</v>
      </c>
      <c r="C65" s="256" t="s">
        <v>76</v>
      </c>
      <c r="D65" s="234"/>
      <c r="E65" s="235"/>
      <c r="F65" s="236"/>
      <c r="G65" s="236">
        <f>SUMIF(AG66:AG68,"&lt;&gt;NOR",G66:G68)</f>
        <v>0</v>
      </c>
      <c r="H65" s="236"/>
      <c r="I65" s="236">
        <f>SUM(I66:I68)</f>
        <v>0</v>
      </c>
      <c r="J65" s="236"/>
      <c r="K65" s="236">
        <f>SUM(K66:K68)</f>
        <v>0</v>
      </c>
      <c r="L65" s="236"/>
      <c r="M65" s="236">
        <f>SUM(M66:M68)</f>
        <v>0</v>
      </c>
      <c r="N65" s="235"/>
      <c r="O65" s="235">
        <f>SUM(O66:O68)</f>
        <v>43.04</v>
      </c>
      <c r="P65" s="235"/>
      <c r="Q65" s="235">
        <f>SUM(Q66:Q68)</f>
        <v>0</v>
      </c>
      <c r="R65" s="236"/>
      <c r="S65" s="236"/>
      <c r="T65" s="237"/>
      <c r="U65" s="231"/>
      <c r="V65" s="231">
        <f>SUM(V66:V68)</f>
        <v>23.81</v>
      </c>
      <c r="W65" s="231"/>
      <c r="X65" s="231"/>
      <c r="Y65" s="231"/>
      <c r="AG65" t="s">
        <v>122</v>
      </c>
    </row>
    <row r="66" spans="1:60" ht="22.5" outlineLevel="1" x14ac:dyDescent="0.2">
      <c r="A66" s="239">
        <v>27</v>
      </c>
      <c r="B66" s="240" t="s">
        <v>266</v>
      </c>
      <c r="C66" s="258" t="s">
        <v>267</v>
      </c>
      <c r="D66" s="241" t="s">
        <v>183</v>
      </c>
      <c r="E66" s="242">
        <v>330.64499999999998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5.0000000000000001E-4</v>
      </c>
      <c r="O66" s="242">
        <f>ROUND(E66*N66,2)</f>
        <v>0.17</v>
      </c>
      <c r="P66" s="242">
        <v>0</v>
      </c>
      <c r="Q66" s="242">
        <f>ROUND(E66*P66,2)</f>
        <v>0</v>
      </c>
      <c r="R66" s="244"/>
      <c r="S66" s="244" t="s">
        <v>140</v>
      </c>
      <c r="T66" s="245" t="s">
        <v>140</v>
      </c>
      <c r="U66" s="230">
        <v>2E-3</v>
      </c>
      <c r="V66" s="230">
        <f>ROUND(E66*U66,2)</f>
        <v>0.66</v>
      </c>
      <c r="W66" s="230"/>
      <c r="X66" s="230" t="s">
        <v>128</v>
      </c>
      <c r="Y66" s="230" t="s">
        <v>129</v>
      </c>
      <c r="Z66" s="210"/>
      <c r="AA66" s="210"/>
      <c r="AB66" s="210"/>
      <c r="AC66" s="210"/>
      <c r="AD66" s="210"/>
      <c r="AE66" s="210"/>
      <c r="AF66" s="210"/>
      <c r="AG66" s="210" t="s">
        <v>130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7"/>
      <c r="B67" s="228"/>
      <c r="C67" s="270" t="s">
        <v>268</v>
      </c>
      <c r="D67" s="268"/>
      <c r="E67" s="269">
        <v>330.64499999999998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6">
        <v>28</v>
      </c>
      <c r="B68" s="247" t="s">
        <v>269</v>
      </c>
      <c r="C68" s="257" t="s">
        <v>270</v>
      </c>
      <c r="D68" s="248" t="s">
        <v>183</v>
      </c>
      <c r="E68" s="249">
        <v>330.64499999999998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49">
        <v>0.12966</v>
      </c>
      <c r="O68" s="249">
        <f>ROUND(E68*N68,2)</f>
        <v>42.87</v>
      </c>
      <c r="P68" s="249">
        <v>0</v>
      </c>
      <c r="Q68" s="249">
        <f>ROUND(E68*P68,2)</f>
        <v>0</v>
      </c>
      <c r="R68" s="251"/>
      <c r="S68" s="251" t="s">
        <v>140</v>
      </c>
      <c r="T68" s="252" t="s">
        <v>140</v>
      </c>
      <c r="U68" s="230">
        <v>7.0000000000000007E-2</v>
      </c>
      <c r="V68" s="230">
        <f>ROUND(E68*U68,2)</f>
        <v>23.15</v>
      </c>
      <c r="W68" s="230"/>
      <c r="X68" s="230" t="s">
        <v>128</v>
      </c>
      <c r="Y68" s="230" t="s">
        <v>129</v>
      </c>
      <c r="Z68" s="210"/>
      <c r="AA68" s="210"/>
      <c r="AB68" s="210"/>
      <c r="AC68" s="210"/>
      <c r="AD68" s="210"/>
      <c r="AE68" s="210"/>
      <c r="AF68" s="210"/>
      <c r="AG68" s="210" t="s">
        <v>130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32" t="s">
        <v>121</v>
      </c>
      <c r="B69" s="233" t="s">
        <v>77</v>
      </c>
      <c r="C69" s="256" t="s">
        <v>78</v>
      </c>
      <c r="D69" s="234"/>
      <c r="E69" s="235"/>
      <c r="F69" s="236"/>
      <c r="G69" s="236">
        <f>SUMIF(AG70:AG89,"&lt;&gt;NOR",G70:G89)</f>
        <v>0</v>
      </c>
      <c r="H69" s="236"/>
      <c r="I69" s="236">
        <f>SUM(I70:I89)</f>
        <v>0</v>
      </c>
      <c r="J69" s="236"/>
      <c r="K69" s="236">
        <f>SUM(K70:K89)</f>
        <v>0</v>
      </c>
      <c r="L69" s="236"/>
      <c r="M69" s="236">
        <f>SUM(M70:M89)</f>
        <v>0</v>
      </c>
      <c r="N69" s="235"/>
      <c r="O69" s="235">
        <f>SUM(O70:O89)</f>
        <v>65.52</v>
      </c>
      <c r="P69" s="235"/>
      <c r="Q69" s="235">
        <f>SUM(Q70:Q89)</f>
        <v>0</v>
      </c>
      <c r="R69" s="236"/>
      <c r="S69" s="236"/>
      <c r="T69" s="237"/>
      <c r="U69" s="231"/>
      <c r="V69" s="231">
        <f>SUM(V70:V89)</f>
        <v>46.18</v>
      </c>
      <c r="W69" s="231"/>
      <c r="X69" s="231"/>
      <c r="Y69" s="231"/>
      <c r="AG69" t="s">
        <v>122</v>
      </c>
    </row>
    <row r="70" spans="1:60" ht="22.5" outlineLevel="1" x14ac:dyDescent="0.2">
      <c r="A70" s="239">
        <v>29</v>
      </c>
      <c r="B70" s="240" t="s">
        <v>271</v>
      </c>
      <c r="C70" s="258" t="s">
        <v>272</v>
      </c>
      <c r="D70" s="241" t="s">
        <v>183</v>
      </c>
      <c r="E70" s="242">
        <v>59.975999999999999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0.378</v>
      </c>
      <c r="O70" s="242">
        <f>ROUND(E70*N70,2)</f>
        <v>22.67</v>
      </c>
      <c r="P70" s="242">
        <v>0</v>
      </c>
      <c r="Q70" s="242">
        <f>ROUND(E70*P70,2)</f>
        <v>0</v>
      </c>
      <c r="R70" s="244"/>
      <c r="S70" s="244" t="s">
        <v>140</v>
      </c>
      <c r="T70" s="245" t="s">
        <v>140</v>
      </c>
      <c r="U70" s="230">
        <v>2.5999999999999999E-2</v>
      </c>
      <c r="V70" s="230">
        <f>ROUND(E70*U70,2)</f>
        <v>1.56</v>
      </c>
      <c r="W70" s="230"/>
      <c r="X70" s="230" t="s">
        <v>128</v>
      </c>
      <c r="Y70" s="230" t="s">
        <v>129</v>
      </c>
      <c r="Z70" s="210"/>
      <c r="AA70" s="210"/>
      <c r="AB70" s="210"/>
      <c r="AC70" s="210"/>
      <c r="AD70" s="210"/>
      <c r="AE70" s="210"/>
      <c r="AF70" s="210"/>
      <c r="AG70" s="210" t="s">
        <v>130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70" t="s">
        <v>273</v>
      </c>
      <c r="D71" s="268"/>
      <c r="E71" s="269">
        <v>59.975999999999999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9">
        <v>30</v>
      </c>
      <c r="B72" s="240" t="s">
        <v>274</v>
      </c>
      <c r="C72" s="258" t="s">
        <v>275</v>
      </c>
      <c r="D72" s="241" t="s">
        <v>183</v>
      </c>
      <c r="E72" s="242">
        <v>62.832000000000001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0.441</v>
      </c>
      <c r="O72" s="242">
        <f>ROUND(E72*N72,2)</f>
        <v>27.71</v>
      </c>
      <c r="P72" s="242">
        <v>0</v>
      </c>
      <c r="Q72" s="242">
        <f>ROUND(E72*P72,2)</f>
        <v>0</v>
      </c>
      <c r="R72" s="244"/>
      <c r="S72" s="244" t="s">
        <v>140</v>
      </c>
      <c r="T72" s="245" t="s">
        <v>140</v>
      </c>
      <c r="U72" s="230">
        <v>0.03</v>
      </c>
      <c r="V72" s="230">
        <f>ROUND(E72*U72,2)</f>
        <v>1.88</v>
      </c>
      <c r="W72" s="230"/>
      <c r="X72" s="230" t="s">
        <v>128</v>
      </c>
      <c r="Y72" s="230" t="s">
        <v>129</v>
      </c>
      <c r="Z72" s="210"/>
      <c r="AA72" s="210"/>
      <c r="AB72" s="210"/>
      <c r="AC72" s="210"/>
      <c r="AD72" s="210"/>
      <c r="AE72" s="210"/>
      <c r="AF72" s="210"/>
      <c r="AG72" s="210" t="s">
        <v>130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7"/>
      <c r="B73" s="228"/>
      <c r="C73" s="270" t="s">
        <v>276</v>
      </c>
      <c r="D73" s="268"/>
      <c r="E73" s="269">
        <v>62.832000000000001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6">
        <v>31</v>
      </c>
      <c r="B74" s="247" t="s">
        <v>277</v>
      </c>
      <c r="C74" s="257" t="s">
        <v>278</v>
      </c>
      <c r="D74" s="248" t="s">
        <v>183</v>
      </c>
      <c r="E74" s="249">
        <v>59.975999999999999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49">
        <v>0</v>
      </c>
      <c r="O74" s="249">
        <f>ROUND(E74*N74,2)</f>
        <v>0</v>
      </c>
      <c r="P74" s="249">
        <v>0</v>
      </c>
      <c r="Q74" s="249">
        <f>ROUND(E74*P74,2)</f>
        <v>0</v>
      </c>
      <c r="R74" s="251"/>
      <c r="S74" s="251" t="s">
        <v>140</v>
      </c>
      <c r="T74" s="252" t="s">
        <v>140</v>
      </c>
      <c r="U74" s="230">
        <v>9.0999999999999998E-2</v>
      </c>
      <c r="V74" s="230">
        <f>ROUND(E74*U74,2)</f>
        <v>5.46</v>
      </c>
      <c r="W74" s="230"/>
      <c r="X74" s="230" t="s">
        <v>128</v>
      </c>
      <c r="Y74" s="230" t="s">
        <v>129</v>
      </c>
      <c r="Z74" s="210"/>
      <c r="AA74" s="210"/>
      <c r="AB74" s="210"/>
      <c r="AC74" s="210"/>
      <c r="AD74" s="210"/>
      <c r="AE74" s="210"/>
      <c r="AF74" s="210"/>
      <c r="AG74" s="210" t="s">
        <v>130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9">
        <v>32</v>
      </c>
      <c r="B75" s="240" t="s">
        <v>279</v>
      </c>
      <c r="C75" s="258" t="s">
        <v>280</v>
      </c>
      <c r="D75" s="241" t="s">
        <v>183</v>
      </c>
      <c r="E75" s="242">
        <v>57.12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7.3899999999999993E-2</v>
      </c>
      <c r="O75" s="242">
        <f>ROUND(E75*N75,2)</f>
        <v>4.22</v>
      </c>
      <c r="P75" s="242">
        <v>0</v>
      </c>
      <c r="Q75" s="242">
        <f>ROUND(E75*P75,2)</f>
        <v>0</v>
      </c>
      <c r="R75" s="244"/>
      <c r="S75" s="244" t="s">
        <v>140</v>
      </c>
      <c r="T75" s="245" t="s">
        <v>140</v>
      </c>
      <c r="U75" s="230">
        <v>0.47799999999999998</v>
      </c>
      <c r="V75" s="230">
        <f>ROUND(E75*U75,2)</f>
        <v>27.3</v>
      </c>
      <c r="W75" s="230"/>
      <c r="X75" s="230" t="s">
        <v>128</v>
      </c>
      <c r="Y75" s="230" t="s">
        <v>129</v>
      </c>
      <c r="Z75" s="210"/>
      <c r="AA75" s="210"/>
      <c r="AB75" s="210"/>
      <c r="AC75" s="210"/>
      <c r="AD75" s="210"/>
      <c r="AE75" s="210"/>
      <c r="AF75" s="210"/>
      <c r="AG75" s="210" t="s">
        <v>130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70" t="s">
        <v>281</v>
      </c>
      <c r="D76" s="268"/>
      <c r="E76" s="269">
        <v>39.585000000000001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70" t="s">
        <v>282</v>
      </c>
      <c r="D77" s="268"/>
      <c r="E77" s="269">
        <v>17.535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9">
        <v>33</v>
      </c>
      <c r="B78" s="240" t="s">
        <v>283</v>
      </c>
      <c r="C78" s="258" t="s">
        <v>284</v>
      </c>
      <c r="D78" s="241" t="s">
        <v>188</v>
      </c>
      <c r="E78" s="242">
        <v>17.135999999999999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3.6000000000000002E-4</v>
      </c>
      <c r="O78" s="242">
        <f>ROUND(E78*N78,2)</f>
        <v>0.01</v>
      </c>
      <c r="P78" s="242">
        <v>0</v>
      </c>
      <c r="Q78" s="242">
        <f>ROUND(E78*P78,2)</f>
        <v>0</v>
      </c>
      <c r="R78" s="244"/>
      <c r="S78" s="244" t="s">
        <v>140</v>
      </c>
      <c r="T78" s="245" t="s">
        <v>140</v>
      </c>
      <c r="U78" s="230">
        <v>0.43</v>
      </c>
      <c r="V78" s="230">
        <f>ROUND(E78*U78,2)</f>
        <v>7.37</v>
      </c>
      <c r="W78" s="230"/>
      <c r="X78" s="230" t="s">
        <v>128</v>
      </c>
      <c r="Y78" s="230" t="s">
        <v>129</v>
      </c>
      <c r="Z78" s="210"/>
      <c r="AA78" s="210"/>
      <c r="AB78" s="210"/>
      <c r="AC78" s="210"/>
      <c r="AD78" s="210"/>
      <c r="AE78" s="210"/>
      <c r="AF78" s="210"/>
      <c r="AG78" s="210" t="s">
        <v>130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7"/>
      <c r="B79" s="228"/>
      <c r="C79" s="270" t="s">
        <v>285</v>
      </c>
      <c r="D79" s="268"/>
      <c r="E79" s="269">
        <v>17.135999999999999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9">
        <v>34</v>
      </c>
      <c r="B80" s="240" t="s">
        <v>286</v>
      </c>
      <c r="C80" s="258" t="s">
        <v>287</v>
      </c>
      <c r="D80" s="241" t="s">
        <v>192</v>
      </c>
      <c r="E80" s="242">
        <v>0.87087000000000003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4"/>
      <c r="S80" s="244" t="s">
        <v>140</v>
      </c>
      <c r="T80" s="245" t="s">
        <v>140</v>
      </c>
      <c r="U80" s="230">
        <v>3</v>
      </c>
      <c r="V80" s="230">
        <f>ROUND(E80*U80,2)</f>
        <v>2.61</v>
      </c>
      <c r="W80" s="230"/>
      <c r="X80" s="230" t="s">
        <v>128</v>
      </c>
      <c r="Y80" s="230" t="s">
        <v>129</v>
      </c>
      <c r="Z80" s="210"/>
      <c r="AA80" s="210"/>
      <c r="AB80" s="210"/>
      <c r="AC80" s="210"/>
      <c r="AD80" s="210"/>
      <c r="AE80" s="210"/>
      <c r="AF80" s="210"/>
      <c r="AG80" s="210" t="s">
        <v>130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70" t="s">
        <v>288</v>
      </c>
      <c r="D81" s="268"/>
      <c r="E81" s="269">
        <v>0.87087000000000003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9">
        <v>35</v>
      </c>
      <c r="B82" s="240" t="s">
        <v>289</v>
      </c>
      <c r="C82" s="258" t="s">
        <v>290</v>
      </c>
      <c r="D82" s="241" t="s">
        <v>219</v>
      </c>
      <c r="E82" s="242">
        <v>1.65465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1</v>
      </c>
      <c r="O82" s="242">
        <f>ROUND(E82*N82,2)</f>
        <v>1.65</v>
      </c>
      <c r="P82" s="242">
        <v>0</v>
      </c>
      <c r="Q82" s="242">
        <f>ROUND(E82*P82,2)</f>
        <v>0</v>
      </c>
      <c r="R82" s="244" t="s">
        <v>220</v>
      </c>
      <c r="S82" s="244" t="s">
        <v>140</v>
      </c>
      <c r="T82" s="245" t="s">
        <v>140</v>
      </c>
      <c r="U82" s="230">
        <v>0</v>
      </c>
      <c r="V82" s="230">
        <f>ROUND(E82*U82,2)</f>
        <v>0</v>
      </c>
      <c r="W82" s="230"/>
      <c r="X82" s="230" t="s">
        <v>221</v>
      </c>
      <c r="Y82" s="230" t="s">
        <v>129</v>
      </c>
      <c r="Z82" s="210"/>
      <c r="AA82" s="210"/>
      <c r="AB82" s="210"/>
      <c r="AC82" s="210"/>
      <c r="AD82" s="210"/>
      <c r="AE82" s="210"/>
      <c r="AF82" s="210"/>
      <c r="AG82" s="210" t="s">
        <v>222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70" t="s">
        <v>291</v>
      </c>
      <c r="D83" s="268"/>
      <c r="E83" s="269">
        <v>1.65465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9">
        <v>36</v>
      </c>
      <c r="B84" s="240" t="s">
        <v>292</v>
      </c>
      <c r="C84" s="258" t="s">
        <v>293</v>
      </c>
      <c r="D84" s="241" t="s">
        <v>183</v>
      </c>
      <c r="E84" s="242">
        <v>18.411750000000001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2">
        <v>0.17499999999999999</v>
      </c>
      <c r="O84" s="242">
        <f>ROUND(E84*N84,2)</f>
        <v>3.22</v>
      </c>
      <c r="P84" s="242">
        <v>0</v>
      </c>
      <c r="Q84" s="242">
        <f>ROUND(E84*P84,2)</f>
        <v>0</v>
      </c>
      <c r="R84" s="244" t="s">
        <v>220</v>
      </c>
      <c r="S84" s="244" t="s">
        <v>140</v>
      </c>
      <c r="T84" s="245" t="s">
        <v>140</v>
      </c>
      <c r="U84" s="230">
        <v>0</v>
      </c>
      <c r="V84" s="230">
        <f>ROUND(E84*U84,2)</f>
        <v>0</v>
      </c>
      <c r="W84" s="230"/>
      <c r="X84" s="230" t="s">
        <v>221</v>
      </c>
      <c r="Y84" s="230" t="s">
        <v>129</v>
      </c>
      <c r="Z84" s="210"/>
      <c r="AA84" s="210"/>
      <c r="AB84" s="210"/>
      <c r="AC84" s="210"/>
      <c r="AD84" s="210"/>
      <c r="AE84" s="210"/>
      <c r="AF84" s="210"/>
      <c r="AG84" s="210" t="s">
        <v>222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70" t="s">
        <v>294</v>
      </c>
      <c r="D85" s="268"/>
      <c r="E85" s="269">
        <v>18.411750000000001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9">
        <v>37</v>
      </c>
      <c r="B86" s="240" t="s">
        <v>295</v>
      </c>
      <c r="C86" s="258" t="s">
        <v>296</v>
      </c>
      <c r="D86" s="241" t="s">
        <v>183</v>
      </c>
      <c r="E86" s="242">
        <v>41.564250000000001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2">
        <v>0.14479</v>
      </c>
      <c r="O86" s="242">
        <f>ROUND(E86*N86,2)</f>
        <v>6.02</v>
      </c>
      <c r="P86" s="242">
        <v>0</v>
      </c>
      <c r="Q86" s="242">
        <f>ROUND(E86*P86,2)</f>
        <v>0</v>
      </c>
      <c r="R86" s="244" t="s">
        <v>220</v>
      </c>
      <c r="S86" s="244" t="s">
        <v>140</v>
      </c>
      <c r="T86" s="245" t="s">
        <v>140</v>
      </c>
      <c r="U86" s="230">
        <v>0</v>
      </c>
      <c r="V86" s="230">
        <f>ROUND(E86*U86,2)</f>
        <v>0</v>
      </c>
      <c r="W86" s="230"/>
      <c r="X86" s="230" t="s">
        <v>221</v>
      </c>
      <c r="Y86" s="230" t="s">
        <v>129</v>
      </c>
      <c r="Z86" s="210"/>
      <c r="AA86" s="210"/>
      <c r="AB86" s="210"/>
      <c r="AC86" s="210"/>
      <c r="AD86" s="210"/>
      <c r="AE86" s="210"/>
      <c r="AF86" s="210"/>
      <c r="AG86" s="210" t="s">
        <v>222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70" t="s">
        <v>297</v>
      </c>
      <c r="D87" s="268"/>
      <c r="E87" s="269">
        <v>41.564250000000001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9">
        <v>38</v>
      </c>
      <c r="B88" s="240" t="s">
        <v>298</v>
      </c>
      <c r="C88" s="258" t="s">
        <v>299</v>
      </c>
      <c r="D88" s="241" t="s">
        <v>183</v>
      </c>
      <c r="E88" s="242">
        <v>71.971199999999996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2">
        <v>2.3000000000000001E-4</v>
      </c>
      <c r="O88" s="242">
        <f>ROUND(E88*N88,2)</f>
        <v>0.02</v>
      </c>
      <c r="P88" s="242">
        <v>0</v>
      </c>
      <c r="Q88" s="242">
        <f>ROUND(E88*P88,2)</f>
        <v>0</v>
      </c>
      <c r="R88" s="244" t="s">
        <v>220</v>
      </c>
      <c r="S88" s="244" t="s">
        <v>140</v>
      </c>
      <c r="T88" s="245" t="s">
        <v>140</v>
      </c>
      <c r="U88" s="230">
        <v>0</v>
      </c>
      <c r="V88" s="230">
        <f>ROUND(E88*U88,2)</f>
        <v>0</v>
      </c>
      <c r="W88" s="230"/>
      <c r="X88" s="230" t="s">
        <v>221</v>
      </c>
      <c r="Y88" s="230" t="s">
        <v>129</v>
      </c>
      <c r="Z88" s="210"/>
      <c r="AA88" s="210"/>
      <c r="AB88" s="210"/>
      <c r="AC88" s="210"/>
      <c r="AD88" s="210"/>
      <c r="AE88" s="210"/>
      <c r="AF88" s="210"/>
      <c r="AG88" s="210" t="s">
        <v>222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7"/>
      <c r="B89" s="228"/>
      <c r="C89" s="270" t="s">
        <v>300</v>
      </c>
      <c r="D89" s="268"/>
      <c r="E89" s="269">
        <v>71.971199999999996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232" t="s">
        <v>121</v>
      </c>
      <c r="B90" s="233" t="s">
        <v>79</v>
      </c>
      <c r="C90" s="256" t="s">
        <v>80</v>
      </c>
      <c r="D90" s="234"/>
      <c r="E90" s="235"/>
      <c r="F90" s="236"/>
      <c r="G90" s="236">
        <f>SUMIF(AG91:AG124,"&lt;&gt;NOR",G91:G124)</f>
        <v>0</v>
      </c>
      <c r="H90" s="236"/>
      <c r="I90" s="236">
        <f>SUM(I91:I124)</f>
        <v>0</v>
      </c>
      <c r="J90" s="236"/>
      <c r="K90" s="236">
        <f>SUM(K91:K124)</f>
        <v>0</v>
      </c>
      <c r="L90" s="236"/>
      <c r="M90" s="236">
        <f>SUM(M91:M124)</f>
        <v>0</v>
      </c>
      <c r="N90" s="235"/>
      <c r="O90" s="235">
        <f>SUM(O91:O124)</f>
        <v>22.430000000000003</v>
      </c>
      <c r="P90" s="235"/>
      <c r="Q90" s="235">
        <f>SUM(Q91:Q124)</f>
        <v>0</v>
      </c>
      <c r="R90" s="236"/>
      <c r="S90" s="236"/>
      <c r="T90" s="237"/>
      <c r="U90" s="231"/>
      <c r="V90" s="231">
        <f>SUM(V91:V124)</f>
        <v>28.979999999999997</v>
      </c>
      <c r="W90" s="231"/>
      <c r="X90" s="231"/>
      <c r="Y90" s="231"/>
      <c r="AG90" t="s">
        <v>122</v>
      </c>
    </row>
    <row r="91" spans="1:60" outlineLevel="1" x14ac:dyDescent="0.2">
      <c r="A91" s="246">
        <v>39</v>
      </c>
      <c r="B91" s="247" t="s">
        <v>301</v>
      </c>
      <c r="C91" s="257" t="s">
        <v>302</v>
      </c>
      <c r="D91" s="248" t="s">
        <v>303</v>
      </c>
      <c r="E91" s="249">
        <v>1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49">
        <v>0.25080000000000002</v>
      </c>
      <c r="O91" s="249">
        <f>ROUND(E91*N91,2)</f>
        <v>0.25</v>
      </c>
      <c r="P91" s="249">
        <v>0</v>
      </c>
      <c r="Q91" s="249">
        <f>ROUND(E91*P91,2)</f>
        <v>0</v>
      </c>
      <c r="R91" s="251"/>
      <c r="S91" s="251" t="s">
        <v>140</v>
      </c>
      <c r="T91" s="252" t="s">
        <v>140</v>
      </c>
      <c r="U91" s="230">
        <v>0.81799999999999995</v>
      </c>
      <c r="V91" s="230">
        <f>ROUND(E91*U91,2)</f>
        <v>0.82</v>
      </c>
      <c r="W91" s="230"/>
      <c r="X91" s="230" t="s">
        <v>128</v>
      </c>
      <c r="Y91" s="230" t="s">
        <v>129</v>
      </c>
      <c r="Z91" s="210"/>
      <c r="AA91" s="210"/>
      <c r="AB91" s="210"/>
      <c r="AC91" s="210"/>
      <c r="AD91" s="210"/>
      <c r="AE91" s="210"/>
      <c r="AF91" s="210"/>
      <c r="AG91" s="210" t="s">
        <v>130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9">
        <v>40</v>
      </c>
      <c r="B92" s="240" t="s">
        <v>304</v>
      </c>
      <c r="C92" s="258" t="s">
        <v>305</v>
      </c>
      <c r="D92" s="241" t="s">
        <v>188</v>
      </c>
      <c r="E92" s="242">
        <v>15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4.4000000000000002E-4</v>
      </c>
      <c r="O92" s="242">
        <f>ROUND(E92*N92,2)</f>
        <v>0.01</v>
      </c>
      <c r="P92" s="242">
        <v>0</v>
      </c>
      <c r="Q92" s="242">
        <f>ROUND(E92*P92,2)</f>
        <v>0</v>
      </c>
      <c r="R92" s="244"/>
      <c r="S92" s="244" t="s">
        <v>140</v>
      </c>
      <c r="T92" s="245" t="s">
        <v>140</v>
      </c>
      <c r="U92" s="230">
        <v>3.1E-2</v>
      </c>
      <c r="V92" s="230">
        <f>ROUND(E92*U92,2)</f>
        <v>0.47</v>
      </c>
      <c r="W92" s="230"/>
      <c r="X92" s="230" t="s">
        <v>128</v>
      </c>
      <c r="Y92" s="230" t="s">
        <v>129</v>
      </c>
      <c r="Z92" s="210"/>
      <c r="AA92" s="210"/>
      <c r="AB92" s="210"/>
      <c r="AC92" s="210"/>
      <c r="AD92" s="210"/>
      <c r="AE92" s="210"/>
      <c r="AF92" s="210"/>
      <c r="AG92" s="210" t="s">
        <v>130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70" t="s">
        <v>306</v>
      </c>
      <c r="D93" s="268"/>
      <c r="E93" s="269">
        <v>15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9">
        <v>41</v>
      </c>
      <c r="B94" s="240" t="s">
        <v>307</v>
      </c>
      <c r="C94" s="258" t="s">
        <v>308</v>
      </c>
      <c r="D94" s="241" t="s">
        <v>183</v>
      </c>
      <c r="E94" s="242">
        <v>1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3.7000000000000002E-3</v>
      </c>
      <c r="O94" s="242">
        <f>ROUND(E94*N94,2)</f>
        <v>0</v>
      </c>
      <c r="P94" s="242">
        <v>0</v>
      </c>
      <c r="Q94" s="242">
        <f>ROUND(E94*P94,2)</f>
        <v>0</v>
      </c>
      <c r="R94" s="244"/>
      <c r="S94" s="244" t="s">
        <v>140</v>
      </c>
      <c r="T94" s="245" t="s">
        <v>140</v>
      </c>
      <c r="U94" s="230">
        <v>0.36099999999999999</v>
      </c>
      <c r="V94" s="230">
        <f>ROUND(E94*U94,2)</f>
        <v>0.36</v>
      </c>
      <c r="W94" s="230"/>
      <c r="X94" s="230" t="s">
        <v>128</v>
      </c>
      <c r="Y94" s="230" t="s">
        <v>129</v>
      </c>
      <c r="Z94" s="210"/>
      <c r="AA94" s="210"/>
      <c r="AB94" s="210"/>
      <c r="AC94" s="210"/>
      <c r="AD94" s="210"/>
      <c r="AE94" s="210"/>
      <c r="AF94" s="210"/>
      <c r="AG94" s="210" t="s">
        <v>130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70" t="s">
        <v>309</v>
      </c>
      <c r="D95" s="268"/>
      <c r="E95" s="269">
        <v>1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9">
        <v>42</v>
      </c>
      <c r="B96" s="240" t="s">
        <v>310</v>
      </c>
      <c r="C96" s="258" t="s">
        <v>311</v>
      </c>
      <c r="D96" s="241" t="s">
        <v>188</v>
      </c>
      <c r="E96" s="242">
        <v>15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2">
        <v>0</v>
      </c>
      <c r="O96" s="242">
        <f>ROUND(E96*N96,2)</f>
        <v>0</v>
      </c>
      <c r="P96" s="242">
        <v>0</v>
      </c>
      <c r="Q96" s="242">
        <f>ROUND(E96*P96,2)</f>
        <v>0</v>
      </c>
      <c r="R96" s="244"/>
      <c r="S96" s="244" t="s">
        <v>140</v>
      </c>
      <c r="T96" s="245" t="s">
        <v>140</v>
      </c>
      <c r="U96" s="230">
        <v>1.2E-2</v>
      </c>
      <c r="V96" s="230">
        <f>ROUND(E96*U96,2)</f>
        <v>0.18</v>
      </c>
      <c r="W96" s="230"/>
      <c r="X96" s="230" t="s">
        <v>128</v>
      </c>
      <c r="Y96" s="230" t="s">
        <v>129</v>
      </c>
      <c r="Z96" s="210"/>
      <c r="AA96" s="210"/>
      <c r="AB96" s="210"/>
      <c r="AC96" s="210"/>
      <c r="AD96" s="210"/>
      <c r="AE96" s="210"/>
      <c r="AF96" s="210"/>
      <c r="AG96" s="210" t="s">
        <v>130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70" t="s">
        <v>312</v>
      </c>
      <c r="D97" s="268"/>
      <c r="E97" s="269">
        <v>15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9">
        <v>43</v>
      </c>
      <c r="B98" s="240" t="s">
        <v>313</v>
      </c>
      <c r="C98" s="258" t="s">
        <v>314</v>
      </c>
      <c r="D98" s="241" t="s">
        <v>183</v>
      </c>
      <c r="E98" s="242">
        <v>1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2">
        <v>0</v>
      </c>
      <c r="O98" s="242">
        <f>ROUND(E98*N98,2)</f>
        <v>0</v>
      </c>
      <c r="P98" s="242">
        <v>0</v>
      </c>
      <c r="Q98" s="242">
        <f>ROUND(E98*P98,2)</f>
        <v>0</v>
      </c>
      <c r="R98" s="244"/>
      <c r="S98" s="244" t="s">
        <v>140</v>
      </c>
      <c r="T98" s="245" t="s">
        <v>140</v>
      </c>
      <c r="U98" s="230">
        <v>0.125</v>
      </c>
      <c r="V98" s="230">
        <f>ROUND(E98*U98,2)</f>
        <v>0.13</v>
      </c>
      <c r="W98" s="230"/>
      <c r="X98" s="230" t="s">
        <v>128</v>
      </c>
      <c r="Y98" s="230" t="s">
        <v>129</v>
      </c>
      <c r="Z98" s="210"/>
      <c r="AA98" s="210"/>
      <c r="AB98" s="210"/>
      <c r="AC98" s="210"/>
      <c r="AD98" s="210"/>
      <c r="AE98" s="210"/>
      <c r="AF98" s="210"/>
      <c r="AG98" s="210" t="s">
        <v>130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7"/>
      <c r="B99" s="228"/>
      <c r="C99" s="270" t="s">
        <v>315</v>
      </c>
      <c r="D99" s="268"/>
      <c r="E99" s="269">
        <v>1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9">
        <v>44</v>
      </c>
      <c r="B100" s="240" t="s">
        <v>316</v>
      </c>
      <c r="C100" s="258" t="s">
        <v>317</v>
      </c>
      <c r="D100" s="241" t="s">
        <v>188</v>
      </c>
      <c r="E100" s="242">
        <v>83.4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2">
        <v>0.188</v>
      </c>
      <c r="O100" s="242">
        <f>ROUND(E100*N100,2)</f>
        <v>15.68</v>
      </c>
      <c r="P100" s="242">
        <v>0</v>
      </c>
      <c r="Q100" s="242">
        <f>ROUND(E100*P100,2)</f>
        <v>0</v>
      </c>
      <c r="R100" s="244"/>
      <c r="S100" s="244" t="s">
        <v>140</v>
      </c>
      <c r="T100" s="245" t="s">
        <v>140</v>
      </c>
      <c r="U100" s="230">
        <v>0.27200000000000002</v>
      </c>
      <c r="V100" s="230">
        <f>ROUND(E100*U100,2)</f>
        <v>22.68</v>
      </c>
      <c r="W100" s="230"/>
      <c r="X100" s="230" t="s">
        <v>128</v>
      </c>
      <c r="Y100" s="230" t="s">
        <v>129</v>
      </c>
      <c r="Z100" s="210"/>
      <c r="AA100" s="210"/>
      <c r="AB100" s="210"/>
      <c r="AC100" s="210"/>
      <c r="AD100" s="210"/>
      <c r="AE100" s="210"/>
      <c r="AF100" s="210"/>
      <c r="AG100" s="210" t="s">
        <v>130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70" t="s">
        <v>318</v>
      </c>
      <c r="D101" s="268"/>
      <c r="E101" s="269">
        <v>22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70" t="s">
        <v>319</v>
      </c>
      <c r="D102" s="268"/>
      <c r="E102" s="269">
        <v>14.8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7"/>
      <c r="B103" s="228"/>
      <c r="C103" s="270" t="s">
        <v>320</v>
      </c>
      <c r="D103" s="268"/>
      <c r="E103" s="269">
        <v>46.6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6">
        <v>45</v>
      </c>
      <c r="B104" s="247" t="s">
        <v>321</v>
      </c>
      <c r="C104" s="257" t="s">
        <v>322</v>
      </c>
      <c r="D104" s="248" t="s">
        <v>188</v>
      </c>
      <c r="E104" s="249">
        <v>14.7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49">
        <v>4.3E-3</v>
      </c>
      <c r="O104" s="249">
        <f>ROUND(E104*N104,2)</f>
        <v>0.06</v>
      </c>
      <c r="P104" s="249">
        <v>0</v>
      </c>
      <c r="Q104" s="249">
        <f>ROUND(E104*P104,2)</f>
        <v>0</v>
      </c>
      <c r="R104" s="251"/>
      <c r="S104" s="251" t="s">
        <v>140</v>
      </c>
      <c r="T104" s="252" t="s">
        <v>140</v>
      </c>
      <c r="U104" s="230">
        <v>0.20799999999999999</v>
      </c>
      <c r="V104" s="230">
        <f>ROUND(E104*U104,2)</f>
        <v>3.06</v>
      </c>
      <c r="W104" s="230"/>
      <c r="X104" s="230" t="s">
        <v>128</v>
      </c>
      <c r="Y104" s="230" t="s">
        <v>129</v>
      </c>
      <c r="Z104" s="210"/>
      <c r="AA104" s="210"/>
      <c r="AB104" s="210"/>
      <c r="AC104" s="210"/>
      <c r="AD104" s="210"/>
      <c r="AE104" s="210"/>
      <c r="AF104" s="210"/>
      <c r="AG104" s="210" t="s">
        <v>130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9">
        <v>46</v>
      </c>
      <c r="B105" s="240" t="s">
        <v>323</v>
      </c>
      <c r="C105" s="258" t="s">
        <v>324</v>
      </c>
      <c r="D105" s="241" t="s">
        <v>188</v>
      </c>
      <c r="E105" s="242">
        <v>14.7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2">
        <v>0</v>
      </c>
      <c r="O105" s="242">
        <f>ROUND(E105*N105,2)</f>
        <v>0</v>
      </c>
      <c r="P105" s="242">
        <v>0</v>
      </c>
      <c r="Q105" s="242">
        <f>ROUND(E105*P105,2)</f>
        <v>0</v>
      </c>
      <c r="R105" s="244"/>
      <c r="S105" s="244" t="s">
        <v>140</v>
      </c>
      <c r="T105" s="245" t="s">
        <v>140</v>
      </c>
      <c r="U105" s="230">
        <v>3.2000000000000001E-2</v>
      </c>
      <c r="V105" s="230">
        <f>ROUND(E105*U105,2)</f>
        <v>0.47</v>
      </c>
      <c r="W105" s="230"/>
      <c r="X105" s="230" t="s">
        <v>128</v>
      </c>
      <c r="Y105" s="230" t="s">
        <v>129</v>
      </c>
      <c r="Z105" s="210"/>
      <c r="AA105" s="210"/>
      <c r="AB105" s="210"/>
      <c r="AC105" s="210"/>
      <c r="AD105" s="210"/>
      <c r="AE105" s="210"/>
      <c r="AF105" s="210"/>
      <c r="AG105" s="210" t="s">
        <v>130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70" t="s">
        <v>325</v>
      </c>
      <c r="D106" s="268"/>
      <c r="E106" s="269">
        <v>14.7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9">
        <v>47</v>
      </c>
      <c r="B107" s="240" t="s">
        <v>326</v>
      </c>
      <c r="C107" s="258" t="s">
        <v>327</v>
      </c>
      <c r="D107" s="241" t="s">
        <v>188</v>
      </c>
      <c r="E107" s="242">
        <v>14.7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2">
        <v>0</v>
      </c>
      <c r="O107" s="242">
        <f>ROUND(E107*N107,2)</f>
        <v>0</v>
      </c>
      <c r="P107" s="242">
        <v>0</v>
      </c>
      <c r="Q107" s="242">
        <f>ROUND(E107*P107,2)</f>
        <v>0</v>
      </c>
      <c r="R107" s="244"/>
      <c r="S107" s="244" t="s">
        <v>140</v>
      </c>
      <c r="T107" s="245" t="s">
        <v>140</v>
      </c>
      <c r="U107" s="230">
        <v>5.5E-2</v>
      </c>
      <c r="V107" s="230">
        <f>ROUND(E107*U107,2)</f>
        <v>0.81</v>
      </c>
      <c r="W107" s="230"/>
      <c r="X107" s="230" t="s">
        <v>128</v>
      </c>
      <c r="Y107" s="230" t="s">
        <v>129</v>
      </c>
      <c r="Z107" s="210"/>
      <c r="AA107" s="210"/>
      <c r="AB107" s="210"/>
      <c r="AC107" s="210"/>
      <c r="AD107" s="210"/>
      <c r="AE107" s="210"/>
      <c r="AF107" s="210"/>
      <c r="AG107" s="210" t="s">
        <v>130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7"/>
      <c r="B108" s="228"/>
      <c r="C108" s="270" t="s">
        <v>325</v>
      </c>
      <c r="D108" s="268"/>
      <c r="E108" s="269">
        <v>14.7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9">
        <v>48</v>
      </c>
      <c r="B109" s="240" t="s">
        <v>328</v>
      </c>
      <c r="C109" s="258" t="s">
        <v>329</v>
      </c>
      <c r="D109" s="241" t="s">
        <v>303</v>
      </c>
      <c r="E109" s="242">
        <v>1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2">
        <v>5.1000000000000004E-3</v>
      </c>
      <c r="O109" s="242">
        <f>ROUND(E109*N109,2)</f>
        <v>0.01</v>
      </c>
      <c r="P109" s="242">
        <v>0</v>
      </c>
      <c r="Q109" s="242">
        <f>ROUND(E109*P109,2)</f>
        <v>0</v>
      </c>
      <c r="R109" s="244" t="s">
        <v>220</v>
      </c>
      <c r="S109" s="244" t="s">
        <v>140</v>
      </c>
      <c r="T109" s="245" t="s">
        <v>140</v>
      </c>
      <c r="U109" s="230">
        <v>0</v>
      </c>
      <c r="V109" s="230">
        <f>ROUND(E109*U109,2)</f>
        <v>0</v>
      </c>
      <c r="W109" s="230"/>
      <c r="X109" s="230" t="s">
        <v>221</v>
      </c>
      <c r="Y109" s="230" t="s">
        <v>129</v>
      </c>
      <c r="Z109" s="210"/>
      <c r="AA109" s="210"/>
      <c r="AB109" s="210"/>
      <c r="AC109" s="210"/>
      <c r="AD109" s="210"/>
      <c r="AE109" s="210"/>
      <c r="AF109" s="210"/>
      <c r="AG109" s="210" t="s">
        <v>222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27"/>
      <c r="B110" s="228"/>
      <c r="C110" s="270" t="s">
        <v>330</v>
      </c>
      <c r="D110" s="268"/>
      <c r="E110" s="269">
        <v>1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9">
        <v>49</v>
      </c>
      <c r="B111" s="240" t="s">
        <v>331</v>
      </c>
      <c r="C111" s="258" t="s">
        <v>332</v>
      </c>
      <c r="D111" s="241" t="s">
        <v>303</v>
      </c>
      <c r="E111" s="242">
        <v>1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0</v>
      </c>
      <c r="O111" s="242">
        <f>ROUND(E111*N111,2)</f>
        <v>0</v>
      </c>
      <c r="P111" s="242">
        <v>0</v>
      </c>
      <c r="Q111" s="242">
        <f>ROUND(E111*P111,2)</f>
        <v>0</v>
      </c>
      <c r="R111" s="244" t="s">
        <v>220</v>
      </c>
      <c r="S111" s="244" t="s">
        <v>140</v>
      </c>
      <c r="T111" s="245" t="s">
        <v>140</v>
      </c>
      <c r="U111" s="230">
        <v>0</v>
      </c>
      <c r="V111" s="230">
        <f>ROUND(E111*U111,2)</f>
        <v>0</v>
      </c>
      <c r="W111" s="230"/>
      <c r="X111" s="230" t="s">
        <v>221</v>
      </c>
      <c r="Y111" s="230" t="s">
        <v>129</v>
      </c>
      <c r="Z111" s="210"/>
      <c r="AA111" s="210"/>
      <c r="AB111" s="210"/>
      <c r="AC111" s="210"/>
      <c r="AD111" s="210"/>
      <c r="AE111" s="210"/>
      <c r="AF111" s="210"/>
      <c r="AG111" s="210" t="s">
        <v>222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70" t="s">
        <v>333</v>
      </c>
      <c r="D112" s="268"/>
      <c r="E112" s="269">
        <v>1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9">
        <v>50</v>
      </c>
      <c r="B113" s="240" t="s">
        <v>334</v>
      </c>
      <c r="C113" s="258" t="s">
        <v>335</v>
      </c>
      <c r="D113" s="241" t="s">
        <v>303</v>
      </c>
      <c r="E113" s="242">
        <v>1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2">
        <v>0</v>
      </c>
      <c r="O113" s="242">
        <f>ROUND(E113*N113,2)</f>
        <v>0</v>
      </c>
      <c r="P113" s="242">
        <v>0</v>
      </c>
      <c r="Q113" s="242">
        <f>ROUND(E113*P113,2)</f>
        <v>0</v>
      </c>
      <c r="R113" s="244" t="s">
        <v>220</v>
      </c>
      <c r="S113" s="244" t="s">
        <v>140</v>
      </c>
      <c r="T113" s="245" t="s">
        <v>140</v>
      </c>
      <c r="U113" s="230">
        <v>0</v>
      </c>
      <c r="V113" s="230">
        <f>ROUND(E113*U113,2)</f>
        <v>0</v>
      </c>
      <c r="W113" s="230"/>
      <c r="X113" s="230" t="s">
        <v>221</v>
      </c>
      <c r="Y113" s="230" t="s">
        <v>129</v>
      </c>
      <c r="Z113" s="210"/>
      <c r="AA113" s="210"/>
      <c r="AB113" s="210"/>
      <c r="AC113" s="210"/>
      <c r="AD113" s="210"/>
      <c r="AE113" s="210"/>
      <c r="AF113" s="210"/>
      <c r="AG113" s="210" t="s">
        <v>222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7"/>
      <c r="B114" s="228"/>
      <c r="C114" s="270" t="s">
        <v>333</v>
      </c>
      <c r="D114" s="268"/>
      <c r="E114" s="269">
        <v>1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5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9">
        <v>51</v>
      </c>
      <c r="B115" s="240" t="s">
        <v>336</v>
      </c>
      <c r="C115" s="258" t="s">
        <v>337</v>
      </c>
      <c r="D115" s="241" t="s">
        <v>303</v>
      </c>
      <c r="E115" s="242">
        <v>2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2">
        <v>0</v>
      </c>
      <c r="O115" s="242">
        <f>ROUND(E115*N115,2)</f>
        <v>0</v>
      </c>
      <c r="P115" s="242">
        <v>0</v>
      </c>
      <c r="Q115" s="242">
        <f>ROUND(E115*P115,2)</f>
        <v>0</v>
      </c>
      <c r="R115" s="244" t="s">
        <v>220</v>
      </c>
      <c r="S115" s="244" t="s">
        <v>140</v>
      </c>
      <c r="T115" s="245" t="s">
        <v>140</v>
      </c>
      <c r="U115" s="230">
        <v>0</v>
      </c>
      <c r="V115" s="230">
        <f>ROUND(E115*U115,2)</f>
        <v>0</v>
      </c>
      <c r="W115" s="230"/>
      <c r="X115" s="230" t="s">
        <v>221</v>
      </c>
      <c r="Y115" s="230" t="s">
        <v>129</v>
      </c>
      <c r="Z115" s="210"/>
      <c r="AA115" s="210"/>
      <c r="AB115" s="210"/>
      <c r="AC115" s="210"/>
      <c r="AD115" s="210"/>
      <c r="AE115" s="210"/>
      <c r="AF115" s="210"/>
      <c r="AG115" s="210" t="s">
        <v>222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27"/>
      <c r="B116" s="228"/>
      <c r="C116" s="270" t="s">
        <v>338</v>
      </c>
      <c r="D116" s="268"/>
      <c r="E116" s="269">
        <v>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39">
        <v>52</v>
      </c>
      <c r="B117" s="240" t="s">
        <v>339</v>
      </c>
      <c r="C117" s="258" t="s">
        <v>340</v>
      </c>
      <c r="D117" s="241" t="s">
        <v>303</v>
      </c>
      <c r="E117" s="242">
        <v>24.2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2">
        <v>0.06</v>
      </c>
      <c r="O117" s="242">
        <f>ROUND(E117*N117,2)</f>
        <v>1.45</v>
      </c>
      <c r="P117" s="242">
        <v>0</v>
      </c>
      <c r="Q117" s="242">
        <f>ROUND(E117*P117,2)</f>
        <v>0</v>
      </c>
      <c r="R117" s="244" t="s">
        <v>220</v>
      </c>
      <c r="S117" s="244" t="s">
        <v>140</v>
      </c>
      <c r="T117" s="245" t="s">
        <v>140</v>
      </c>
      <c r="U117" s="230">
        <v>0</v>
      </c>
      <c r="V117" s="230">
        <f>ROUND(E117*U117,2)</f>
        <v>0</v>
      </c>
      <c r="W117" s="230"/>
      <c r="X117" s="230" t="s">
        <v>221</v>
      </c>
      <c r="Y117" s="230" t="s">
        <v>129</v>
      </c>
      <c r="Z117" s="210"/>
      <c r="AA117" s="210"/>
      <c r="AB117" s="210"/>
      <c r="AC117" s="210"/>
      <c r="AD117" s="210"/>
      <c r="AE117" s="210"/>
      <c r="AF117" s="210"/>
      <c r="AG117" s="210" t="s">
        <v>222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70" t="s">
        <v>341</v>
      </c>
      <c r="D118" s="268"/>
      <c r="E118" s="269">
        <v>24.2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39">
        <v>53</v>
      </c>
      <c r="B119" s="240" t="s">
        <v>342</v>
      </c>
      <c r="C119" s="258" t="s">
        <v>343</v>
      </c>
      <c r="D119" s="241" t="s">
        <v>303</v>
      </c>
      <c r="E119" s="242">
        <v>51.26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2">
        <v>0.08</v>
      </c>
      <c r="O119" s="242">
        <f>ROUND(E119*N119,2)</f>
        <v>4.0999999999999996</v>
      </c>
      <c r="P119" s="242">
        <v>0</v>
      </c>
      <c r="Q119" s="242">
        <f>ROUND(E119*P119,2)</f>
        <v>0</v>
      </c>
      <c r="R119" s="244" t="s">
        <v>220</v>
      </c>
      <c r="S119" s="244" t="s">
        <v>140</v>
      </c>
      <c r="T119" s="245" t="s">
        <v>140</v>
      </c>
      <c r="U119" s="230">
        <v>0</v>
      </c>
      <c r="V119" s="230">
        <f>ROUND(E119*U119,2)</f>
        <v>0</v>
      </c>
      <c r="W119" s="230"/>
      <c r="X119" s="230" t="s">
        <v>221</v>
      </c>
      <c r="Y119" s="230" t="s">
        <v>129</v>
      </c>
      <c r="Z119" s="210"/>
      <c r="AA119" s="210"/>
      <c r="AB119" s="210"/>
      <c r="AC119" s="210"/>
      <c r="AD119" s="210"/>
      <c r="AE119" s="210"/>
      <c r="AF119" s="210"/>
      <c r="AG119" s="210" t="s">
        <v>222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27"/>
      <c r="B120" s="228"/>
      <c r="C120" s="270" t="s">
        <v>344</v>
      </c>
      <c r="D120" s="268"/>
      <c r="E120" s="269">
        <v>51.26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39">
        <v>54</v>
      </c>
      <c r="B121" s="240" t="s">
        <v>345</v>
      </c>
      <c r="C121" s="258" t="s">
        <v>346</v>
      </c>
      <c r="D121" s="241" t="s">
        <v>303</v>
      </c>
      <c r="E121" s="242">
        <v>14.08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2">
        <v>5.1999999999999998E-2</v>
      </c>
      <c r="O121" s="242">
        <f>ROUND(E121*N121,2)</f>
        <v>0.73</v>
      </c>
      <c r="P121" s="242">
        <v>0</v>
      </c>
      <c r="Q121" s="242">
        <f>ROUND(E121*P121,2)</f>
        <v>0</v>
      </c>
      <c r="R121" s="244" t="s">
        <v>220</v>
      </c>
      <c r="S121" s="244" t="s">
        <v>140</v>
      </c>
      <c r="T121" s="245" t="s">
        <v>140</v>
      </c>
      <c r="U121" s="230">
        <v>0</v>
      </c>
      <c r="V121" s="230">
        <f>ROUND(E121*U121,2)</f>
        <v>0</v>
      </c>
      <c r="W121" s="230"/>
      <c r="X121" s="230" t="s">
        <v>221</v>
      </c>
      <c r="Y121" s="230" t="s">
        <v>129</v>
      </c>
      <c r="Z121" s="210"/>
      <c r="AA121" s="210"/>
      <c r="AB121" s="210"/>
      <c r="AC121" s="210"/>
      <c r="AD121" s="210"/>
      <c r="AE121" s="210"/>
      <c r="AF121" s="210"/>
      <c r="AG121" s="210" t="s">
        <v>222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7"/>
      <c r="B122" s="228"/>
      <c r="C122" s="270" t="s">
        <v>347</v>
      </c>
      <c r="D122" s="268"/>
      <c r="E122" s="269">
        <v>14.08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6">
        <v>55</v>
      </c>
      <c r="B123" s="247" t="s">
        <v>348</v>
      </c>
      <c r="C123" s="257" t="s">
        <v>349</v>
      </c>
      <c r="D123" s="248" t="s">
        <v>303</v>
      </c>
      <c r="E123" s="249">
        <v>1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49">
        <v>6.9000000000000006E-2</v>
      </c>
      <c r="O123" s="249">
        <f>ROUND(E123*N123,2)</f>
        <v>7.0000000000000007E-2</v>
      </c>
      <c r="P123" s="249">
        <v>0</v>
      </c>
      <c r="Q123" s="249">
        <f>ROUND(E123*P123,2)</f>
        <v>0</v>
      </c>
      <c r="R123" s="251" t="s">
        <v>220</v>
      </c>
      <c r="S123" s="251" t="s">
        <v>140</v>
      </c>
      <c r="T123" s="252" t="s">
        <v>140</v>
      </c>
      <c r="U123" s="230">
        <v>0</v>
      </c>
      <c r="V123" s="230">
        <f>ROUND(E123*U123,2)</f>
        <v>0</v>
      </c>
      <c r="W123" s="230"/>
      <c r="X123" s="230" t="s">
        <v>221</v>
      </c>
      <c r="Y123" s="230" t="s">
        <v>129</v>
      </c>
      <c r="Z123" s="210"/>
      <c r="AA123" s="210"/>
      <c r="AB123" s="210"/>
      <c r="AC123" s="210"/>
      <c r="AD123" s="210"/>
      <c r="AE123" s="210"/>
      <c r="AF123" s="210"/>
      <c r="AG123" s="210" t="s">
        <v>222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46">
        <v>56</v>
      </c>
      <c r="B124" s="247" t="s">
        <v>350</v>
      </c>
      <c r="C124" s="257" t="s">
        <v>351</v>
      </c>
      <c r="D124" s="248" t="s">
        <v>303</v>
      </c>
      <c r="E124" s="249">
        <v>1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49">
        <v>6.9000000000000006E-2</v>
      </c>
      <c r="O124" s="249">
        <f>ROUND(E124*N124,2)</f>
        <v>7.0000000000000007E-2</v>
      </c>
      <c r="P124" s="249">
        <v>0</v>
      </c>
      <c r="Q124" s="249">
        <f>ROUND(E124*P124,2)</f>
        <v>0</v>
      </c>
      <c r="R124" s="251" t="s">
        <v>220</v>
      </c>
      <c r="S124" s="251" t="s">
        <v>140</v>
      </c>
      <c r="T124" s="252" t="s">
        <v>140</v>
      </c>
      <c r="U124" s="230">
        <v>0</v>
      </c>
      <c r="V124" s="230">
        <f>ROUND(E124*U124,2)</f>
        <v>0</v>
      </c>
      <c r="W124" s="230"/>
      <c r="X124" s="230" t="s">
        <v>221</v>
      </c>
      <c r="Y124" s="230" t="s">
        <v>129</v>
      </c>
      <c r="Z124" s="210"/>
      <c r="AA124" s="210"/>
      <c r="AB124" s="210"/>
      <c r="AC124" s="210"/>
      <c r="AD124" s="210"/>
      <c r="AE124" s="210"/>
      <c r="AF124" s="210"/>
      <c r="AG124" s="210" t="s">
        <v>222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32" t="s">
        <v>121</v>
      </c>
      <c r="B125" s="233" t="s">
        <v>81</v>
      </c>
      <c r="C125" s="256" t="s">
        <v>82</v>
      </c>
      <c r="D125" s="234"/>
      <c r="E125" s="235"/>
      <c r="F125" s="236"/>
      <c r="G125" s="236">
        <f>SUMIF(AG126:AG127,"&lt;&gt;NOR",G126:G127)</f>
        <v>0</v>
      </c>
      <c r="H125" s="236"/>
      <c r="I125" s="236">
        <f>SUM(I126:I127)</f>
        <v>0</v>
      </c>
      <c r="J125" s="236"/>
      <c r="K125" s="236">
        <f>SUM(K126:K127)</f>
        <v>0</v>
      </c>
      <c r="L125" s="236"/>
      <c r="M125" s="236">
        <f>SUM(M126:M127)</f>
        <v>0</v>
      </c>
      <c r="N125" s="235"/>
      <c r="O125" s="235">
        <f>SUM(O126:O127)</f>
        <v>0</v>
      </c>
      <c r="P125" s="235"/>
      <c r="Q125" s="235">
        <f>SUM(Q126:Q127)</f>
        <v>0</v>
      </c>
      <c r="R125" s="236"/>
      <c r="S125" s="236"/>
      <c r="T125" s="237"/>
      <c r="U125" s="231"/>
      <c r="V125" s="231">
        <f>SUM(V126:V127)</f>
        <v>7.2700000000000005</v>
      </c>
      <c r="W125" s="231"/>
      <c r="X125" s="231"/>
      <c r="Y125" s="231"/>
      <c r="AG125" t="s">
        <v>122</v>
      </c>
    </row>
    <row r="126" spans="1:60" outlineLevel="1" x14ac:dyDescent="0.2">
      <c r="A126" s="246">
        <v>57</v>
      </c>
      <c r="B126" s="247" t="s">
        <v>352</v>
      </c>
      <c r="C126" s="257" t="s">
        <v>353</v>
      </c>
      <c r="D126" s="248" t="s">
        <v>183</v>
      </c>
      <c r="E126" s="249">
        <v>330.64499999999998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49">
        <v>1.0000000000000001E-5</v>
      </c>
      <c r="O126" s="249">
        <f>ROUND(E126*N126,2)</f>
        <v>0</v>
      </c>
      <c r="P126" s="249">
        <v>0</v>
      </c>
      <c r="Q126" s="249">
        <f>ROUND(E126*P126,2)</f>
        <v>0</v>
      </c>
      <c r="R126" s="251"/>
      <c r="S126" s="251" t="s">
        <v>140</v>
      </c>
      <c r="T126" s="252" t="s">
        <v>140</v>
      </c>
      <c r="U126" s="230">
        <v>0.02</v>
      </c>
      <c r="V126" s="230">
        <f>ROUND(E126*U126,2)</f>
        <v>6.61</v>
      </c>
      <c r="W126" s="230"/>
      <c r="X126" s="230" t="s">
        <v>128</v>
      </c>
      <c r="Y126" s="230" t="s">
        <v>129</v>
      </c>
      <c r="Z126" s="210"/>
      <c r="AA126" s="210"/>
      <c r="AB126" s="210"/>
      <c r="AC126" s="210"/>
      <c r="AD126" s="210"/>
      <c r="AE126" s="210"/>
      <c r="AF126" s="210"/>
      <c r="AG126" s="210" t="s">
        <v>130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6">
        <v>58</v>
      </c>
      <c r="B127" s="247" t="s">
        <v>354</v>
      </c>
      <c r="C127" s="257" t="s">
        <v>355</v>
      </c>
      <c r="D127" s="248" t="s">
        <v>183</v>
      </c>
      <c r="E127" s="249">
        <v>330.64499999999998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49">
        <v>0</v>
      </c>
      <c r="O127" s="249">
        <f>ROUND(E127*N127,2)</f>
        <v>0</v>
      </c>
      <c r="P127" s="249">
        <v>0</v>
      </c>
      <c r="Q127" s="249">
        <f>ROUND(E127*P127,2)</f>
        <v>0</v>
      </c>
      <c r="R127" s="251"/>
      <c r="S127" s="251" t="s">
        <v>140</v>
      </c>
      <c r="T127" s="252" t="s">
        <v>140</v>
      </c>
      <c r="U127" s="230">
        <v>2E-3</v>
      </c>
      <c r="V127" s="230">
        <f>ROUND(E127*U127,2)</f>
        <v>0.66</v>
      </c>
      <c r="W127" s="230"/>
      <c r="X127" s="230" t="s">
        <v>128</v>
      </c>
      <c r="Y127" s="230" t="s">
        <v>129</v>
      </c>
      <c r="Z127" s="210"/>
      <c r="AA127" s="210"/>
      <c r="AB127" s="210"/>
      <c r="AC127" s="210"/>
      <c r="AD127" s="210"/>
      <c r="AE127" s="210"/>
      <c r="AF127" s="210"/>
      <c r="AG127" s="210" t="s">
        <v>130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32" t="s">
        <v>121</v>
      </c>
      <c r="B128" s="233" t="s">
        <v>83</v>
      </c>
      <c r="C128" s="256" t="s">
        <v>84</v>
      </c>
      <c r="D128" s="234"/>
      <c r="E128" s="235"/>
      <c r="F128" s="236"/>
      <c r="G128" s="236">
        <f>SUMIF(AG129:AG130,"&lt;&gt;NOR",G129:G130)</f>
        <v>0</v>
      </c>
      <c r="H128" s="236"/>
      <c r="I128" s="236">
        <f>SUM(I129:I130)</f>
        <v>0</v>
      </c>
      <c r="J128" s="236"/>
      <c r="K128" s="236">
        <f>SUM(K129:K130)</f>
        <v>0</v>
      </c>
      <c r="L128" s="236"/>
      <c r="M128" s="236">
        <f>SUM(M129:M130)</f>
        <v>0</v>
      </c>
      <c r="N128" s="235"/>
      <c r="O128" s="235">
        <f>SUM(O129:O130)</f>
        <v>0</v>
      </c>
      <c r="P128" s="235"/>
      <c r="Q128" s="235">
        <f>SUM(Q129:Q130)</f>
        <v>0.08</v>
      </c>
      <c r="R128" s="236"/>
      <c r="S128" s="236"/>
      <c r="T128" s="237"/>
      <c r="U128" s="231"/>
      <c r="V128" s="231">
        <f>SUM(V129:V130)</f>
        <v>0.59</v>
      </c>
      <c r="W128" s="231"/>
      <c r="X128" s="231"/>
      <c r="Y128" s="231"/>
      <c r="AG128" t="s">
        <v>122</v>
      </c>
    </row>
    <row r="129" spans="1:60" outlineLevel="1" x14ac:dyDescent="0.2">
      <c r="A129" s="246">
        <v>59</v>
      </c>
      <c r="B129" s="247" t="s">
        <v>356</v>
      </c>
      <c r="C129" s="257" t="s">
        <v>357</v>
      </c>
      <c r="D129" s="248" t="s">
        <v>303</v>
      </c>
      <c r="E129" s="249">
        <v>1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49">
        <v>0</v>
      </c>
      <c r="O129" s="249">
        <f>ROUND(E129*N129,2)</f>
        <v>0</v>
      </c>
      <c r="P129" s="249">
        <v>8.2000000000000003E-2</v>
      </c>
      <c r="Q129" s="249">
        <f>ROUND(E129*P129,2)</f>
        <v>0.08</v>
      </c>
      <c r="R129" s="251"/>
      <c r="S129" s="251" t="s">
        <v>140</v>
      </c>
      <c r="T129" s="252" t="s">
        <v>140</v>
      </c>
      <c r="U129" s="230">
        <v>0.58799999999999997</v>
      </c>
      <c r="V129" s="230">
        <f>ROUND(E129*U129,2)</f>
        <v>0.59</v>
      </c>
      <c r="W129" s="230"/>
      <c r="X129" s="230" t="s">
        <v>128</v>
      </c>
      <c r="Y129" s="230" t="s">
        <v>129</v>
      </c>
      <c r="Z129" s="210"/>
      <c r="AA129" s="210"/>
      <c r="AB129" s="210"/>
      <c r="AC129" s="210"/>
      <c r="AD129" s="210"/>
      <c r="AE129" s="210"/>
      <c r="AF129" s="210"/>
      <c r="AG129" s="210" t="s">
        <v>130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6">
        <v>60</v>
      </c>
      <c r="B130" s="247" t="s">
        <v>358</v>
      </c>
      <c r="C130" s="257" t="s">
        <v>359</v>
      </c>
      <c r="D130" s="248" t="s">
        <v>360</v>
      </c>
      <c r="E130" s="249">
        <v>3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49">
        <v>0</v>
      </c>
      <c r="O130" s="249">
        <f>ROUND(E130*N130,2)</f>
        <v>0</v>
      </c>
      <c r="P130" s="249">
        <v>0</v>
      </c>
      <c r="Q130" s="249">
        <f>ROUND(E130*P130,2)</f>
        <v>0</v>
      </c>
      <c r="R130" s="251"/>
      <c r="S130" s="251" t="s">
        <v>126</v>
      </c>
      <c r="T130" s="252" t="s">
        <v>127</v>
      </c>
      <c r="U130" s="230">
        <v>0</v>
      </c>
      <c r="V130" s="230">
        <f>ROUND(E130*U130,2)</f>
        <v>0</v>
      </c>
      <c r="W130" s="230"/>
      <c r="X130" s="230" t="s">
        <v>128</v>
      </c>
      <c r="Y130" s="230" t="s">
        <v>129</v>
      </c>
      <c r="Z130" s="210"/>
      <c r="AA130" s="210"/>
      <c r="AB130" s="210"/>
      <c r="AC130" s="210"/>
      <c r="AD130" s="210"/>
      <c r="AE130" s="210"/>
      <c r="AF130" s="210"/>
      <c r="AG130" s="210" t="s">
        <v>130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32" t="s">
        <v>121</v>
      </c>
      <c r="B131" s="233" t="s">
        <v>85</v>
      </c>
      <c r="C131" s="256" t="s">
        <v>86</v>
      </c>
      <c r="D131" s="234"/>
      <c r="E131" s="235"/>
      <c r="F131" s="236"/>
      <c r="G131" s="236">
        <f>SUMIF(AG132:AG132,"&lt;&gt;NOR",G132:G132)</f>
        <v>0</v>
      </c>
      <c r="H131" s="236"/>
      <c r="I131" s="236">
        <f>SUM(I132:I132)</f>
        <v>0</v>
      </c>
      <c r="J131" s="236"/>
      <c r="K131" s="236">
        <f>SUM(K132:K132)</f>
        <v>0</v>
      </c>
      <c r="L131" s="236"/>
      <c r="M131" s="236">
        <f>SUM(M132:M132)</f>
        <v>0</v>
      </c>
      <c r="N131" s="235"/>
      <c r="O131" s="235">
        <f>SUM(O132:O132)</f>
        <v>0</v>
      </c>
      <c r="P131" s="235"/>
      <c r="Q131" s="235">
        <f>SUM(Q132:Q132)</f>
        <v>0</v>
      </c>
      <c r="R131" s="236"/>
      <c r="S131" s="236"/>
      <c r="T131" s="237"/>
      <c r="U131" s="231"/>
      <c r="V131" s="231">
        <f>SUM(V132:V132)</f>
        <v>76.819999999999993</v>
      </c>
      <c r="W131" s="231"/>
      <c r="X131" s="231"/>
      <c r="Y131" s="231"/>
      <c r="AG131" t="s">
        <v>122</v>
      </c>
    </row>
    <row r="132" spans="1:60" outlineLevel="1" x14ac:dyDescent="0.2">
      <c r="A132" s="246">
        <v>61</v>
      </c>
      <c r="B132" s="247" t="s">
        <v>361</v>
      </c>
      <c r="C132" s="257" t="s">
        <v>362</v>
      </c>
      <c r="D132" s="248" t="s">
        <v>219</v>
      </c>
      <c r="E132" s="249">
        <v>196.96275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49">
        <v>0</v>
      </c>
      <c r="O132" s="249">
        <f>ROUND(E132*N132,2)</f>
        <v>0</v>
      </c>
      <c r="P132" s="249">
        <v>0</v>
      </c>
      <c r="Q132" s="249">
        <f>ROUND(E132*P132,2)</f>
        <v>0</v>
      </c>
      <c r="R132" s="251"/>
      <c r="S132" s="251" t="s">
        <v>140</v>
      </c>
      <c r="T132" s="252" t="s">
        <v>140</v>
      </c>
      <c r="U132" s="230">
        <v>0.39</v>
      </c>
      <c r="V132" s="230">
        <f>ROUND(E132*U132,2)</f>
        <v>76.819999999999993</v>
      </c>
      <c r="W132" s="230"/>
      <c r="X132" s="230" t="s">
        <v>363</v>
      </c>
      <c r="Y132" s="230" t="s">
        <v>129</v>
      </c>
      <c r="Z132" s="210"/>
      <c r="AA132" s="210"/>
      <c r="AB132" s="210"/>
      <c r="AC132" s="210"/>
      <c r="AD132" s="210"/>
      <c r="AE132" s="210"/>
      <c r="AF132" s="210"/>
      <c r="AG132" s="210" t="s">
        <v>364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32" t="s">
        <v>121</v>
      </c>
      <c r="B133" s="233" t="s">
        <v>87</v>
      </c>
      <c r="C133" s="256" t="s">
        <v>88</v>
      </c>
      <c r="D133" s="234"/>
      <c r="E133" s="235"/>
      <c r="F133" s="236"/>
      <c r="G133" s="236">
        <f>SUMIF(AG134:AG134,"&lt;&gt;NOR",G134:G134)</f>
        <v>0</v>
      </c>
      <c r="H133" s="236"/>
      <c r="I133" s="236">
        <f>SUM(I134:I134)</f>
        <v>0</v>
      </c>
      <c r="J133" s="236"/>
      <c r="K133" s="236">
        <f>SUM(K134:K134)</f>
        <v>0</v>
      </c>
      <c r="L133" s="236"/>
      <c r="M133" s="236">
        <f>SUM(M134:M134)</f>
        <v>0</v>
      </c>
      <c r="N133" s="235"/>
      <c r="O133" s="235">
        <f>SUM(O134:O134)</f>
        <v>0</v>
      </c>
      <c r="P133" s="235"/>
      <c r="Q133" s="235">
        <f>SUM(Q134:Q134)</f>
        <v>0</v>
      </c>
      <c r="R133" s="236"/>
      <c r="S133" s="236"/>
      <c r="T133" s="237"/>
      <c r="U133" s="231"/>
      <c r="V133" s="231">
        <f>SUM(V134:V134)</f>
        <v>0</v>
      </c>
      <c r="W133" s="231"/>
      <c r="X133" s="231"/>
      <c r="Y133" s="231"/>
      <c r="AG133" t="s">
        <v>122</v>
      </c>
    </row>
    <row r="134" spans="1:60" outlineLevel="1" x14ac:dyDescent="0.2">
      <c r="A134" s="246">
        <v>62</v>
      </c>
      <c r="B134" s="247" t="s">
        <v>365</v>
      </c>
      <c r="C134" s="257" t="s">
        <v>366</v>
      </c>
      <c r="D134" s="248" t="s">
        <v>360</v>
      </c>
      <c r="E134" s="249">
        <v>1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49">
        <v>0</v>
      </c>
      <c r="O134" s="249">
        <f>ROUND(E134*N134,2)</f>
        <v>0</v>
      </c>
      <c r="P134" s="249">
        <v>0</v>
      </c>
      <c r="Q134" s="249">
        <f>ROUND(E134*P134,2)</f>
        <v>0</v>
      </c>
      <c r="R134" s="251"/>
      <c r="S134" s="251" t="s">
        <v>126</v>
      </c>
      <c r="T134" s="252" t="s">
        <v>127</v>
      </c>
      <c r="U134" s="230">
        <v>0</v>
      </c>
      <c r="V134" s="230">
        <f>ROUND(E134*U134,2)</f>
        <v>0</v>
      </c>
      <c r="W134" s="230"/>
      <c r="X134" s="230" t="s">
        <v>128</v>
      </c>
      <c r="Y134" s="230" t="s">
        <v>129</v>
      </c>
      <c r="Z134" s="210"/>
      <c r="AA134" s="210"/>
      <c r="AB134" s="210"/>
      <c r="AC134" s="210"/>
      <c r="AD134" s="210"/>
      <c r="AE134" s="210"/>
      <c r="AF134" s="210"/>
      <c r="AG134" s="210" t="s">
        <v>130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232" t="s">
        <v>121</v>
      </c>
      <c r="B135" s="233" t="s">
        <v>89</v>
      </c>
      <c r="C135" s="256" t="s">
        <v>90</v>
      </c>
      <c r="D135" s="234"/>
      <c r="E135" s="235"/>
      <c r="F135" s="236"/>
      <c r="G135" s="236">
        <f>SUMIF(AG136:AG143,"&lt;&gt;NOR",G136:G143)</f>
        <v>0</v>
      </c>
      <c r="H135" s="236"/>
      <c r="I135" s="236">
        <f>SUM(I136:I143)</f>
        <v>0</v>
      </c>
      <c r="J135" s="236"/>
      <c r="K135" s="236">
        <f>SUM(K136:K143)</f>
        <v>0</v>
      </c>
      <c r="L135" s="236"/>
      <c r="M135" s="236">
        <f>SUM(M136:M143)</f>
        <v>0</v>
      </c>
      <c r="N135" s="235"/>
      <c r="O135" s="235">
        <f>SUM(O136:O143)</f>
        <v>0</v>
      </c>
      <c r="P135" s="235"/>
      <c r="Q135" s="235">
        <f>SUM(Q136:Q143)</f>
        <v>0</v>
      </c>
      <c r="R135" s="236"/>
      <c r="S135" s="236"/>
      <c r="T135" s="237"/>
      <c r="U135" s="231"/>
      <c r="V135" s="231">
        <f>SUM(V136:V143)</f>
        <v>31.590000000000003</v>
      </c>
      <c r="W135" s="231"/>
      <c r="X135" s="231"/>
      <c r="Y135" s="231"/>
      <c r="AG135" t="s">
        <v>122</v>
      </c>
    </row>
    <row r="136" spans="1:60" ht="22.5" outlineLevel="1" x14ac:dyDescent="0.2">
      <c r="A136" s="239">
        <v>63</v>
      </c>
      <c r="B136" s="240" t="s">
        <v>367</v>
      </c>
      <c r="C136" s="258" t="s">
        <v>368</v>
      </c>
      <c r="D136" s="241" t="s">
        <v>219</v>
      </c>
      <c r="E136" s="242">
        <v>16.632000000000001</v>
      </c>
      <c r="F136" s="243"/>
      <c r="G136" s="244">
        <f>ROUND(E136*F136,2)</f>
        <v>0</v>
      </c>
      <c r="H136" s="243"/>
      <c r="I136" s="244">
        <f>ROUND(E136*H136,2)</f>
        <v>0</v>
      </c>
      <c r="J136" s="243"/>
      <c r="K136" s="244">
        <f>ROUND(E136*J136,2)</f>
        <v>0</v>
      </c>
      <c r="L136" s="244">
        <v>21</v>
      </c>
      <c r="M136" s="244">
        <f>G136*(1+L136/100)</f>
        <v>0</v>
      </c>
      <c r="N136" s="242">
        <v>0</v>
      </c>
      <c r="O136" s="242">
        <f>ROUND(E136*N136,2)</f>
        <v>0</v>
      </c>
      <c r="P136" s="242">
        <v>0</v>
      </c>
      <c r="Q136" s="242">
        <f>ROUND(E136*P136,2)</f>
        <v>0</v>
      </c>
      <c r="R136" s="244"/>
      <c r="S136" s="244" t="s">
        <v>140</v>
      </c>
      <c r="T136" s="245" t="s">
        <v>140</v>
      </c>
      <c r="U136" s="230">
        <v>0</v>
      </c>
      <c r="V136" s="230">
        <f>ROUND(E136*U136,2)</f>
        <v>0</v>
      </c>
      <c r="W136" s="230"/>
      <c r="X136" s="230" t="s">
        <v>128</v>
      </c>
      <c r="Y136" s="230" t="s">
        <v>129</v>
      </c>
      <c r="Z136" s="210"/>
      <c r="AA136" s="210"/>
      <c r="AB136" s="210"/>
      <c r="AC136" s="210"/>
      <c r="AD136" s="210"/>
      <c r="AE136" s="210"/>
      <c r="AF136" s="210"/>
      <c r="AG136" s="210" t="s">
        <v>130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27"/>
      <c r="B137" s="228"/>
      <c r="C137" s="270" t="s">
        <v>369</v>
      </c>
      <c r="D137" s="268"/>
      <c r="E137" s="269">
        <v>16.632000000000001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185</v>
      </c>
      <c r="AH137" s="210">
        <v>7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9">
        <v>64</v>
      </c>
      <c r="B138" s="240" t="s">
        <v>370</v>
      </c>
      <c r="C138" s="258" t="s">
        <v>371</v>
      </c>
      <c r="D138" s="241" t="s">
        <v>219</v>
      </c>
      <c r="E138" s="242">
        <v>36.370950000000001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2">
        <v>0</v>
      </c>
      <c r="O138" s="242">
        <f>ROUND(E138*N138,2)</f>
        <v>0</v>
      </c>
      <c r="P138" s="242">
        <v>0</v>
      </c>
      <c r="Q138" s="242">
        <f>ROUND(E138*P138,2)</f>
        <v>0</v>
      </c>
      <c r="R138" s="244"/>
      <c r="S138" s="244" t="s">
        <v>140</v>
      </c>
      <c r="T138" s="245" t="s">
        <v>140</v>
      </c>
      <c r="U138" s="230">
        <v>0</v>
      </c>
      <c r="V138" s="230">
        <f>ROUND(E138*U138,2)</f>
        <v>0</v>
      </c>
      <c r="W138" s="230"/>
      <c r="X138" s="230" t="s">
        <v>128</v>
      </c>
      <c r="Y138" s="230" t="s">
        <v>129</v>
      </c>
      <c r="Z138" s="210"/>
      <c r="AA138" s="210"/>
      <c r="AB138" s="210"/>
      <c r="AC138" s="210"/>
      <c r="AD138" s="210"/>
      <c r="AE138" s="210"/>
      <c r="AF138" s="210"/>
      <c r="AG138" s="210" t="s">
        <v>130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70" t="s">
        <v>372</v>
      </c>
      <c r="D139" s="268"/>
      <c r="E139" s="269">
        <v>36.370950000000001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7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6">
        <v>65</v>
      </c>
      <c r="B140" s="247" t="s">
        <v>373</v>
      </c>
      <c r="C140" s="257" t="s">
        <v>374</v>
      </c>
      <c r="D140" s="248" t="s">
        <v>219</v>
      </c>
      <c r="E140" s="249">
        <v>53.084949999999999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49">
        <v>0</v>
      </c>
      <c r="O140" s="249">
        <f>ROUND(E140*N140,2)</f>
        <v>0</v>
      </c>
      <c r="P140" s="249">
        <v>0</v>
      </c>
      <c r="Q140" s="249">
        <f>ROUND(E140*P140,2)</f>
        <v>0</v>
      </c>
      <c r="R140" s="251"/>
      <c r="S140" s="251" t="s">
        <v>140</v>
      </c>
      <c r="T140" s="252" t="s">
        <v>140</v>
      </c>
      <c r="U140" s="230">
        <v>9.9000000000000005E-2</v>
      </c>
      <c r="V140" s="230">
        <f>ROUND(E140*U140,2)</f>
        <v>5.26</v>
      </c>
      <c r="W140" s="230"/>
      <c r="X140" s="230" t="s">
        <v>375</v>
      </c>
      <c r="Y140" s="230" t="s">
        <v>129</v>
      </c>
      <c r="Z140" s="210"/>
      <c r="AA140" s="210"/>
      <c r="AB140" s="210"/>
      <c r="AC140" s="210"/>
      <c r="AD140" s="210"/>
      <c r="AE140" s="210"/>
      <c r="AF140" s="210"/>
      <c r="AG140" s="210" t="s">
        <v>376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6">
        <v>66</v>
      </c>
      <c r="B141" s="247" t="s">
        <v>377</v>
      </c>
      <c r="C141" s="257" t="s">
        <v>378</v>
      </c>
      <c r="D141" s="248" t="s">
        <v>219</v>
      </c>
      <c r="E141" s="249">
        <v>53.084949999999999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49">
        <v>0</v>
      </c>
      <c r="O141" s="249">
        <f>ROUND(E141*N141,2)</f>
        <v>0</v>
      </c>
      <c r="P141" s="249">
        <v>0</v>
      </c>
      <c r="Q141" s="249">
        <f>ROUND(E141*P141,2)</f>
        <v>0</v>
      </c>
      <c r="R141" s="251"/>
      <c r="S141" s="251" t="s">
        <v>140</v>
      </c>
      <c r="T141" s="252" t="s">
        <v>140</v>
      </c>
      <c r="U141" s="230">
        <v>0.49</v>
      </c>
      <c r="V141" s="230">
        <f>ROUND(E141*U141,2)</f>
        <v>26.01</v>
      </c>
      <c r="W141" s="230"/>
      <c r="X141" s="230" t="s">
        <v>375</v>
      </c>
      <c r="Y141" s="230" t="s">
        <v>129</v>
      </c>
      <c r="Z141" s="210"/>
      <c r="AA141" s="210"/>
      <c r="AB141" s="210"/>
      <c r="AC141" s="210"/>
      <c r="AD141" s="210"/>
      <c r="AE141" s="210"/>
      <c r="AF141" s="210"/>
      <c r="AG141" s="210" t="s">
        <v>376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6">
        <v>67</v>
      </c>
      <c r="B142" s="247" t="s">
        <v>379</v>
      </c>
      <c r="C142" s="257" t="s">
        <v>380</v>
      </c>
      <c r="D142" s="248" t="s">
        <v>219</v>
      </c>
      <c r="E142" s="249">
        <v>796.27425000000005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49">
        <v>0</v>
      </c>
      <c r="O142" s="249">
        <f>ROUND(E142*N142,2)</f>
        <v>0</v>
      </c>
      <c r="P142" s="249">
        <v>0</v>
      </c>
      <c r="Q142" s="249">
        <f>ROUND(E142*P142,2)</f>
        <v>0</v>
      </c>
      <c r="R142" s="251"/>
      <c r="S142" s="251" t="s">
        <v>140</v>
      </c>
      <c r="T142" s="252" t="s">
        <v>140</v>
      </c>
      <c r="U142" s="230">
        <v>0</v>
      </c>
      <c r="V142" s="230">
        <f>ROUND(E142*U142,2)</f>
        <v>0</v>
      </c>
      <c r="W142" s="230"/>
      <c r="X142" s="230" t="s">
        <v>375</v>
      </c>
      <c r="Y142" s="230" t="s">
        <v>129</v>
      </c>
      <c r="Z142" s="210"/>
      <c r="AA142" s="210"/>
      <c r="AB142" s="210"/>
      <c r="AC142" s="210"/>
      <c r="AD142" s="210"/>
      <c r="AE142" s="210"/>
      <c r="AF142" s="210"/>
      <c r="AG142" s="210" t="s">
        <v>376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9">
        <v>68</v>
      </c>
      <c r="B143" s="240" t="s">
        <v>381</v>
      </c>
      <c r="C143" s="258" t="s">
        <v>382</v>
      </c>
      <c r="D143" s="241" t="s">
        <v>219</v>
      </c>
      <c r="E143" s="242">
        <v>53.084949999999999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2">
        <v>0</v>
      </c>
      <c r="O143" s="242">
        <f>ROUND(E143*N143,2)</f>
        <v>0</v>
      </c>
      <c r="P143" s="242">
        <v>0</v>
      </c>
      <c r="Q143" s="242">
        <f>ROUND(E143*P143,2)</f>
        <v>0</v>
      </c>
      <c r="R143" s="244"/>
      <c r="S143" s="244" t="s">
        <v>140</v>
      </c>
      <c r="T143" s="245" t="s">
        <v>140</v>
      </c>
      <c r="U143" s="230">
        <v>6.0000000000000001E-3</v>
      </c>
      <c r="V143" s="230">
        <f>ROUND(E143*U143,2)</f>
        <v>0.32</v>
      </c>
      <c r="W143" s="230"/>
      <c r="X143" s="230" t="s">
        <v>375</v>
      </c>
      <c r="Y143" s="230" t="s">
        <v>129</v>
      </c>
      <c r="Z143" s="210"/>
      <c r="AA143" s="210"/>
      <c r="AB143" s="210"/>
      <c r="AC143" s="210"/>
      <c r="AD143" s="210"/>
      <c r="AE143" s="210"/>
      <c r="AF143" s="210"/>
      <c r="AG143" s="210" t="s">
        <v>376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3"/>
      <c r="B144" s="4"/>
      <c r="C144" s="261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15</v>
      </c>
      <c r="AF144">
        <v>21</v>
      </c>
      <c r="AG144" t="s">
        <v>107</v>
      </c>
    </row>
    <row r="145" spans="1:33" x14ac:dyDescent="0.2">
      <c r="A145" s="213"/>
      <c r="B145" s="214" t="s">
        <v>31</v>
      </c>
      <c r="C145" s="262"/>
      <c r="D145" s="215"/>
      <c r="E145" s="216"/>
      <c r="F145" s="216"/>
      <c r="G145" s="238">
        <f>G8+G13+G36+G65+G69+G90+G125+G128+G131+G133+G135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168</v>
      </c>
    </row>
    <row r="146" spans="1:33" x14ac:dyDescent="0.2">
      <c r="A146" s="3"/>
      <c r="B146" s="4"/>
      <c r="C146" s="26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261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17" t="s">
        <v>169</v>
      </c>
      <c r="B148" s="217"/>
      <c r="C148" s="26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18"/>
      <c r="B149" s="219"/>
      <c r="C149" s="264"/>
      <c r="D149" s="219"/>
      <c r="E149" s="219"/>
      <c r="F149" s="219"/>
      <c r="G149" s="22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170</v>
      </c>
    </row>
    <row r="150" spans="1:33" x14ac:dyDescent="0.2">
      <c r="A150" s="221"/>
      <c r="B150" s="222"/>
      <c r="C150" s="265"/>
      <c r="D150" s="222"/>
      <c r="E150" s="222"/>
      <c r="F150" s="222"/>
      <c r="G150" s="22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21"/>
      <c r="B151" s="222"/>
      <c r="C151" s="265"/>
      <c r="D151" s="222"/>
      <c r="E151" s="222"/>
      <c r="F151" s="222"/>
      <c r="G151" s="22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21"/>
      <c r="B152" s="222"/>
      <c r="C152" s="265"/>
      <c r="D152" s="222"/>
      <c r="E152" s="222"/>
      <c r="F152" s="222"/>
      <c r="G152" s="22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24"/>
      <c r="B153" s="225"/>
      <c r="C153" s="266"/>
      <c r="D153" s="225"/>
      <c r="E153" s="225"/>
      <c r="F153" s="225"/>
      <c r="G153" s="22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3"/>
      <c r="B154" s="4"/>
      <c r="C154" s="261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C155" s="267"/>
      <c r="D155" s="10"/>
      <c r="AG155" t="s">
        <v>180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Gx0EeDVnVuDQk/uII/PL4UCfWLWeqVatQJn4zxdnhwzA/5CLL40zyHxqd0n9gNFSCl+BosB/cJjLsYz2EJsBg==" saltValue="nEeXuEE77pTT2WHPtNaaHA==" spinCount="100000" sheet="1" formatRows="0"/>
  <mergeCells count="6">
    <mergeCell ref="A1:G1"/>
    <mergeCell ref="C2:G2"/>
    <mergeCell ref="C3:G3"/>
    <mergeCell ref="C4:G4"/>
    <mergeCell ref="A148:C148"/>
    <mergeCell ref="A149:G15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SO.00 01 Naklady</vt:lpstr>
      <vt:lpstr>SO.01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'SO.00 01 Naklady'!Názvy_tisku</vt:lpstr>
      <vt:lpstr>'SO.01 01 Pol'!Názvy_tisku</vt:lpstr>
      <vt:lpstr>oadresa</vt:lpstr>
      <vt:lpstr>Stavba!Objednatel</vt:lpstr>
      <vt:lpstr>Stavba!Objekt</vt:lpstr>
      <vt:lpstr>'SO.00 01 Naklady'!Oblast_tisku</vt:lpstr>
      <vt:lpstr>'SO.01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2019-03-19T12:27:02Z</cp:lastPrinted>
  <dcterms:created xsi:type="dcterms:W3CDTF">2009-04-08T07:15:50Z</dcterms:created>
  <dcterms:modified xsi:type="dcterms:W3CDTF">2023-08-25T12:55:16Z</dcterms:modified>
</cp:coreProperties>
</file>