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28680" yWindow="-120" windowWidth="20730" windowHeight="11760" activeTab="3"/>
  </bookViews>
  <sheets>
    <sheet name="Pokyny pro vyplnění" sheetId="11" r:id="rId1"/>
    <sheet name="Stavba" sheetId="1" r:id="rId2"/>
    <sheet name="VzorPolozky" sheetId="10" state="hidden" r:id="rId3"/>
    <sheet name="VRN VNON Naklady" sheetId="12" r:id="rId4"/>
    <sheet name="SO 101 SO 101 Pol" sheetId="13" r:id="rId5"/>
    <sheet name="SO 201 SO 201 Pol" sheetId="14" r:id="rId6"/>
  </sheets>
  <externalReferences>
    <externalReference r:id="rId7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 101 SO 101 Pol'!$1:$7</definedName>
    <definedName name="_xlnm.Print_Titles" localSheetId="5">'SO 201 SO 201 Pol'!$1:$7</definedName>
    <definedName name="_xlnm.Print_Titles" localSheetId="3">'VRN VNON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'SO 101 SO 101 Pol'!$A$1:$Y$267</definedName>
    <definedName name="_xlnm.Print_Area" localSheetId="5">'SO 201 SO 201 Pol'!$A$1:$Y$363</definedName>
    <definedName name="_xlnm.Print_Area" localSheetId="1">Stavba!$A$1:$J$76</definedName>
    <definedName name="_xlnm.Print_Area" localSheetId="3">'VRN VNON Naklady'!$A$1:$Y$61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5" i="1"/>
  <c r="I74"/>
  <c r="I73"/>
  <c r="I72"/>
  <c r="I18" s="1"/>
  <c r="I71"/>
  <c r="I70"/>
  <c r="I69"/>
  <c r="I68"/>
  <c r="I67"/>
  <c r="I66"/>
  <c r="I65"/>
  <c r="I64"/>
  <c r="I63"/>
  <c r="I62"/>
  <c r="I61"/>
  <c r="G46"/>
  <c r="I46" s="1"/>
  <c r="F46"/>
  <c r="G45"/>
  <c r="F45"/>
  <c r="G44"/>
  <c r="I44" s="1"/>
  <c r="F44"/>
  <c r="G43"/>
  <c r="F43"/>
  <c r="G41"/>
  <c r="I41" s="1"/>
  <c r="F41"/>
  <c r="G40"/>
  <c r="F40"/>
  <c r="G39"/>
  <c r="G47" s="1"/>
  <c r="G25" s="1"/>
  <c r="F39"/>
  <c r="G362" i="14"/>
  <c r="BA344"/>
  <c r="BA328"/>
  <c r="BA289"/>
  <c r="BA273"/>
  <c r="BA261"/>
  <c r="BA163"/>
  <c r="BA157"/>
  <c r="BA146"/>
  <c r="BA140"/>
  <c r="BA135"/>
  <c r="BA129"/>
  <c r="BA73"/>
  <c r="BA64"/>
  <c r="BA51"/>
  <c r="BA46"/>
  <c r="BA42"/>
  <c r="BA37"/>
  <c r="BA32"/>
  <c r="G9"/>
  <c r="I9"/>
  <c r="I8" s="1"/>
  <c r="K9"/>
  <c r="M9"/>
  <c r="O9"/>
  <c r="Q9"/>
  <c r="Q8" s="1"/>
  <c r="V9"/>
  <c r="G14"/>
  <c r="M14" s="1"/>
  <c r="I14"/>
  <c r="K14"/>
  <c r="K8" s="1"/>
  <c r="O14"/>
  <c r="O8" s="1"/>
  <c r="Q14"/>
  <c r="V14"/>
  <c r="V8" s="1"/>
  <c r="G19"/>
  <c r="I19"/>
  <c r="K19"/>
  <c r="M19"/>
  <c r="O19"/>
  <c r="Q19"/>
  <c r="V19"/>
  <c r="G23"/>
  <c r="M23" s="1"/>
  <c r="I23"/>
  <c r="K23"/>
  <c r="O23"/>
  <c r="Q23"/>
  <c r="V23"/>
  <c r="G27"/>
  <c r="I27"/>
  <c r="K27"/>
  <c r="M27"/>
  <c r="O27"/>
  <c r="Q27"/>
  <c r="V27"/>
  <c r="G31"/>
  <c r="M31" s="1"/>
  <c r="I31"/>
  <c r="K31"/>
  <c r="O31"/>
  <c r="Q31"/>
  <c r="V31"/>
  <c r="G36"/>
  <c r="I36"/>
  <c r="K36"/>
  <c r="M36"/>
  <c r="O36"/>
  <c r="Q36"/>
  <c r="V36"/>
  <c r="G41"/>
  <c r="M41" s="1"/>
  <c r="I41"/>
  <c r="K41"/>
  <c r="O41"/>
  <c r="Q41"/>
  <c r="V41"/>
  <c r="G45"/>
  <c r="I45"/>
  <c r="K45"/>
  <c r="M45"/>
  <c r="O45"/>
  <c r="Q45"/>
  <c r="V45"/>
  <c r="G50"/>
  <c r="M50" s="1"/>
  <c r="I50"/>
  <c r="K50"/>
  <c r="O50"/>
  <c r="Q50"/>
  <c r="V50"/>
  <c r="G54"/>
  <c r="I54"/>
  <c r="K54"/>
  <c r="M54"/>
  <c r="O54"/>
  <c r="Q54"/>
  <c r="V54"/>
  <c r="G63"/>
  <c r="M63" s="1"/>
  <c r="I63"/>
  <c r="K63"/>
  <c r="O63"/>
  <c r="Q63"/>
  <c r="V63"/>
  <c r="G72"/>
  <c r="I72"/>
  <c r="K72"/>
  <c r="M72"/>
  <c r="O72"/>
  <c r="Q72"/>
  <c r="V72"/>
  <c r="G76"/>
  <c r="M76" s="1"/>
  <c r="I76"/>
  <c r="K76"/>
  <c r="O76"/>
  <c r="Q76"/>
  <c r="V76"/>
  <c r="G80"/>
  <c r="I80"/>
  <c r="K80"/>
  <c r="M80"/>
  <c r="O80"/>
  <c r="Q80"/>
  <c r="V80"/>
  <c r="G84"/>
  <c r="M84" s="1"/>
  <c r="I84"/>
  <c r="K84"/>
  <c r="O84"/>
  <c r="Q84"/>
  <c r="V84"/>
  <c r="G88"/>
  <c r="I88"/>
  <c r="K88"/>
  <c r="M88"/>
  <c r="O88"/>
  <c r="Q88"/>
  <c r="V88"/>
  <c r="G93"/>
  <c r="M93" s="1"/>
  <c r="I93"/>
  <c r="K93"/>
  <c r="O93"/>
  <c r="Q93"/>
  <c r="V93"/>
  <c r="G96"/>
  <c r="I96"/>
  <c r="K96"/>
  <c r="M96"/>
  <c r="O96"/>
  <c r="Q96"/>
  <c r="V96"/>
  <c r="G108"/>
  <c r="M108" s="1"/>
  <c r="I108"/>
  <c r="K108"/>
  <c r="O108"/>
  <c r="Q108"/>
  <c r="V108"/>
  <c r="G113"/>
  <c r="I113"/>
  <c r="K113"/>
  <c r="M113"/>
  <c r="O113"/>
  <c r="Q113"/>
  <c r="V113"/>
  <c r="G120"/>
  <c r="M120" s="1"/>
  <c r="I120"/>
  <c r="K120"/>
  <c r="O120"/>
  <c r="Q120"/>
  <c r="V120"/>
  <c r="G125"/>
  <c r="I125"/>
  <c r="K125"/>
  <c r="M125"/>
  <c r="O125"/>
  <c r="Q125"/>
  <c r="V125"/>
  <c r="G128"/>
  <c r="M128" s="1"/>
  <c r="I128"/>
  <c r="K128"/>
  <c r="O128"/>
  <c r="Q128"/>
  <c r="V128"/>
  <c r="G134"/>
  <c r="I134"/>
  <c r="K134"/>
  <c r="M134"/>
  <c r="O134"/>
  <c r="Q134"/>
  <c r="V134"/>
  <c r="G139"/>
  <c r="M139" s="1"/>
  <c r="I139"/>
  <c r="K139"/>
  <c r="O139"/>
  <c r="Q139"/>
  <c r="V139"/>
  <c r="G145"/>
  <c r="I145"/>
  <c r="K145"/>
  <c r="M145"/>
  <c r="O145"/>
  <c r="Q145"/>
  <c r="V145"/>
  <c r="G152"/>
  <c r="M152" s="1"/>
  <c r="I152"/>
  <c r="K152"/>
  <c r="O152"/>
  <c r="Q152"/>
  <c r="V152"/>
  <c r="G156"/>
  <c r="G155" s="1"/>
  <c r="I156"/>
  <c r="K156"/>
  <c r="K155" s="1"/>
  <c r="O156"/>
  <c r="O155" s="1"/>
  <c r="Q156"/>
  <c r="V156"/>
  <c r="V155" s="1"/>
  <c r="G162"/>
  <c r="I162"/>
  <c r="I155" s="1"/>
  <c r="K162"/>
  <c r="M162"/>
  <c r="O162"/>
  <c r="Q162"/>
  <c r="Q155" s="1"/>
  <c r="V162"/>
  <c r="G167"/>
  <c r="M167" s="1"/>
  <c r="I167"/>
  <c r="K167"/>
  <c r="O167"/>
  <c r="Q167"/>
  <c r="V167"/>
  <c r="G172"/>
  <c r="I172"/>
  <c r="K172"/>
  <c r="M172"/>
  <c r="O172"/>
  <c r="Q172"/>
  <c r="V172"/>
  <c r="G176"/>
  <c r="M176" s="1"/>
  <c r="I176"/>
  <c r="K176"/>
  <c r="O176"/>
  <c r="Q176"/>
  <c r="V176"/>
  <c r="G182"/>
  <c r="I182"/>
  <c r="K182"/>
  <c r="M182"/>
  <c r="O182"/>
  <c r="Q182"/>
  <c r="V182"/>
  <c r="G186"/>
  <c r="M186" s="1"/>
  <c r="I186"/>
  <c r="K186"/>
  <c r="O186"/>
  <c r="Q186"/>
  <c r="V186"/>
  <c r="G192"/>
  <c r="G191" s="1"/>
  <c r="I192"/>
  <c r="K192"/>
  <c r="K191" s="1"/>
  <c r="O192"/>
  <c r="O191" s="1"/>
  <c r="Q192"/>
  <c r="V192"/>
  <c r="V191" s="1"/>
  <c r="G197"/>
  <c r="I197"/>
  <c r="I191" s="1"/>
  <c r="K197"/>
  <c r="M197"/>
  <c r="O197"/>
  <c r="Q197"/>
  <c r="Q191" s="1"/>
  <c r="V197"/>
  <c r="G200"/>
  <c r="M200" s="1"/>
  <c r="I200"/>
  <c r="K200"/>
  <c r="O200"/>
  <c r="Q200"/>
  <c r="V200"/>
  <c r="G203"/>
  <c r="I203"/>
  <c r="K203"/>
  <c r="M203"/>
  <c r="O203"/>
  <c r="Q203"/>
  <c r="V203"/>
  <c r="G209"/>
  <c r="M209" s="1"/>
  <c r="I209"/>
  <c r="K209"/>
  <c r="O209"/>
  <c r="Q209"/>
  <c r="V209"/>
  <c r="G215"/>
  <c r="I215"/>
  <c r="K215"/>
  <c r="M215"/>
  <c r="O215"/>
  <c r="Q215"/>
  <c r="V215"/>
  <c r="G222"/>
  <c r="M222" s="1"/>
  <c r="I222"/>
  <c r="K222"/>
  <c r="O222"/>
  <c r="Q222"/>
  <c r="V222"/>
  <c r="G226"/>
  <c r="I226"/>
  <c r="K226"/>
  <c r="M226"/>
  <c r="O226"/>
  <c r="Q226"/>
  <c r="V226"/>
  <c r="G229"/>
  <c r="M229" s="1"/>
  <c r="I229"/>
  <c r="K229"/>
  <c r="O229"/>
  <c r="Q229"/>
  <c r="V229"/>
  <c r="G234"/>
  <c r="G233" s="1"/>
  <c r="I234"/>
  <c r="I233" s="1"/>
  <c r="K234"/>
  <c r="K233" s="1"/>
  <c r="O234"/>
  <c r="O233" s="1"/>
  <c r="Q234"/>
  <c r="Q233" s="1"/>
  <c r="V234"/>
  <c r="V233" s="1"/>
  <c r="G238"/>
  <c r="I238"/>
  <c r="K238"/>
  <c r="M238"/>
  <c r="O238"/>
  <c r="Q238"/>
  <c r="V238"/>
  <c r="G241"/>
  <c r="M241" s="1"/>
  <c r="I241"/>
  <c r="K241"/>
  <c r="O241"/>
  <c r="Q241"/>
  <c r="V241"/>
  <c r="G245"/>
  <c r="I245"/>
  <c r="K245"/>
  <c r="M245"/>
  <c r="O245"/>
  <c r="Q245"/>
  <c r="V245"/>
  <c r="G249"/>
  <c r="I249"/>
  <c r="K249"/>
  <c r="M249"/>
  <c r="O249"/>
  <c r="Q249"/>
  <c r="V249"/>
  <c r="G252"/>
  <c r="I252"/>
  <c r="K252"/>
  <c r="M252"/>
  <c r="O252"/>
  <c r="Q252"/>
  <c r="V252"/>
  <c r="G256"/>
  <c r="I256"/>
  <c r="K256"/>
  <c r="M256"/>
  <c r="O256"/>
  <c r="Q256"/>
  <c r="V256"/>
  <c r="G260"/>
  <c r="I260"/>
  <c r="K260"/>
  <c r="M260"/>
  <c r="O260"/>
  <c r="Q260"/>
  <c r="V260"/>
  <c r="G265"/>
  <c r="I265"/>
  <c r="K265"/>
  <c r="M265"/>
  <c r="O265"/>
  <c r="Q265"/>
  <c r="V265"/>
  <c r="G272"/>
  <c r="I272"/>
  <c r="I271" s="1"/>
  <c r="K272"/>
  <c r="M272"/>
  <c r="O272"/>
  <c r="Q272"/>
  <c r="Q271" s="1"/>
  <c r="V272"/>
  <c r="G278"/>
  <c r="G271" s="1"/>
  <c r="I278"/>
  <c r="K278"/>
  <c r="K271" s="1"/>
  <c r="O278"/>
  <c r="O271" s="1"/>
  <c r="Q278"/>
  <c r="V278"/>
  <c r="V271" s="1"/>
  <c r="G282"/>
  <c r="G281" s="1"/>
  <c r="I282"/>
  <c r="K282"/>
  <c r="K281" s="1"/>
  <c r="O282"/>
  <c r="O281" s="1"/>
  <c r="Q282"/>
  <c r="V282"/>
  <c r="V281" s="1"/>
  <c r="G288"/>
  <c r="I288"/>
  <c r="I281" s="1"/>
  <c r="K288"/>
  <c r="M288"/>
  <c r="O288"/>
  <c r="Q288"/>
  <c r="Q281" s="1"/>
  <c r="V288"/>
  <c r="G293"/>
  <c r="M293" s="1"/>
  <c r="I293"/>
  <c r="K293"/>
  <c r="O293"/>
  <c r="Q293"/>
  <c r="V293"/>
  <c r="G298"/>
  <c r="G297" s="1"/>
  <c r="I298"/>
  <c r="I297" s="1"/>
  <c r="K298"/>
  <c r="K297" s="1"/>
  <c r="M298"/>
  <c r="M297" s="1"/>
  <c r="O298"/>
  <c r="O297" s="1"/>
  <c r="Q298"/>
  <c r="Q297" s="1"/>
  <c r="V298"/>
  <c r="V297" s="1"/>
  <c r="G303"/>
  <c r="I303"/>
  <c r="K303"/>
  <c r="M303"/>
  <c r="O303"/>
  <c r="Q303"/>
  <c r="V303"/>
  <c r="G307"/>
  <c r="I307"/>
  <c r="K307"/>
  <c r="M307"/>
  <c r="O307"/>
  <c r="Q307"/>
  <c r="V307"/>
  <c r="G311"/>
  <c r="K311"/>
  <c r="O311"/>
  <c r="V311"/>
  <c r="G312"/>
  <c r="I312"/>
  <c r="I311" s="1"/>
  <c r="K312"/>
  <c r="M312"/>
  <c r="M311" s="1"/>
  <c r="O312"/>
  <c r="Q312"/>
  <c r="Q311" s="1"/>
  <c r="V312"/>
  <c r="G317"/>
  <c r="I317"/>
  <c r="I316" s="1"/>
  <c r="K317"/>
  <c r="M317"/>
  <c r="O317"/>
  <c r="Q317"/>
  <c r="Q316" s="1"/>
  <c r="V317"/>
  <c r="G322"/>
  <c r="M322" s="1"/>
  <c r="I322"/>
  <c r="K322"/>
  <c r="K316" s="1"/>
  <c r="O322"/>
  <c r="O316" s="1"/>
  <c r="Q322"/>
  <c r="V322"/>
  <c r="V316" s="1"/>
  <c r="G327"/>
  <c r="I327"/>
  <c r="K327"/>
  <c r="M327"/>
  <c r="O327"/>
  <c r="Q327"/>
  <c r="V327"/>
  <c r="G332"/>
  <c r="M332" s="1"/>
  <c r="I332"/>
  <c r="K332"/>
  <c r="O332"/>
  <c r="Q332"/>
  <c r="V332"/>
  <c r="G336"/>
  <c r="I336"/>
  <c r="K336"/>
  <c r="M336"/>
  <c r="O336"/>
  <c r="Q336"/>
  <c r="V336"/>
  <c r="G341"/>
  <c r="I341"/>
  <c r="I340" s="1"/>
  <c r="K341"/>
  <c r="M341"/>
  <c r="O341"/>
  <c r="Q341"/>
  <c r="Q340" s="1"/>
  <c r="V341"/>
  <c r="G343"/>
  <c r="M343" s="1"/>
  <c r="I343"/>
  <c r="K343"/>
  <c r="K340" s="1"/>
  <c r="O343"/>
  <c r="O340" s="1"/>
  <c r="Q343"/>
  <c r="V343"/>
  <c r="V340" s="1"/>
  <c r="I346"/>
  <c r="Q346"/>
  <c r="G347"/>
  <c r="G346" s="1"/>
  <c r="I347"/>
  <c r="K347"/>
  <c r="K346" s="1"/>
  <c r="O347"/>
  <c r="O346" s="1"/>
  <c r="Q347"/>
  <c r="V347"/>
  <c r="V346" s="1"/>
  <c r="G353"/>
  <c r="G352" s="1"/>
  <c r="I353"/>
  <c r="K353"/>
  <c r="K352" s="1"/>
  <c r="O353"/>
  <c r="O352" s="1"/>
  <c r="Q353"/>
  <c r="V353"/>
  <c r="V352" s="1"/>
  <c r="G356"/>
  <c r="I356"/>
  <c r="I352" s="1"/>
  <c r="K356"/>
  <c r="M356"/>
  <c r="O356"/>
  <c r="Q356"/>
  <c r="Q352" s="1"/>
  <c r="V356"/>
  <c r="G358"/>
  <c r="M358" s="1"/>
  <c r="I358"/>
  <c r="K358"/>
  <c r="O358"/>
  <c r="Q358"/>
  <c r="V358"/>
  <c r="AE362"/>
  <c r="AF362"/>
  <c r="G266" i="13"/>
  <c r="BA205"/>
  <c r="BA200"/>
  <c r="BA107"/>
  <c r="BA101"/>
  <c r="BA93"/>
  <c r="BA88"/>
  <c r="BA83"/>
  <c r="BA50"/>
  <c r="BA44"/>
  <c r="BA40"/>
  <c r="BA35"/>
  <c r="BA30"/>
  <c r="G9"/>
  <c r="I9"/>
  <c r="I8" s="1"/>
  <c r="K9"/>
  <c r="M9"/>
  <c r="O9"/>
  <c r="Q9"/>
  <c r="Q8" s="1"/>
  <c r="V9"/>
  <c r="G16"/>
  <c r="M16" s="1"/>
  <c r="I16"/>
  <c r="K16"/>
  <c r="K8" s="1"/>
  <c r="O16"/>
  <c r="O8" s="1"/>
  <c r="Q16"/>
  <c r="V16"/>
  <c r="V8" s="1"/>
  <c r="G21"/>
  <c r="I21"/>
  <c r="K21"/>
  <c r="M21"/>
  <c r="O21"/>
  <c r="Q21"/>
  <c r="V21"/>
  <c r="G25"/>
  <c r="M25" s="1"/>
  <c r="I25"/>
  <c r="K25"/>
  <c r="O25"/>
  <c r="Q25"/>
  <c r="V25"/>
  <c r="G29"/>
  <c r="I29"/>
  <c r="K29"/>
  <c r="M29"/>
  <c r="O29"/>
  <c r="Q29"/>
  <c r="V29"/>
  <c r="G34"/>
  <c r="M34" s="1"/>
  <c r="I34"/>
  <c r="K34"/>
  <c r="O34"/>
  <c r="Q34"/>
  <c r="V34"/>
  <c r="G39"/>
  <c r="I39"/>
  <c r="K39"/>
  <c r="M39"/>
  <c r="O39"/>
  <c r="Q39"/>
  <c r="V39"/>
  <c r="G43"/>
  <c r="M43" s="1"/>
  <c r="I43"/>
  <c r="K43"/>
  <c r="O43"/>
  <c r="Q43"/>
  <c r="V43"/>
  <c r="G49"/>
  <c r="I49"/>
  <c r="K49"/>
  <c r="M49"/>
  <c r="O49"/>
  <c r="Q49"/>
  <c r="V49"/>
  <c r="G53"/>
  <c r="M53" s="1"/>
  <c r="I53"/>
  <c r="K53"/>
  <c r="O53"/>
  <c r="Q53"/>
  <c r="V53"/>
  <c r="G64"/>
  <c r="I64"/>
  <c r="K64"/>
  <c r="M64"/>
  <c r="O64"/>
  <c r="Q64"/>
  <c r="V64"/>
  <c r="G70"/>
  <c r="M70" s="1"/>
  <c r="I70"/>
  <c r="K70"/>
  <c r="O70"/>
  <c r="Q70"/>
  <c r="V70"/>
  <c r="G75"/>
  <c r="I75"/>
  <c r="K75"/>
  <c r="M75"/>
  <c r="O75"/>
  <c r="Q75"/>
  <c r="V75"/>
  <c r="G78"/>
  <c r="M78" s="1"/>
  <c r="I78"/>
  <c r="K78"/>
  <c r="O78"/>
  <c r="Q78"/>
  <c r="V78"/>
  <c r="G82"/>
  <c r="I82"/>
  <c r="K82"/>
  <c r="M82"/>
  <c r="O82"/>
  <c r="Q82"/>
  <c r="V82"/>
  <c r="G87"/>
  <c r="M87" s="1"/>
  <c r="I87"/>
  <c r="K87"/>
  <c r="O87"/>
  <c r="Q87"/>
  <c r="V87"/>
  <c r="G92"/>
  <c r="I92"/>
  <c r="K92"/>
  <c r="M92"/>
  <c r="O92"/>
  <c r="Q92"/>
  <c r="V92"/>
  <c r="G100"/>
  <c r="I100"/>
  <c r="I99" s="1"/>
  <c r="K100"/>
  <c r="M100"/>
  <c r="O100"/>
  <c r="Q100"/>
  <c r="Q99" s="1"/>
  <c r="V100"/>
  <c r="G106"/>
  <c r="M106" s="1"/>
  <c r="I106"/>
  <c r="K106"/>
  <c r="K99" s="1"/>
  <c r="O106"/>
  <c r="O99" s="1"/>
  <c r="Q106"/>
  <c r="V106"/>
  <c r="V99" s="1"/>
  <c r="G111"/>
  <c r="I111"/>
  <c r="K111"/>
  <c r="M111"/>
  <c r="O111"/>
  <c r="Q111"/>
  <c r="V111"/>
  <c r="G116"/>
  <c r="M116" s="1"/>
  <c r="I116"/>
  <c r="K116"/>
  <c r="O116"/>
  <c r="Q116"/>
  <c r="V116"/>
  <c r="G120"/>
  <c r="I120"/>
  <c r="K120"/>
  <c r="M120"/>
  <c r="O120"/>
  <c r="Q120"/>
  <c r="V120"/>
  <c r="G126"/>
  <c r="M126" s="1"/>
  <c r="I126"/>
  <c r="K126"/>
  <c r="O126"/>
  <c r="Q126"/>
  <c r="V126"/>
  <c r="G130"/>
  <c r="I130"/>
  <c r="K130"/>
  <c r="M130"/>
  <c r="O130"/>
  <c r="Q130"/>
  <c r="V130"/>
  <c r="G136"/>
  <c r="I136"/>
  <c r="I135" s="1"/>
  <c r="K136"/>
  <c r="M136"/>
  <c r="O136"/>
  <c r="Q136"/>
  <c r="Q135" s="1"/>
  <c r="V136"/>
  <c r="G140"/>
  <c r="M140" s="1"/>
  <c r="I140"/>
  <c r="K140"/>
  <c r="K135" s="1"/>
  <c r="O140"/>
  <c r="O135" s="1"/>
  <c r="Q140"/>
  <c r="V140"/>
  <c r="V135" s="1"/>
  <c r="G144"/>
  <c r="I144"/>
  <c r="K144"/>
  <c r="M144"/>
  <c r="O144"/>
  <c r="Q144"/>
  <c r="V144"/>
  <c r="G149"/>
  <c r="M149" s="1"/>
  <c r="I149"/>
  <c r="K149"/>
  <c r="O149"/>
  <c r="Q149"/>
  <c r="V149"/>
  <c r="G153"/>
  <c r="I153"/>
  <c r="K153"/>
  <c r="M153"/>
  <c r="O153"/>
  <c r="Q153"/>
  <c r="V153"/>
  <c r="G157"/>
  <c r="M157" s="1"/>
  <c r="I157"/>
  <c r="K157"/>
  <c r="O157"/>
  <c r="Q157"/>
  <c r="V157"/>
  <c r="G161"/>
  <c r="G160" s="1"/>
  <c r="I161"/>
  <c r="K161"/>
  <c r="K160" s="1"/>
  <c r="O161"/>
  <c r="O160" s="1"/>
  <c r="Q161"/>
  <c r="V161"/>
  <c r="V160" s="1"/>
  <c r="G166"/>
  <c r="I166"/>
  <c r="I160" s="1"/>
  <c r="K166"/>
  <c r="M166"/>
  <c r="O166"/>
  <c r="Q166"/>
  <c r="Q160" s="1"/>
  <c r="V166"/>
  <c r="G169"/>
  <c r="M169" s="1"/>
  <c r="I169"/>
  <c r="K169"/>
  <c r="O169"/>
  <c r="Q169"/>
  <c r="V169"/>
  <c r="G173"/>
  <c r="I173"/>
  <c r="K173"/>
  <c r="M173"/>
  <c r="O173"/>
  <c r="Q173"/>
  <c r="V173"/>
  <c r="G177"/>
  <c r="M177" s="1"/>
  <c r="I177"/>
  <c r="K177"/>
  <c r="O177"/>
  <c r="Q177"/>
  <c r="V177"/>
  <c r="G180"/>
  <c r="I180"/>
  <c r="K180"/>
  <c r="M180"/>
  <c r="O180"/>
  <c r="Q180"/>
  <c r="V180"/>
  <c r="G185"/>
  <c r="M185" s="1"/>
  <c r="I185"/>
  <c r="K185"/>
  <c r="O185"/>
  <c r="Q185"/>
  <c r="V185"/>
  <c r="G189"/>
  <c r="I189"/>
  <c r="K189"/>
  <c r="M189"/>
  <c r="O189"/>
  <c r="Q189"/>
  <c r="V189"/>
  <c r="G193"/>
  <c r="M193" s="1"/>
  <c r="I193"/>
  <c r="K193"/>
  <c r="O193"/>
  <c r="Q193"/>
  <c r="V193"/>
  <c r="G199"/>
  <c r="I199"/>
  <c r="K199"/>
  <c r="M199"/>
  <c r="O199"/>
  <c r="Q199"/>
  <c r="V199"/>
  <c r="G204"/>
  <c r="M204" s="1"/>
  <c r="I204"/>
  <c r="K204"/>
  <c r="O204"/>
  <c r="Q204"/>
  <c r="V204"/>
  <c r="I209"/>
  <c r="Q209"/>
  <c r="G210"/>
  <c r="G209" s="1"/>
  <c r="I210"/>
  <c r="K210"/>
  <c r="K209" s="1"/>
  <c r="O210"/>
  <c r="O209" s="1"/>
  <c r="Q210"/>
  <c r="V210"/>
  <c r="V209" s="1"/>
  <c r="G216"/>
  <c r="G215" s="1"/>
  <c r="I216"/>
  <c r="K216"/>
  <c r="K215" s="1"/>
  <c r="O216"/>
  <c r="O215" s="1"/>
  <c r="Q216"/>
  <c r="V216"/>
  <c r="V215" s="1"/>
  <c r="G221"/>
  <c r="I221"/>
  <c r="I215" s="1"/>
  <c r="K221"/>
  <c r="M221"/>
  <c r="O221"/>
  <c r="Q221"/>
  <c r="Q215" s="1"/>
  <c r="V221"/>
  <c r="G226"/>
  <c r="M226" s="1"/>
  <c r="I226"/>
  <c r="K226"/>
  <c r="O226"/>
  <c r="Q226"/>
  <c r="V226"/>
  <c r="G231"/>
  <c r="I231"/>
  <c r="K231"/>
  <c r="M231"/>
  <c r="O231"/>
  <c r="Q231"/>
  <c r="V231"/>
  <c r="G234"/>
  <c r="M234" s="1"/>
  <c r="I234"/>
  <c r="K234"/>
  <c r="O234"/>
  <c r="Q234"/>
  <c r="V234"/>
  <c r="I238"/>
  <c r="Q238"/>
  <c r="G239"/>
  <c r="G238" s="1"/>
  <c r="I239"/>
  <c r="K239"/>
  <c r="K238" s="1"/>
  <c r="O239"/>
  <c r="O238" s="1"/>
  <c r="Q239"/>
  <c r="V239"/>
  <c r="V238" s="1"/>
  <c r="I244"/>
  <c r="Q244"/>
  <c r="G245"/>
  <c r="G244" s="1"/>
  <c r="I245"/>
  <c r="K245"/>
  <c r="K244" s="1"/>
  <c r="O245"/>
  <c r="O244" s="1"/>
  <c r="Q245"/>
  <c r="V245"/>
  <c r="V244" s="1"/>
  <c r="G249"/>
  <c r="G248" s="1"/>
  <c r="I249"/>
  <c r="K249"/>
  <c r="K248" s="1"/>
  <c r="O249"/>
  <c r="O248" s="1"/>
  <c r="Q249"/>
  <c r="V249"/>
  <c r="V248" s="1"/>
  <c r="G253"/>
  <c r="I253"/>
  <c r="I248" s="1"/>
  <c r="K253"/>
  <c r="M253"/>
  <c r="O253"/>
  <c r="Q253"/>
  <c r="Q248" s="1"/>
  <c r="V253"/>
  <c r="G256"/>
  <c r="G257"/>
  <c r="I257"/>
  <c r="I256" s="1"/>
  <c r="K257"/>
  <c r="M257"/>
  <c r="O257"/>
  <c r="Q257"/>
  <c r="Q256" s="1"/>
  <c r="V257"/>
  <c r="G260"/>
  <c r="M260" s="1"/>
  <c r="I260"/>
  <c r="K260"/>
  <c r="K256" s="1"/>
  <c r="O260"/>
  <c r="O256" s="1"/>
  <c r="Q260"/>
  <c r="V260"/>
  <c r="V256" s="1"/>
  <c r="G262"/>
  <c r="I262"/>
  <c r="K262"/>
  <c r="M262"/>
  <c r="O262"/>
  <c r="Q262"/>
  <c r="V262"/>
  <c r="AE266"/>
  <c r="G60" i="12"/>
  <c r="BA57"/>
  <c r="BA44"/>
  <c r="BA41"/>
  <c r="BA38"/>
  <c r="BA35"/>
  <c r="BA32"/>
  <c r="BA28"/>
  <c r="BA24"/>
  <c r="BA21"/>
  <c r="BA18"/>
  <c r="BA15"/>
  <c r="BA13"/>
  <c r="BA10"/>
  <c r="G9"/>
  <c r="I9"/>
  <c r="I8" s="1"/>
  <c r="K9"/>
  <c r="M9"/>
  <c r="O9"/>
  <c r="Q9"/>
  <c r="Q8" s="1"/>
  <c r="V9"/>
  <c r="G12"/>
  <c r="G8" s="1"/>
  <c r="I12"/>
  <c r="K12"/>
  <c r="K8" s="1"/>
  <c r="O12"/>
  <c r="O8" s="1"/>
  <c r="Q12"/>
  <c r="V12"/>
  <c r="V8" s="1"/>
  <c r="G17"/>
  <c r="I17"/>
  <c r="K17"/>
  <c r="M17"/>
  <c r="O17"/>
  <c r="Q17"/>
  <c r="V17"/>
  <c r="G20"/>
  <c r="M20" s="1"/>
  <c r="I20"/>
  <c r="K20"/>
  <c r="O20"/>
  <c r="Q20"/>
  <c r="V20"/>
  <c r="G23"/>
  <c r="I23"/>
  <c r="K23"/>
  <c r="M23"/>
  <c r="O23"/>
  <c r="Q23"/>
  <c r="V23"/>
  <c r="G27"/>
  <c r="I27"/>
  <c r="I26" s="1"/>
  <c r="K27"/>
  <c r="M27"/>
  <c r="O27"/>
  <c r="Q27"/>
  <c r="Q26" s="1"/>
  <c r="V27"/>
  <c r="G31"/>
  <c r="G26" s="1"/>
  <c r="I31"/>
  <c r="K31"/>
  <c r="K26" s="1"/>
  <c r="O31"/>
  <c r="O26" s="1"/>
  <c r="Q31"/>
  <c r="V31"/>
  <c r="V26" s="1"/>
  <c r="G34"/>
  <c r="I34"/>
  <c r="K34"/>
  <c r="M34"/>
  <c r="O34"/>
  <c r="Q34"/>
  <c r="V34"/>
  <c r="G37"/>
  <c r="M37" s="1"/>
  <c r="I37"/>
  <c r="K37"/>
  <c r="O37"/>
  <c r="Q37"/>
  <c r="V37"/>
  <c r="G40"/>
  <c r="I40"/>
  <c r="K40"/>
  <c r="M40"/>
  <c r="O40"/>
  <c r="Q40"/>
  <c r="V40"/>
  <c r="G43"/>
  <c r="M43" s="1"/>
  <c r="I43"/>
  <c r="K43"/>
  <c r="O43"/>
  <c r="Q43"/>
  <c r="V43"/>
  <c r="G46"/>
  <c r="I46"/>
  <c r="K46"/>
  <c r="M46"/>
  <c r="O46"/>
  <c r="Q46"/>
  <c r="V46"/>
  <c r="G49"/>
  <c r="M49" s="1"/>
  <c r="I49"/>
  <c r="K49"/>
  <c r="O49"/>
  <c r="Q49"/>
  <c r="V49"/>
  <c r="G53"/>
  <c r="I53"/>
  <c r="K53"/>
  <c r="M53"/>
  <c r="O53"/>
  <c r="Q53"/>
  <c r="V53"/>
  <c r="G56"/>
  <c r="M56" s="1"/>
  <c r="I56"/>
  <c r="K56"/>
  <c r="O56"/>
  <c r="Q56"/>
  <c r="V56"/>
  <c r="AE60"/>
  <c r="AF60"/>
  <c r="I20" i="1"/>
  <c r="I19"/>
  <c r="I17"/>
  <c r="F47"/>
  <c r="G23" s="1"/>
  <c r="H47"/>
  <c r="I45"/>
  <c r="I16" l="1"/>
  <c r="I21" s="1"/>
  <c r="I76"/>
  <c r="J75" s="1"/>
  <c r="I43"/>
  <c r="I40"/>
  <c r="I39"/>
  <c r="I47" s="1"/>
  <c r="J45" s="1"/>
  <c r="A27"/>
  <c r="M340" i="14"/>
  <c r="M316"/>
  <c r="M8"/>
  <c r="G340"/>
  <c r="G316"/>
  <c r="M282"/>
  <c r="M281" s="1"/>
  <c r="M278"/>
  <c r="M271" s="1"/>
  <c r="G8"/>
  <c r="M353"/>
  <c r="M352" s="1"/>
  <c r="M347"/>
  <c r="M346" s="1"/>
  <c r="M234"/>
  <c r="M233" s="1"/>
  <c r="M192"/>
  <c r="M191" s="1"/>
  <c r="M156"/>
  <c r="M155" s="1"/>
  <c r="M256" i="13"/>
  <c r="M135"/>
  <c r="M99"/>
  <c r="M8"/>
  <c r="G135"/>
  <c r="G99"/>
  <c r="G8"/>
  <c r="AF266"/>
  <c r="M249"/>
  <c r="M248" s="1"/>
  <c r="M245"/>
  <c r="M244" s="1"/>
  <c r="M239"/>
  <c r="M238" s="1"/>
  <c r="M216"/>
  <c r="M215" s="1"/>
  <c r="M210"/>
  <c r="M209" s="1"/>
  <c r="M161"/>
  <c r="M160" s="1"/>
  <c r="M8" i="12"/>
  <c r="M31"/>
  <c r="M26" s="1"/>
  <c r="M12"/>
  <c r="J28" i="1"/>
  <c r="J26"/>
  <c r="G38"/>
  <c r="F38"/>
  <c r="J23"/>
  <c r="J24"/>
  <c r="J25"/>
  <c r="J27"/>
  <c r="E24"/>
  <c r="G24"/>
  <c r="E26"/>
  <c r="G26"/>
  <c r="J68" l="1"/>
  <c r="J64"/>
  <c r="J72"/>
  <c r="J62"/>
  <c r="J66"/>
  <c r="J70"/>
  <c r="J74"/>
  <c r="J61"/>
  <c r="J63"/>
  <c r="J65"/>
  <c r="J67"/>
  <c r="J69"/>
  <c r="J71"/>
  <c r="J73"/>
  <c r="J39"/>
  <c r="J47" s="1"/>
  <c r="J41"/>
  <c r="J44"/>
  <c r="J46"/>
  <c r="J40"/>
  <c r="J43"/>
  <c r="A28"/>
  <c r="G28"/>
  <c r="G27" s="1"/>
  <c r="G29" s="1"/>
  <c r="J76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Uzivatel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Uzivatel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Uzivatel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<sst xmlns="http://schemas.openxmlformats.org/spreadsheetml/2006/main" count="2473" uniqueCount="593">
  <si>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</si>
  <si>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</si>
  <si>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</si>
  <si>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</si>
  <si>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</si>
  <si>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</si>
  <si>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</si>
  <si>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</si>
  <si>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</si>
  <si>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</si>
  <si>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</si>
  <si>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</si>
  <si>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</si>
  <si>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</si>
  <si>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</si>
  <si>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</si>
  <si>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</si>
  <si>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</si>
  <si>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</si>
  <si>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</si>
  <si>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</si>
  <si>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</si>
  <si>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</si>
  <si>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</si>
  <si>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</si>
  <si>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</si>
  <si>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</si>
  <si>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</si>
  <si>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</si>
  <si>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</si>
  <si>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</si>
  <si>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</si>
  <si>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</si>
  <si>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</si>
  <si>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</si>
  <si>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</si>
  <si>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</si>
  <si>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</si>
  <si>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</si>
  <si>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</si>
  <si>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</si>
  <si>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</si>
  <si>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</si>
  <si>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ZV24-0301</t>
  </si>
  <si>
    <t>MÍSTNÍ KOMUNIKACE NA UL. U MLÝNA – DOLNÍ KONEC, NOVÝ JIČÍN</t>
  </si>
  <si>
    <t>Stavba</t>
  </si>
  <si>
    <t>Ostatní a vedlejší náklady</t>
  </si>
  <si>
    <t>VNON</t>
  </si>
  <si>
    <t>Vedlejší a ostatní náklady</t>
  </si>
  <si>
    <t>Stavební objekt</t>
  </si>
  <si>
    <t>SO 101</t>
  </si>
  <si>
    <t xml:space="preserve">OPRAVA MÍSTNÍ KOMUNIKACE </t>
  </si>
  <si>
    <t>SO 201</t>
  </si>
  <si>
    <t>OPĚRNÁ ZEĎ</t>
  </si>
  <si>
    <t>Celkem za stavbu</t>
  </si>
  <si>
    <t>CZK</t>
  </si>
  <si>
    <t>#POPS</t>
  </si>
  <si>
    <t>Popis stavby: ZV24-0301 - MÍSTNÍ KOMUNIKACE NA UL. U MLÝNA – DOLNÍ KONEC, NOVÝ JIČÍN</t>
  </si>
  <si>
    <t>#POPO</t>
  </si>
  <si>
    <t xml:space="preserve">Popis objektu: SO 101 - OPRAVA MÍSTNÍ KOMUNIKACE </t>
  </si>
  <si>
    <t>#POPR</t>
  </si>
  <si>
    <t xml:space="preserve">Popis rozpočtu: SO 101 - OPRAVA MÍSTNÍ KOMUNIKACE </t>
  </si>
  <si>
    <t>Popis objektu: SO 201 - OPĚRNÁ ZEĎ</t>
  </si>
  <si>
    <t>Popis rozpočtu: SO 201 - OPĚRNÁ ZEĎ</t>
  </si>
  <si>
    <t>Popis objektu: VRN - Vedlejší a ostatní náklady</t>
  </si>
  <si>
    <t>Popis rozpočtu: VNON - Vedlejší a ostatní náklady</t>
  </si>
  <si>
    <t>Rekapitulace dílů</t>
  </si>
  <si>
    <t>Typ dílu</t>
  </si>
  <si>
    <t>1</t>
  </si>
  <si>
    <t>Zemní práce</t>
  </si>
  <si>
    <t>21</t>
  </si>
  <si>
    <t>Úprava podloží a základ.spáry</t>
  </si>
  <si>
    <t>3</t>
  </si>
  <si>
    <t>Svislé a kompletní konstrukce</t>
  </si>
  <si>
    <t>5</t>
  </si>
  <si>
    <t>Komunikace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</si>
  <si>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</si>
  <si>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</si>
  <si>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</si>
  <si>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</si>
  <si>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</si>
  <si>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</si>
  <si>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</si>
  <si>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</si>
  <si>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</si>
  <si>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</si>
  <si>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</si>
  <si>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</si>
  <si>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</si>
  <si>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</si>
  <si>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</si>
  <si>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</si>
  <si>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</si>
  <si>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</si>
  <si>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</si>
  <si>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</si>
  <si>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</si>
  <si>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</si>
  <si>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</si>
  <si>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</si>
  <si>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VRN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</si>
  <si>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</si>
  <si>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</si>
  <si>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</si>
  <si>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</si>
  <si>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</si>
  <si>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</si>
  <si>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</si>
  <si>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</si>
  <si>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</si>
  <si>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</si>
  <si>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</si>
  <si>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</si>
  <si>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</si>
  <si>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</si>
  <si>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</si>
  <si>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</si>
  <si>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</si>
  <si>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</si>
  <si>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</si>
  <si>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</si>
  <si>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</si>
  <si>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</si>
  <si>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</si>
  <si>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</si>
  <si>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</si>
  <si>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</si>
  <si>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</si>
  <si>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005111010R</t>
  </si>
  <si>
    <t>Zaměření před výstavbou (sítí, pozemku...)</t>
  </si>
  <si>
    <t>Soubor</t>
  </si>
  <si>
    <t>RTS 24/ I</t>
  </si>
  <si>
    <t>Indiv</t>
  </si>
  <si>
    <t>Běžná</t>
  </si>
  <si>
    <t>POL99_8</t>
  </si>
  <si>
    <t>Zaměření před výstavbou: přenesení poloh sítí, hranic pozemku apod. z mapy do terénu, označení a stabilizace lomových bodů, zaměření stávajícího objektu před rekonstrukcí. Zaměření a vytýčení stáv.inž.sítí. Geodetické práce zaměření a vytýčení v průběhu stavby</t>
  </si>
  <si>
    <t>POP</t>
  </si>
  <si>
    <t>SPU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</si>
  <si>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</si>
  <si>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</si>
  <si>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</t>
  </si>
  <si>
    <t>včetně oplocení, dočasných komunikací a zpev.ploch, skladovacích ploch, dočasných deponií,</t>
  </si>
  <si>
    <t>ochrany sousedních pozemků a objektů vč.stromů ap., objektů a zařízení pro zajištění organizace a bezpečnosti provozu sídliště vozidel i pěších v průběhu stavby, bezpečnost a ochranu zdraví na staveništi, ap.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</si>
  <si>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</si>
  <si>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</si>
  <si>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</si>
  <si>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</si>
  <si>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</si>
  <si>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</si>
  <si>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0054500R</t>
  </si>
  <si>
    <t>Kompletační, koordinační ostatní inženýrská činnost</t>
  </si>
  <si>
    <t>soubor</t>
  </si>
  <si>
    <t>Vlastní</t>
  </si>
  <si>
    <t>Náklady spojené se zajištěním činností souvisejících se zakázkou - účast všech zainteresovaných stran na přípravě, jednání, u zkoušek, atd, Koordinace stavby, prací a dodávek mezi dodavateli a se zůčastněnými, podchycení všech změn v průběhu stavby a předávání info o nich, řešení vazeb na okolí, další inženýrská činnost nezahrnutá v předchozích položkách.</t>
  </si>
  <si>
    <t>004111020R</t>
  </si>
  <si>
    <t xml:space="preserve">Vypracování projektové dokumentace 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</si>
  <si>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</si>
  <si>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Dílenská dokumentace : 1</t>
  </si>
  <si>
    <t>VV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</si>
  <si>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</si>
  <si>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</si>
  <si>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</si>
  <si>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</si>
  <si>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</si>
  <si>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</si>
  <si>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</si>
  <si>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</si>
  <si>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</si>
  <si>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005231010R</t>
  </si>
  <si>
    <t>Revize</t>
  </si>
  <si>
    <t>náklady spojené s provedením všech technickými normami předepsaných zkoušek a revizí stavebních konstrukcí nebo stavebních prací.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</si>
  <si>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</si>
  <si>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</si>
  <si>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Zahrnuje také zaměření skutečného provedení stavby</t>
  </si>
  <si>
    <t>004111022R</t>
  </si>
  <si>
    <t>Vypracování dokumentace propustku</t>
  </si>
  <si>
    <t>Náklady spojené s vypracováním evidenčního listu propoustku a první hlavní prohlídky propustku</t>
  </si>
  <si>
    <t>00524103</t>
  </si>
  <si>
    <t>Vypracování geometrického plánu</t>
  </si>
  <si>
    <t>Náklady na vypracování GP pro zápis věcného břemene do katastru nemovitostí.</t>
  </si>
  <si>
    <t>zpracování tří GP na věcná břemena : 3</t>
  </si>
  <si>
    <t>005401010R</t>
  </si>
  <si>
    <t>Publicita projektu</t>
  </si>
  <si>
    <t>Zajištění informovanosti veřejnosti - především přímo dotčené stavbou, informační tabule</t>
  </si>
  <si>
    <t>005501010R</t>
  </si>
  <si>
    <t>Ostatní nákldy z obchodních podmínek smlouvy</t>
  </si>
  <si>
    <t>Náklady spojené s dodržením podmínek uvedených dokumentech vyhlášené soutěže a dalších především obchodních podmínek smlouvy.</t>
  </si>
  <si>
    <t>SUM</t>
  </si>
  <si>
    <t>END</t>
  </si>
  <si>
    <t>Položkový soupis prací a dodávek</t>
  </si>
  <si>
    <t>113107310R00</t>
  </si>
  <si>
    <t>Odstranění podkladů nebo krytů z kameniva těženého, v ploše jednotlivě do 50 m2, tloušťka vrstvy 100 mm</t>
  </si>
  <si>
    <t>m2</t>
  </si>
  <si>
    <t>822-1</t>
  </si>
  <si>
    <t>Práce</t>
  </si>
  <si>
    <t>POL1_</t>
  </si>
  <si>
    <t xml:space="preserve">podklad bour.zpev.ploch : </t>
  </si>
  <si>
    <t>Odkaz na mn. položky pořadí 3 : 3,00000</t>
  </si>
  <si>
    <t>Odkaz na mn. položky pořadí 4 : 11,00000</t>
  </si>
  <si>
    <t>VYTĚŽENÍ ŠTĚRKU TL. 150mm : 2</t>
  </si>
  <si>
    <t xml:space="preserve">viz situace, zpráva : </t>
  </si>
  <si>
    <t>113107520R00</t>
  </si>
  <si>
    <t>Odstranění podkladů nebo krytů z kameniva hrubého drceného, v ploše jednotlivě do 50 m2, tloušťka vrstvy 200 mm</t>
  </si>
  <si>
    <t>POL1_1</t>
  </si>
  <si>
    <t>113108315R00</t>
  </si>
  <si>
    <t>Odstranění podkladů nebo krytů živičných, v ploše jednotlivě do 50 m2, tloušťka vrstvy 150 mm</t>
  </si>
  <si>
    <t>VYBOURÁNÍ ASFALTOBETONU TL. 150mm : 3</t>
  </si>
  <si>
    <t>113109315R00</t>
  </si>
  <si>
    <t>Odstranění podkladů nebo krytů z betonu prostého, v ploše jednotlivě do 50 m2, tloušťka vrstvy 150 mm</t>
  </si>
  <si>
    <t>VYBOURÁNÍ BETONU TL. 150mm_x000D_
 : 11</t>
  </si>
  <si>
    <t>113151114R00</t>
  </si>
  <si>
    <t>Odstranění podkladu, krytu frézováním povrch živičný, plochy do 500 m2 na jednom objektu nebo při provádění pruhu šířky do  750 mm, tloušťky 50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</si>
  <si>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</si>
  <si>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SPI</t>
  </si>
  <si>
    <t>FRÉZOVÁNÍ ASFALTOBETONU TL. 50mm : 110</t>
  </si>
  <si>
    <t>122202201R00</t>
  </si>
  <si>
    <t>Odkopávky a prokopávky pro silnice v hornině 3 do 100 m3</t>
  </si>
  <si>
    <t>m3</t>
  </si>
  <si>
    <t>800-1</t>
  </si>
  <si>
    <t>s přemístěním výkopku v příčných profilech na vzdálenost do 15 m nebo s naložením na dopravní prostředek.</t>
  </si>
  <si>
    <t>VÝKOP : 5</t>
  </si>
  <si>
    <t xml:space="preserve">viz situace, řez, zpráva : </t>
  </si>
  <si>
    <t>122202209R00</t>
  </si>
  <si>
    <t>Odkopávky a prokopávky pro silnice v hornině 3 příplatek za lepivost horniny</t>
  </si>
  <si>
    <t>Odkaz na mn. položky pořadí 6 : 5,00000</t>
  </si>
  <si>
    <t>132201211R00</t>
  </si>
  <si>
    <t xml:space="preserve">Hloubení rýh šířky přes 60 do 200 cm do 100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</si>
  <si>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</si>
  <si>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výkop pro palisádu : 13</t>
  </si>
  <si>
    <t>Odkaz na mn. položky pořadí 42 : 4,50000*0,75</t>
  </si>
  <si>
    <t>132201219R00</t>
  </si>
  <si>
    <t xml:space="preserve">Hloubení rýh šířky přes 60 do 200 cm příplatek za lepivost, v hornině 3,  </t>
  </si>
  <si>
    <t>Odkaz na mn. položky pořadí 8 : 16,37500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</si>
  <si>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</si>
  <si>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</si>
  <si>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</si>
  <si>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 xml:space="preserve">přebytek odkopku na skládku : </t>
  </si>
  <si>
    <t>Odkaz na mn. položky pořadí 11 : 7,00000*-1</t>
  </si>
  <si>
    <t>Odkaz na mn. položky pořadí 16 : 2,25000*-1</t>
  </si>
  <si>
    <t xml:space="preserve">přebytek sejmutého drnu na skládku : </t>
  </si>
  <si>
    <t>Odkaz na mn. položky pořadí 15 : 2,25000</t>
  </si>
  <si>
    <t>Odkaz na mn. položky pořadí 17 : 7,00000*-0,15</t>
  </si>
  <si>
    <t>171101104R00</t>
  </si>
  <si>
    <t>Uložení sypaniny do násypů zhutněných s uzavřením povrchu násypu z hornin soudržných s předepsanou mírou zhutnění v procentech výsledků zkoušek Proctor-Standard                 přes 100 do 102 % PS</t>
  </si>
  <si>
    <t>s rozprostřením sypaniny ve vrstvách a s hrubým urovnáním,</t>
  </si>
  <si>
    <t>HUTNĚNÝ NÁSYP : 3</t>
  </si>
  <si>
    <t>HUTNĚNÝ NÁSYP PRO PALISÁDU : 4</t>
  </si>
  <si>
    <t>181101102R00</t>
  </si>
  <si>
    <t>Úprava pláně v zářezech v hornině 1 až 4, se zhutněním</t>
  </si>
  <si>
    <t>vyrovnáním výškových rozdílů, ploch vodorovných a ploch do sklonu 1 : 5.</t>
  </si>
  <si>
    <t>Odkaz na mn. položky pořadí 32 : 8,80000</t>
  </si>
  <si>
    <t>Odkaz na mn. položky pořadí 31 : 18,00000</t>
  </si>
  <si>
    <t>199000002R00</t>
  </si>
  <si>
    <t>Poplatky za skládku horniny 1- 4, skupina 17 05 04 z Katalogu odpadů</t>
  </si>
  <si>
    <t>Odkaz na mn. položky pořadí 10 : 13,32500</t>
  </si>
  <si>
    <t>1811-NC</t>
  </si>
  <si>
    <t>Zkouška hutnění zemní pláně</t>
  </si>
  <si>
    <t>ks</t>
  </si>
  <si>
    <t>Kalkul</t>
  </si>
  <si>
    <t>ZKOUŠKY ÚNOSNOSTI ZEMNÍ PLÁNĚ : 1</t>
  </si>
  <si>
    <t>121100001RAB</t>
  </si>
  <si>
    <t>Sejmutí ornice naložení a uložení  odvoz do 5 000 m</t>
  </si>
  <si>
    <t>AP-HSV</t>
  </si>
  <si>
    <t>Agregovaná položka</t>
  </si>
  <si>
    <t>POL2_</t>
  </si>
  <si>
    <t>popř. lesní půdy s naložením, vodorovným přemístěním a složením na hromady nebo se zpětným přemístěním a rozprostřením.</t>
  </si>
  <si>
    <t>ODHUMUSOVÁNÍ TL. 150mm : 15*0,15</t>
  </si>
  <si>
    <t>175100010RA0</t>
  </si>
  <si>
    <t>Obsyp potrubí prohozenou zeminou, dovoz ze vzdálenosti 50 m</t>
  </si>
  <si>
    <t>prohozenou zeminou nebo štěrkopískem, s vodorovnou přepravou k místu zásypu, uložením ve vrstvách a zhutněním.</t>
  </si>
  <si>
    <t>Včetně vodorovného přemístění do 50 m.</t>
  </si>
  <si>
    <t>Odkaz na mn. položky pořadí 42 : 4,50000*0,5</t>
  </si>
  <si>
    <t>181300010RAC</t>
  </si>
  <si>
    <t>Rozprostření ornice v rovině nebo svahu do 1 : 5 a osetí travou při tloušťce 150 mm, dovoz ornice ze vzdálenosti 5 000 m</t>
  </si>
  <si>
    <t>vč. urovnání ornice, naložení na skládce, vodorovným přemístěním ornice na místo rozprostření, založení trávníku osetím a dodávky travního semene.</t>
  </si>
  <si>
    <t>Včetně přesunu hmot.</t>
  </si>
  <si>
    <t>OHUMUSOVÁNÍ A ZATRAVNĚNÍ : 7</t>
  </si>
  <si>
    <t xml:space="preserve">vč.přípravy, odplevelení, dodávky osiva : </t>
  </si>
  <si>
    <t xml:space="preserve">VÝMĚNA ZEMINY V AKTIVNÍ ZÓNĚ, TL. 400mm : </t>
  </si>
  <si>
    <t>Odkaz na mn. položky pořadí 22 : 9,90000*0,4</t>
  </si>
  <si>
    <t xml:space="preserve">(ZEMINA V AKTIVNÍ  ZÓNĚ, KTERÁ NEVYHOVÍ,  BUDE NAHRAZENÁ ŠTĚRKODRTÍ)   : </t>
  </si>
  <si>
    <t xml:space="preserve">VÝMĚNA ZEMINY V AKTIVNÍ ZÓNĚ : </t>
  </si>
  <si>
    <t>Odkaz na mn. položky pořadí 18 : 3,96000</t>
  </si>
  <si>
    <t>162601102R00</t>
  </si>
  <si>
    <t>Vodorovné přemístění výkopku z horniny 1 až 4, na vzdálenost přes 4 000  do 5 000 m</t>
  </si>
  <si>
    <t>171201201R00</t>
  </si>
  <si>
    <t>Uložení sypaniny na dočasnou skládku tak, že na 1 m2 plochy připadá přes 2 m3 výkopku nebo ornice</t>
  </si>
  <si>
    <t>PARAPLÁŇ : 9*1,1</t>
  </si>
  <si>
    <t>564861111R00</t>
  </si>
  <si>
    <t>Podklad ze štěrkodrti s rozprostřením a zhutněním frakce 0-63 mm, tloušťka po zhutnění 200 mm</t>
  </si>
  <si>
    <t>Odkaz na mn. položky pořadí 22 : 9,90000*2</t>
  </si>
  <si>
    <t>271571111R00</t>
  </si>
  <si>
    <t xml:space="preserve">Polštáře zhutněné pod základy štěrkopísek tříděný,  </t>
  </si>
  <si>
    <t>800-2</t>
  </si>
  <si>
    <t>ŠP PODKLAD TL. 50mm pro palisádu : 1</t>
  </si>
  <si>
    <t>338920025R00</t>
  </si>
  <si>
    <t>Osazení betonových palisád šířka do 20 cm, délka do 200 cm</t>
  </si>
  <si>
    <t>m</t>
  </si>
  <si>
    <t>823-1</t>
  </si>
  <si>
    <t>BETONOVÁ PALISÁDA, OBDELNÍKOVÝ PŮDORYS  výška - 1200mm, rozměr - 180/120mm : 23,5</t>
  </si>
  <si>
    <t xml:space="preserve">viz situace, řezy a tech.zpráva : </t>
  </si>
  <si>
    <t>935112911R00</t>
  </si>
  <si>
    <t>Osazení příkopového žlabu příplatek k ceně za každých dalších i započatých  10 mm tloušťky lože přes 100 mm z betonu C 8/10</t>
  </si>
  <si>
    <t>s vyplněním a zatřením spár cementovou maltou, se zřízením lože tl. 10 cm</t>
  </si>
  <si>
    <t>BETONOVÉ LOŽE palisády, BETON C25/30 - XF1   6 m3 : 600</t>
  </si>
  <si>
    <t>711132101R00</t>
  </si>
  <si>
    <t>Provedení izolace proti zemní vlhkosti pásy na sucho svislá, 1 vrstva, bez dodávky izolačních pásů</t>
  </si>
  <si>
    <t>800-711</t>
  </si>
  <si>
    <t xml:space="preserve">NOPOVÁ FOLIE PRO PALISÁDU : </t>
  </si>
  <si>
    <t>Odkaz na mn. položky pořadí 26 : 23,50000*1,2</t>
  </si>
  <si>
    <t>59228492R</t>
  </si>
  <si>
    <t>palisáda beton; průřez obdélník; l = 120 mm; š = 165 mm; h = 1 200 mm; barva šedá</t>
  </si>
  <si>
    <t>kus</t>
  </si>
  <si>
    <t>SPCM</t>
  </si>
  <si>
    <t>Specifikace</t>
  </si>
  <si>
    <t>POL3_</t>
  </si>
  <si>
    <t>BETONOVÁ PALISÁDA, OBDELNÍKOVÝ PŮDORYS  výška - 1200mm, rozměr - 180/120mm : 23,5/0,12*1,05</t>
  </si>
  <si>
    <t>62850120R</t>
  </si>
  <si>
    <t>Fólie profilovaná funkce: drenážní; materiál: PE-HD; tl = 0,50 mm; výška nopů = 8 mm</t>
  </si>
  <si>
    <t>Odkaz na mn. položky pořadí 28 : 28,20000*1,1</t>
  </si>
  <si>
    <t>564851111R00</t>
  </si>
  <si>
    <t>Podklad ze štěrkodrti s rozprostřením a zhutněním frakce 0-63 mm, tloušťka po zhutnění 150 mm</t>
  </si>
  <si>
    <t>Odkaz na mn. položky pořadí 39 : 1,60000*10</t>
  </si>
  <si>
    <t>ŠŤĚRKODRŤ ( fr. 32 - 16) TL. 150mm : 2</t>
  </si>
  <si>
    <t>Odkaz na mn. položky pořadí 37 : 8,00000*1,1</t>
  </si>
  <si>
    <t>565151111R00</t>
  </si>
  <si>
    <t>Podklad z kameniva obaleného asfaltem ACP 16+ až ACP 22+, v pruhu šířky do 3 m, třídy 1, tloušťka po zhutnění 70 mm</t>
  </si>
  <si>
    <t>s rozprostřením a zhutněním</t>
  </si>
  <si>
    <t>Odkaz na mn. položky pořadí 37 : 8,00000</t>
  </si>
  <si>
    <t>567122112R00</t>
  </si>
  <si>
    <t>Podklad z kameniva zpevněného cementem SC C8/10, tloušťka po zhutnění 130 mm</t>
  </si>
  <si>
    <t>bez dilatačních spár, s rozprostřením a zhutněním, ošetřením povrchu podkladu vodou</t>
  </si>
  <si>
    <t>573111124R00</t>
  </si>
  <si>
    <t>Postřik infiltrační asfaltovým pojivem množství zbytkového asfaltu 1,00 kg/m2</t>
  </si>
  <si>
    <t>573231127R00</t>
  </si>
  <si>
    <t>Postřik spojovací kationaktivní emulzí KAE , množství zbytkového asfaltu 0,70 kg/m2</t>
  </si>
  <si>
    <t>bez posypu kamenivem</t>
  </si>
  <si>
    <t>Odkaz na mn. položky pořadí 38 : 110,00000</t>
  </si>
  <si>
    <t>577131111R00</t>
  </si>
  <si>
    <t>Beton asfaltový s rozprostřením a zhutněním v pruhu šířky do 3 m, ACO 11+, tloušťky 40 mm, plochy přes 1000 m2</t>
  </si>
  <si>
    <t>KOMUNIKACE - ASFALTOBETON - KOMPLETNÍ KONSTRUKCE : 8</t>
  </si>
  <si>
    <t>577141112R00</t>
  </si>
  <si>
    <t>Beton asfaltový s rozprostřením a zhutněním v pruhu šířky do 3 m, ACO 11+ nebo ACO 16+, tloušťky 50 mm, plochy přes 1000 m2</t>
  </si>
  <si>
    <t>KOMUNIKACE - ASFALTOBETON - NOVÁ OBRUSNÁ VRSTVA TL. 50mm : 110</t>
  </si>
  <si>
    <t>273320160RAB</t>
  </si>
  <si>
    <t xml:space="preserve">Základové desky ze železobetonu včetně bednění z betonu C 30/37, výztuž 120 kg/m3,  </t>
  </si>
  <si>
    <t>výztuže, odbednění a podkladu ze štěrkopísku.</t>
  </si>
  <si>
    <t>KRAJNICE - BETON 30-37 XF1, TL. 100mm : 16*0,1</t>
  </si>
  <si>
    <t xml:space="preserve">KARI SÍŤ - 100x100x6mm, DILATACE PO 6,0m  : </t>
  </si>
  <si>
    <t>597101035RAA</t>
  </si>
  <si>
    <t>Odvodňovací žlaby komunikací a zpevněných ploch žlab odvodnovací polymerbetonový včetně dodávky roštu a žlabu, pro zatížení D400, Žlab odvodňovací polymerbetonový bez krytu; s odtokem ve dně; DN = 100; zatížení: F 900; l = 1 000 mm; b = 140 mm; h = 150 mm; hrana z litiny</t>
  </si>
  <si>
    <t>montáž odvodňovacích žlabů a vpustí k odvodňovacím žlabům z polymerbetonu, včetně betonového lože popř. obetonování, s dodávkou žlabů a vpustí.</t>
  </si>
  <si>
    <t>LINIOVÝ ODVODŇOVACÍ ŽLAB ŠÍŘKY 300mm, LITINOVÝ ROŠT : 3,5</t>
  </si>
  <si>
    <t>597103020RA0</t>
  </si>
  <si>
    <t>Odvodňovací žlaby komunikací a zpevněných ploch vpusť k žlabu polymerbetonová včetně dodávky vpusti, pro zatížení D400, Mříž vtoková</t>
  </si>
  <si>
    <t>LINIOVÝ ODVODŇOVACÍ ŽLAB ŠÍŘKY 300mm, LITINOVÝ ROŠT - odtokový kus : 1</t>
  </si>
  <si>
    <t>831350113RA0</t>
  </si>
  <si>
    <t>Kanalizační přípojka D 160 mm, rýha 800x1200 mm, Koleno plastové pro venkovní kanalizaci typ: jednoznačné; spoj: hrdlový; potrubí: jednovrstvé; materiál: PVC-U; povrch: hladký; úhel = 45,0 °; DN =...</t>
  </si>
  <si>
    <t>KANALIZAČNÍ PŘÍPOJKA PVC DN 150 - napojená do šachty : 4,5</t>
  </si>
  <si>
    <t xml:space="preserve">komplet vč.všech dodávek, pomocných materiálů a prací : 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</si>
  <si>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</si>
  <si>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</si>
  <si>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</si>
  <si>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>NÁJEZDOVÝ OBRUBNÍK BO 15/15 (150/150/1000mm), NÁŠLAP 20mm : 11</t>
  </si>
  <si>
    <t>919722212R00</t>
  </si>
  <si>
    <t>Dilatační spáry řezané v cementobetonovém krytu příčné, zalití spár za tepla s těsněním, šířka přes 3 do 9 mm</t>
  </si>
  <si>
    <t>vyčištění spár po řezání, vyčištění spár před zálivkou a impregnace spár před zálivkou,</t>
  </si>
  <si>
    <t>ZAŘEZÁNÍ STYČNÉ SPÁRY ASFALTU + ZALITÍ  BITUMENOVOU ZÁLIVKOU NAPOJENÍ NA ZÁMEK : 24</t>
  </si>
  <si>
    <t>919735113R00</t>
  </si>
  <si>
    <t>Řezání stávajících krytů nebo podkladů živičných, hloubky přes 100 do 150 mm</t>
  </si>
  <si>
    <t>včetně spotřeby vody</t>
  </si>
  <si>
    <t>ZAŘEZÁNÍ STYČNÉ SPÁRY ASFALTU : 24</t>
  </si>
  <si>
    <t>11163611R</t>
  </si>
  <si>
    <t>asfaltová zálivka zpracování za horka; bod měknutí nad 85 °C; skupenství při 20°C tuhá hmota; hustota při 25°C 1 000 kg/m3; nerozpustný ve vodě; hořlavý; bod hoření nad 300 °C; černý</t>
  </si>
  <si>
    <t>t</t>
  </si>
  <si>
    <t>Odkaz na mn. položky pořadí 44 : 24,00000*0,0025</t>
  </si>
  <si>
    <t>59217020R</t>
  </si>
  <si>
    <t>obrubník silniční nájezdový; materiál beton; l = 1000,0 mm; š = 148,5 mm; h = 145,0 mm; barva přírodní</t>
  </si>
  <si>
    <t>NÁJEZDOVÝ OBRUBNÍK BO 15/15 (150/150/1000mm), NÁŠLAP 20mm : 11*1,05</t>
  </si>
  <si>
    <t>961055111R00</t>
  </si>
  <si>
    <t>Bourání základů železobetonových</t>
  </si>
  <si>
    <t>801-3</t>
  </si>
  <si>
    <t>nebo vybourání otvorů průřezové plochy přes 4 m2 v základech</t>
  </si>
  <si>
    <t>VYBOURÁNÍ BETONOVÉ ZÍDKY : 5</t>
  </si>
  <si>
    <t>998225111R00</t>
  </si>
  <si>
    <t>Přesun hmot komunikací a letišť, kryt živičný jakékoliv délky objektu</t>
  </si>
  <si>
    <t>Přesun hmot</t>
  </si>
  <si>
    <t>POL7_</t>
  </si>
  <si>
    <t>vodorovně do 200 m</t>
  </si>
  <si>
    <t>460110001R00</t>
  </si>
  <si>
    <t>Sonda pro vyhledání kabelů - výkop</t>
  </si>
  <si>
    <t>KOPANÉ SONDY PRO PŘESNÉ VYTÝČENÍ INŽ. SÍTÍ (polohopis, výškopis)_x000D_
 : 3</t>
  </si>
  <si>
    <t>460110101R00</t>
  </si>
  <si>
    <t>Sonda pro vyhledání kabelů - zához</t>
  </si>
  <si>
    <t>Odkaz na mn. položky pořadí 50 : 3,00000</t>
  </si>
  <si>
    <t>979081111R00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</si>
  <si>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</si>
  <si>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</si>
  <si>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</si>
  <si>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</si>
  <si>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</si>
  <si>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</si>
  <si>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979990107R00</t>
  </si>
  <si>
    <t>Poplatek za skládku za uložení, směs betonu, cihel a dřeva,  , skupina 17 09 04 z Katalogu odpadů</t>
  </si>
  <si>
    <t>kategorie 17 09 04 smíšené stavební a demoliční odpady</t>
  </si>
  <si>
    <t>Odkaz na mn. položky pořadí 3 : 7,00000</t>
  </si>
  <si>
    <t>Odkaz na mn. položky pořadí 4 : 2,50000</t>
  </si>
  <si>
    <t>VYBOURÁNÍ ASFALTOBETONU TL. 150mm : 7</t>
  </si>
  <si>
    <t>VYBOURÁNÍ BETONU TL. 150mm_x000D_
 : 2,5</t>
  </si>
  <si>
    <t>113109325R00</t>
  </si>
  <si>
    <t>Odstranění podkladů nebo krytů z betonu prostého, v ploše jednotlivě do 50 m2, tloušťka vrstvy 250 mm</t>
  </si>
  <si>
    <t>VYTRHÁNÍ PŘÍKOPOVÝCH TVÁRNIC : 4</t>
  </si>
  <si>
    <t>113202111R00</t>
  </si>
  <si>
    <t>Vytrhání obrub z krajníků nebo obrubníků stojatých</t>
  </si>
  <si>
    <t>s vybouráním lože, s přemístěním hmot na skládku na vzdálenost do 3 m nebo naložením na dopravní prostředek</t>
  </si>
  <si>
    <t>VYTRHÁNÍ SILNIČNÍHO OBRUBNÍKU : 3</t>
  </si>
  <si>
    <t>VÝKOP : 4</t>
  </si>
  <si>
    <t>Odkaz na mn. položky pořadí 7 : 4,00000</t>
  </si>
  <si>
    <t>výkop pro zeď : 42</t>
  </si>
  <si>
    <t>Odkaz na mn. položky pořadí 9 : 42,00000</t>
  </si>
  <si>
    <t>151822302R00</t>
  </si>
  <si>
    <t>Vrtání šachet pro zápory průměr vrtu do 380 mm, hloubky nad 5 m, v hornině 3</t>
  </si>
  <si>
    <t xml:space="preserve">MIKROZÁPORTY HEB 160, VRT prům.280mm : </t>
  </si>
  <si>
    <t>MZ1 : 5*3,8</t>
  </si>
  <si>
    <t>MZ1.1 : 2*3</t>
  </si>
  <si>
    <t>MZ1.2 : 2*2</t>
  </si>
  <si>
    <t>MZ1.3 : 1*1,5</t>
  </si>
  <si>
    <t xml:space="preserve">viz výkres tvar opěr.stěny : </t>
  </si>
  <si>
    <t xml:space="preserve">MIKROPILOTY A KOTVY BUDOU PROVEDENY DLE DOKUMENTACE DODAVATELE _x000D_
 : </t>
  </si>
  <si>
    <t>151823201R00</t>
  </si>
  <si>
    <t>Osazení zápor délky 14 m</t>
  </si>
  <si>
    <t>ocelových jednoduchých, pro pažení hloubených vykopávek do předem provedených vrtů, se zabetonováním spodního konce, s případným nutným obsypem zápory pískem</t>
  </si>
  <si>
    <t>MZ1 : 5*8,5</t>
  </si>
  <si>
    <t>MZ1.1 : 2*8,5</t>
  </si>
  <si>
    <t>MZ1.2 : 2*6</t>
  </si>
  <si>
    <t>MZ1.3 : 1*6</t>
  </si>
  <si>
    <t>151823301R00</t>
  </si>
  <si>
    <t>Osazení zápor příplatek za dopravu materiálu</t>
  </si>
  <si>
    <t>Odkaz na mn. položky pořadí 28 : 3,33250</t>
  </si>
  <si>
    <t>151825101R00</t>
  </si>
  <si>
    <t>Pažiny, převázky a vrchní kotvení zápor pažiny, z dřevěných fošen, tloušťky 6 cm</t>
  </si>
  <si>
    <t>PLOCHA ZÁPOROVÉHO PAŽENÍ : 38</t>
  </si>
  <si>
    <t>151825202R00</t>
  </si>
  <si>
    <t>Pažiny, převázky a vrchní kotvení zápor zřízení zdvojené převázky, ocelové, profil U č.200</t>
  </si>
  <si>
    <t>převázka z válcovaného profilu 2xU140 : 11</t>
  </si>
  <si>
    <t>151826331R00</t>
  </si>
  <si>
    <t>Vrty pro kotvení záporových stěn do průměru 156 mm, v hornině 3</t>
  </si>
  <si>
    <t>hloubky do 25 m</t>
  </si>
  <si>
    <t>Odkaz na mn. položky pořadí 17 : 90,00000</t>
  </si>
  <si>
    <t>151827411R00</t>
  </si>
  <si>
    <t xml:space="preserve">Kotvení záporových stěn kotvy tyčové, průměr od 25 do 63,5 mm,  </t>
  </si>
  <si>
    <t>TYČOVÉ ZEMNÍ KOTVY prům 32MM (NAPŘ. DYWIDAG S950/1050) DL. 10,0m : 9*10</t>
  </si>
  <si>
    <t>151827511R00</t>
  </si>
  <si>
    <t>Kotvení záporových stěn napnutí tyčových kotev,  , pro kotevní sílu do 450 kN</t>
  </si>
  <si>
    <t>Odkaz na mn. položky pořadí 17 : 90,00000*0,1</t>
  </si>
  <si>
    <t>Odkaz na mn. položky pořadí 21 : 24,00000*-1</t>
  </si>
  <si>
    <t>Odkaz na mn. položky pořadí 26 : 2,25000*-1</t>
  </si>
  <si>
    <t>Odkaz na mn. položky pořadí 20 : 4,00000*-1</t>
  </si>
  <si>
    <t>Odkaz na mn. položky pořadí 25 : 3,75000</t>
  </si>
  <si>
    <t>Odkaz na mn. položky pořadí 27 : 9,00000*-0,15</t>
  </si>
  <si>
    <t>171101101R00</t>
  </si>
  <si>
    <t>Uložení sypaniny do násypů zhutněných s uzavřením povrchu násypu z hornin soudržných s předepsanou mírou zhutnění v procentech výsledků zkoušek Proctor-Standard                 na 95 % PS</t>
  </si>
  <si>
    <t>KONEČNÉ TERÉNNÍ ÚPRAVY : 4</t>
  </si>
  <si>
    <t>HUTNĚNÝ NÁSYP PRO ZEĎ : 5</t>
  </si>
  <si>
    <t>HUTNĚNÝ NÁSYP PRO ZEĎ PO VRSTVÁCH TL. 200mm : 16</t>
  </si>
  <si>
    <t>Odkaz na mn. položky pořadí 46 : 7,70000</t>
  </si>
  <si>
    <t>Odkaz na mn. položky pořadí 45 : 1,00000</t>
  </si>
  <si>
    <t>Odkaz na mn. položky pořadí 19 : 18,15000</t>
  </si>
  <si>
    <t>112100001RAA</t>
  </si>
  <si>
    <t>Odstranění stromů kácení stromů o průměru kmene do 500 mm, odstranění pařezů včetně odvozu, spálení větví</t>
  </si>
  <si>
    <t>Součtová</t>
  </si>
  <si>
    <t>Kácení stromů s odřezáním kmene a s odvětvením, odstranění pařezů s přesekáním kořenů, naložení kmenů a pařezů na dopravní prostředek a vodorovné přemístění, spálení větví.</t>
  </si>
  <si>
    <t>Včetně vodorovného přemístění do 1 km.</t>
  </si>
  <si>
    <t>KÁCENÍ STROMU - OKRASNÝ, OBVOD KMENE 150mm : 1</t>
  </si>
  <si>
    <t>ODHUMUSOVÁNÍ TL. 150mm : 25*0,15</t>
  </si>
  <si>
    <t>OBSYP BET.TRUB : 3*0,75</t>
  </si>
  <si>
    <t>OHUMUSOVÁNÍ A ZATRAVNĚNÍ : 9</t>
  </si>
  <si>
    <t>13388440R</t>
  </si>
  <si>
    <t>Tyč ocelová válcovaná za tepla průřez: HEB; značka: S235JR (1.0038); h = 160 mm; b = 160 mm; s = 8,0 mm; t = 13,0 mm</t>
  </si>
  <si>
    <t>Odkaz na mn. položky pořadí 12 : 77,50000*0,043</t>
  </si>
  <si>
    <t>Odkaz na mn. položky pořadí 33 : 8,80000*0,4</t>
  </si>
  <si>
    <t>Odkaz na mn. položky pořadí 29 : 3,52000</t>
  </si>
  <si>
    <t>PARAPLÁŇ : 8*1,1</t>
  </si>
  <si>
    <t>Odkaz na mn. položky pořadí 33 : 8,80000*2</t>
  </si>
  <si>
    <t>327313219R00</t>
  </si>
  <si>
    <t>Zdi a valy z betonu prostého třídy C 30/37, z cementů portladských a struskoportlandských</t>
  </si>
  <si>
    <t>801-5</t>
  </si>
  <si>
    <t xml:space="preserve">ŽELEZOBETONOVÁ OPĚRNÁ ZEĎ - POHLEDOVÝ BETON : </t>
  </si>
  <si>
    <t>BETON C30/37 - XF2 : 14</t>
  </si>
  <si>
    <t>327351211R00</t>
  </si>
  <si>
    <t>Bednění zdí a valů svislých i skloněných výšky do 20 m zřízení</t>
  </si>
  <si>
    <t>76</t>
  </si>
  <si>
    <t>327351221R00</t>
  </si>
  <si>
    <t>Bednění zdí a valů svislých i skloněných výšky do 20 m odbednění</t>
  </si>
  <si>
    <t>Odkaz na mn. položky pořadí 37 : 76,00000</t>
  </si>
  <si>
    <t>327361017R00</t>
  </si>
  <si>
    <t>Výztuž zdí a valů z oceli B500B, průměru přes 12 mm</t>
  </si>
  <si>
    <t>R8 : 0,1174</t>
  </si>
  <si>
    <t>R12 : 0,3913</t>
  </si>
  <si>
    <t>KARI 8/8 - 100/100 : 0,6557</t>
  </si>
  <si>
    <t xml:space="preserve">viz výkres výztuže : </t>
  </si>
  <si>
    <t>348171111R00</t>
  </si>
  <si>
    <t>Osazení zábradlí ocelového osazení zábradlí ocelového na mostě přímém nebo v oblouku včetně spojení dílců, hmotnosti do 100 kg/m</t>
  </si>
  <si>
    <t>821-1</t>
  </si>
  <si>
    <t>na mostě přímém nebo v oblouku včetně spojení dílců,</t>
  </si>
  <si>
    <t>OCHRANNÉ ZÁBRADLÍ VÝŠKY 1,10m - ŽÁROVÝ POZINK - mostního typu : 12</t>
  </si>
  <si>
    <t xml:space="preserve">dl.12m, 9x stojina prům 50mm : </t>
  </si>
  <si>
    <t>631313511RM1</t>
  </si>
  <si>
    <t xml:space="preserve">Mazanina z betonu prostého tl. přes 80 do 120 mm třídy C 12/15,  </t>
  </si>
  <si>
    <t>801-1</t>
  </si>
  <si>
    <t>(z kameniva) hlazená dřevěným hladítkem</t>
  </si>
  <si>
    <t>Včetně vytvoření dilatačních spár, bez zaplnění.</t>
  </si>
  <si>
    <t>PODKLADNÍ BETON TL. 100mm - C12/15 : 1,5</t>
  </si>
  <si>
    <t>PODKLADNÍ BETON  TL. 50mm - C12/15 : 0,5</t>
  </si>
  <si>
    <t>28611141.AR</t>
  </si>
  <si>
    <t>Trubka plastová pro venkovní kanalizaci spoj: hrdlový; potrubí: vícevrstvé; skladba: PVC-U - pěna - PVC-U; povrch: hladký; DN = 100; de = 110,0 mm; tl. stěny = 3,2 mm; l = 1 000 mm; SDR 41,0; SN 4</t>
  </si>
  <si>
    <t>PVC TRUBKA dl. 1,50m _x000D_
 : 1,5</t>
  </si>
  <si>
    <t>55395102R</t>
  </si>
  <si>
    <t>Zábradlí ochranné trubkové; materiál: korozivzdorná ocel; výška = 1000 mm</t>
  </si>
  <si>
    <t>Odkaz na mn. položky pořadí 40 : 12,00000</t>
  </si>
  <si>
    <t>62833154R</t>
  </si>
  <si>
    <t>Pás hydroizolační asfaltový tl = 4,0 mm; funkce: protiradonová; nosná vložka: skelná tkanina; asfalt: oxidovaný; horní strana: minerální posyp; spodní strana: spalná fólie</t>
  </si>
  <si>
    <t>DILATACE - LEPENKA A500H_x000D_
_x000D_
_x000D_
 : 2</t>
  </si>
  <si>
    <t>Odkaz na mn. položky pořadí 53 : 0,10000*10</t>
  </si>
  <si>
    <t>Odkaz na mn. položky pořadí 51 : 7,00000*1,1</t>
  </si>
  <si>
    <t>Odkaz na mn. položky pořadí 51 : 7,00000</t>
  </si>
  <si>
    <t>KOMUNIKACE - ASFALTOBETON - KOMPLETNÍ KONSTRUKCE : 7</t>
  </si>
  <si>
    <t>594411111RT2</t>
  </si>
  <si>
    <t>Dlažba nebo přídlažba z lomového kamene do lože z cementové malty tloušťky 50 mm, včetně dodávky kamene tloušťky 20cm, třídy 1</t>
  </si>
  <si>
    <t>lomařsky upraveného rigolového, bez vyplnění spár v ploše vodorovné nebo ve sklonu, s provedením lože tl. 50 mm</t>
  </si>
  <si>
    <t>OBKLAD LOMOVÝM KAMENEM TL. 200mm, VČ. VYPLNĚNÍ SPAR CEMENTOVOU MALTOU : 25</t>
  </si>
  <si>
    <t>VYMODELOVANÝ ŽLAB BETON 30-37 XF1 : 1*0,1</t>
  </si>
  <si>
    <t>919523111R00</t>
  </si>
  <si>
    <t>Zřízení propustku z trub betonových nebo ŽB DN 1000 mm</t>
  </si>
  <si>
    <t>včetně podkladní vrstvy ze štěrkopísku a podkladní vrstvy (lože) z betonu prostého, uložení trub. Bez dodání trub.</t>
  </si>
  <si>
    <t>ŽELEZOBETONOVÁ TROUBA PATKOVÁ VTOKOVÁ DN 1000 : 3</t>
  </si>
  <si>
    <t xml:space="preserve">Počet trub bude upřesněn na stavbě. Do rozpočtu stavby započítány 3ks : </t>
  </si>
  <si>
    <t>59221148R</t>
  </si>
  <si>
    <t>trouba železobetonová osmihranná TZP; Di = 1 000,0 mm; l = 1 000 mm; Fn 64,0 kN/m; beton C 35/45</t>
  </si>
  <si>
    <t>Odkaz na mn. položky pořadí 54 : 3,00000*1,1</t>
  </si>
  <si>
    <t>935112311R00</t>
  </si>
  <si>
    <t>Osazení příkopového žlabu se zřízením lože tl. 100 mm z betonu C 8/10, z betonových příkopových tvárnic, šířky přes 800 do 1200 mm</t>
  </si>
  <si>
    <t>Včetně  dodání hmot pro lože a vyplnění spár.</t>
  </si>
  <si>
    <t>PŘÍKOPOVÝ BETONOVÝ ŽLAB DO BETONOVÉHO LOŽE_x000D_
 : 3,6</t>
  </si>
  <si>
    <t>900100002RA0</t>
  </si>
  <si>
    <t>Plot z drátěného pletiva poplastovaného, na ocelové sloupky, výšky 2 m, vrata, vrátka, ostnatý drát</t>
  </si>
  <si>
    <t>100 m</t>
  </si>
  <si>
    <t>hloubení jam pro osazení sloupků, s naložením na dopravní prostředek a odvozem výkopku do 20 m, se složením, bez rozhrnutí, v hornině 3, dodávka a osazení sloupků a vzpěr plotových ocelových trubkových výšky 255 cm typových, se zabetonováním do 0,05 m3 betonem B 30, dodávka a montáž pletiva se čtvercovými oky 50,0 x 2,24 x 2,0 mm, ostnatého drátu čtyřšpičkového 2,24 mm, do výšky 2 m, dodávka a montáž vrat 330 x 205 cm a vrátek 100 x 205 cm ocelových se sloupky (1 kus/ 100 m).</t>
  </si>
  <si>
    <t>OPRAVA DRÁTĚNÉHO OPLOCENÍ_x000D_
 : 1,5/100</t>
  </si>
  <si>
    <t>592275201R</t>
  </si>
  <si>
    <t>Žlab odvodňovací betonový příkopový; l = 330 mm; b = 1 025 mm; h = 205 mm</t>
  </si>
  <si>
    <t xml:space="preserve">PŘÍKOPOVÝ BETONOVÝ ŽLAB (1,12*0,35) DO BETONOVÉHO LOŽE_x000D_
 : </t>
  </si>
  <si>
    <t>Odkaz na mn. položky pořadí 56 : 3,60000*3,2</t>
  </si>
  <si>
    <t>943944125R00</t>
  </si>
  <si>
    <t>Montáž lešení prostorového těžkého při maximálním zatížení plochy přes 12 do 14 kPa (1400 kg/m2)</t>
  </si>
  <si>
    <t>800-3</t>
  </si>
  <si>
    <t>pracovního nebo podpěrného bez podlah do výšky 20 m,</t>
  </si>
  <si>
    <t>LEŠENÍ PRO VELKOU VÁHU (BŘEMENO 1tuna). UMÍSTĚNÍ V KORYTĚ POTOKA  dl. 12,0m - výšky 4,0m : 12*4</t>
  </si>
  <si>
    <t>943944295R00</t>
  </si>
  <si>
    <t>Montáž lešení prostorového těžkého příplatek k ceně za každých i započatých 5 m výšky přes 20 do 40 m   příplatek k ceně za každý další i započatý měsíc použití lešení  při maximálním zatížení plochy přes 12 do 14 kPa (1400 kg/m2)</t>
  </si>
  <si>
    <t>Odkaz na mn. položky pořadí 59 : 48,00000*3</t>
  </si>
  <si>
    <t>943944825R00</t>
  </si>
  <si>
    <t>Demontáž lešení prostorového těžkého bez podlah do výšky 20 m, při maximálním zatížení plochy přes 12 do 14 kPa (1400 kg/m2)</t>
  </si>
  <si>
    <t>Odkaz na mn. položky pořadí 59 : 48,00000</t>
  </si>
  <si>
    <t>953981203R00</t>
  </si>
  <si>
    <t>Chemické kotvy do betonu, do cihelného zdiva do betonu, hloubky 110 mm, M 12, malta pro chemické kotvy dvousložková do plných materiálů</t>
  </si>
  <si>
    <t>801-4</t>
  </si>
  <si>
    <t>KOTVENÍ OC.ZÁBRADLÍ  9 sloupků x 4 kotvy M12 : 9*4</t>
  </si>
  <si>
    <t>961021311R00</t>
  </si>
  <si>
    <t>Bourání základů ze zdiva kamenného a smíšeného ze zdiva kamenného</t>
  </si>
  <si>
    <t>nebo vybourání otvorů průřezové plochy přes 4 m2 v základech,</t>
  </si>
  <si>
    <t>ROZEBRÁNÍ KAMENNÉ OPĚRNÉ ZDI_x000D_
 : 20</t>
  </si>
  <si>
    <t>VYBOURÁNÍ BETONOVÉ ZÍDKY : 1</t>
  </si>
  <si>
    <t>966005111R00</t>
  </si>
  <si>
    <t>Rozebrání a odstranění zábradlí a ocelových svodidel silničního zábradlí se sloupky osazenými s betonovými patkami</t>
  </si>
  <si>
    <t>s jednou pásnicí s přemístěním hmot na skládku na vzdálenost do 10 m nebo s naložením na dopravní prostředek, se zásypem jam po odstraněných sloupcích a jeho zhutněním</t>
  </si>
  <si>
    <t>ODSTRANĚNÍ OCELOVÉHO ZÁBRADLÍ, VÝŠKY 1,10m VČ. BETONOVÝCH PATEK - 6ks : 12,5</t>
  </si>
  <si>
    <t>966067111R00</t>
  </si>
  <si>
    <t>Rozebrání plotu tyčového laťového prkenného, drátěného, plechového</t>
  </si>
  <si>
    <t>DEMONTÉŽ DRÁTĚNÉHO OPLOCENÍ, POTÉ BUDE OPĚT NATAŽENO_x000D_
 : 1,5</t>
  </si>
  <si>
    <t>970251100R00</t>
  </si>
  <si>
    <t>Řezání železobetonu hloubka řezu 100 mm</t>
  </si>
  <si>
    <t>ŘEZÁNÍ TROUBY : 1</t>
  </si>
  <si>
    <t>998003111R00</t>
  </si>
  <si>
    <t>Přesun hmot pro ucelenou dodávku přesun hmot pro piloty, kůly, jehly, zápory štětové a tabulové stěny ocelové nebo dřevěné</t>
  </si>
  <si>
    <t>998153131R00</t>
  </si>
  <si>
    <t>Přesun hmot pro zdi a valy samostatné vodorovně do 50 m výšky do 20 m</t>
  </si>
  <si>
    <t>se svislou nosnou konstrukcí zděnou z cihel, kamene, tvárnic, monolitickou betonovou tyčovou nebo plošnou ( KMCH 1, 2, 3, - JKSO šesté místo )</t>
  </si>
  <si>
    <t>460510321R00</t>
  </si>
  <si>
    <t>Chránička kabelová dělená KOPOHALF, DN 110 mm</t>
  </si>
  <si>
    <t>VEDENÍ NN BUDE OCHRÁNĚNO PROTI MECHANICKÉMU POŠKOZENÍ, _x000D_
PLÁSTOVÝMI CHRÁNIČKAMI AROT.     _x000D_
 : 6</t>
  </si>
  <si>
    <t>PODÉL BUDE ULOŽEN NÁHRADNÍ PROSTUP _x000D_
TVOŘENÝ CHRÁNIČKOU KOPOFLEX 110_x000D_
 : 6</t>
  </si>
  <si>
    <t>Poplatek za uložení, směs betonu, cihel a dřeva,  , skupina 17 09 04 z Katalogu odpadů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</si>
</sst>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49" fontId="17" fillId="4" borderId="0" xfId="0" applyNumberFormat="1" applyFont="1" applyFill="1" applyBorder="1" applyAlignment="1" applyProtection="1">
      <alignment vertical="top"/>
      <protection locked="0"/>
    </xf>
    <xf numFmtId="0" fontId="18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7" fillId="4" borderId="0" xfId="0" applyNumberFormat="1" applyFont="1" applyFill="1" applyBorder="1" applyAlignment="1" applyProtection="1">
      <alignment horizontal="left" vertical="top" wrapText="1"/>
      <protection locked="0"/>
    </xf>
    <xf numFmtId="0" fontId="18" fillId="0" borderId="0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18" xfId="0" applyNumberFormat="1" applyFont="1" applyBorder="1" applyAlignment="1">
      <alignment vertical="top" wrapText="1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0" fontId="17" fillId="0" borderId="18" xfId="0" applyNumberFormat="1" applyFont="1" applyBorder="1" applyAlignment="1">
      <alignment horizontal="left" vertical="top" wrapText="1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41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38</v>
      </c>
    </row>
    <row r="2" spans="1:7" ht="57.75" customHeight="1">
      <c r="A2" s="76" t="s">
        <v>39</v>
      </c>
      <c r="B2" s="76"/>
      <c r="C2" s="76"/>
      <c r="D2" s="76"/>
      <c r="E2" s="76"/>
      <c r="F2" s="76"/>
      <c r="G2" s="76"/>
    </row>
  </sheetData>
  <sheetProtection password="C71F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9"/>
  <sheetViews>
    <sheetView showGridLines="0" topLeftCell="B14" zoomScaleNormal="100" zoomScaleSheetLayoutView="75" workbookViewId="0">
      <selection activeCell="A29" sqref="A29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SUMIF(F61:F75,A16,I61:I75)+SUMIF(F61:F75,"PSU",I61:I75)</f>
        <v>0</v>
      </c>
      <c r="J16" s="85"/>
    </row>
    <row r="17" spans="1:10" ht="23.25" customHeight="1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SUMIF(F61:F75,A17,I61:I75)</f>
        <v>0</v>
      </c>
      <c r="J17" s="85"/>
    </row>
    <row r="18" spans="1:10" ht="23.25" customHeight="1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SUMIF(F61:F75,A18,I61:I75)</f>
        <v>0</v>
      </c>
      <c r="J18" s="85"/>
    </row>
    <row r="19" spans="1:10" ht="23.25" customHeight="1">
      <c r="A19" s="197" t="s">
        <v>95</v>
      </c>
      <c r="B19" s="38" t="s">
        <v>27</v>
      </c>
      <c r="C19" s="62"/>
      <c r="D19" s="63"/>
      <c r="E19" s="83"/>
      <c r="F19" s="84"/>
      <c r="G19" s="83"/>
      <c r="H19" s="84"/>
      <c r="I19" s="83">
        <f>SUMIF(F61:F75,A19,I61:I75)</f>
        <v>0</v>
      </c>
      <c r="J19" s="85"/>
    </row>
    <row r="20" spans="1:10" ht="23.25" customHeight="1">
      <c r="A20" s="197" t="s">
        <v>96</v>
      </c>
      <c r="B20" s="38" t="s">
        <v>28</v>
      </c>
      <c r="C20" s="62"/>
      <c r="D20" s="63"/>
      <c r="E20" s="83"/>
      <c r="F20" s="84"/>
      <c r="G20" s="83"/>
      <c r="H20" s="84"/>
      <c r="I20" s="83">
        <f>SUMIF(F61:F75,A20,I61:I75)</f>
        <v>0</v>
      </c>
      <c r="J20" s="85"/>
    </row>
    <row r="21" spans="1:10" ht="23.25" customHeight="1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>
      <c r="A28" s="2">
        <f>(A27-INT(A27))*100</f>
        <v>0</v>
      </c>
      <c r="B28" s="166" t="s">
        <v>23</v>
      </c>
      <c r="C28" s="167"/>
      <c r="D28" s="167"/>
      <c r="E28" s="168"/>
      <c r="F28" s="169"/>
      <c r="G28" s="170">
        <f>A27</f>
        <v>0</v>
      </c>
      <c r="H28" s="170"/>
      <c r="I28" s="170"/>
      <c r="J28" s="171" t="str">
        <f t="shared" si="0"/>
        <v>CZK</v>
      </c>
    </row>
    <row r="29" spans="1:10" ht="27.75" hidden="1" customHeight="1" thickBot="1">
      <c r="A29" s="2"/>
      <c r="B29" s="166" t="s">
        <v>35</v>
      </c>
      <c r="C29" s="172"/>
      <c r="D29" s="172"/>
      <c r="E29" s="172"/>
      <c r="F29" s="173"/>
      <c r="G29" s="174">
        <f>ZakladDPHSni+DPHSni+ZakladDPHZakl+DPHZakl+Zaokrouhleni</f>
        <v>0</v>
      </c>
      <c r="H29" s="174"/>
      <c r="I29" s="174"/>
      <c r="J29" s="175" t="s">
        <v>55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3" t="s">
        <v>1</v>
      </c>
      <c r="J38" s="144" t="s">
        <v>0</v>
      </c>
    </row>
    <row r="39" spans="1:10" ht="25.5" hidden="1" customHeight="1">
      <c r="A39" s="134">
        <v>1</v>
      </c>
      <c r="B39" s="145" t="s">
        <v>45</v>
      </c>
      <c r="C39" s="146"/>
      <c r="D39" s="146"/>
      <c r="E39" s="146"/>
      <c r="F39" s="147">
        <f>'VRN VNON Naklady'!AE60+'SO 101 SO 101 Pol'!AE266+'SO 201 SO 201 Pol'!AE362</f>
        <v>0</v>
      </c>
      <c r="G39" s="148">
        <f>'VRN VNON Naklady'!AF60+'SO 101 SO 101 Pol'!AF266+'SO 201 SO 201 Pol'!AF362</f>
        <v>0</v>
      </c>
      <c r="H39" s="149"/>
      <c r="I39" s="150">
        <f>F39+G39+H39</f>
        <v>0</v>
      </c>
      <c r="J39" s="151" t="str">
        <f>IF(CenaCelkemVypocet=0,"",I39/CenaCelkemVypocet*100)</f>
        <v/>
      </c>
    </row>
    <row r="40" spans="1:10" ht="25.5" customHeight="1">
      <c r="A40" s="134">
        <v>2</v>
      </c>
      <c r="B40" s="152"/>
      <c r="C40" s="153" t="s">
        <v>46</v>
      </c>
      <c r="D40" s="153"/>
      <c r="E40" s="153"/>
      <c r="F40" s="154">
        <f>'VRN VNON Naklady'!AE60</f>
        <v>0</v>
      </c>
      <c r="G40" s="155">
        <f>'VRN VNON Naklady'!AF60</f>
        <v>0</v>
      </c>
      <c r="H40" s="155"/>
      <c r="I40" s="156">
        <f>F40+G40+H40</f>
        <v>0</v>
      </c>
      <c r="J40" s="157" t="str">
        <f>IF(CenaCelkemVypocet=0,"",I40/CenaCelkemVypocet*100)</f>
        <v/>
      </c>
    </row>
    <row r="41" spans="1:10" ht="25.5" customHeight="1">
      <c r="A41" s="134">
        <v>3</v>
      </c>
      <c r="B41" s="158" t="s">
        <v>47</v>
      </c>
      <c r="C41" s="146" t="s">
        <v>48</v>
      </c>
      <c r="D41" s="146"/>
      <c r="E41" s="146"/>
      <c r="F41" s="159">
        <f>'VRN VNON Naklady'!AE60</f>
        <v>0</v>
      </c>
      <c r="G41" s="149">
        <f>'VRN VNON Naklady'!AF60</f>
        <v>0</v>
      </c>
      <c r="H41" s="149"/>
      <c r="I41" s="150">
        <f>F41+G41+H41</f>
        <v>0</v>
      </c>
      <c r="J41" s="151" t="str">
        <f>IF(CenaCelkemVypocet=0,"",I41/CenaCelkemVypocet*100)</f>
        <v/>
      </c>
    </row>
    <row r="42" spans="1:10" ht="25.5" customHeight="1">
      <c r="A42" s="134">
        <v>2</v>
      </c>
      <c r="B42" s="152"/>
      <c r="C42" s="153" t="s">
        <v>49</v>
      </c>
      <c r="D42" s="153"/>
      <c r="E42" s="153"/>
      <c r="F42" s="154"/>
      <c r="G42" s="155"/>
      <c r="H42" s="155"/>
      <c r="I42" s="156"/>
      <c r="J42" s="157"/>
    </row>
    <row r="43" spans="1:10" ht="25.5" customHeight="1">
      <c r="A43" s="134">
        <v>2</v>
      </c>
      <c r="B43" s="152" t="s">
        <v>50</v>
      </c>
      <c r="C43" s="153" t="s">
        <v>51</v>
      </c>
      <c r="D43" s="153"/>
      <c r="E43" s="153"/>
      <c r="F43" s="154">
        <f>'SO 101 SO 101 Pol'!AE266</f>
        <v>0</v>
      </c>
      <c r="G43" s="155">
        <f>'SO 101 SO 101 Pol'!AF266</f>
        <v>0</v>
      </c>
      <c r="H43" s="155"/>
      <c r="I43" s="156">
        <f>F43+G43+H43</f>
        <v>0</v>
      </c>
      <c r="J43" s="157" t="str">
        <f>IF(CenaCelkemVypocet=0,"",I43/CenaCelkemVypocet*100)</f>
        <v/>
      </c>
    </row>
    <row r="44" spans="1:10" ht="25.5" customHeight="1">
      <c r="A44" s="134">
        <v>3</v>
      </c>
      <c r="B44" s="158" t="s">
        <v>50</v>
      </c>
      <c r="C44" s="146" t="s">
        <v>51</v>
      </c>
      <c r="D44" s="146"/>
      <c r="E44" s="146"/>
      <c r="F44" s="159">
        <f>'SO 101 SO 101 Pol'!AE266</f>
        <v>0</v>
      </c>
      <c r="G44" s="149">
        <f>'SO 101 SO 101 Pol'!AF266</f>
        <v>0</v>
      </c>
      <c r="H44" s="149"/>
      <c r="I44" s="150">
        <f>F44+G44+H44</f>
        <v>0</v>
      </c>
      <c r="J44" s="151" t="str">
        <f>IF(CenaCelkemVypocet=0,"",I44/CenaCelkemVypocet*100)</f>
        <v/>
      </c>
    </row>
    <row r="45" spans="1:10" ht="25.5" customHeight="1">
      <c r="A45" s="134">
        <v>2</v>
      </c>
      <c r="B45" s="152" t="s">
        <v>52</v>
      </c>
      <c r="C45" s="153" t="s">
        <v>53</v>
      </c>
      <c r="D45" s="153"/>
      <c r="E45" s="153"/>
      <c r="F45" s="154">
        <f>'SO 201 SO 201 Pol'!AE362</f>
        <v>0</v>
      </c>
      <c r="G45" s="155">
        <f>'SO 201 SO 201 Pol'!AF362</f>
        <v>0</v>
      </c>
      <c r="H45" s="155"/>
      <c r="I45" s="156">
        <f>F45+G45+H45</f>
        <v>0</v>
      </c>
      <c r="J45" s="157" t="str">
        <f>IF(CenaCelkemVypocet=0,"",I45/CenaCelkemVypocet*100)</f>
        <v/>
      </c>
    </row>
    <row r="46" spans="1:10" ht="25.5" customHeight="1">
      <c r="A46" s="134">
        <v>3</v>
      </c>
      <c r="B46" s="158" t="s">
        <v>52</v>
      </c>
      <c r="C46" s="146" t="s">
        <v>53</v>
      </c>
      <c r="D46" s="146"/>
      <c r="E46" s="146"/>
      <c r="F46" s="159">
        <f>'SO 201 SO 201 Pol'!AE362</f>
        <v>0</v>
      </c>
      <c r="G46" s="149">
        <f>'SO 201 SO 201 Pol'!AF362</f>
        <v>0</v>
      </c>
      <c r="H46" s="149"/>
      <c r="I46" s="150">
        <f>F46+G46+H46</f>
        <v>0</v>
      </c>
      <c r="J46" s="151" t="str">
        <f>IF(CenaCelkemVypocet=0,"",I46/CenaCelkemVypocet*100)</f>
        <v/>
      </c>
    </row>
    <row r="47" spans="1:10" ht="25.5" customHeight="1">
      <c r="A47" s="134"/>
      <c r="B47" s="160" t="s">
        <v>54</v>
      </c>
      <c r="C47" s="161"/>
      <c r="D47" s="161"/>
      <c r="E47" s="161"/>
      <c r="F47" s="162">
        <f>SUMIF(A39:A46,"=1",F39:F46)</f>
        <v>0</v>
      </c>
      <c r="G47" s="163">
        <f>SUMIF(A39:A46,"=1",G39:G46)</f>
        <v>0</v>
      </c>
      <c r="H47" s="163">
        <f>SUMIF(A39:A46,"=1",H39:H46)</f>
        <v>0</v>
      </c>
      <c r="I47" s="164">
        <f>SUMIF(A39:A46,"=1",I39:I46)</f>
        <v>0</v>
      </c>
      <c r="J47" s="165">
        <f>SUMIF(A39:A46,"=1",J39:J46)</f>
        <v>0</v>
      </c>
    </row>
    <row r="49" spans="1:10">
      <c r="A49" t="s">
        <v>56</v>
      </c>
      <c r="B49" t="s">
        <v>57</v>
      </c>
    </row>
    <row r="50" spans="1:10">
      <c r="A50" t="s">
        <v>58</v>
      </c>
      <c r="B50" t="s">
        <v>59</v>
      </c>
    </row>
    <row r="51" spans="1:10">
      <c r="A51" t="s">
        <v>60</v>
      </c>
      <c r="B51" t="s">
        <v>61</v>
      </c>
    </row>
    <row r="52" spans="1:10">
      <c r="A52" t="s">
        <v>58</v>
      </c>
      <c r="B52" t="s">
        <v>62</v>
      </c>
    </row>
    <row r="53" spans="1:10">
      <c r="A53" t="s">
        <v>60</v>
      </c>
      <c r="B53" t="s">
        <v>63</v>
      </c>
    </row>
    <row r="54" spans="1:10">
      <c r="A54" t="s">
        <v>58</v>
      </c>
      <c r="B54" t="s">
        <v>64</v>
      </c>
    </row>
    <row r="55" spans="1:10">
      <c r="A55" t="s">
        <v>60</v>
      </c>
      <c r="B55" t="s">
        <v>65</v>
      </c>
    </row>
    <row r="58" spans="1:10" ht="15.75">
      <c r="B58" s="176" t="s">
        <v>66</v>
      </c>
    </row>
    <row r="60" spans="1:10" ht="25.5" customHeight="1">
      <c r="A60" s="178"/>
      <c r="B60" s="181" t="s">
        <v>17</v>
      </c>
      <c r="C60" s="181" t="s">
        <v>5</v>
      </c>
      <c r="D60" s="182"/>
      <c r="E60" s="182"/>
      <c r="F60" s="183" t="s">
        <v>67</v>
      </c>
      <c r="G60" s="183"/>
      <c r="H60" s="183"/>
      <c r="I60" s="183" t="s">
        <v>29</v>
      </c>
      <c r="J60" s="183" t="s">
        <v>0</v>
      </c>
    </row>
    <row r="61" spans="1:10" ht="36.75" customHeight="1">
      <c r="A61" s="179"/>
      <c r="B61" s="184" t="s">
        <v>68</v>
      </c>
      <c r="C61" s="185" t="s">
        <v>69</v>
      </c>
      <c r="D61" s="186"/>
      <c r="E61" s="186"/>
      <c r="F61" s="193" t="s">
        <v>24</v>
      </c>
      <c r="G61" s="194"/>
      <c r="H61" s="194"/>
      <c r="I61" s="194">
        <f>'SO 101 SO 101 Pol'!G8+'SO 201 SO 201 Pol'!G8</f>
        <v>0</v>
      </c>
      <c r="J61" s="190" t="str">
        <f>IF(I76=0,"",I61/I76*100)</f>
        <v/>
      </c>
    </row>
    <row r="62" spans="1:10" ht="36.75" customHeight="1">
      <c r="A62" s="179"/>
      <c r="B62" s="184" t="s">
        <v>70</v>
      </c>
      <c r="C62" s="185" t="s">
        <v>71</v>
      </c>
      <c r="D62" s="186"/>
      <c r="E62" s="186"/>
      <c r="F62" s="193" t="s">
        <v>24</v>
      </c>
      <c r="G62" s="194"/>
      <c r="H62" s="194"/>
      <c r="I62" s="194">
        <f>'SO 101 SO 101 Pol'!G99+'SO 201 SO 201 Pol'!G155</f>
        <v>0</v>
      </c>
      <c r="J62" s="190" t="str">
        <f>IF(I76=0,"",I62/I76*100)</f>
        <v/>
      </c>
    </row>
    <row r="63" spans="1:10" ht="36.75" customHeight="1">
      <c r="A63" s="179"/>
      <c r="B63" s="184" t="s">
        <v>72</v>
      </c>
      <c r="C63" s="185" t="s">
        <v>73</v>
      </c>
      <c r="D63" s="186"/>
      <c r="E63" s="186"/>
      <c r="F63" s="193" t="s">
        <v>24</v>
      </c>
      <c r="G63" s="194"/>
      <c r="H63" s="194"/>
      <c r="I63" s="194">
        <f>'SO 101 SO 101 Pol'!G135+'SO 201 SO 201 Pol'!G191</f>
        <v>0</v>
      </c>
      <c r="J63" s="190" t="str">
        <f>IF(I76=0,"",I63/I76*100)</f>
        <v/>
      </c>
    </row>
    <row r="64" spans="1:10" ht="36.75" customHeight="1">
      <c r="A64" s="179"/>
      <c r="B64" s="184" t="s">
        <v>74</v>
      </c>
      <c r="C64" s="185" t="s">
        <v>75</v>
      </c>
      <c r="D64" s="186"/>
      <c r="E64" s="186"/>
      <c r="F64" s="193" t="s">
        <v>24</v>
      </c>
      <c r="G64" s="194"/>
      <c r="H64" s="194"/>
      <c r="I64" s="194">
        <f>'SO 101 SO 101 Pol'!G160+'SO 201 SO 201 Pol'!G233</f>
        <v>0</v>
      </c>
      <c r="J64" s="190" t="str">
        <f>IF(I76=0,"",I64/I76*100)</f>
        <v/>
      </c>
    </row>
    <row r="65" spans="1:10" ht="36.75" customHeight="1">
      <c r="A65" s="179"/>
      <c r="B65" s="184" t="s">
        <v>76</v>
      </c>
      <c r="C65" s="185" t="s">
        <v>77</v>
      </c>
      <c r="D65" s="186"/>
      <c r="E65" s="186"/>
      <c r="F65" s="193" t="s">
        <v>24</v>
      </c>
      <c r="G65" s="194"/>
      <c r="H65" s="194"/>
      <c r="I65" s="194">
        <f>'SO 101 SO 101 Pol'!G209</f>
        <v>0</v>
      </c>
      <c r="J65" s="190" t="str">
        <f>IF(I76=0,"",I65/I76*100)</f>
        <v/>
      </c>
    </row>
    <row r="66" spans="1:10" ht="36.75" customHeight="1">
      <c r="A66" s="179"/>
      <c r="B66" s="184" t="s">
        <v>78</v>
      </c>
      <c r="C66" s="185" t="s">
        <v>79</v>
      </c>
      <c r="D66" s="186"/>
      <c r="E66" s="186"/>
      <c r="F66" s="193" t="s">
        <v>24</v>
      </c>
      <c r="G66" s="194"/>
      <c r="H66" s="194"/>
      <c r="I66" s="194">
        <f>'SO 101 SO 101 Pol'!G215+'SO 201 SO 201 Pol'!G271</f>
        <v>0</v>
      </c>
      <c r="J66" s="190" t="str">
        <f>IF(I76=0,"",I66/I76*100)</f>
        <v/>
      </c>
    </row>
    <row r="67" spans="1:10" ht="36.75" customHeight="1">
      <c r="A67" s="179"/>
      <c r="B67" s="184" t="s">
        <v>80</v>
      </c>
      <c r="C67" s="185" t="s">
        <v>81</v>
      </c>
      <c r="D67" s="186"/>
      <c r="E67" s="186"/>
      <c r="F67" s="193" t="s">
        <v>24</v>
      </c>
      <c r="G67" s="194"/>
      <c r="H67" s="194"/>
      <c r="I67" s="194">
        <f>'SO 201 SO 201 Pol'!G281</f>
        <v>0</v>
      </c>
      <c r="J67" s="190" t="str">
        <f>IF(I76=0,"",I67/I76*100)</f>
        <v/>
      </c>
    </row>
    <row r="68" spans="1:10" ht="36.75" customHeight="1">
      <c r="A68" s="179"/>
      <c r="B68" s="184" t="s">
        <v>82</v>
      </c>
      <c r="C68" s="185" t="s">
        <v>83</v>
      </c>
      <c r="D68" s="186"/>
      <c r="E68" s="186"/>
      <c r="F68" s="193" t="s">
        <v>24</v>
      </c>
      <c r="G68" s="194"/>
      <c r="H68" s="194"/>
      <c r="I68" s="194">
        <f>'SO 201 SO 201 Pol'!G297</f>
        <v>0</v>
      </c>
      <c r="J68" s="190" t="str">
        <f>IF(I76=0,"",I68/I76*100)</f>
        <v/>
      </c>
    </row>
    <row r="69" spans="1:10" ht="36.75" customHeight="1">
      <c r="A69" s="179"/>
      <c r="B69" s="184" t="s">
        <v>84</v>
      </c>
      <c r="C69" s="185" t="s">
        <v>85</v>
      </c>
      <c r="D69" s="186"/>
      <c r="E69" s="186"/>
      <c r="F69" s="193" t="s">
        <v>24</v>
      </c>
      <c r="G69" s="194"/>
      <c r="H69" s="194"/>
      <c r="I69" s="194">
        <f>'SO 201 SO 201 Pol'!G311</f>
        <v>0</v>
      </c>
      <c r="J69" s="190" t="str">
        <f>IF(I76=0,"",I69/I76*100)</f>
        <v/>
      </c>
    </row>
    <row r="70" spans="1:10" ht="36.75" customHeight="1">
      <c r="A70" s="179"/>
      <c r="B70" s="184" t="s">
        <v>86</v>
      </c>
      <c r="C70" s="185" t="s">
        <v>87</v>
      </c>
      <c r="D70" s="186"/>
      <c r="E70" s="186"/>
      <c r="F70" s="193" t="s">
        <v>24</v>
      </c>
      <c r="G70" s="194"/>
      <c r="H70" s="194"/>
      <c r="I70" s="194">
        <f>'SO 101 SO 101 Pol'!G238+'SO 201 SO 201 Pol'!G316</f>
        <v>0</v>
      </c>
      <c r="J70" s="190" t="str">
        <f>IF(I76=0,"",I70/I76*100)</f>
        <v/>
      </c>
    </row>
    <row r="71" spans="1:10" ht="36.75" customHeight="1">
      <c r="A71" s="179"/>
      <c r="B71" s="184" t="s">
        <v>88</v>
      </c>
      <c r="C71" s="185" t="s">
        <v>89</v>
      </c>
      <c r="D71" s="186"/>
      <c r="E71" s="186"/>
      <c r="F71" s="193" t="s">
        <v>24</v>
      </c>
      <c r="G71" s="194"/>
      <c r="H71" s="194"/>
      <c r="I71" s="194">
        <f>'SO 101 SO 101 Pol'!G244+'SO 201 SO 201 Pol'!G340</f>
        <v>0</v>
      </c>
      <c r="J71" s="190" t="str">
        <f>IF(I76=0,"",I71/I76*100)</f>
        <v/>
      </c>
    </row>
    <row r="72" spans="1:10" ht="36.75" customHeight="1">
      <c r="A72" s="179"/>
      <c r="B72" s="184" t="s">
        <v>90</v>
      </c>
      <c r="C72" s="185" t="s">
        <v>91</v>
      </c>
      <c r="D72" s="186"/>
      <c r="E72" s="186"/>
      <c r="F72" s="193" t="s">
        <v>26</v>
      </c>
      <c r="G72" s="194"/>
      <c r="H72" s="194"/>
      <c r="I72" s="194">
        <f>'SO 101 SO 101 Pol'!G248+'SO 201 SO 201 Pol'!G346</f>
        <v>0</v>
      </c>
      <c r="J72" s="190" t="str">
        <f>IF(I76=0,"",I72/I76*100)</f>
        <v/>
      </c>
    </row>
    <row r="73" spans="1:10" ht="36.75" customHeight="1">
      <c r="A73" s="179"/>
      <c r="B73" s="184" t="s">
        <v>92</v>
      </c>
      <c r="C73" s="185" t="s">
        <v>93</v>
      </c>
      <c r="D73" s="186"/>
      <c r="E73" s="186"/>
      <c r="F73" s="193" t="s">
        <v>94</v>
      </c>
      <c r="G73" s="194"/>
      <c r="H73" s="194"/>
      <c r="I73" s="194">
        <f>'SO 101 SO 101 Pol'!G256+'SO 201 SO 201 Pol'!G352</f>
        <v>0</v>
      </c>
      <c r="J73" s="190" t="str">
        <f>IF(I76=0,"",I73/I76*100)</f>
        <v/>
      </c>
    </row>
    <row r="74" spans="1:10" ht="36.75" customHeight="1">
      <c r="A74" s="179"/>
      <c r="B74" s="184" t="s">
        <v>95</v>
      </c>
      <c r="C74" s="185" t="s">
        <v>27</v>
      </c>
      <c r="D74" s="186"/>
      <c r="E74" s="186"/>
      <c r="F74" s="193" t="s">
        <v>95</v>
      </c>
      <c r="G74" s="194"/>
      <c r="H74" s="194"/>
      <c r="I74" s="194">
        <f>'VRN VNON Naklady'!G8</f>
        <v>0</v>
      </c>
      <c r="J74" s="190" t="str">
        <f>IF(I76=0,"",I74/I76*100)</f>
        <v/>
      </c>
    </row>
    <row r="75" spans="1:10" ht="36.75" customHeight="1">
      <c r="A75" s="179"/>
      <c r="B75" s="184" t="s">
        <v>96</v>
      </c>
      <c r="C75" s="185" t="s">
        <v>28</v>
      </c>
      <c r="D75" s="186"/>
      <c r="E75" s="186"/>
      <c r="F75" s="193" t="s">
        <v>96</v>
      </c>
      <c r="G75" s="194"/>
      <c r="H75" s="194"/>
      <c r="I75" s="194">
        <f>'VRN VNON Naklady'!G26</f>
        <v>0</v>
      </c>
      <c r="J75" s="190" t="str">
        <f>IF(I76=0,"",I75/I76*100)</f>
        <v/>
      </c>
    </row>
    <row r="76" spans="1:10" ht="25.5" customHeight="1">
      <c r="A76" s="180"/>
      <c r="B76" s="187" t="s">
        <v>1</v>
      </c>
      <c r="C76" s="188"/>
      <c r="D76" s="189"/>
      <c r="E76" s="189"/>
      <c r="F76" s="195"/>
      <c r="G76" s="196"/>
      <c r="H76" s="196"/>
      <c r="I76" s="196">
        <f>SUM(I61:I75)</f>
        <v>0</v>
      </c>
      <c r="J76" s="191">
        <f>SUM(J61:J75)</f>
        <v>0</v>
      </c>
    </row>
    <row r="77" spans="1:10">
      <c r="F77" s="133"/>
      <c r="G77" s="133"/>
      <c r="H77" s="133"/>
      <c r="I77" s="133"/>
      <c r="J77" s="192"/>
    </row>
    <row r="78" spans="1:10">
      <c r="F78" s="133"/>
      <c r="G78" s="133"/>
      <c r="H78" s="133"/>
      <c r="I78" s="133"/>
      <c r="J78" s="192"/>
    </row>
    <row r="79" spans="1:10">
      <c r="F79" s="133"/>
      <c r="G79" s="133"/>
      <c r="H79" s="133"/>
      <c r="I79" s="133"/>
      <c r="J79" s="192"/>
    </row>
  </sheetData>
  <sheetProtection password="C71F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C72:E72"/>
    <mergeCell ref="C73:E73"/>
    <mergeCell ref="C74:E74"/>
    <mergeCell ref="C75:E75"/>
    <mergeCell ref="C67:E67"/>
    <mergeCell ref="C68:E68"/>
    <mergeCell ref="C69:E69"/>
    <mergeCell ref="C70:E70"/>
    <mergeCell ref="C71:E71"/>
    <mergeCell ref="C62:E62"/>
    <mergeCell ref="C63:E63"/>
    <mergeCell ref="C64:E64"/>
    <mergeCell ref="C65:E65"/>
    <mergeCell ref="C66:E66"/>
    <mergeCell ref="C44:E44"/>
    <mergeCell ref="C45:E45"/>
    <mergeCell ref="C46:E46"/>
    <mergeCell ref="B47:E47"/>
    <mergeCell ref="C61:E61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>
      <c r="A4" s="50" t="s">
        <v>9</v>
      </c>
      <c r="B4" s="49"/>
      <c r="C4" s="109"/>
      <c r="D4" s="109"/>
      <c r="E4" s="109"/>
      <c r="F4" s="109"/>
      <c r="G4" s="110"/>
    </row>
    <row r="5" spans="1:7">
      <c r="B5" s="4"/>
      <c r="C5" s="5"/>
      <c r="D5" s="6"/>
    </row>
  </sheetData>
  <sheetProtection password="C71F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8" t="s">
        <v>97</v>
      </c>
      <c r="B1" s="198"/>
      <c r="C1" s="198"/>
      <c r="D1" s="198"/>
      <c r="E1" s="198"/>
      <c r="F1" s="198"/>
      <c r="G1" s="198"/>
      <c r="AG1" t="s">
        <v>98</v>
      </c>
    </row>
    <row r="2" spans="1:60" ht="24.95" customHeight="1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99</v>
      </c>
    </row>
    <row r="3" spans="1:60" ht="24.95" customHeight="1">
      <c r="A3" s="199" t="s">
        <v>8</v>
      </c>
      <c r="B3" s="49" t="s">
        <v>100</v>
      </c>
      <c r="C3" s="202" t="s">
        <v>48</v>
      </c>
      <c r="D3" s="200"/>
      <c r="E3" s="200"/>
      <c r="F3" s="200"/>
      <c r="G3" s="201"/>
      <c r="AC3" s="177" t="s">
        <v>101</v>
      </c>
      <c r="AG3" t="s">
        <v>102</v>
      </c>
    </row>
    <row r="4" spans="1:60" ht="24.95" customHeight="1">
      <c r="A4" s="203" t="s">
        <v>9</v>
      </c>
      <c r="B4" s="204" t="s">
        <v>47</v>
      </c>
      <c r="C4" s="205" t="s">
        <v>48</v>
      </c>
      <c r="D4" s="206"/>
      <c r="E4" s="206"/>
      <c r="F4" s="206"/>
      <c r="G4" s="207"/>
      <c r="AG4" t="s">
        <v>103</v>
      </c>
    </row>
    <row r="5" spans="1:60">
      <c r="D5" s="10"/>
    </row>
    <row r="6" spans="1:60" ht="38.25">
      <c r="A6" s="209" t="s">
        <v>104</v>
      </c>
      <c r="B6" s="211" t="s">
        <v>105</v>
      </c>
      <c r="C6" s="211" t="s">
        <v>106</v>
      </c>
      <c r="D6" s="210" t="s">
        <v>107</v>
      </c>
      <c r="E6" s="209" t="s">
        <v>108</v>
      </c>
      <c r="F6" s="208" t="s">
        <v>109</v>
      </c>
      <c r="G6" s="209" t="s">
        <v>29</v>
      </c>
      <c r="H6" s="212" t="s">
        <v>30</v>
      </c>
      <c r="I6" s="212" t="s">
        <v>110</v>
      </c>
      <c r="J6" s="212" t="s">
        <v>31</v>
      </c>
      <c r="K6" s="212" t="s">
        <v>111</v>
      </c>
      <c r="L6" s="212" t="s">
        <v>112</v>
      </c>
      <c r="M6" s="212" t="s">
        <v>113</v>
      </c>
      <c r="N6" s="212" t="s">
        <v>114</v>
      </c>
      <c r="O6" s="212" t="s">
        <v>115</v>
      </c>
      <c r="P6" s="212" t="s">
        <v>116</v>
      </c>
      <c r="Q6" s="212" t="s">
        <v>117</v>
      </c>
      <c r="R6" s="212" t="s">
        <v>118</v>
      </c>
      <c r="S6" s="212" t="s">
        <v>119</v>
      </c>
      <c r="T6" s="212" t="s">
        <v>120</v>
      </c>
      <c r="U6" s="212" t="s">
        <v>121</v>
      </c>
      <c r="V6" s="212" t="s">
        <v>122</v>
      </c>
      <c r="W6" s="212" t="s">
        <v>123</v>
      </c>
      <c r="X6" s="212" t="s">
        <v>124</v>
      </c>
      <c r="Y6" s="212" t="s">
        <v>125</v>
      </c>
    </row>
    <row r="7" spans="1:60" hidden="1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>
      <c r="A8" s="227" t="s">
        <v>126</v>
      </c>
      <c r="B8" s="228" t="s">
        <v>95</v>
      </c>
      <c r="C8" s="245" t="s">
        <v>27</v>
      </c>
      <c r="D8" s="229"/>
      <c r="E8" s="230"/>
      <c r="F8" s="231"/>
      <c r="G8" s="231">
        <f>SUMIF(AG9:AG25,"&lt;&gt;NOR",G9:G25)</f>
        <v>0</v>
      </c>
      <c r="H8" s="231"/>
      <c r="I8" s="231">
        <f>SUM(I9:I25)</f>
        <v>0</v>
      </c>
      <c r="J8" s="231"/>
      <c r="K8" s="231">
        <f>SUM(K9:K25)</f>
        <v>0</v>
      </c>
      <c r="L8" s="231"/>
      <c r="M8" s="231">
        <f>SUM(M9:M25)</f>
        <v>0</v>
      </c>
      <c r="N8" s="230"/>
      <c r="O8" s="230">
        <f>SUM(O9:O25)</f>
        <v>0</v>
      </c>
      <c r="P8" s="230"/>
      <c r="Q8" s="230">
        <f>SUM(Q9:Q25)</f>
        <v>0</v>
      </c>
      <c r="R8" s="231"/>
      <c r="S8" s="231"/>
      <c r="T8" s="232"/>
      <c r="U8" s="226"/>
      <c r="V8" s="226">
        <f>SUM(V9:V25)</f>
        <v>0</v>
      </c>
      <c r="W8" s="226"/>
      <c r="X8" s="226"/>
      <c r="Y8" s="226"/>
      <c r="AG8" t="s">
        <v>127</v>
      </c>
    </row>
    <row r="9" spans="1:60" outlineLevel="1">
      <c r="A9" s="234">
        <v>1</v>
      </c>
      <c r="B9" s="235" t="s">
        <v>128</v>
      </c>
      <c r="C9" s="246" t="s">
        <v>129</v>
      </c>
      <c r="D9" s="236" t="s">
        <v>130</v>
      </c>
      <c r="E9" s="237">
        <v>1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/>
      <c r="S9" s="239" t="s">
        <v>131</v>
      </c>
      <c r="T9" s="240" t="s">
        <v>132</v>
      </c>
      <c r="U9" s="223">
        <v>0</v>
      </c>
      <c r="V9" s="223">
        <f>ROUND(E9*U9,2)</f>
        <v>0</v>
      </c>
      <c r="W9" s="223"/>
      <c r="X9" s="223" t="s">
        <v>100</v>
      </c>
      <c r="Y9" s="223" t="s">
        <v>133</v>
      </c>
      <c r="Z9" s="213"/>
      <c r="AA9" s="213"/>
      <c r="AB9" s="213"/>
      <c r="AC9" s="213"/>
      <c r="AD9" s="213"/>
      <c r="AE9" s="213"/>
      <c r="AF9" s="213"/>
      <c r="AG9" s="213" t="s">
        <v>134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22.5" outlineLevel="2">
      <c r="A10" s="220"/>
      <c r="B10" s="221"/>
      <c r="C10" s="247" t="s">
        <v>135</v>
      </c>
      <c r="D10" s="242"/>
      <c r="E10" s="242"/>
      <c r="F10" s="242"/>
      <c r="G10" s="242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136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41" t="str">
        <f>C10</f>
        <v>Zaměření před výstavbou: přenesení poloh sítí, hranic pozemku apod. z mapy do terénu, označení a stabilizace lomových bodů, zaměření stávajícího objektu před rekonstrukcí. Zaměření a vytýčení stáv.inž.sítí. Geodetické práce zaměření a vytýčení v průběhu stavby</v>
      </c>
      <c r="BB10" s="213"/>
      <c r="BC10" s="213"/>
      <c r="BD10" s="213"/>
      <c r="BE10" s="213"/>
      <c r="BF10" s="213"/>
      <c r="BG10" s="213"/>
      <c r="BH10" s="213"/>
    </row>
    <row r="11" spans="1:60" outlineLevel="2">
      <c r="A11" s="220"/>
      <c r="B11" s="221"/>
      <c r="C11" s="248"/>
      <c r="D11" s="243"/>
      <c r="E11" s="243"/>
      <c r="F11" s="243"/>
      <c r="G11" s="243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3"/>
      <c r="AA11" s="213"/>
      <c r="AB11" s="213"/>
      <c r="AC11" s="213"/>
      <c r="AD11" s="213"/>
      <c r="AE11" s="213"/>
      <c r="AF11" s="213"/>
      <c r="AG11" s="213" t="s">
        <v>137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>
      <c r="A12" s="234">
        <v>2</v>
      </c>
      <c r="B12" s="235" t="s">
        <v>138</v>
      </c>
      <c r="C12" s="246" t="s">
        <v>139</v>
      </c>
      <c r="D12" s="236" t="s">
        <v>130</v>
      </c>
      <c r="E12" s="237">
        <v>1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7">
        <v>0</v>
      </c>
      <c r="O12" s="237">
        <f>ROUND(E12*N12,2)</f>
        <v>0</v>
      </c>
      <c r="P12" s="237">
        <v>0</v>
      </c>
      <c r="Q12" s="237">
        <f>ROUND(E12*P12,2)</f>
        <v>0</v>
      </c>
      <c r="R12" s="239"/>
      <c r="S12" s="239" t="s">
        <v>131</v>
      </c>
      <c r="T12" s="240" t="s">
        <v>132</v>
      </c>
      <c r="U12" s="223">
        <v>0</v>
      </c>
      <c r="V12" s="223">
        <f>ROUND(E12*U12,2)</f>
        <v>0</v>
      </c>
      <c r="W12" s="223"/>
      <c r="X12" s="223" t="s">
        <v>100</v>
      </c>
      <c r="Y12" s="223" t="s">
        <v>133</v>
      </c>
      <c r="Z12" s="213"/>
      <c r="AA12" s="213"/>
      <c r="AB12" s="213"/>
      <c r="AC12" s="213"/>
      <c r="AD12" s="213"/>
      <c r="AE12" s="213"/>
      <c r="AF12" s="213"/>
      <c r="AG12" s="213" t="s">
        <v>134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22.5" outlineLevel="2">
      <c r="A13" s="220"/>
      <c r="B13" s="221"/>
      <c r="C13" s="247" t="s">
        <v>140</v>
      </c>
      <c r="D13" s="242"/>
      <c r="E13" s="242"/>
      <c r="F13" s="242"/>
      <c r="G13" s="242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23"/>
      <c r="Z13" s="213"/>
      <c r="AA13" s="213"/>
      <c r="AB13" s="213"/>
      <c r="AC13" s="213"/>
      <c r="AD13" s="213"/>
      <c r="AE13" s="213"/>
      <c r="AF13" s="213"/>
      <c r="AG13" s="213" t="s">
        <v>136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41" t="str">
        <f>C13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</v>
      </c>
      <c r="BB13" s="213"/>
      <c r="BC13" s="213"/>
      <c r="BD13" s="213"/>
      <c r="BE13" s="213"/>
      <c r="BF13" s="213"/>
      <c r="BG13" s="213"/>
      <c r="BH13" s="213"/>
    </row>
    <row r="14" spans="1:60" outlineLevel="3">
      <c r="A14" s="220"/>
      <c r="B14" s="221"/>
      <c r="C14" s="249" t="s">
        <v>141</v>
      </c>
      <c r="D14" s="244"/>
      <c r="E14" s="244"/>
      <c r="F14" s="244"/>
      <c r="G14" s="244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136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ht="22.5" outlineLevel="3">
      <c r="A15" s="220"/>
      <c r="B15" s="221"/>
      <c r="C15" s="249" t="s">
        <v>142</v>
      </c>
      <c r="D15" s="244"/>
      <c r="E15" s="244"/>
      <c r="F15" s="244"/>
      <c r="G15" s="244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23"/>
      <c r="Z15" s="213"/>
      <c r="AA15" s="213"/>
      <c r="AB15" s="213"/>
      <c r="AC15" s="213"/>
      <c r="AD15" s="213"/>
      <c r="AE15" s="213"/>
      <c r="AF15" s="213"/>
      <c r="AG15" s="213" t="s">
        <v>136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41" t="str">
        <f>C15</f>
        <v>ochrany sousedních pozemků a objektů vč.stromů ap., objektů a zařízení pro zajištění organizace a bezpečnosti provozu sídliště vozidel i pěších v průběhu stavby, bezpečnost a ochranu zdraví na staveništi, ap.</v>
      </c>
      <c r="BB15" s="213"/>
      <c r="BC15" s="213"/>
      <c r="BD15" s="213"/>
      <c r="BE15" s="213"/>
      <c r="BF15" s="213"/>
      <c r="BG15" s="213"/>
      <c r="BH15" s="213"/>
    </row>
    <row r="16" spans="1:60" outlineLevel="2">
      <c r="A16" s="220"/>
      <c r="B16" s="221"/>
      <c r="C16" s="248"/>
      <c r="D16" s="243"/>
      <c r="E16" s="243"/>
      <c r="F16" s="243"/>
      <c r="G16" s="243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137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>
      <c r="A17" s="234">
        <v>3</v>
      </c>
      <c r="B17" s="235" t="s">
        <v>143</v>
      </c>
      <c r="C17" s="246" t="s">
        <v>144</v>
      </c>
      <c r="D17" s="236" t="s">
        <v>130</v>
      </c>
      <c r="E17" s="237">
        <v>1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9"/>
      <c r="S17" s="239" t="s">
        <v>131</v>
      </c>
      <c r="T17" s="240" t="s">
        <v>132</v>
      </c>
      <c r="U17" s="223">
        <v>0</v>
      </c>
      <c r="V17" s="223">
        <f>ROUND(E17*U17,2)</f>
        <v>0</v>
      </c>
      <c r="W17" s="223"/>
      <c r="X17" s="223" t="s">
        <v>100</v>
      </c>
      <c r="Y17" s="223" t="s">
        <v>133</v>
      </c>
      <c r="Z17" s="213"/>
      <c r="AA17" s="213"/>
      <c r="AB17" s="213"/>
      <c r="AC17" s="213"/>
      <c r="AD17" s="213"/>
      <c r="AE17" s="213"/>
      <c r="AF17" s="213"/>
      <c r="AG17" s="213" t="s">
        <v>134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33.75" outlineLevel="2">
      <c r="A18" s="220"/>
      <c r="B18" s="221"/>
      <c r="C18" s="247" t="s">
        <v>145</v>
      </c>
      <c r="D18" s="242"/>
      <c r="E18" s="242"/>
      <c r="F18" s="242"/>
      <c r="G18" s="242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3"/>
      <c r="AA18" s="213"/>
      <c r="AB18" s="213"/>
      <c r="AC18" s="213"/>
      <c r="AD18" s="213"/>
      <c r="AE18" s="213"/>
      <c r="AF18" s="213"/>
      <c r="AG18" s="213" t="s">
        <v>136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41" t="str">
        <f>C18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8" s="213"/>
      <c r="BC18" s="213"/>
      <c r="BD18" s="213"/>
      <c r="BE18" s="213"/>
      <c r="BF18" s="213"/>
      <c r="BG18" s="213"/>
      <c r="BH18" s="213"/>
    </row>
    <row r="19" spans="1:60" outlineLevel="2">
      <c r="A19" s="220"/>
      <c r="B19" s="221"/>
      <c r="C19" s="248"/>
      <c r="D19" s="243"/>
      <c r="E19" s="243"/>
      <c r="F19" s="243"/>
      <c r="G19" s="243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23"/>
      <c r="Z19" s="213"/>
      <c r="AA19" s="213"/>
      <c r="AB19" s="213"/>
      <c r="AC19" s="213"/>
      <c r="AD19" s="213"/>
      <c r="AE19" s="213"/>
      <c r="AF19" s="213"/>
      <c r="AG19" s="213" t="s">
        <v>137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>
      <c r="A20" s="234">
        <v>4</v>
      </c>
      <c r="B20" s="235" t="s">
        <v>146</v>
      </c>
      <c r="C20" s="246" t="s">
        <v>147</v>
      </c>
      <c r="D20" s="236" t="s">
        <v>130</v>
      </c>
      <c r="E20" s="237">
        <v>1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7">
        <v>0</v>
      </c>
      <c r="O20" s="237">
        <f>ROUND(E20*N20,2)</f>
        <v>0</v>
      </c>
      <c r="P20" s="237">
        <v>0</v>
      </c>
      <c r="Q20" s="237">
        <f>ROUND(E20*P20,2)</f>
        <v>0</v>
      </c>
      <c r="R20" s="239"/>
      <c r="S20" s="239" t="s">
        <v>131</v>
      </c>
      <c r="T20" s="240" t="s">
        <v>132</v>
      </c>
      <c r="U20" s="223">
        <v>0</v>
      </c>
      <c r="V20" s="223">
        <f>ROUND(E20*U20,2)</f>
        <v>0</v>
      </c>
      <c r="W20" s="223"/>
      <c r="X20" s="223" t="s">
        <v>100</v>
      </c>
      <c r="Y20" s="223" t="s">
        <v>133</v>
      </c>
      <c r="Z20" s="213"/>
      <c r="AA20" s="213"/>
      <c r="AB20" s="213"/>
      <c r="AC20" s="213"/>
      <c r="AD20" s="213"/>
      <c r="AE20" s="213"/>
      <c r="AF20" s="213"/>
      <c r="AG20" s="213" t="s">
        <v>134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2.5" outlineLevel="2">
      <c r="A21" s="220"/>
      <c r="B21" s="221"/>
      <c r="C21" s="247" t="s">
        <v>148</v>
      </c>
      <c r="D21" s="242"/>
      <c r="E21" s="242"/>
      <c r="F21" s="242"/>
      <c r="G21" s="242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23"/>
      <c r="Z21" s="213"/>
      <c r="AA21" s="213"/>
      <c r="AB21" s="213"/>
      <c r="AC21" s="213"/>
      <c r="AD21" s="213"/>
      <c r="AE21" s="213"/>
      <c r="AF21" s="213"/>
      <c r="AG21" s="213" t="s">
        <v>136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41" t="str">
        <f>C21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1" s="213"/>
      <c r="BC21" s="213"/>
      <c r="BD21" s="213"/>
      <c r="BE21" s="213"/>
      <c r="BF21" s="213"/>
      <c r="BG21" s="213"/>
      <c r="BH21" s="213"/>
    </row>
    <row r="22" spans="1:60" outlineLevel="2">
      <c r="A22" s="220"/>
      <c r="B22" s="221"/>
      <c r="C22" s="248"/>
      <c r="D22" s="243"/>
      <c r="E22" s="243"/>
      <c r="F22" s="243"/>
      <c r="G22" s="243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3"/>
      <c r="AA22" s="213"/>
      <c r="AB22" s="213"/>
      <c r="AC22" s="213"/>
      <c r="AD22" s="213"/>
      <c r="AE22" s="213"/>
      <c r="AF22" s="213"/>
      <c r="AG22" s="213" t="s">
        <v>137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>
      <c r="A23" s="234">
        <v>5</v>
      </c>
      <c r="B23" s="235" t="s">
        <v>149</v>
      </c>
      <c r="C23" s="246" t="s">
        <v>150</v>
      </c>
      <c r="D23" s="236" t="s">
        <v>151</v>
      </c>
      <c r="E23" s="237">
        <v>1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9"/>
      <c r="S23" s="239" t="s">
        <v>152</v>
      </c>
      <c r="T23" s="240" t="s">
        <v>132</v>
      </c>
      <c r="U23" s="223">
        <v>0</v>
      </c>
      <c r="V23" s="223">
        <f>ROUND(E23*U23,2)</f>
        <v>0</v>
      </c>
      <c r="W23" s="223"/>
      <c r="X23" s="223" t="s">
        <v>100</v>
      </c>
      <c r="Y23" s="223" t="s">
        <v>133</v>
      </c>
      <c r="Z23" s="213"/>
      <c r="AA23" s="213"/>
      <c r="AB23" s="213"/>
      <c r="AC23" s="213"/>
      <c r="AD23" s="213"/>
      <c r="AE23" s="213"/>
      <c r="AF23" s="213"/>
      <c r="AG23" s="213" t="s">
        <v>134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ht="33.75" outlineLevel="2">
      <c r="A24" s="220"/>
      <c r="B24" s="221"/>
      <c r="C24" s="247" t="s">
        <v>153</v>
      </c>
      <c r="D24" s="242"/>
      <c r="E24" s="242"/>
      <c r="F24" s="242"/>
      <c r="G24" s="242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3"/>
      <c r="AA24" s="213"/>
      <c r="AB24" s="213"/>
      <c r="AC24" s="213"/>
      <c r="AD24" s="213"/>
      <c r="AE24" s="213"/>
      <c r="AF24" s="213"/>
      <c r="AG24" s="213" t="s">
        <v>136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41" t="str">
        <f>C24</f>
        <v>Náklady spojené se zajištěním činností souvisejících se zakázkou - účast všech zainteresovaných stran na přípravě, jednání, u zkoušek, atd, Koordinace stavby, prací a dodávek mezi dodavateli a se zůčastněnými, podchycení všech změn v průběhu stavby a předávání info o nich, řešení vazeb na okolí, další inženýrská činnost nezahrnutá v předchozích položkách.</v>
      </c>
      <c r="BB24" s="213"/>
      <c r="BC24" s="213"/>
      <c r="BD24" s="213"/>
      <c r="BE24" s="213"/>
      <c r="BF24" s="213"/>
      <c r="BG24" s="213"/>
      <c r="BH24" s="213"/>
    </row>
    <row r="25" spans="1:60" outlineLevel="2">
      <c r="A25" s="220"/>
      <c r="B25" s="221"/>
      <c r="C25" s="248"/>
      <c r="D25" s="243"/>
      <c r="E25" s="243"/>
      <c r="F25" s="243"/>
      <c r="G25" s="243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23"/>
      <c r="Z25" s="213"/>
      <c r="AA25" s="213"/>
      <c r="AB25" s="213"/>
      <c r="AC25" s="213"/>
      <c r="AD25" s="213"/>
      <c r="AE25" s="213"/>
      <c r="AF25" s="213"/>
      <c r="AG25" s="213" t="s">
        <v>137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>
      <c r="A26" s="227" t="s">
        <v>126</v>
      </c>
      <c r="B26" s="228" t="s">
        <v>96</v>
      </c>
      <c r="C26" s="245" t="s">
        <v>28</v>
      </c>
      <c r="D26" s="229"/>
      <c r="E26" s="230"/>
      <c r="F26" s="231"/>
      <c r="G26" s="231">
        <f>SUMIF(AG27:AG58,"&lt;&gt;NOR",G27:G58)</f>
        <v>0</v>
      </c>
      <c r="H26" s="231"/>
      <c r="I26" s="231">
        <f>SUM(I27:I58)</f>
        <v>0</v>
      </c>
      <c r="J26" s="231"/>
      <c r="K26" s="231">
        <f>SUM(K27:K58)</f>
        <v>0</v>
      </c>
      <c r="L26" s="231"/>
      <c r="M26" s="231">
        <f>SUM(M27:M58)</f>
        <v>0</v>
      </c>
      <c r="N26" s="230"/>
      <c r="O26" s="230">
        <f>SUM(O27:O58)</f>
        <v>0</v>
      </c>
      <c r="P26" s="230"/>
      <c r="Q26" s="230">
        <f>SUM(Q27:Q58)</f>
        <v>0</v>
      </c>
      <c r="R26" s="231"/>
      <c r="S26" s="231"/>
      <c r="T26" s="232"/>
      <c r="U26" s="226"/>
      <c r="V26" s="226">
        <f>SUM(V27:V58)</f>
        <v>0</v>
      </c>
      <c r="W26" s="226"/>
      <c r="X26" s="226"/>
      <c r="Y26" s="226"/>
      <c r="AG26" t="s">
        <v>127</v>
      </c>
    </row>
    <row r="27" spans="1:60" outlineLevel="1">
      <c r="A27" s="234">
        <v>6</v>
      </c>
      <c r="B27" s="235" t="s">
        <v>154</v>
      </c>
      <c r="C27" s="246" t="s">
        <v>155</v>
      </c>
      <c r="D27" s="236" t="s">
        <v>130</v>
      </c>
      <c r="E27" s="237">
        <v>1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9"/>
      <c r="S27" s="239" t="s">
        <v>131</v>
      </c>
      <c r="T27" s="240" t="s">
        <v>132</v>
      </c>
      <c r="U27" s="223">
        <v>0</v>
      </c>
      <c r="V27" s="223">
        <f>ROUND(E27*U27,2)</f>
        <v>0</v>
      </c>
      <c r="W27" s="223"/>
      <c r="X27" s="223" t="s">
        <v>100</v>
      </c>
      <c r="Y27" s="223" t="s">
        <v>133</v>
      </c>
      <c r="Z27" s="213"/>
      <c r="AA27" s="213"/>
      <c r="AB27" s="213"/>
      <c r="AC27" s="213"/>
      <c r="AD27" s="213"/>
      <c r="AE27" s="213"/>
      <c r="AF27" s="213"/>
      <c r="AG27" s="213" t="s">
        <v>134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22.5" outlineLevel="2">
      <c r="A28" s="220"/>
      <c r="B28" s="221"/>
      <c r="C28" s="247" t="s">
        <v>156</v>
      </c>
      <c r="D28" s="242"/>
      <c r="E28" s="242"/>
      <c r="F28" s="242"/>
      <c r="G28" s="242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3"/>
      <c r="AA28" s="213"/>
      <c r="AB28" s="213"/>
      <c r="AC28" s="213"/>
      <c r="AD28" s="213"/>
      <c r="AE28" s="213"/>
      <c r="AF28" s="213"/>
      <c r="AG28" s="213" t="s">
        <v>136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41" t="str">
        <f>C28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28" s="213"/>
      <c r="BC28" s="213"/>
      <c r="BD28" s="213"/>
      <c r="BE28" s="213"/>
      <c r="BF28" s="213"/>
      <c r="BG28" s="213"/>
      <c r="BH28" s="213"/>
    </row>
    <row r="29" spans="1:60" outlineLevel="2">
      <c r="A29" s="220"/>
      <c r="B29" s="221"/>
      <c r="C29" s="250" t="s">
        <v>157</v>
      </c>
      <c r="D29" s="224"/>
      <c r="E29" s="225">
        <v>1</v>
      </c>
      <c r="F29" s="223"/>
      <c r="G29" s="223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3"/>
      <c r="AA29" s="213"/>
      <c r="AB29" s="213"/>
      <c r="AC29" s="213"/>
      <c r="AD29" s="213"/>
      <c r="AE29" s="213"/>
      <c r="AF29" s="213"/>
      <c r="AG29" s="213" t="s">
        <v>158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2">
      <c r="A30" s="220"/>
      <c r="B30" s="221"/>
      <c r="C30" s="248"/>
      <c r="D30" s="243"/>
      <c r="E30" s="243"/>
      <c r="F30" s="243"/>
      <c r="G30" s="243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3"/>
      <c r="AA30" s="213"/>
      <c r="AB30" s="213"/>
      <c r="AC30" s="213"/>
      <c r="AD30" s="213"/>
      <c r="AE30" s="213"/>
      <c r="AF30" s="213"/>
      <c r="AG30" s="213" t="s">
        <v>137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>
      <c r="A31" s="234">
        <v>7</v>
      </c>
      <c r="B31" s="235" t="s">
        <v>159</v>
      </c>
      <c r="C31" s="246" t="s">
        <v>160</v>
      </c>
      <c r="D31" s="236" t="s">
        <v>130</v>
      </c>
      <c r="E31" s="237">
        <v>1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7">
        <v>0</v>
      </c>
      <c r="O31" s="237">
        <f>ROUND(E31*N31,2)</f>
        <v>0</v>
      </c>
      <c r="P31" s="237">
        <v>0</v>
      </c>
      <c r="Q31" s="237">
        <f>ROUND(E31*P31,2)</f>
        <v>0</v>
      </c>
      <c r="R31" s="239"/>
      <c r="S31" s="239" t="s">
        <v>131</v>
      </c>
      <c r="T31" s="240" t="s">
        <v>132</v>
      </c>
      <c r="U31" s="223">
        <v>0</v>
      </c>
      <c r="V31" s="223">
        <f>ROUND(E31*U31,2)</f>
        <v>0</v>
      </c>
      <c r="W31" s="223"/>
      <c r="X31" s="223" t="s">
        <v>100</v>
      </c>
      <c r="Y31" s="223" t="s">
        <v>133</v>
      </c>
      <c r="Z31" s="213"/>
      <c r="AA31" s="213"/>
      <c r="AB31" s="213"/>
      <c r="AC31" s="213"/>
      <c r="AD31" s="213"/>
      <c r="AE31" s="213"/>
      <c r="AF31" s="213"/>
      <c r="AG31" s="213" t="s">
        <v>134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2.5" outlineLevel="2">
      <c r="A32" s="220"/>
      <c r="B32" s="221"/>
      <c r="C32" s="247" t="s">
        <v>161</v>
      </c>
      <c r="D32" s="242"/>
      <c r="E32" s="242"/>
      <c r="F32" s="242"/>
      <c r="G32" s="242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3"/>
      <c r="AA32" s="213"/>
      <c r="AB32" s="213"/>
      <c r="AC32" s="213"/>
      <c r="AD32" s="213"/>
      <c r="AE32" s="213"/>
      <c r="AF32" s="213"/>
      <c r="AG32" s="213" t="s">
        <v>136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41" t="str">
        <f>C32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32" s="213"/>
      <c r="BC32" s="213"/>
      <c r="BD32" s="213"/>
      <c r="BE32" s="213"/>
      <c r="BF32" s="213"/>
      <c r="BG32" s="213"/>
      <c r="BH32" s="213"/>
    </row>
    <row r="33" spans="1:60" outlineLevel="2">
      <c r="A33" s="220"/>
      <c r="B33" s="221"/>
      <c r="C33" s="248"/>
      <c r="D33" s="243"/>
      <c r="E33" s="243"/>
      <c r="F33" s="243"/>
      <c r="G33" s="243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23"/>
      <c r="Z33" s="213"/>
      <c r="AA33" s="213"/>
      <c r="AB33" s="213"/>
      <c r="AC33" s="213"/>
      <c r="AD33" s="213"/>
      <c r="AE33" s="213"/>
      <c r="AF33" s="213"/>
      <c r="AG33" s="213" t="s">
        <v>137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>
      <c r="A34" s="234">
        <v>8</v>
      </c>
      <c r="B34" s="235" t="s">
        <v>162</v>
      </c>
      <c r="C34" s="246" t="s">
        <v>163</v>
      </c>
      <c r="D34" s="236" t="s">
        <v>130</v>
      </c>
      <c r="E34" s="237">
        <v>1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7">
        <v>0</v>
      </c>
      <c r="O34" s="237">
        <f>ROUND(E34*N34,2)</f>
        <v>0</v>
      </c>
      <c r="P34" s="237">
        <v>0</v>
      </c>
      <c r="Q34" s="237">
        <f>ROUND(E34*P34,2)</f>
        <v>0</v>
      </c>
      <c r="R34" s="239"/>
      <c r="S34" s="239" t="s">
        <v>131</v>
      </c>
      <c r="T34" s="240" t="s">
        <v>132</v>
      </c>
      <c r="U34" s="223">
        <v>0</v>
      </c>
      <c r="V34" s="223">
        <f>ROUND(E34*U34,2)</f>
        <v>0</v>
      </c>
      <c r="W34" s="223"/>
      <c r="X34" s="223" t="s">
        <v>100</v>
      </c>
      <c r="Y34" s="223" t="s">
        <v>133</v>
      </c>
      <c r="Z34" s="213"/>
      <c r="AA34" s="213"/>
      <c r="AB34" s="213"/>
      <c r="AC34" s="213"/>
      <c r="AD34" s="213"/>
      <c r="AE34" s="213"/>
      <c r="AF34" s="213"/>
      <c r="AG34" s="213" t="s">
        <v>134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ht="33.75" outlineLevel="2">
      <c r="A35" s="220"/>
      <c r="B35" s="221"/>
      <c r="C35" s="247" t="s">
        <v>164</v>
      </c>
      <c r="D35" s="242"/>
      <c r="E35" s="242"/>
      <c r="F35" s="242"/>
      <c r="G35" s="242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23"/>
      <c r="Z35" s="213"/>
      <c r="AA35" s="213"/>
      <c r="AB35" s="213"/>
      <c r="AC35" s="213"/>
      <c r="AD35" s="213"/>
      <c r="AE35" s="213"/>
      <c r="AF35" s="213"/>
      <c r="AG35" s="213" t="s">
        <v>136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41" t="str">
        <f>C35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35" s="213"/>
      <c r="BC35" s="213"/>
      <c r="BD35" s="213"/>
      <c r="BE35" s="213"/>
      <c r="BF35" s="213"/>
      <c r="BG35" s="213"/>
      <c r="BH35" s="213"/>
    </row>
    <row r="36" spans="1:60" outlineLevel="2">
      <c r="A36" s="220"/>
      <c r="B36" s="221"/>
      <c r="C36" s="248"/>
      <c r="D36" s="243"/>
      <c r="E36" s="243"/>
      <c r="F36" s="243"/>
      <c r="G36" s="243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23"/>
      <c r="Z36" s="213"/>
      <c r="AA36" s="213"/>
      <c r="AB36" s="213"/>
      <c r="AC36" s="213"/>
      <c r="AD36" s="213"/>
      <c r="AE36" s="213"/>
      <c r="AF36" s="213"/>
      <c r="AG36" s="213" t="s">
        <v>137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>
      <c r="A37" s="234">
        <v>9</v>
      </c>
      <c r="B37" s="235" t="s">
        <v>165</v>
      </c>
      <c r="C37" s="246" t="s">
        <v>166</v>
      </c>
      <c r="D37" s="236" t="s">
        <v>130</v>
      </c>
      <c r="E37" s="237">
        <v>1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7">
        <v>0</v>
      </c>
      <c r="O37" s="237">
        <f>ROUND(E37*N37,2)</f>
        <v>0</v>
      </c>
      <c r="P37" s="237">
        <v>0</v>
      </c>
      <c r="Q37" s="237">
        <f>ROUND(E37*P37,2)</f>
        <v>0</v>
      </c>
      <c r="R37" s="239"/>
      <c r="S37" s="239" t="s">
        <v>131</v>
      </c>
      <c r="T37" s="240" t="s">
        <v>132</v>
      </c>
      <c r="U37" s="223">
        <v>0</v>
      </c>
      <c r="V37" s="223">
        <f>ROUND(E37*U37,2)</f>
        <v>0</v>
      </c>
      <c r="W37" s="223"/>
      <c r="X37" s="223" t="s">
        <v>100</v>
      </c>
      <c r="Y37" s="223" t="s">
        <v>133</v>
      </c>
      <c r="Z37" s="213"/>
      <c r="AA37" s="213"/>
      <c r="AB37" s="213"/>
      <c r="AC37" s="213"/>
      <c r="AD37" s="213"/>
      <c r="AE37" s="213"/>
      <c r="AF37" s="213"/>
      <c r="AG37" s="213" t="s">
        <v>134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ht="33.75" outlineLevel="2">
      <c r="A38" s="220"/>
      <c r="B38" s="221"/>
      <c r="C38" s="247" t="s">
        <v>167</v>
      </c>
      <c r="D38" s="242"/>
      <c r="E38" s="242"/>
      <c r="F38" s="242"/>
      <c r="G38" s="242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23"/>
      <c r="Z38" s="213"/>
      <c r="AA38" s="213"/>
      <c r="AB38" s="213"/>
      <c r="AC38" s="213"/>
      <c r="AD38" s="213"/>
      <c r="AE38" s="213"/>
      <c r="AF38" s="213"/>
      <c r="AG38" s="213" t="s">
        <v>136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41" t="str">
        <f>C38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38" s="213"/>
      <c r="BC38" s="213"/>
      <c r="BD38" s="213"/>
      <c r="BE38" s="213"/>
      <c r="BF38" s="213"/>
      <c r="BG38" s="213"/>
      <c r="BH38" s="213"/>
    </row>
    <row r="39" spans="1:60" outlineLevel="2">
      <c r="A39" s="220"/>
      <c r="B39" s="221"/>
      <c r="C39" s="248"/>
      <c r="D39" s="243"/>
      <c r="E39" s="243"/>
      <c r="F39" s="243"/>
      <c r="G39" s="243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23"/>
      <c r="Z39" s="213"/>
      <c r="AA39" s="213"/>
      <c r="AB39" s="213"/>
      <c r="AC39" s="213"/>
      <c r="AD39" s="213"/>
      <c r="AE39" s="213"/>
      <c r="AF39" s="213"/>
      <c r="AG39" s="213" t="s">
        <v>137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>
      <c r="A40" s="234">
        <v>10</v>
      </c>
      <c r="B40" s="235" t="s">
        <v>168</v>
      </c>
      <c r="C40" s="246" t="s">
        <v>169</v>
      </c>
      <c r="D40" s="236" t="s">
        <v>130</v>
      </c>
      <c r="E40" s="237">
        <v>1</v>
      </c>
      <c r="F40" s="238"/>
      <c r="G40" s="239">
        <f>ROUND(E40*F40,2)</f>
        <v>0</v>
      </c>
      <c r="H40" s="238"/>
      <c r="I40" s="239">
        <f>ROUND(E40*H40,2)</f>
        <v>0</v>
      </c>
      <c r="J40" s="238"/>
      <c r="K40" s="239">
        <f>ROUND(E40*J40,2)</f>
        <v>0</v>
      </c>
      <c r="L40" s="239">
        <v>21</v>
      </c>
      <c r="M40" s="239">
        <f>G40*(1+L40/100)</f>
        <v>0</v>
      </c>
      <c r="N40" s="237">
        <v>0</v>
      </c>
      <c r="O40" s="237">
        <f>ROUND(E40*N40,2)</f>
        <v>0</v>
      </c>
      <c r="P40" s="237">
        <v>0</v>
      </c>
      <c r="Q40" s="237">
        <f>ROUND(E40*P40,2)</f>
        <v>0</v>
      </c>
      <c r="R40" s="239"/>
      <c r="S40" s="239" t="s">
        <v>131</v>
      </c>
      <c r="T40" s="240" t="s">
        <v>132</v>
      </c>
      <c r="U40" s="223">
        <v>0</v>
      </c>
      <c r="V40" s="223">
        <f>ROUND(E40*U40,2)</f>
        <v>0</v>
      </c>
      <c r="W40" s="223"/>
      <c r="X40" s="223" t="s">
        <v>100</v>
      </c>
      <c r="Y40" s="223" t="s">
        <v>133</v>
      </c>
      <c r="Z40" s="213"/>
      <c r="AA40" s="213"/>
      <c r="AB40" s="213"/>
      <c r="AC40" s="213"/>
      <c r="AD40" s="213"/>
      <c r="AE40" s="213"/>
      <c r="AF40" s="213"/>
      <c r="AG40" s="213" t="s">
        <v>134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2">
      <c r="A41" s="220"/>
      <c r="B41" s="221"/>
      <c r="C41" s="247" t="s">
        <v>170</v>
      </c>
      <c r="D41" s="242"/>
      <c r="E41" s="242"/>
      <c r="F41" s="242"/>
      <c r="G41" s="242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23"/>
      <c r="Z41" s="213"/>
      <c r="AA41" s="213"/>
      <c r="AB41" s="213"/>
      <c r="AC41" s="213"/>
      <c r="AD41" s="213"/>
      <c r="AE41" s="213"/>
      <c r="AF41" s="213"/>
      <c r="AG41" s="213" t="s">
        <v>136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41" t="str">
        <f>C41</f>
        <v>náklady spojené s provedením všech technickými normami předepsaných zkoušek a revizí stavebních konstrukcí nebo stavebních prací.</v>
      </c>
      <c r="BB41" s="213"/>
      <c r="BC41" s="213"/>
      <c r="BD41" s="213"/>
      <c r="BE41" s="213"/>
      <c r="BF41" s="213"/>
      <c r="BG41" s="213"/>
      <c r="BH41" s="213"/>
    </row>
    <row r="42" spans="1:60" outlineLevel="2">
      <c r="A42" s="220"/>
      <c r="B42" s="221"/>
      <c r="C42" s="248"/>
      <c r="D42" s="243"/>
      <c r="E42" s="243"/>
      <c r="F42" s="243"/>
      <c r="G42" s="243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23"/>
      <c r="Z42" s="213"/>
      <c r="AA42" s="213"/>
      <c r="AB42" s="213"/>
      <c r="AC42" s="213"/>
      <c r="AD42" s="213"/>
      <c r="AE42" s="213"/>
      <c r="AF42" s="213"/>
      <c r="AG42" s="213" t="s">
        <v>137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>
      <c r="A43" s="234">
        <v>11</v>
      </c>
      <c r="B43" s="235" t="s">
        <v>171</v>
      </c>
      <c r="C43" s="246" t="s">
        <v>172</v>
      </c>
      <c r="D43" s="236" t="s">
        <v>130</v>
      </c>
      <c r="E43" s="237">
        <v>1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7">
        <v>0</v>
      </c>
      <c r="O43" s="237">
        <f>ROUND(E43*N43,2)</f>
        <v>0</v>
      </c>
      <c r="P43" s="237">
        <v>0</v>
      </c>
      <c r="Q43" s="237">
        <f>ROUND(E43*P43,2)</f>
        <v>0</v>
      </c>
      <c r="R43" s="239"/>
      <c r="S43" s="239" t="s">
        <v>131</v>
      </c>
      <c r="T43" s="240" t="s">
        <v>132</v>
      </c>
      <c r="U43" s="223">
        <v>0</v>
      </c>
      <c r="V43" s="223">
        <f>ROUND(E43*U43,2)</f>
        <v>0</v>
      </c>
      <c r="W43" s="223"/>
      <c r="X43" s="223" t="s">
        <v>100</v>
      </c>
      <c r="Y43" s="223" t="s">
        <v>133</v>
      </c>
      <c r="Z43" s="213"/>
      <c r="AA43" s="213"/>
      <c r="AB43" s="213"/>
      <c r="AC43" s="213"/>
      <c r="AD43" s="213"/>
      <c r="AE43" s="213"/>
      <c r="AF43" s="213"/>
      <c r="AG43" s="213" t="s">
        <v>134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ht="22.5" outlineLevel="2">
      <c r="A44" s="220"/>
      <c r="B44" s="221"/>
      <c r="C44" s="247" t="s">
        <v>173</v>
      </c>
      <c r="D44" s="242"/>
      <c r="E44" s="242"/>
      <c r="F44" s="242"/>
      <c r="G44" s="242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23"/>
      <c r="Z44" s="213"/>
      <c r="AA44" s="213"/>
      <c r="AB44" s="213"/>
      <c r="AC44" s="213"/>
      <c r="AD44" s="213"/>
      <c r="AE44" s="213"/>
      <c r="AF44" s="213"/>
      <c r="AG44" s="213" t="s">
        <v>136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41" t="str">
        <f>C44</f>
        <v>Náklady na vyhotovení dokumentace skutečného provedení stavby a její předání objednateli v požadované formě a požadovaném Zahrnuje také zaměření skutečného provedení stavby</v>
      </c>
      <c r="BB44" s="213"/>
      <c r="BC44" s="213"/>
      <c r="BD44" s="213"/>
      <c r="BE44" s="213"/>
      <c r="BF44" s="213"/>
      <c r="BG44" s="213"/>
      <c r="BH44" s="213"/>
    </row>
    <row r="45" spans="1:60" outlineLevel="2">
      <c r="A45" s="220"/>
      <c r="B45" s="221"/>
      <c r="C45" s="248"/>
      <c r="D45" s="243"/>
      <c r="E45" s="243"/>
      <c r="F45" s="243"/>
      <c r="G45" s="243"/>
      <c r="H45" s="223"/>
      <c r="I45" s="223"/>
      <c r="J45" s="223"/>
      <c r="K45" s="223"/>
      <c r="L45" s="223"/>
      <c r="M45" s="223"/>
      <c r="N45" s="222"/>
      <c r="O45" s="222"/>
      <c r="P45" s="222"/>
      <c r="Q45" s="222"/>
      <c r="R45" s="223"/>
      <c r="S45" s="223"/>
      <c r="T45" s="223"/>
      <c r="U45" s="223"/>
      <c r="V45" s="223"/>
      <c r="W45" s="223"/>
      <c r="X45" s="223"/>
      <c r="Y45" s="223"/>
      <c r="Z45" s="213"/>
      <c r="AA45" s="213"/>
      <c r="AB45" s="213"/>
      <c r="AC45" s="213"/>
      <c r="AD45" s="213"/>
      <c r="AE45" s="213"/>
      <c r="AF45" s="213"/>
      <c r="AG45" s="213" t="s">
        <v>137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>
      <c r="A46" s="234">
        <v>12</v>
      </c>
      <c r="B46" s="235" t="s">
        <v>174</v>
      </c>
      <c r="C46" s="246" t="s">
        <v>175</v>
      </c>
      <c r="D46" s="236" t="s">
        <v>130</v>
      </c>
      <c r="E46" s="237">
        <v>1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7">
        <v>0</v>
      </c>
      <c r="O46" s="237">
        <f>ROUND(E46*N46,2)</f>
        <v>0</v>
      </c>
      <c r="P46" s="237">
        <v>0</v>
      </c>
      <c r="Q46" s="237">
        <f>ROUND(E46*P46,2)</f>
        <v>0</v>
      </c>
      <c r="R46" s="239"/>
      <c r="S46" s="239" t="s">
        <v>152</v>
      </c>
      <c r="T46" s="240" t="s">
        <v>132</v>
      </c>
      <c r="U46" s="223">
        <v>0</v>
      </c>
      <c r="V46" s="223">
        <f>ROUND(E46*U46,2)</f>
        <v>0</v>
      </c>
      <c r="W46" s="223"/>
      <c r="X46" s="223" t="s">
        <v>100</v>
      </c>
      <c r="Y46" s="223" t="s">
        <v>133</v>
      </c>
      <c r="Z46" s="213"/>
      <c r="AA46" s="213"/>
      <c r="AB46" s="213"/>
      <c r="AC46" s="213"/>
      <c r="AD46" s="213"/>
      <c r="AE46" s="213"/>
      <c r="AF46" s="213"/>
      <c r="AG46" s="213" t="s">
        <v>134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2">
      <c r="A47" s="220"/>
      <c r="B47" s="221"/>
      <c r="C47" s="247" t="s">
        <v>176</v>
      </c>
      <c r="D47" s="242"/>
      <c r="E47" s="242"/>
      <c r="F47" s="242"/>
      <c r="G47" s="242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23"/>
      <c r="Z47" s="213"/>
      <c r="AA47" s="213"/>
      <c r="AB47" s="213"/>
      <c r="AC47" s="213"/>
      <c r="AD47" s="213"/>
      <c r="AE47" s="213"/>
      <c r="AF47" s="213"/>
      <c r="AG47" s="213" t="s">
        <v>136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2">
      <c r="A48" s="220"/>
      <c r="B48" s="221"/>
      <c r="C48" s="248"/>
      <c r="D48" s="243"/>
      <c r="E48" s="243"/>
      <c r="F48" s="243"/>
      <c r="G48" s="243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23"/>
      <c r="Z48" s="213"/>
      <c r="AA48" s="213"/>
      <c r="AB48" s="213"/>
      <c r="AC48" s="213"/>
      <c r="AD48" s="213"/>
      <c r="AE48" s="213"/>
      <c r="AF48" s="213"/>
      <c r="AG48" s="213" t="s">
        <v>137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>
      <c r="A49" s="234">
        <v>13</v>
      </c>
      <c r="B49" s="235" t="s">
        <v>177</v>
      </c>
      <c r="C49" s="246" t="s">
        <v>178</v>
      </c>
      <c r="D49" s="236" t="s">
        <v>130</v>
      </c>
      <c r="E49" s="237">
        <v>3</v>
      </c>
      <c r="F49" s="238"/>
      <c r="G49" s="239">
        <f>ROUND(E49*F49,2)</f>
        <v>0</v>
      </c>
      <c r="H49" s="238"/>
      <c r="I49" s="239">
        <f>ROUND(E49*H49,2)</f>
        <v>0</v>
      </c>
      <c r="J49" s="238"/>
      <c r="K49" s="239">
        <f>ROUND(E49*J49,2)</f>
        <v>0</v>
      </c>
      <c r="L49" s="239">
        <v>21</v>
      </c>
      <c r="M49" s="239">
        <f>G49*(1+L49/100)</f>
        <v>0</v>
      </c>
      <c r="N49" s="237">
        <v>0</v>
      </c>
      <c r="O49" s="237">
        <f>ROUND(E49*N49,2)</f>
        <v>0</v>
      </c>
      <c r="P49" s="237">
        <v>0</v>
      </c>
      <c r="Q49" s="237">
        <f>ROUND(E49*P49,2)</f>
        <v>0</v>
      </c>
      <c r="R49" s="239"/>
      <c r="S49" s="239" t="s">
        <v>152</v>
      </c>
      <c r="T49" s="240" t="s">
        <v>132</v>
      </c>
      <c r="U49" s="223">
        <v>0</v>
      </c>
      <c r="V49" s="223">
        <f>ROUND(E49*U49,2)</f>
        <v>0</v>
      </c>
      <c r="W49" s="223"/>
      <c r="X49" s="223" t="s">
        <v>100</v>
      </c>
      <c r="Y49" s="223" t="s">
        <v>133</v>
      </c>
      <c r="Z49" s="213"/>
      <c r="AA49" s="213"/>
      <c r="AB49" s="213"/>
      <c r="AC49" s="213"/>
      <c r="AD49" s="213"/>
      <c r="AE49" s="213"/>
      <c r="AF49" s="213"/>
      <c r="AG49" s="213" t="s">
        <v>134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2">
      <c r="A50" s="220"/>
      <c r="B50" s="221"/>
      <c r="C50" s="247" t="s">
        <v>179</v>
      </c>
      <c r="D50" s="242"/>
      <c r="E50" s="242"/>
      <c r="F50" s="242"/>
      <c r="G50" s="242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23"/>
      <c r="Z50" s="213"/>
      <c r="AA50" s="213"/>
      <c r="AB50" s="213"/>
      <c r="AC50" s="213"/>
      <c r="AD50" s="213"/>
      <c r="AE50" s="213"/>
      <c r="AF50" s="213"/>
      <c r="AG50" s="213" t="s">
        <v>136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2">
      <c r="A51" s="220"/>
      <c r="B51" s="221"/>
      <c r="C51" s="250" t="s">
        <v>180</v>
      </c>
      <c r="D51" s="224"/>
      <c r="E51" s="225">
        <v>3</v>
      </c>
      <c r="F51" s="223"/>
      <c r="G51" s="223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23"/>
      <c r="Z51" s="213"/>
      <c r="AA51" s="213"/>
      <c r="AB51" s="213"/>
      <c r="AC51" s="213"/>
      <c r="AD51" s="213"/>
      <c r="AE51" s="213"/>
      <c r="AF51" s="213"/>
      <c r="AG51" s="213" t="s">
        <v>158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2">
      <c r="A52" s="220"/>
      <c r="B52" s="221"/>
      <c r="C52" s="248"/>
      <c r="D52" s="243"/>
      <c r="E52" s="243"/>
      <c r="F52" s="243"/>
      <c r="G52" s="243"/>
      <c r="H52" s="223"/>
      <c r="I52" s="223"/>
      <c r="J52" s="223"/>
      <c r="K52" s="223"/>
      <c r="L52" s="223"/>
      <c r="M52" s="223"/>
      <c r="N52" s="222"/>
      <c r="O52" s="222"/>
      <c r="P52" s="222"/>
      <c r="Q52" s="222"/>
      <c r="R52" s="223"/>
      <c r="S52" s="223"/>
      <c r="T52" s="223"/>
      <c r="U52" s="223"/>
      <c r="V52" s="223"/>
      <c r="W52" s="223"/>
      <c r="X52" s="223"/>
      <c r="Y52" s="223"/>
      <c r="Z52" s="213"/>
      <c r="AA52" s="213"/>
      <c r="AB52" s="213"/>
      <c r="AC52" s="213"/>
      <c r="AD52" s="213"/>
      <c r="AE52" s="213"/>
      <c r="AF52" s="213"/>
      <c r="AG52" s="213" t="s">
        <v>137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>
      <c r="A53" s="234">
        <v>14</v>
      </c>
      <c r="B53" s="235" t="s">
        <v>181</v>
      </c>
      <c r="C53" s="246" t="s">
        <v>182</v>
      </c>
      <c r="D53" s="236" t="s">
        <v>151</v>
      </c>
      <c r="E53" s="237">
        <v>1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21</v>
      </c>
      <c r="M53" s="239">
        <f>G53*(1+L53/100)</f>
        <v>0</v>
      </c>
      <c r="N53" s="237">
        <v>0</v>
      </c>
      <c r="O53" s="237">
        <f>ROUND(E53*N53,2)</f>
        <v>0</v>
      </c>
      <c r="P53" s="237">
        <v>0</v>
      </c>
      <c r="Q53" s="237">
        <f>ROUND(E53*P53,2)</f>
        <v>0</v>
      </c>
      <c r="R53" s="239"/>
      <c r="S53" s="239" t="s">
        <v>152</v>
      </c>
      <c r="T53" s="240" t="s">
        <v>132</v>
      </c>
      <c r="U53" s="223">
        <v>0</v>
      </c>
      <c r="V53" s="223">
        <f>ROUND(E53*U53,2)</f>
        <v>0</v>
      </c>
      <c r="W53" s="223"/>
      <c r="X53" s="223" t="s">
        <v>100</v>
      </c>
      <c r="Y53" s="223" t="s">
        <v>133</v>
      </c>
      <c r="Z53" s="213"/>
      <c r="AA53" s="213"/>
      <c r="AB53" s="213"/>
      <c r="AC53" s="213"/>
      <c r="AD53" s="213"/>
      <c r="AE53" s="213"/>
      <c r="AF53" s="213"/>
      <c r="AG53" s="213" t="s">
        <v>134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2">
      <c r="A54" s="220"/>
      <c r="B54" s="221"/>
      <c r="C54" s="247" t="s">
        <v>183</v>
      </c>
      <c r="D54" s="242"/>
      <c r="E54" s="242"/>
      <c r="F54" s="242"/>
      <c r="G54" s="242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23"/>
      <c r="Z54" s="213"/>
      <c r="AA54" s="213"/>
      <c r="AB54" s="213"/>
      <c r="AC54" s="213"/>
      <c r="AD54" s="213"/>
      <c r="AE54" s="213"/>
      <c r="AF54" s="213"/>
      <c r="AG54" s="213" t="s">
        <v>136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2">
      <c r="A55" s="220"/>
      <c r="B55" s="221"/>
      <c r="C55" s="248"/>
      <c r="D55" s="243"/>
      <c r="E55" s="243"/>
      <c r="F55" s="243"/>
      <c r="G55" s="243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23"/>
      <c r="Z55" s="213"/>
      <c r="AA55" s="213"/>
      <c r="AB55" s="213"/>
      <c r="AC55" s="213"/>
      <c r="AD55" s="213"/>
      <c r="AE55" s="213"/>
      <c r="AF55" s="213"/>
      <c r="AG55" s="213" t="s">
        <v>137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>
      <c r="A56" s="234">
        <v>15</v>
      </c>
      <c r="B56" s="235" t="s">
        <v>184</v>
      </c>
      <c r="C56" s="246" t="s">
        <v>185</v>
      </c>
      <c r="D56" s="236" t="s">
        <v>151</v>
      </c>
      <c r="E56" s="237">
        <v>1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7">
        <v>0</v>
      </c>
      <c r="O56" s="237">
        <f>ROUND(E56*N56,2)</f>
        <v>0</v>
      </c>
      <c r="P56" s="237">
        <v>0</v>
      </c>
      <c r="Q56" s="237">
        <f>ROUND(E56*P56,2)</f>
        <v>0</v>
      </c>
      <c r="R56" s="239"/>
      <c r="S56" s="239" t="s">
        <v>152</v>
      </c>
      <c r="T56" s="240" t="s">
        <v>132</v>
      </c>
      <c r="U56" s="223">
        <v>0</v>
      </c>
      <c r="V56" s="223">
        <f>ROUND(E56*U56,2)</f>
        <v>0</v>
      </c>
      <c r="W56" s="223"/>
      <c r="X56" s="223" t="s">
        <v>100</v>
      </c>
      <c r="Y56" s="223" t="s">
        <v>133</v>
      </c>
      <c r="Z56" s="213"/>
      <c r="AA56" s="213"/>
      <c r="AB56" s="213"/>
      <c r="AC56" s="213"/>
      <c r="AD56" s="213"/>
      <c r="AE56" s="213"/>
      <c r="AF56" s="213"/>
      <c r="AG56" s="213" t="s">
        <v>134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2">
      <c r="A57" s="220"/>
      <c r="B57" s="221"/>
      <c r="C57" s="247" t="s">
        <v>186</v>
      </c>
      <c r="D57" s="242"/>
      <c r="E57" s="242"/>
      <c r="F57" s="242"/>
      <c r="G57" s="242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23"/>
      <c r="Z57" s="213"/>
      <c r="AA57" s="213"/>
      <c r="AB57" s="213"/>
      <c r="AC57" s="213"/>
      <c r="AD57" s="213"/>
      <c r="AE57" s="213"/>
      <c r="AF57" s="213"/>
      <c r="AG57" s="213" t="s">
        <v>136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41" t="str">
        <f>C57</f>
        <v>Náklady spojené s dodržením podmínek uvedených dokumentech vyhlášené soutěže a dalších především obchodních podmínek smlouvy.</v>
      </c>
      <c r="BB57" s="213"/>
      <c r="BC57" s="213"/>
      <c r="BD57" s="213"/>
      <c r="BE57" s="213"/>
      <c r="BF57" s="213"/>
      <c r="BG57" s="213"/>
      <c r="BH57" s="213"/>
    </row>
    <row r="58" spans="1:60" outlineLevel="2">
      <c r="A58" s="220"/>
      <c r="B58" s="221"/>
      <c r="C58" s="248"/>
      <c r="D58" s="243"/>
      <c r="E58" s="243"/>
      <c r="F58" s="243"/>
      <c r="G58" s="243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23"/>
      <c r="Z58" s="213"/>
      <c r="AA58" s="213"/>
      <c r="AB58" s="213"/>
      <c r="AC58" s="213"/>
      <c r="AD58" s="213"/>
      <c r="AE58" s="213"/>
      <c r="AF58" s="213"/>
      <c r="AG58" s="213" t="s">
        <v>137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>
      <c r="A59" s="3"/>
      <c r="B59" s="4"/>
      <c r="C59" s="251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E59">
        <v>15</v>
      </c>
      <c r="AF59">
        <v>21</v>
      </c>
      <c r="AG59" t="s">
        <v>112</v>
      </c>
    </row>
    <row r="60" spans="1:60">
      <c r="A60" s="216"/>
      <c r="B60" s="217" t="s">
        <v>29</v>
      </c>
      <c r="C60" s="252"/>
      <c r="D60" s="218"/>
      <c r="E60" s="219"/>
      <c r="F60" s="219"/>
      <c r="G60" s="233">
        <f>G8+G26</f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E60">
        <f>SUMIF(L7:L58,AE59,G7:G58)</f>
        <v>0</v>
      </c>
      <c r="AF60">
        <f>SUMIF(L7:L58,AF59,G7:G58)</f>
        <v>0</v>
      </c>
      <c r="AG60" t="s">
        <v>187</v>
      </c>
    </row>
    <row r="61" spans="1:60">
      <c r="C61" s="253"/>
      <c r="D61" s="10"/>
      <c r="AG61" t="s">
        <v>188</v>
      </c>
    </row>
    <row r="62" spans="1:60">
      <c r="D62" s="10"/>
    </row>
    <row r="63" spans="1:60">
      <c r="D63" s="10"/>
    </row>
    <row r="64" spans="1:60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71F" sheet="1" formatRows="0"/>
  <mergeCells count="36">
    <mergeCell ref="C50:G50"/>
    <mergeCell ref="C52:G52"/>
    <mergeCell ref="C54:G54"/>
    <mergeCell ref="C55:G55"/>
    <mergeCell ref="C57:G57"/>
    <mergeCell ref="C58:G58"/>
    <mergeCell ref="C41:G41"/>
    <mergeCell ref="C42:G42"/>
    <mergeCell ref="C44:G44"/>
    <mergeCell ref="C45:G45"/>
    <mergeCell ref="C47:G47"/>
    <mergeCell ref="C48:G48"/>
    <mergeCell ref="C32:G32"/>
    <mergeCell ref="C33:G33"/>
    <mergeCell ref="C35:G35"/>
    <mergeCell ref="C36:G36"/>
    <mergeCell ref="C38:G38"/>
    <mergeCell ref="C39:G39"/>
    <mergeCell ref="C21:G21"/>
    <mergeCell ref="C22:G22"/>
    <mergeCell ref="C24:G24"/>
    <mergeCell ref="C25:G25"/>
    <mergeCell ref="C28:G28"/>
    <mergeCell ref="C30:G30"/>
    <mergeCell ref="C13:G13"/>
    <mergeCell ref="C14:G14"/>
    <mergeCell ref="C15:G15"/>
    <mergeCell ref="C16:G16"/>
    <mergeCell ref="C18:G18"/>
    <mergeCell ref="C19:G19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8" t="s">
        <v>189</v>
      </c>
      <c r="B1" s="198"/>
      <c r="C1" s="198"/>
      <c r="D1" s="198"/>
      <c r="E1" s="198"/>
      <c r="F1" s="198"/>
      <c r="G1" s="198"/>
      <c r="AG1" t="s">
        <v>98</v>
      </c>
    </row>
    <row r="2" spans="1:60" ht="24.95" customHeight="1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99</v>
      </c>
    </row>
    <row r="3" spans="1:60" ht="24.95" customHeight="1">
      <c r="A3" s="199" t="s">
        <v>8</v>
      </c>
      <c r="B3" s="49" t="s">
        <v>50</v>
      </c>
      <c r="C3" s="202" t="s">
        <v>51</v>
      </c>
      <c r="D3" s="200"/>
      <c r="E3" s="200"/>
      <c r="F3" s="200"/>
      <c r="G3" s="201"/>
      <c r="AC3" s="177" t="s">
        <v>99</v>
      </c>
      <c r="AG3" t="s">
        <v>102</v>
      </c>
    </row>
    <row r="4" spans="1:60" ht="24.95" customHeight="1">
      <c r="A4" s="203" t="s">
        <v>9</v>
      </c>
      <c r="B4" s="204" t="s">
        <v>50</v>
      </c>
      <c r="C4" s="205" t="s">
        <v>51</v>
      </c>
      <c r="D4" s="206"/>
      <c r="E4" s="206"/>
      <c r="F4" s="206"/>
      <c r="G4" s="207"/>
      <c r="AG4" t="s">
        <v>103</v>
      </c>
    </row>
    <row r="5" spans="1:60">
      <c r="D5" s="10"/>
    </row>
    <row r="6" spans="1:60" ht="38.25">
      <c r="A6" s="209" t="s">
        <v>104</v>
      </c>
      <c r="B6" s="211" t="s">
        <v>105</v>
      </c>
      <c r="C6" s="211" t="s">
        <v>106</v>
      </c>
      <c r="D6" s="210" t="s">
        <v>107</v>
      </c>
      <c r="E6" s="209" t="s">
        <v>108</v>
      </c>
      <c r="F6" s="208" t="s">
        <v>109</v>
      </c>
      <c r="G6" s="209" t="s">
        <v>29</v>
      </c>
      <c r="H6" s="212" t="s">
        <v>30</v>
      </c>
      <c r="I6" s="212" t="s">
        <v>110</v>
      </c>
      <c r="J6" s="212" t="s">
        <v>31</v>
      </c>
      <c r="K6" s="212" t="s">
        <v>111</v>
      </c>
      <c r="L6" s="212" t="s">
        <v>112</v>
      </c>
      <c r="M6" s="212" t="s">
        <v>113</v>
      </c>
      <c r="N6" s="212" t="s">
        <v>114</v>
      </c>
      <c r="O6" s="212" t="s">
        <v>115</v>
      </c>
      <c r="P6" s="212" t="s">
        <v>116</v>
      </c>
      <c r="Q6" s="212" t="s">
        <v>117</v>
      </c>
      <c r="R6" s="212" t="s">
        <v>118</v>
      </c>
      <c r="S6" s="212" t="s">
        <v>119</v>
      </c>
      <c r="T6" s="212" t="s">
        <v>120</v>
      </c>
      <c r="U6" s="212" t="s">
        <v>121</v>
      </c>
      <c r="V6" s="212" t="s">
        <v>122</v>
      </c>
      <c r="W6" s="212" t="s">
        <v>123</v>
      </c>
      <c r="X6" s="212" t="s">
        <v>124</v>
      </c>
      <c r="Y6" s="212" t="s">
        <v>125</v>
      </c>
    </row>
    <row r="7" spans="1:60" hidden="1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>
      <c r="A8" s="227" t="s">
        <v>126</v>
      </c>
      <c r="B8" s="228" t="s">
        <v>68</v>
      </c>
      <c r="C8" s="245" t="s">
        <v>69</v>
      </c>
      <c r="D8" s="229"/>
      <c r="E8" s="230"/>
      <c r="F8" s="231"/>
      <c r="G8" s="231">
        <f>SUMIF(AG9:AG98,"&lt;&gt;NOR",G9:G98)</f>
        <v>0</v>
      </c>
      <c r="H8" s="231"/>
      <c r="I8" s="231">
        <f>SUM(I9:I98)</f>
        <v>0</v>
      </c>
      <c r="J8" s="231"/>
      <c r="K8" s="231">
        <f>SUM(K9:K98)</f>
        <v>0</v>
      </c>
      <c r="L8" s="231"/>
      <c r="M8" s="231">
        <f>SUM(M9:M98)</f>
        <v>0</v>
      </c>
      <c r="N8" s="230"/>
      <c r="O8" s="230">
        <f>SUM(O9:O98)</f>
        <v>0</v>
      </c>
      <c r="P8" s="230"/>
      <c r="Q8" s="230">
        <f>SUM(Q9:Q98)</f>
        <v>26.729999999999997</v>
      </c>
      <c r="R8" s="231"/>
      <c r="S8" s="231"/>
      <c r="T8" s="232"/>
      <c r="U8" s="226"/>
      <c r="V8" s="226">
        <f>SUM(V9:V98)</f>
        <v>45.33</v>
      </c>
      <c r="W8" s="226"/>
      <c r="X8" s="226"/>
      <c r="Y8" s="226"/>
      <c r="AG8" t="s">
        <v>127</v>
      </c>
    </row>
    <row r="9" spans="1:60" ht="22.5" outlineLevel="1">
      <c r="A9" s="234">
        <v>1</v>
      </c>
      <c r="B9" s="235" t="s">
        <v>190</v>
      </c>
      <c r="C9" s="246" t="s">
        <v>191</v>
      </c>
      <c r="D9" s="236" t="s">
        <v>192</v>
      </c>
      <c r="E9" s="237">
        <v>16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0.22</v>
      </c>
      <c r="Q9" s="237">
        <f>ROUND(E9*P9,2)</f>
        <v>3.52</v>
      </c>
      <c r="R9" s="239" t="s">
        <v>193</v>
      </c>
      <c r="S9" s="239" t="s">
        <v>131</v>
      </c>
      <c r="T9" s="240" t="s">
        <v>131</v>
      </c>
      <c r="U9" s="223">
        <v>0.25</v>
      </c>
      <c r="V9" s="223">
        <f>ROUND(E9*U9,2)</f>
        <v>4</v>
      </c>
      <c r="W9" s="223"/>
      <c r="X9" s="223" t="s">
        <v>194</v>
      </c>
      <c r="Y9" s="223" t="s">
        <v>133</v>
      </c>
      <c r="Z9" s="213"/>
      <c r="AA9" s="213"/>
      <c r="AB9" s="213"/>
      <c r="AC9" s="213"/>
      <c r="AD9" s="213"/>
      <c r="AE9" s="213"/>
      <c r="AF9" s="213"/>
      <c r="AG9" s="213" t="s">
        <v>195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>
      <c r="A10" s="220"/>
      <c r="B10" s="221"/>
      <c r="C10" s="250" t="s">
        <v>196</v>
      </c>
      <c r="D10" s="224"/>
      <c r="E10" s="225"/>
      <c r="F10" s="223"/>
      <c r="G10" s="223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158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3">
      <c r="A11" s="220"/>
      <c r="B11" s="221"/>
      <c r="C11" s="250" t="s">
        <v>197</v>
      </c>
      <c r="D11" s="224"/>
      <c r="E11" s="225">
        <v>3</v>
      </c>
      <c r="F11" s="223"/>
      <c r="G11" s="223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3"/>
      <c r="AA11" s="213"/>
      <c r="AB11" s="213"/>
      <c r="AC11" s="213"/>
      <c r="AD11" s="213"/>
      <c r="AE11" s="213"/>
      <c r="AF11" s="213"/>
      <c r="AG11" s="213" t="s">
        <v>158</v>
      </c>
      <c r="AH11" s="213">
        <v>5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3">
      <c r="A12" s="220"/>
      <c r="B12" s="221"/>
      <c r="C12" s="250" t="s">
        <v>198</v>
      </c>
      <c r="D12" s="224"/>
      <c r="E12" s="225">
        <v>11</v>
      </c>
      <c r="F12" s="223"/>
      <c r="G12" s="223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3"/>
      <c r="AA12" s="213"/>
      <c r="AB12" s="213"/>
      <c r="AC12" s="213"/>
      <c r="AD12" s="213"/>
      <c r="AE12" s="213"/>
      <c r="AF12" s="213"/>
      <c r="AG12" s="213" t="s">
        <v>158</v>
      </c>
      <c r="AH12" s="213">
        <v>5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3">
      <c r="A13" s="220"/>
      <c r="B13" s="221"/>
      <c r="C13" s="250" t="s">
        <v>199</v>
      </c>
      <c r="D13" s="224"/>
      <c r="E13" s="225">
        <v>2</v>
      </c>
      <c r="F13" s="223"/>
      <c r="G13" s="223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23"/>
      <c r="Z13" s="213"/>
      <c r="AA13" s="213"/>
      <c r="AB13" s="213"/>
      <c r="AC13" s="213"/>
      <c r="AD13" s="213"/>
      <c r="AE13" s="213"/>
      <c r="AF13" s="213"/>
      <c r="AG13" s="213" t="s">
        <v>158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3">
      <c r="A14" s="220"/>
      <c r="B14" s="221"/>
      <c r="C14" s="250" t="s">
        <v>200</v>
      </c>
      <c r="D14" s="224"/>
      <c r="E14" s="225"/>
      <c r="F14" s="223"/>
      <c r="G14" s="223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158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2">
      <c r="A15" s="220"/>
      <c r="B15" s="221"/>
      <c r="C15" s="248"/>
      <c r="D15" s="243"/>
      <c r="E15" s="243"/>
      <c r="F15" s="243"/>
      <c r="G15" s="243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23"/>
      <c r="Z15" s="213"/>
      <c r="AA15" s="213"/>
      <c r="AB15" s="213"/>
      <c r="AC15" s="213"/>
      <c r="AD15" s="213"/>
      <c r="AE15" s="213"/>
      <c r="AF15" s="213"/>
      <c r="AG15" s="213" t="s">
        <v>137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2.5" outlineLevel="1">
      <c r="A16" s="234">
        <v>2</v>
      </c>
      <c r="B16" s="235" t="s">
        <v>201</v>
      </c>
      <c r="C16" s="246" t="s">
        <v>202</v>
      </c>
      <c r="D16" s="236" t="s">
        <v>192</v>
      </c>
      <c r="E16" s="237">
        <v>14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7">
        <v>0</v>
      </c>
      <c r="O16" s="237">
        <f>ROUND(E16*N16,2)</f>
        <v>0</v>
      </c>
      <c r="P16" s="237">
        <v>0.44</v>
      </c>
      <c r="Q16" s="237">
        <f>ROUND(E16*P16,2)</f>
        <v>6.16</v>
      </c>
      <c r="R16" s="239" t="s">
        <v>193</v>
      </c>
      <c r="S16" s="239" t="s">
        <v>131</v>
      </c>
      <c r="T16" s="240" t="s">
        <v>131</v>
      </c>
      <c r="U16" s="223">
        <v>0.63200000000000001</v>
      </c>
      <c r="V16" s="223">
        <f>ROUND(E16*U16,2)</f>
        <v>8.85</v>
      </c>
      <c r="W16" s="223"/>
      <c r="X16" s="223" t="s">
        <v>194</v>
      </c>
      <c r="Y16" s="223" t="s">
        <v>133</v>
      </c>
      <c r="Z16" s="213"/>
      <c r="AA16" s="213"/>
      <c r="AB16" s="213"/>
      <c r="AC16" s="213"/>
      <c r="AD16" s="213"/>
      <c r="AE16" s="213"/>
      <c r="AF16" s="213"/>
      <c r="AG16" s="213" t="s">
        <v>203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2">
      <c r="A17" s="220"/>
      <c r="B17" s="221"/>
      <c r="C17" s="250" t="s">
        <v>196</v>
      </c>
      <c r="D17" s="224"/>
      <c r="E17" s="225"/>
      <c r="F17" s="223"/>
      <c r="G17" s="223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3"/>
      <c r="AA17" s="213"/>
      <c r="AB17" s="213"/>
      <c r="AC17" s="213"/>
      <c r="AD17" s="213"/>
      <c r="AE17" s="213"/>
      <c r="AF17" s="213"/>
      <c r="AG17" s="213" t="s">
        <v>158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3">
      <c r="A18" s="220"/>
      <c r="B18" s="221"/>
      <c r="C18" s="250" t="s">
        <v>197</v>
      </c>
      <c r="D18" s="224"/>
      <c r="E18" s="225">
        <v>3</v>
      </c>
      <c r="F18" s="223"/>
      <c r="G18" s="223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3"/>
      <c r="AA18" s="213"/>
      <c r="AB18" s="213"/>
      <c r="AC18" s="213"/>
      <c r="AD18" s="213"/>
      <c r="AE18" s="213"/>
      <c r="AF18" s="213"/>
      <c r="AG18" s="213" t="s">
        <v>158</v>
      </c>
      <c r="AH18" s="213">
        <v>5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3">
      <c r="A19" s="220"/>
      <c r="B19" s="221"/>
      <c r="C19" s="250" t="s">
        <v>198</v>
      </c>
      <c r="D19" s="224"/>
      <c r="E19" s="225">
        <v>11</v>
      </c>
      <c r="F19" s="223"/>
      <c r="G19" s="223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23"/>
      <c r="Z19" s="213"/>
      <c r="AA19" s="213"/>
      <c r="AB19" s="213"/>
      <c r="AC19" s="213"/>
      <c r="AD19" s="213"/>
      <c r="AE19" s="213"/>
      <c r="AF19" s="213"/>
      <c r="AG19" s="213" t="s">
        <v>158</v>
      </c>
      <c r="AH19" s="213">
        <v>5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2">
      <c r="A20" s="220"/>
      <c r="B20" s="221"/>
      <c r="C20" s="248"/>
      <c r="D20" s="243"/>
      <c r="E20" s="243"/>
      <c r="F20" s="243"/>
      <c r="G20" s="243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23"/>
      <c r="Z20" s="213"/>
      <c r="AA20" s="213"/>
      <c r="AB20" s="213"/>
      <c r="AC20" s="213"/>
      <c r="AD20" s="213"/>
      <c r="AE20" s="213"/>
      <c r="AF20" s="213"/>
      <c r="AG20" s="213" t="s">
        <v>137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2.5" outlineLevel="1">
      <c r="A21" s="234">
        <v>3</v>
      </c>
      <c r="B21" s="235" t="s">
        <v>204</v>
      </c>
      <c r="C21" s="246" t="s">
        <v>205</v>
      </c>
      <c r="D21" s="236" t="s">
        <v>192</v>
      </c>
      <c r="E21" s="237">
        <v>3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7">
        <v>0</v>
      </c>
      <c r="O21" s="237">
        <f>ROUND(E21*N21,2)</f>
        <v>0</v>
      </c>
      <c r="P21" s="237">
        <v>0.33</v>
      </c>
      <c r="Q21" s="237">
        <f>ROUND(E21*P21,2)</f>
        <v>0.99</v>
      </c>
      <c r="R21" s="239" t="s">
        <v>193</v>
      </c>
      <c r="S21" s="239" t="s">
        <v>131</v>
      </c>
      <c r="T21" s="240" t="s">
        <v>131</v>
      </c>
      <c r="U21" s="223">
        <v>0.625</v>
      </c>
      <c r="V21" s="223">
        <f>ROUND(E21*U21,2)</f>
        <v>1.88</v>
      </c>
      <c r="W21" s="223"/>
      <c r="X21" s="223" t="s">
        <v>194</v>
      </c>
      <c r="Y21" s="223" t="s">
        <v>133</v>
      </c>
      <c r="Z21" s="213"/>
      <c r="AA21" s="213"/>
      <c r="AB21" s="213"/>
      <c r="AC21" s="213"/>
      <c r="AD21" s="213"/>
      <c r="AE21" s="213"/>
      <c r="AF21" s="213"/>
      <c r="AG21" s="213" t="s">
        <v>195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2">
      <c r="A22" s="220"/>
      <c r="B22" s="221"/>
      <c r="C22" s="250" t="s">
        <v>206</v>
      </c>
      <c r="D22" s="224"/>
      <c r="E22" s="225">
        <v>3</v>
      </c>
      <c r="F22" s="223"/>
      <c r="G22" s="223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3"/>
      <c r="AA22" s="213"/>
      <c r="AB22" s="213"/>
      <c r="AC22" s="213"/>
      <c r="AD22" s="213"/>
      <c r="AE22" s="213"/>
      <c r="AF22" s="213"/>
      <c r="AG22" s="213" t="s">
        <v>158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3">
      <c r="A23" s="220"/>
      <c r="B23" s="221"/>
      <c r="C23" s="250" t="s">
        <v>200</v>
      </c>
      <c r="D23" s="224"/>
      <c r="E23" s="225"/>
      <c r="F23" s="223"/>
      <c r="G23" s="223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23"/>
      <c r="Z23" s="213"/>
      <c r="AA23" s="213"/>
      <c r="AB23" s="213"/>
      <c r="AC23" s="213"/>
      <c r="AD23" s="213"/>
      <c r="AE23" s="213"/>
      <c r="AF23" s="213"/>
      <c r="AG23" s="213" t="s">
        <v>158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2">
      <c r="A24" s="220"/>
      <c r="B24" s="221"/>
      <c r="C24" s="248"/>
      <c r="D24" s="243"/>
      <c r="E24" s="243"/>
      <c r="F24" s="243"/>
      <c r="G24" s="243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3"/>
      <c r="AA24" s="213"/>
      <c r="AB24" s="213"/>
      <c r="AC24" s="213"/>
      <c r="AD24" s="213"/>
      <c r="AE24" s="213"/>
      <c r="AF24" s="213"/>
      <c r="AG24" s="213" t="s">
        <v>137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22.5" outlineLevel="1">
      <c r="A25" s="234">
        <v>4</v>
      </c>
      <c r="B25" s="235" t="s">
        <v>207</v>
      </c>
      <c r="C25" s="246" t="s">
        <v>208</v>
      </c>
      <c r="D25" s="236" t="s">
        <v>192</v>
      </c>
      <c r="E25" s="237">
        <v>11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7">
        <v>0</v>
      </c>
      <c r="O25" s="237">
        <f>ROUND(E25*N25,2)</f>
        <v>0</v>
      </c>
      <c r="P25" s="237">
        <v>0.36</v>
      </c>
      <c r="Q25" s="237">
        <f>ROUND(E25*P25,2)</f>
        <v>3.96</v>
      </c>
      <c r="R25" s="239" t="s">
        <v>193</v>
      </c>
      <c r="S25" s="239" t="s">
        <v>131</v>
      </c>
      <c r="T25" s="240" t="s">
        <v>131</v>
      </c>
      <c r="U25" s="223">
        <v>1.2270000000000001</v>
      </c>
      <c r="V25" s="223">
        <f>ROUND(E25*U25,2)</f>
        <v>13.5</v>
      </c>
      <c r="W25" s="223"/>
      <c r="X25" s="223" t="s">
        <v>194</v>
      </c>
      <c r="Y25" s="223" t="s">
        <v>133</v>
      </c>
      <c r="Z25" s="213"/>
      <c r="AA25" s="213"/>
      <c r="AB25" s="213"/>
      <c r="AC25" s="213"/>
      <c r="AD25" s="213"/>
      <c r="AE25" s="213"/>
      <c r="AF25" s="213"/>
      <c r="AG25" s="213" t="s">
        <v>195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2.5" outlineLevel="2">
      <c r="A26" s="220"/>
      <c r="B26" s="221"/>
      <c r="C26" s="250" t="s">
        <v>209</v>
      </c>
      <c r="D26" s="224"/>
      <c r="E26" s="225">
        <v>11</v>
      </c>
      <c r="F26" s="223"/>
      <c r="G26" s="223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3"/>
      <c r="AA26" s="213"/>
      <c r="AB26" s="213"/>
      <c r="AC26" s="213"/>
      <c r="AD26" s="213"/>
      <c r="AE26" s="213"/>
      <c r="AF26" s="213"/>
      <c r="AG26" s="213" t="s">
        <v>158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3">
      <c r="A27" s="220"/>
      <c r="B27" s="221"/>
      <c r="C27" s="250" t="s">
        <v>200</v>
      </c>
      <c r="D27" s="224"/>
      <c r="E27" s="225"/>
      <c r="F27" s="223"/>
      <c r="G27" s="223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23"/>
      <c r="Z27" s="213"/>
      <c r="AA27" s="213"/>
      <c r="AB27" s="213"/>
      <c r="AC27" s="213"/>
      <c r="AD27" s="213"/>
      <c r="AE27" s="213"/>
      <c r="AF27" s="213"/>
      <c r="AG27" s="213" t="s">
        <v>158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2">
      <c r="A28" s="220"/>
      <c r="B28" s="221"/>
      <c r="C28" s="248"/>
      <c r="D28" s="243"/>
      <c r="E28" s="243"/>
      <c r="F28" s="243"/>
      <c r="G28" s="243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3"/>
      <c r="AA28" s="213"/>
      <c r="AB28" s="213"/>
      <c r="AC28" s="213"/>
      <c r="AD28" s="213"/>
      <c r="AE28" s="213"/>
      <c r="AF28" s="213"/>
      <c r="AG28" s="213" t="s">
        <v>137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ht="22.5" outlineLevel="1">
      <c r="A29" s="234">
        <v>5</v>
      </c>
      <c r="B29" s="235" t="s">
        <v>210</v>
      </c>
      <c r="C29" s="246" t="s">
        <v>211</v>
      </c>
      <c r="D29" s="236" t="s">
        <v>192</v>
      </c>
      <c r="E29" s="237">
        <v>110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7">
        <v>0</v>
      </c>
      <c r="O29" s="237">
        <f>ROUND(E29*N29,2)</f>
        <v>0</v>
      </c>
      <c r="P29" s="237">
        <v>0.11</v>
      </c>
      <c r="Q29" s="237">
        <f>ROUND(E29*P29,2)</f>
        <v>12.1</v>
      </c>
      <c r="R29" s="239" t="s">
        <v>193</v>
      </c>
      <c r="S29" s="239" t="s">
        <v>131</v>
      </c>
      <c r="T29" s="240" t="s">
        <v>131</v>
      </c>
      <c r="U29" s="223">
        <v>0.08</v>
      </c>
      <c r="V29" s="223">
        <f>ROUND(E29*U29,2)</f>
        <v>8.8000000000000007</v>
      </c>
      <c r="W29" s="223"/>
      <c r="X29" s="223" t="s">
        <v>194</v>
      </c>
      <c r="Y29" s="223" t="s">
        <v>133</v>
      </c>
      <c r="Z29" s="213"/>
      <c r="AA29" s="213"/>
      <c r="AB29" s="213"/>
      <c r="AC29" s="213"/>
      <c r="AD29" s="213"/>
      <c r="AE29" s="213"/>
      <c r="AF29" s="213"/>
      <c r="AG29" s="213" t="s">
        <v>195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ht="22.5" outlineLevel="2">
      <c r="A30" s="220"/>
      <c r="B30" s="221"/>
      <c r="C30" s="256" t="s">
        <v>212</v>
      </c>
      <c r="D30" s="254"/>
      <c r="E30" s="254"/>
      <c r="F30" s="254"/>
      <c r="G30" s="254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3"/>
      <c r="AA30" s="213"/>
      <c r="AB30" s="213"/>
      <c r="AC30" s="213"/>
      <c r="AD30" s="213"/>
      <c r="AE30" s="213"/>
      <c r="AF30" s="213"/>
      <c r="AG30" s="213" t="s">
        <v>213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41" t="str">
        <f>C30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30" s="213"/>
      <c r="BC30" s="213"/>
      <c r="BD30" s="213"/>
      <c r="BE30" s="213"/>
      <c r="BF30" s="213"/>
      <c r="BG30" s="213"/>
      <c r="BH30" s="213"/>
    </row>
    <row r="31" spans="1:60" outlineLevel="2">
      <c r="A31" s="220"/>
      <c r="B31" s="221"/>
      <c r="C31" s="250" t="s">
        <v>214</v>
      </c>
      <c r="D31" s="224"/>
      <c r="E31" s="225">
        <v>110</v>
      </c>
      <c r="F31" s="223"/>
      <c r="G31" s="223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23"/>
      <c r="Z31" s="213"/>
      <c r="AA31" s="213"/>
      <c r="AB31" s="213"/>
      <c r="AC31" s="213"/>
      <c r="AD31" s="213"/>
      <c r="AE31" s="213"/>
      <c r="AF31" s="213"/>
      <c r="AG31" s="213" t="s">
        <v>158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3">
      <c r="A32" s="220"/>
      <c r="B32" s="221"/>
      <c r="C32" s="250" t="s">
        <v>200</v>
      </c>
      <c r="D32" s="224"/>
      <c r="E32" s="225"/>
      <c r="F32" s="223"/>
      <c r="G32" s="223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3"/>
      <c r="AA32" s="213"/>
      <c r="AB32" s="213"/>
      <c r="AC32" s="213"/>
      <c r="AD32" s="213"/>
      <c r="AE32" s="213"/>
      <c r="AF32" s="213"/>
      <c r="AG32" s="213" t="s">
        <v>158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2">
      <c r="A33" s="220"/>
      <c r="B33" s="221"/>
      <c r="C33" s="248"/>
      <c r="D33" s="243"/>
      <c r="E33" s="243"/>
      <c r="F33" s="243"/>
      <c r="G33" s="243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23"/>
      <c r="Z33" s="213"/>
      <c r="AA33" s="213"/>
      <c r="AB33" s="213"/>
      <c r="AC33" s="213"/>
      <c r="AD33" s="213"/>
      <c r="AE33" s="213"/>
      <c r="AF33" s="213"/>
      <c r="AG33" s="213" t="s">
        <v>137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>
      <c r="A34" s="234">
        <v>6</v>
      </c>
      <c r="B34" s="235" t="s">
        <v>215</v>
      </c>
      <c r="C34" s="246" t="s">
        <v>216</v>
      </c>
      <c r="D34" s="236" t="s">
        <v>217</v>
      </c>
      <c r="E34" s="237">
        <v>5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7">
        <v>0</v>
      </c>
      <c r="O34" s="237">
        <f>ROUND(E34*N34,2)</f>
        <v>0</v>
      </c>
      <c r="P34" s="237">
        <v>0</v>
      </c>
      <c r="Q34" s="237">
        <f>ROUND(E34*P34,2)</f>
        <v>0</v>
      </c>
      <c r="R34" s="239" t="s">
        <v>218</v>
      </c>
      <c r="S34" s="239" t="s">
        <v>131</v>
      </c>
      <c r="T34" s="240" t="s">
        <v>131</v>
      </c>
      <c r="U34" s="223">
        <v>0.42199999999999999</v>
      </c>
      <c r="V34" s="223">
        <f>ROUND(E34*U34,2)</f>
        <v>2.11</v>
      </c>
      <c r="W34" s="223"/>
      <c r="X34" s="223" t="s">
        <v>194</v>
      </c>
      <c r="Y34" s="223" t="s">
        <v>133</v>
      </c>
      <c r="Z34" s="213"/>
      <c r="AA34" s="213"/>
      <c r="AB34" s="213"/>
      <c r="AC34" s="213"/>
      <c r="AD34" s="213"/>
      <c r="AE34" s="213"/>
      <c r="AF34" s="213"/>
      <c r="AG34" s="213" t="s">
        <v>195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2">
      <c r="A35" s="220"/>
      <c r="B35" s="221"/>
      <c r="C35" s="256" t="s">
        <v>219</v>
      </c>
      <c r="D35" s="254"/>
      <c r="E35" s="254"/>
      <c r="F35" s="254"/>
      <c r="G35" s="254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23"/>
      <c r="Z35" s="213"/>
      <c r="AA35" s="213"/>
      <c r="AB35" s="213"/>
      <c r="AC35" s="213"/>
      <c r="AD35" s="213"/>
      <c r="AE35" s="213"/>
      <c r="AF35" s="213"/>
      <c r="AG35" s="213" t="s">
        <v>213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41" t="str">
        <f>C35</f>
        <v>s přemístěním výkopku v příčných profilech na vzdálenost do 15 m nebo s naložením na dopravní prostředek.</v>
      </c>
      <c r="BB35" s="213"/>
      <c r="BC35" s="213"/>
      <c r="BD35" s="213"/>
      <c r="BE35" s="213"/>
      <c r="BF35" s="213"/>
      <c r="BG35" s="213"/>
      <c r="BH35" s="213"/>
    </row>
    <row r="36" spans="1:60" outlineLevel="2">
      <c r="A36" s="220"/>
      <c r="B36" s="221"/>
      <c r="C36" s="250" t="s">
        <v>220</v>
      </c>
      <c r="D36" s="224"/>
      <c r="E36" s="225">
        <v>5</v>
      </c>
      <c r="F36" s="223"/>
      <c r="G36" s="223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23"/>
      <c r="Z36" s="213"/>
      <c r="AA36" s="213"/>
      <c r="AB36" s="213"/>
      <c r="AC36" s="213"/>
      <c r="AD36" s="213"/>
      <c r="AE36" s="213"/>
      <c r="AF36" s="213"/>
      <c r="AG36" s="213" t="s">
        <v>158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3">
      <c r="A37" s="220"/>
      <c r="B37" s="221"/>
      <c r="C37" s="250" t="s">
        <v>221</v>
      </c>
      <c r="D37" s="224"/>
      <c r="E37" s="225"/>
      <c r="F37" s="223"/>
      <c r="G37" s="223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23"/>
      <c r="Z37" s="213"/>
      <c r="AA37" s="213"/>
      <c r="AB37" s="213"/>
      <c r="AC37" s="213"/>
      <c r="AD37" s="213"/>
      <c r="AE37" s="213"/>
      <c r="AF37" s="213"/>
      <c r="AG37" s="213" t="s">
        <v>158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2">
      <c r="A38" s="220"/>
      <c r="B38" s="221"/>
      <c r="C38" s="248"/>
      <c r="D38" s="243"/>
      <c r="E38" s="243"/>
      <c r="F38" s="243"/>
      <c r="G38" s="243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23"/>
      <c r="Z38" s="213"/>
      <c r="AA38" s="213"/>
      <c r="AB38" s="213"/>
      <c r="AC38" s="213"/>
      <c r="AD38" s="213"/>
      <c r="AE38" s="213"/>
      <c r="AF38" s="213"/>
      <c r="AG38" s="213" t="s">
        <v>137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>
      <c r="A39" s="234">
        <v>7</v>
      </c>
      <c r="B39" s="235" t="s">
        <v>222</v>
      </c>
      <c r="C39" s="246" t="s">
        <v>223</v>
      </c>
      <c r="D39" s="236" t="s">
        <v>217</v>
      </c>
      <c r="E39" s="237">
        <v>5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7">
        <v>0</v>
      </c>
      <c r="O39" s="237">
        <f>ROUND(E39*N39,2)</f>
        <v>0</v>
      </c>
      <c r="P39" s="237">
        <v>0</v>
      </c>
      <c r="Q39" s="237">
        <f>ROUND(E39*P39,2)</f>
        <v>0</v>
      </c>
      <c r="R39" s="239" t="s">
        <v>218</v>
      </c>
      <c r="S39" s="239" t="s">
        <v>131</v>
      </c>
      <c r="T39" s="240" t="s">
        <v>131</v>
      </c>
      <c r="U39" s="223">
        <v>8.7999999999999995E-2</v>
      </c>
      <c r="V39" s="223">
        <f>ROUND(E39*U39,2)</f>
        <v>0.44</v>
      </c>
      <c r="W39" s="223"/>
      <c r="X39" s="223" t="s">
        <v>194</v>
      </c>
      <c r="Y39" s="223" t="s">
        <v>133</v>
      </c>
      <c r="Z39" s="213"/>
      <c r="AA39" s="213"/>
      <c r="AB39" s="213"/>
      <c r="AC39" s="213"/>
      <c r="AD39" s="213"/>
      <c r="AE39" s="213"/>
      <c r="AF39" s="213"/>
      <c r="AG39" s="213" t="s">
        <v>195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2">
      <c r="A40" s="220"/>
      <c r="B40" s="221"/>
      <c r="C40" s="256" t="s">
        <v>219</v>
      </c>
      <c r="D40" s="254"/>
      <c r="E40" s="254"/>
      <c r="F40" s="254"/>
      <c r="G40" s="254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23"/>
      <c r="Z40" s="213"/>
      <c r="AA40" s="213"/>
      <c r="AB40" s="213"/>
      <c r="AC40" s="213"/>
      <c r="AD40" s="213"/>
      <c r="AE40" s="213"/>
      <c r="AF40" s="213"/>
      <c r="AG40" s="213" t="s">
        <v>213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41" t="str">
        <f>C40</f>
        <v>s přemístěním výkopku v příčných profilech na vzdálenost do 15 m nebo s naložením na dopravní prostředek.</v>
      </c>
      <c r="BB40" s="213"/>
      <c r="BC40" s="213"/>
      <c r="BD40" s="213"/>
      <c r="BE40" s="213"/>
      <c r="BF40" s="213"/>
      <c r="BG40" s="213"/>
      <c r="BH40" s="213"/>
    </row>
    <row r="41" spans="1:60" outlineLevel="2">
      <c r="A41" s="220"/>
      <c r="B41" s="221"/>
      <c r="C41" s="250" t="s">
        <v>224</v>
      </c>
      <c r="D41" s="224"/>
      <c r="E41" s="225">
        <v>5</v>
      </c>
      <c r="F41" s="223"/>
      <c r="G41" s="223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23"/>
      <c r="Z41" s="213"/>
      <c r="AA41" s="213"/>
      <c r="AB41" s="213"/>
      <c r="AC41" s="213"/>
      <c r="AD41" s="213"/>
      <c r="AE41" s="213"/>
      <c r="AF41" s="213"/>
      <c r="AG41" s="213" t="s">
        <v>158</v>
      </c>
      <c r="AH41" s="213">
        <v>5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2">
      <c r="A42" s="220"/>
      <c r="B42" s="221"/>
      <c r="C42" s="248"/>
      <c r="D42" s="243"/>
      <c r="E42" s="243"/>
      <c r="F42" s="243"/>
      <c r="G42" s="243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23"/>
      <c r="Z42" s="213"/>
      <c r="AA42" s="213"/>
      <c r="AB42" s="213"/>
      <c r="AC42" s="213"/>
      <c r="AD42" s="213"/>
      <c r="AE42" s="213"/>
      <c r="AF42" s="213"/>
      <c r="AG42" s="213" t="s">
        <v>137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>
      <c r="A43" s="234">
        <v>8</v>
      </c>
      <c r="B43" s="235" t="s">
        <v>225</v>
      </c>
      <c r="C43" s="246" t="s">
        <v>226</v>
      </c>
      <c r="D43" s="236" t="s">
        <v>217</v>
      </c>
      <c r="E43" s="237">
        <v>16.375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7">
        <v>0</v>
      </c>
      <c r="O43" s="237">
        <f>ROUND(E43*N43,2)</f>
        <v>0</v>
      </c>
      <c r="P43" s="237">
        <v>0</v>
      </c>
      <c r="Q43" s="237">
        <f>ROUND(E43*P43,2)</f>
        <v>0</v>
      </c>
      <c r="R43" s="239" t="s">
        <v>218</v>
      </c>
      <c r="S43" s="239" t="s">
        <v>131</v>
      </c>
      <c r="T43" s="240" t="s">
        <v>131</v>
      </c>
      <c r="U43" s="223">
        <v>0.2</v>
      </c>
      <c r="V43" s="223">
        <f>ROUND(E43*U43,2)</f>
        <v>3.28</v>
      </c>
      <c r="W43" s="223"/>
      <c r="X43" s="223" t="s">
        <v>194</v>
      </c>
      <c r="Y43" s="223" t="s">
        <v>133</v>
      </c>
      <c r="Z43" s="213"/>
      <c r="AA43" s="213"/>
      <c r="AB43" s="213"/>
      <c r="AC43" s="213"/>
      <c r="AD43" s="213"/>
      <c r="AE43" s="213"/>
      <c r="AF43" s="213"/>
      <c r="AG43" s="213" t="s">
        <v>195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ht="33.75" outlineLevel="2">
      <c r="A44" s="220"/>
      <c r="B44" s="221"/>
      <c r="C44" s="256" t="s">
        <v>227</v>
      </c>
      <c r="D44" s="254"/>
      <c r="E44" s="254"/>
      <c r="F44" s="254"/>
      <c r="G44" s="254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23"/>
      <c r="Z44" s="213"/>
      <c r="AA44" s="213"/>
      <c r="AB44" s="213"/>
      <c r="AC44" s="213"/>
      <c r="AD44" s="213"/>
      <c r="AE44" s="213"/>
      <c r="AF44" s="213"/>
      <c r="AG44" s="213" t="s">
        <v>213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41" t="str">
        <f>C44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4" s="213"/>
      <c r="BC44" s="213"/>
      <c r="BD44" s="213"/>
      <c r="BE44" s="213"/>
      <c r="BF44" s="213"/>
      <c r="BG44" s="213"/>
      <c r="BH44" s="213"/>
    </row>
    <row r="45" spans="1:60" outlineLevel="2">
      <c r="A45" s="220"/>
      <c r="B45" s="221"/>
      <c r="C45" s="250" t="s">
        <v>228</v>
      </c>
      <c r="D45" s="224"/>
      <c r="E45" s="225">
        <v>13</v>
      </c>
      <c r="F45" s="223"/>
      <c r="G45" s="223"/>
      <c r="H45" s="223"/>
      <c r="I45" s="223"/>
      <c r="J45" s="223"/>
      <c r="K45" s="223"/>
      <c r="L45" s="223"/>
      <c r="M45" s="223"/>
      <c r="N45" s="222"/>
      <c r="O45" s="222"/>
      <c r="P45" s="222"/>
      <c r="Q45" s="222"/>
      <c r="R45" s="223"/>
      <c r="S45" s="223"/>
      <c r="T45" s="223"/>
      <c r="U45" s="223"/>
      <c r="V45" s="223"/>
      <c r="W45" s="223"/>
      <c r="X45" s="223"/>
      <c r="Y45" s="223"/>
      <c r="Z45" s="213"/>
      <c r="AA45" s="213"/>
      <c r="AB45" s="213"/>
      <c r="AC45" s="213"/>
      <c r="AD45" s="213"/>
      <c r="AE45" s="213"/>
      <c r="AF45" s="213"/>
      <c r="AG45" s="213" t="s">
        <v>158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3">
      <c r="A46" s="220"/>
      <c r="B46" s="221"/>
      <c r="C46" s="250" t="s">
        <v>229</v>
      </c>
      <c r="D46" s="224"/>
      <c r="E46" s="225">
        <v>3.375</v>
      </c>
      <c r="F46" s="223"/>
      <c r="G46" s="223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23"/>
      <c r="Z46" s="213"/>
      <c r="AA46" s="213"/>
      <c r="AB46" s="213"/>
      <c r="AC46" s="213"/>
      <c r="AD46" s="213"/>
      <c r="AE46" s="213"/>
      <c r="AF46" s="213"/>
      <c r="AG46" s="213" t="s">
        <v>158</v>
      </c>
      <c r="AH46" s="213">
        <v>5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3">
      <c r="A47" s="220"/>
      <c r="B47" s="221"/>
      <c r="C47" s="250" t="s">
        <v>221</v>
      </c>
      <c r="D47" s="224"/>
      <c r="E47" s="225"/>
      <c r="F47" s="223"/>
      <c r="G47" s="223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23"/>
      <c r="Z47" s="213"/>
      <c r="AA47" s="213"/>
      <c r="AB47" s="213"/>
      <c r="AC47" s="213"/>
      <c r="AD47" s="213"/>
      <c r="AE47" s="213"/>
      <c r="AF47" s="213"/>
      <c r="AG47" s="213" t="s">
        <v>158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2">
      <c r="A48" s="220"/>
      <c r="B48" s="221"/>
      <c r="C48" s="248"/>
      <c r="D48" s="243"/>
      <c r="E48" s="243"/>
      <c r="F48" s="243"/>
      <c r="G48" s="243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23"/>
      <c r="Z48" s="213"/>
      <c r="AA48" s="213"/>
      <c r="AB48" s="213"/>
      <c r="AC48" s="213"/>
      <c r="AD48" s="213"/>
      <c r="AE48" s="213"/>
      <c r="AF48" s="213"/>
      <c r="AG48" s="213" t="s">
        <v>137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>
      <c r="A49" s="234">
        <v>9</v>
      </c>
      <c r="B49" s="235" t="s">
        <v>230</v>
      </c>
      <c r="C49" s="246" t="s">
        <v>231</v>
      </c>
      <c r="D49" s="236" t="s">
        <v>217</v>
      </c>
      <c r="E49" s="237">
        <v>16.375</v>
      </c>
      <c r="F49" s="238"/>
      <c r="G49" s="239">
        <f>ROUND(E49*F49,2)</f>
        <v>0</v>
      </c>
      <c r="H49" s="238"/>
      <c r="I49" s="239">
        <f>ROUND(E49*H49,2)</f>
        <v>0</v>
      </c>
      <c r="J49" s="238"/>
      <c r="K49" s="239">
        <f>ROUND(E49*J49,2)</f>
        <v>0</v>
      </c>
      <c r="L49" s="239">
        <v>21</v>
      </c>
      <c r="M49" s="239">
        <f>G49*(1+L49/100)</f>
        <v>0</v>
      </c>
      <c r="N49" s="237">
        <v>0</v>
      </c>
      <c r="O49" s="237">
        <f>ROUND(E49*N49,2)</f>
        <v>0</v>
      </c>
      <c r="P49" s="237">
        <v>0</v>
      </c>
      <c r="Q49" s="237">
        <f>ROUND(E49*P49,2)</f>
        <v>0</v>
      </c>
      <c r="R49" s="239" t="s">
        <v>218</v>
      </c>
      <c r="S49" s="239" t="s">
        <v>131</v>
      </c>
      <c r="T49" s="240" t="s">
        <v>131</v>
      </c>
      <c r="U49" s="223">
        <v>8.4000000000000005E-2</v>
      </c>
      <c r="V49" s="223">
        <f>ROUND(E49*U49,2)</f>
        <v>1.38</v>
      </c>
      <c r="W49" s="223"/>
      <c r="X49" s="223" t="s">
        <v>194</v>
      </c>
      <c r="Y49" s="223" t="s">
        <v>133</v>
      </c>
      <c r="Z49" s="213"/>
      <c r="AA49" s="213"/>
      <c r="AB49" s="213"/>
      <c r="AC49" s="213"/>
      <c r="AD49" s="213"/>
      <c r="AE49" s="213"/>
      <c r="AF49" s="213"/>
      <c r="AG49" s="213" t="s">
        <v>195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ht="33.75" outlineLevel="2">
      <c r="A50" s="220"/>
      <c r="B50" s="221"/>
      <c r="C50" s="256" t="s">
        <v>227</v>
      </c>
      <c r="D50" s="254"/>
      <c r="E50" s="254"/>
      <c r="F50" s="254"/>
      <c r="G50" s="254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23"/>
      <c r="Z50" s="213"/>
      <c r="AA50" s="213"/>
      <c r="AB50" s="213"/>
      <c r="AC50" s="213"/>
      <c r="AD50" s="213"/>
      <c r="AE50" s="213"/>
      <c r="AF50" s="213"/>
      <c r="AG50" s="213" t="s">
        <v>213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41" t="str">
        <f>C50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0" s="213"/>
      <c r="BC50" s="213"/>
      <c r="BD50" s="213"/>
      <c r="BE50" s="213"/>
      <c r="BF50" s="213"/>
      <c r="BG50" s="213"/>
      <c r="BH50" s="213"/>
    </row>
    <row r="51" spans="1:60" outlineLevel="2">
      <c r="A51" s="220"/>
      <c r="B51" s="221"/>
      <c r="C51" s="250" t="s">
        <v>232</v>
      </c>
      <c r="D51" s="224"/>
      <c r="E51" s="225">
        <v>16.375</v>
      </c>
      <c r="F51" s="223"/>
      <c r="G51" s="223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23"/>
      <c r="Z51" s="213"/>
      <c r="AA51" s="213"/>
      <c r="AB51" s="213"/>
      <c r="AC51" s="213"/>
      <c r="AD51" s="213"/>
      <c r="AE51" s="213"/>
      <c r="AF51" s="213"/>
      <c r="AG51" s="213" t="s">
        <v>158</v>
      </c>
      <c r="AH51" s="213">
        <v>5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2">
      <c r="A52" s="220"/>
      <c r="B52" s="221"/>
      <c r="C52" s="248"/>
      <c r="D52" s="243"/>
      <c r="E52" s="243"/>
      <c r="F52" s="243"/>
      <c r="G52" s="243"/>
      <c r="H52" s="223"/>
      <c r="I52" s="223"/>
      <c r="J52" s="223"/>
      <c r="K52" s="223"/>
      <c r="L52" s="223"/>
      <c r="M52" s="223"/>
      <c r="N52" s="222"/>
      <c r="O52" s="222"/>
      <c r="P52" s="222"/>
      <c r="Q52" s="222"/>
      <c r="R52" s="223"/>
      <c r="S52" s="223"/>
      <c r="T52" s="223"/>
      <c r="U52" s="223"/>
      <c r="V52" s="223"/>
      <c r="W52" s="223"/>
      <c r="X52" s="223"/>
      <c r="Y52" s="223"/>
      <c r="Z52" s="213"/>
      <c r="AA52" s="213"/>
      <c r="AB52" s="213"/>
      <c r="AC52" s="213"/>
      <c r="AD52" s="213"/>
      <c r="AE52" s="213"/>
      <c r="AF52" s="213"/>
      <c r="AG52" s="213" t="s">
        <v>137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ht="22.5" outlineLevel="1">
      <c r="A53" s="234">
        <v>10</v>
      </c>
      <c r="B53" s="235" t="s">
        <v>233</v>
      </c>
      <c r="C53" s="246" t="s">
        <v>234</v>
      </c>
      <c r="D53" s="236" t="s">
        <v>217</v>
      </c>
      <c r="E53" s="237">
        <v>13.324999999999999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21</v>
      </c>
      <c r="M53" s="239">
        <f>G53*(1+L53/100)</f>
        <v>0</v>
      </c>
      <c r="N53" s="237">
        <v>0</v>
      </c>
      <c r="O53" s="237">
        <f>ROUND(E53*N53,2)</f>
        <v>0</v>
      </c>
      <c r="P53" s="237">
        <v>0</v>
      </c>
      <c r="Q53" s="237">
        <f>ROUND(E53*P53,2)</f>
        <v>0</v>
      </c>
      <c r="R53" s="239" t="s">
        <v>218</v>
      </c>
      <c r="S53" s="239" t="s">
        <v>131</v>
      </c>
      <c r="T53" s="240" t="s">
        <v>131</v>
      </c>
      <c r="U53" s="223">
        <v>0.01</v>
      </c>
      <c r="V53" s="223">
        <f>ROUND(E53*U53,2)</f>
        <v>0.13</v>
      </c>
      <c r="W53" s="223"/>
      <c r="X53" s="223" t="s">
        <v>194</v>
      </c>
      <c r="Y53" s="223" t="s">
        <v>133</v>
      </c>
      <c r="Z53" s="213"/>
      <c r="AA53" s="213"/>
      <c r="AB53" s="213"/>
      <c r="AC53" s="213"/>
      <c r="AD53" s="213"/>
      <c r="AE53" s="213"/>
      <c r="AF53" s="213"/>
      <c r="AG53" s="213" t="s">
        <v>195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2">
      <c r="A54" s="220"/>
      <c r="B54" s="221"/>
      <c r="C54" s="256" t="s">
        <v>235</v>
      </c>
      <c r="D54" s="254"/>
      <c r="E54" s="254"/>
      <c r="F54" s="254"/>
      <c r="G54" s="254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23"/>
      <c r="Z54" s="213"/>
      <c r="AA54" s="213"/>
      <c r="AB54" s="213"/>
      <c r="AC54" s="213"/>
      <c r="AD54" s="213"/>
      <c r="AE54" s="213"/>
      <c r="AF54" s="213"/>
      <c r="AG54" s="213" t="s">
        <v>213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2">
      <c r="A55" s="220"/>
      <c r="B55" s="221"/>
      <c r="C55" s="250" t="s">
        <v>236</v>
      </c>
      <c r="D55" s="224"/>
      <c r="E55" s="225"/>
      <c r="F55" s="223"/>
      <c r="G55" s="223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23"/>
      <c r="Z55" s="213"/>
      <c r="AA55" s="213"/>
      <c r="AB55" s="213"/>
      <c r="AC55" s="213"/>
      <c r="AD55" s="213"/>
      <c r="AE55" s="213"/>
      <c r="AF55" s="213"/>
      <c r="AG55" s="213" t="s">
        <v>158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3">
      <c r="A56" s="220"/>
      <c r="B56" s="221"/>
      <c r="C56" s="250" t="s">
        <v>224</v>
      </c>
      <c r="D56" s="224"/>
      <c r="E56" s="225">
        <v>5</v>
      </c>
      <c r="F56" s="223"/>
      <c r="G56" s="223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23"/>
      <c r="Z56" s="213"/>
      <c r="AA56" s="213"/>
      <c r="AB56" s="213"/>
      <c r="AC56" s="213"/>
      <c r="AD56" s="213"/>
      <c r="AE56" s="213"/>
      <c r="AF56" s="213"/>
      <c r="AG56" s="213" t="s">
        <v>158</v>
      </c>
      <c r="AH56" s="213">
        <v>5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3">
      <c r="A57" s="220"/>
      <c r="B57" s="221"/>
      <c r="C57" s="250" t="s">
        <v>232</v>
      </c>
      <c r="D57" s="224"/>
      <c r="E57" s="225">
        <v>16.375</v>
      </c>
      <c r="F57" s="223"/>
      <c r="G57" s="223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23"/>
      <c r="Z57" s="213"/>
      <c r="AA57" s="213"/>
      <c r="AB57" s="213"/>
      <c r="AC57" s="213"/>
      <c r="AD57" s="213"/>
      <c r="AE57" s="213"/>
      <c r="AF57" s="213"/>
      <c r="AG57" s="213" t="s">
        <v>158</v>
      </c>
      <c r="AH57" s="213">
        <v>5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3">
      <c r="A58" s="220"/>
      <c r="B58" s="221"/>
      <c r="C58" s="250" t="s">
        <v>237</v>
      </c>
      <c r="D58" s="224"/>
      <c r="E58" s="225">
        <v>-7</v>
      </c>
      <c r="F58" s="223"/>
      <c r="G58" s="223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23"/>
      <c r="Z58" s="213"/>
      <c r="AA58" s="213"/>
      <c r="AB58" s="213"/>
      <c r="AC58" s="213"/>
      <c r="AD58" s="213"/>
      <c r="AE58" s="213"/>
      <c r="AF58" s="213"/>
      <c r="AG58" s="213" t="s">
        <v>158</v>
      </c>
      <c r="AH58" s="213">
        <v>5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3">
      <c r="A59" s="220"/>
      <c r="B59" s="221"/>
      <c r="C59" s="250" t="s">
        <v>238</v>
      </c>
      <c r="D59" s="224"/>
      <c r="E59" s="225">
        <v>-2.25</v>
      </c>
      <c r="F59" s="223"/>
      <c r="G59" s="223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23"/>
      <c r="Z59" s="213"/>
      <c r="AA59" s="213"/>
      <c r="AB59" s="213"/>
      <c r="AC59" s="213"/>
      <c r="AD59" s="213"/>
      <c r="AE59" s="213"/>
      <c r="AF59" s="213"/>
      <c r="AG59" s="213" t="s">
        <v>158</v>
      </c>
      <c r="AH59" s="213">
        <v>5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3">
      <c r="A60" s="220"/>
      <c r="B60" s="221"/>
      <c r="C60" s="250" t="s">
        <v>239</v>
      </c>
      <c r="D60" s="224"/>
      <c r="E60" s="225"/>
      <c r="F60" s="223"/>
      <c r="G60" s="223"/>
      <c r="H60" s="223"/>
      <c r="I60" s="223"/>
      <c r="J60" s="223"/>
      <c r="K60" s="223"/>
      <c r="L60" s="223"/>
      <c r="M60" s="223"/>
      <c r="N60" s="222"/>
      <c r="O60" s="222"/>
      <c r="P60" s="222"/>
      <c r="Q60" s="222"/>
      <c r="R60" s="223"/>
      <c r="S60" s="223"/>
      <c r="T60" s="223"/>
      <c r="U60" s="223"/>
      <c r="V60" s="223"/>
      <c r="W60" s="223"/>
      <c r="X60" s="223"/>
      <c r="Y60" s="223"/>
      <c r="Z60" s="213"/>
      <c r="AA60" s="213"/>
      <c r="AB60" s="213"/>
      <c r="AC60" s="213"/>
      <c r="AD60" s="213"/>
      <c r="AE60" s="213"/>
      <c r="AF60" s="213"/>
      <c r="AG60" s="213" t="s">
        <v>158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3">
      <c r="A61" s="220"/>
      <c r="B61" s="221"/>
      <c r="C61" s="250" t="s">
        <v>240</v>
      </c>
      <c r="D61" s="224"/>
      <c r="E61" s="225">
        <v>2.25</v>
      </c>
      <c r="F61" s="223"/>
      <c r="G61" s="223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23"/>
      <c r="Z61" s="213"/>
      <c r="AA61" s="213"/>
      <c r="AB61" s="213"/>
      <c r="AC61" s="213"/>
      <c r="AD61" s="213"/>
      <c r="AE61" s="213"/>
      <c r="AF61" s="213"/>
      <c r="AG61" s="213" t="s">
        <v>158</v>
      </c>
      <c r="AH61" s="213">
        <v>5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3">
      <c r="A62" s="220"/>
      <c r="B62" s="221"/>
      <c r="C62" s="250" t="s">
        <v>241</v>
      </c>
      <c r="D62" s="224"/>
      <c r="E62" s="225">
        <v>-1.05</v>
      </c>
      <c r="F62" s="223"/>
      <c r="G62" s="223"/>
      <c r="H62" s="223"/>
      <c r="I62" s="223"/>
      <c r="J62" s="223"/>
      <c r="K62" s="223"/>
      <c r="L62" s="223"/>
      <c r="M62" s="223"/>
      <c r="N62" s="222"/>
      <c r="O62" s="222"/>
      <c r="P62" s="222"/>
      <c r="Q62" s="222"/>
      <c r="R62" s="223"/>
      <c r="S62" s="223"/>
      <c r="T62" s="223"/>
      <c r="U62" s="223"/>
      <c r="V62" s="223"/>
      <c r="W62" s="223"/>
      <c r="X62" s="223"/>
      <c r="Y62" s="223"/>
      <c r="Z62" s="213"/>
      <c r="AA62" s="213"/>
      <c r="AB62" s="213"/>
      <c r="AC62" s="213"/>
      <c r="AD62" s="213"/>
      <c r="AE62" s="213"/>
      <c r="AF62" s="213"/>
      <c r="AG62" s="213" t="s">
        <v>158</v>
      </c>
      <c r="AH62" s="213">
        <v>5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2">
      <c r="A63" s="220"/>
      <c r="B63" s="221"/>
      <c r="C63" s="248"/>
      <c r="D63" s="243"/>
      <c r="E63" s="243"/>
      <c r="F63" s="243"/>
      <c r="G63" s="243"/>
      <c r="H63" s="223"/>
      <c r="I63" s="223"/>
      <c r="J63" s="223"/>
      <c r="K63" s="223"/>
      <c r="L63" s="223"/>
      <c r="M63" s="223"/>
      <c r="N63" s="222"/>
      <c r="O63" s="222"/>
      <c r="P63" s="222"/>
      <c r="Q63" s="222"/>
      <c r="R63" s="223"/>
      <c r="S63" s="223"/>
      <c r="T63" s="223"/>
      <c r="U63" s="223"/>
      <c r="V63" s="223"/>
      <c r="W63" s="223"/>
      <c r="X63" s="223"/>
      <c r="Y63" s="223"/>
      <c r="Z63" s="213"/>
      <c r="AA63" s="213"/>
      <c r="AB63" s="213"/>
      <c r="AC63" s="213"/>
      <c r="AD63" s="213"/>
      <c r="AE63" s="213"/>
      <c r="AF63" s="213"/>
      <c r="AG63" s="213" t="s">
        <v>137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ht="33.75" outlineLevel="1">
      <c r="A64" s="234">
        <v>11</v>
      </c>
      <c r="B64" s="235" t="s">
        <v>242</v>
      </c>
      <c r="C64" s="246" t="s">
        <v>243</v>
      </c>
      <c r="D64" s="236" t="s">
        <v>217</v>
      </c>
      <c r="E64" s="237">
        <v>7</v>
      </c>
      <c r="F64" s="238"/>
      <c r="G64" s="239">
        <f>ROUND(E64*F64,2)</f>
        <v>0</v>
      </c>
      <c r="H64" s="238"/>
      <c r="I64" s="239">
        <f>ROUND(E64*H64,2)</f>
        <v>0</v>
      </c>
      <c r="J64" s="238"/>
      <c r="K64" s="239">
        <f>ROUND(E64*J64,2)</f>
        <v>0</v>
      </c>
      <c r="L64" s="239">
        <v>21</v>
      </c>
      <c r="M64" s="239">
        <f>G64*(1+L64/100)</f>
        <v>0</v>
      </c>
      <c r="N64" s="237">
        <v>0</v>
      </c>
      <c r="O64" s="237">
        <f>ROUND(E64*N64,2)</f>
        <v>0</v>
      </c>
      <c r="P64" s="237">
        <v>0</v>
      </c>
      <c r="Q64" s="237">
        <f>ROUND(E64*P64,2)</f>
        <v>0</v>
      </c>
      <c r="R64" s="239" t="s">
        <v>218</v>
      </c>
      <c r="S64" s="239" t="s">
        <v>131</v>
      </c>
      <c r="T64" s="240" t="s">
        <v>131</v>
      </c>
      <c r="U64" s="223">
        <v>6.8000000000000005E-2</v>
      </c>
      <c r="V64" s="223">
        <f>ROUND(E64*U64,2)</f>
        <v>0.48</v>
      </c>
      <c r="W64" s="223"/>
      <c r="X64" s="223" t="s">
        <v>194</v>
      </c>
      <c r="Y64" s="223" t="s">
        <v>133</v>
      </c>
      <c r="Z64" s="213"/>
      <c r="AA64" s="213"/>
      <c r="AB64" s="213"/>
      <c r="AC64" s="213"/>
      <c r="AD64" s="213"/>
      <c r="AE64" s="213"/>
      <c r="AF64" s="213"/>
      <c r="AG64" s="213" t="s">
        <v>195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2">
      <c r="A65" s="220"/>
      <c r="B65" s="221"/>
      <c r="C65" s="256" t="s">
        <v>244</v>
      </c>
      <c r="D65" s="254"/>
      <c r="E65" s="254"/>
      <c r="F65" s="254"/>
      <c r="G65" s="254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23"/>
      <c r="Z65" s="213"/>
      <c r="AA65" s="213"/>
      <c r="AB65" s="213"/>
      <c r="AC65" s="213"/>
      <c r="AD65" s="213"/>
      <c r="AE65" s="213"/>
      <c r="AF65" s="213"/>
      <c r="AG65" s="213" t="s">
        <v>213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2">
      <c r="A66" s="220"/>
      <c r="B66" s="221"/>
      <c r="C66" s="250" t="s">
        <v>245</v>
      </c>
      <c r="D66" s="224"/>
      <c r="E66" s="225">
        <v>3</v>
      </c>
      <c r="F66" s="223"/>
      <c r="G66" s="223"/>
      <c r="H66" s="223"/>
      <c r="I66" s="223"/>
      <c r="J66" s="223"/>
      <c r="K66" s="223"/>
      <c r="L66" s="223"/>
      <c r="M66" s="223"/>
      <c r="N66" s="222"/>
      <c r="O66" s="222"/>
      <c r="P66" s="222"/>
      <c r="Q66" s="222"/>
      <c r="R66" s="223"/>
      <c r="S66" s="223"/>
      <c r="T66" s="223"/>
      <c r="U66" s="223"/>
      <c r="V66" s="223"/>
      <c r="W66" s="223"/>
      <c r="X66" s="223"/>
      <c r="Y66" s="223"/>
      <c r="Z66" s="213"/>
      <c r="AA66" s="213"/>
      <c r="AB66" s="213"/>
      <c r="AC66" s="213"/>
      <c r="AD66" s="213"/>
      <c r="AE66" s="213"/>
      <c r="AF66" s="213"/>
      <c r="AG66" s="213" t="s">
        <v>158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3">
      <c r="A67" s="220"/>
      <c r="B67" s="221"/>
      <c r="C67" s="250" t="s">
        <v>246</v>
      </c>
      <c r="D67" s="224"/>
      <c r="E67" s="225">
        <v>4</v>
      </c>
      <c r="F67" s="223"/>
      <c r="G67" s="223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23"/>
      <c r="Z67" s="213"/>
      <c r="AA67" s="213"/>
      <c r="AB67" s="213"/>
      <c r="AC67" s="213"/>
      <c r="AD67" s="213"/>
      <c r="AE67" s="213"/>
      <c r="AF67" s="213"/>
      <c r="AG67" s="213" t="s">
        <v>158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3">
      <c r="A68" s="220"/>
      <c r="B68" s="221"/>
      <c r="C68" s="250" t="s">
        <v>221</v>
      </c>
      <c r="D68" s="224"/>
      <c r="E68" s="225"/>
      <c r="F68" s="223"/>
      <c r="G68" s="223"/>
      <c r="H68" s="223"/>
      <c r="I68" s="223"/>
      <c r="J68" s="223"/>
      <c r="K68" s="223"/>
      <c r="L68" s="223"/>
      <c r="M68" s="223"/>
      <c r="N68" s="222"/>
      <c r="O68" s="222"/>
      <c r="P68" s="222"/>
      <c r="Q68" s="222"/>
      <c r="R68" s="223"/>
      <c r="S68" s="223"/>
      <c r="T68" s="223"/>
      <c r="U68" s="223"/>
      <c r="V68" s="223"/>
      <c r="W68" s="223"/>
      <c r="X68" s="223"/>
      <c r="Y68" s="223"/>
      <c r="Z68" s="213"/>
      <c r="AA68" s="213"/>
      <c r="AB68" s="213"/>
      <c r="AC68" s="213"/>
      <c r="AD68" s="213"/>
      <c r="AE68" s="213"/>
      <c r="AF68" s="213"/>
      <c r="AG68" s="213" t="s">
        <v>158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2">
      <c r="A69" s="220"/>
      <c r="B69" s="221"/>
      <c r="C69" s="248"/>
      <c r="D69" s="243"/>
      <c r="E69" s="243"/>
      <c r="F69" s="243"/>
      <c r="G69" s="243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23"/>
      <c r="Z69" s="213"/>
      <c r="AA69" s="213"/>
      <c r="AB69" s="213"/>
      <c r="AC69" s="213"/>
      <c r="AD69" s="213"/>
      <c r="AE69" s="213"/>
      <c r="AF69" s="213"/>
      <c r="AG69" s="213" t="s">
        <v>137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>
      <c r="A70" s="234">
        <v>12</v>
      </c>
      <c r="B70" s="235" t="s">
        <v>247</v>
      </c>
      <c r="C70" s="246" t="s">
        <v>248</v>
      </c>
      <c r="D70" s="236" t="s">
        <v>192</v>
      </c>
      <c r="E70" s="237">
        <v>26.8</v>
      </c>
      <c r="F70" s="238"/>
      <c r="G70" s="239">
        <f>ROUND(E70*F70,2)</f>
        <v>0</v>
      </c>
      <c r="H70" s="238"/>
      <c r="I70" s="239">
        <f>ROUND(E70*H70,2)</f>
        <v>0</v>
      </c>
      <c r="J70" s="238"/>
      <c r="K70" s="239">
        <f>ROUND(E70*J70,2)</f>
        <v>0</v>
      </c>
      <c r="L70" s="239">
        <v>21</v>
      </c>
      <c r="M70" s="239">
        <f>G70*(1+L70/100)</f>
        <v>0</v>
      </c>
      <c r="N70" s="237">
        <v>0</v>
      </c>
      <c r="O70" s="237">
        <f>ROUND(E70*N70,2)</f>
        <v>0</v>
      </c>
      <c r="P70" s="237">
        <v>0</v>
      </c>
      <c r="Q70" s="237">
        <f>ROUND(E70*P70,2)</f>
        <v>0</v>
      </c>
      <c r="R70" s="239" t="s">
        <v>218</v>
      </c>
      <c r="S70" s="239" t="s">
        <v>131</v>
      </c>
      <c r="T70" s="240" t="s">
        <v>131</v>
      </c>
      <c r="U70" s="223">
        <v>1.7999999999999999E-2</v>
      </c>
      <c r="V70" s="223">
        <f>ROUND(E70*U70,2)</f>
        <v>0.48</v>
      </c>
      <c r="W70" s="223"/>
      <c r="X70" s="223" t="s">
        <v>194</v>
      </c>
      <c r="Y70" s="223" t="s">
        <v>133</v>
      </c>
      <c r="Z70" s="213"/>
      <c r="AA70" s="213"/>
      <c r="AB70" s="213"/>
      <c r="AC70" s="213"/>
      <c r="AD70" s="213"/>
      <c r="AE70" s="213"/>
      <c r="AF70" s="213"/>
      <c r="AG70" s="213" t="s">
        <v>195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2">
      <c r="A71" s="220"/>
      <c r="B71" s="221"/>
      <c r="C71" s="256" t="s">
        <v>249</v>
      </c>
      <c r="D71" s="254"/>
      <c r="E71" s="254"/>
      <c r="F71" s="254"/>
      <c r="G71" s="254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23"/>
      <c r="Z71" s="213"/>
      <c r="AA71" s="213"/>
      <c r="AB71" s="213"/>
      <c r="AC71" s="213"/>
      <c r="AD71" s="213"/>
      <c r="AE71" s="213"/>
      <c r="AF71" s="213"/>
      <c r="AG71" s="213" t="s">
        <v>213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2">
      <c r="A72" s="220"/>
      <c r="B72" s="221"/>
      <c r="C72" s="250" t="s">
        <v>250</v>
      </c>
      <c r="D72" s="224"/>
      <c r="E72" s="225">
        <v>8.8000000000000007</v>
      </c>
      <c r="F72" s="223"/>
      <c r="G72" s="223"/>
      <c r="H72" s="223"/>
      <c r="I72" s="223"/>
      <c r="J72" s="223"/>
      <c r="K72" s="223"/>
      <c r="L72" s="223"/>
      <c r="M72" s="223"/>
      <c r="N72" s="222"/>
      <c r="O72" s="222"/>
      <c r="P72" s="222"/>
      <c r="Q72" s="222"/>
      <c r="R72" s="223"/>
      <c r="S72" s="223"/>
      <c r="T72" s="223"/>
      <c r="U72" s="223"/>
      <c r="V72" s="223"/>
      <c r="W72" s="223"/>
      <c r="X72" s="223"/>
      <c r="Y72" s="223"/>
      <c r="Z72" s="213"/>
      <c r="AA72" s="213"/>
      <c r="AB72" s="213"/>
      <c r="AC72" s="213"/>
      <c r="AD72" s="213"/>
      <c r="AE72" s="213"/>
      <c r="AF72" s="213"/>
      <c r="AG72" s="213" t="s">
        <v>158</v>
      </c>
      <c r="AH72" s="213">
        <v>5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3">
      <c r="A73" s="220"/>
      <c r="B73" s="221"/>
      <c r="C73" s="250" t="s">
        <v>251</v>
      </c>
      <c r="D73" s="224"/>
      <c r="E73" s="225">
        <v>18</v>
      </c>
      <c r="F73" s="223"/>
      <c r="G73" s="223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23"/>
      <c r="Z73" s="213"/>
      <c r="AA73" s="213"/>
      <c r="AB73" s="213"/>
      <c r="AC73" s="213"/>
      <c r="AD73" s="213"/>
      <c r="AE73" s="213"/>
      <c r="AF73" s="213"/>
      <c r="AG73" s="213" t="s">
        <v>158</v>
      </c>
      <c r="AH73" s="213">
        <v>5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2">
      <c r="A74" s="220"/>
      <c r="B74" s="221"/>
      <c r="C74" s="248"/>
      <c r="D74" s="243"/>
      <c r="E74" s="243"/>
      <c r="F74" s="243"/>
      <c r="G74" s="243"/>
      <c r="H74" s="223"/>
      <c r="I74" s="223"/>
      <c r="J74" s="223"/>
      <c r="K74" s="223"/>
      <c r="L74" s="223"/>
      <c r="M74" s="223"/>
      <c r="N74" s="222"/>
      <c r="O74" s="222"/>
      <c r="P74" s="222"/>
      <c r="Q74" s="222"/>
      <c r="R74" s="223"/>
      <c r="S74" s="223"/>
      <c r="T74" s="223"/>
      <c r="U74" s="223"/>
      <c r="V74" s="223"/>
      <c r="W74" s="223"/>
      <c r="X74" s="223"/>
      <c r="Y74" s="223"/>
      <c r="Z74" s="213"/>
      <c r="AA74" s="213"/>
      <c r="AB74" s="213"/>
      <c r="AC74" s="213"/>
      <c r="AD74" s="213"/>
      <c r="AE74" s="213"/>
      <c r="AF74" s="213"/>
      <c r="AG74" s="213" t="s">
        <v>137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>
      <c r="A75" s="234">
        <v>13</v>
      </c>
      <c r="B75" s="235" t="s">
        <v>252</v>
      </c>
      <c r="C75" s="246" t="s">
        <v>253</v>
      </c>
      <c r="D75" s="236" t="s">
        <v>217</v>
      </c>
      <c r="E75" s="237">
        <v>13.324999999999999</v>
      </c>
      <c r="F75" s="238"/>
      <c r="G75" s="239">
        <f>ROUND(E75*F75,2)</f>
        <v>0</v>
      </c>
      <c r="H75" s="238"/>
      <c r="I75" s="239">
        <f>ROUND(E75*H75,2)</f>
        <v>0</v>
      </c>
      <c r="J75" s="238"/>
      <c r="K75" s="239">
        <f>ROUND(E75*J75,2)</f>
        <v>0</v>
      </c>
      <c r="L75" s="239">
        <v>21</v>
      </c>
      <c r="M75" s="239">
        <f>G75*(1+L75/100)</f>
        <v>0</v>
      </c>
      <c r="N75" s="237">
        <v>0</v>
      </c>
      <c r="O75" s="237">
        <f>ROUND(E75*N75,2)</f>
        <v>0</v>
      </c>
      <c r="P75" s="237">
        <v>0</v>
      </c>
      <c r="Q75" s="237">
        <f>ROUND(E75*P75,2)</f>
        <v>0</v>
      </c>
      <c r="R75" s="239" t="s">
        <v>218</v>
      </c>
      <c r="S75" s="239" t="s">
        <v>131</v>
      </c>
      <c r="T75" s="240" t="s">
        <v>131</v>
      </c>
      <c r="U75" s="223">
        <v>0</v>
      </c>
      <c r="V75" s="223">
        <f>ROUND(E75*U75,2)</f>
        <v>0</v>
      </c>
      <c r="W75" s="223"/>
      <c r="X75" s="223" t="s">
        <v>194</v>
      </c>
      <c r="Y75" s="223" t="s">
        <v>133</v>
      </c>
      <c r="Z75" s="213"/>
      <c r="AA75" s="213"/>
      <c r="AB75" s="213"/>
      <c r="AC75" s="213"/>
      <c r="AD75" s="213"/>
      <c r="AE75" s="213"/>
      <c r="AF75" s="213"/>
      <c r="AG75" s="213" t="s">
        <v>195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2">
      <c r="A76" s="220"/>
      <c r="B76" s="221"/>
      <c r="C76" s="250" t="s">
        <v>254</v>
      </c>
      <c r="D76" s="224"/>
      <c r="E76" s="225">
        <v>13.324999999999999</v>
      </c>
      <c r="F76" s="223"/>
      <c r="G76" s="223"/>
      <c r="H76" s="223"/>
      <c r="I76" s="223"/>
      <c r="J76" s="223"/>
      <c r="K76" s="223"/>
      <c r="L76" s="223"/>
      <c r="M76" s="223"/>
      <c r="N76" s="222"/>
      <c r="O76" s="222"/>
      <c r="P76" s="222"/>
      <c r="Q76" s="222"/>
      <c r="R76" s="223"/>
      <c r="S76" s="223"/>
      <c r="T76" s="223"/>
      <c r="U76" s="223"/>
      <c r="V76" s="223"/>
      <c r="W76" s="223"/>
      <c r="X76" s="223"/>
      <c r="Y76" s="223"/>
      <c r="Z76" s="213"/>
      <c r="AA76" s="213"/>
      <c r="AB76" s="213"/>
      <c r="AC76" s="213"/>
      <c r="AD76" s="213"/>
      <c r="AE76" s="213"/>
      <c r="AF76" s="213"/>
      <c r="AG76" s="213" t="s">
        <v>158</v>
      </c>
      <c r="AH76" s="213">
        <v>5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2">
      <c r="A77" s="220"/>
      <c r="B77" s="221"/>
      <c r="C77" s="248"/>
      <c r="D77" s="243"/>
      <c r="E77" s="243"/>
      <c r="F77" s="243"/>
      <c r="G77" s="243"/>
      <c r="H77" s="223"/>
      <c r="I77" s="223"/>
      <c r="J77" s="223"/>
      <c r="K77" s="223"/>
      <c r="L77" s="223"/>
      <c r="M77" s="223"/>
      <c r="N77" s="222"/>
      <c r="O77" s="222"/>
      <c r="P77" s="222"/>
      <c r="Q77" s="222"/>
      <c r="R77" s="223"/>
      <c r="S77" s="223"/>
      <c r="T77" s="223"/>
      <c r="U77" s="223"/>
      <c r="V77" s="223"/>
      <c r="W77" s="223"/>
      <c r="X77" s="223"/>
      <c r="Y77" s="223"/>
      <c r="Z77" s="213"/>
      <c r="AA77" s="213"/>
      <c r="AB77" s="213"/>
      <c r="AC77" s="213"/>
      <c r="AD77" s="213"/>
      <c r="AE77" s="213"/>
      <c r="AF77" s="213"/>
      <c r="AG77" s="213" t="s">
        <v>137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>
      <c r="A78" s="234">
        <v>14</v>
      </c>
      <c r="B78" s="235" t="s">
        <v>255</v>
      </c>
      <c r="C78" s="246" t="s">
        <v>256</v>
      </c>
      <c r="D78" s="236" t="s">
        <v>257</v>
      </c>
      <c r="E78" s="237">
        <v>1</v>
      </c>
      <c r="F78" s="238"/>
      <c r="G78" s="239">
        <f>ROUND(E78*F78,2)</f>
        <v>0</v>
      </c>
      <c r="H78" s="238"/>
      <c r="I78" s="239">
        <f>ROUND(E78*H78,2)</f>
        <v>0</v>
      </c>
      <c r="J78" s="238"/>
      <c r="K78" s="239">
        <f>ROUND(E78*J78,2)</f>
        <v>0</v>
      </c>
      <c r="L78" s="239">
        <v>21</v>
      </c>
      <c r="M78" s="239">
        <f>G78*(1+L78/100)</f>
        <v>0</v>
      </c>
      <c r="N78" s="237">
        <v>0</v>
      </c>
      <c r="O78" s="237">
        <f>ROUND(E78*N78,2)</f>
        <v>0</v>
      </c>
      <c r="P78" s="237">
        <v>0</v>
      </c>
      <c r="Q78" s="237">
        <f>ROUND(E78*P78,2)</f>
        <v>0</v>
      </c>
      <c r="R78" s="239"/>
      <c r="S78" s="239" t="s">
        <v>152</v>
      </c>
      <c r="T78" s="240" t="s">
        <v>258</v>
      </c>
      <c r="U78" s="223">
        <v>0</v>
      </c>
      <c r="V78" s="223">
        <f>ROUND(E78*U78,2)</f>
        <v>0</v>
      </c>
      <c r="W78" s="223"/>
      <c r="X78" s="223" t="s">
        <v>194</v>
      </c>
      <c r="Y78" s="223" t="s">
        <v>133</v>
      </c>
      <c r="Z78" s="213"/>
      <c r="AA78" s="213"/>
      <c r="AB78" s="213"/>
      <c r="AC78" s="213"/>
      <c r="AD78" s="213"/>
      <c r="AE78" s="213"/>
      <c r="AF78" s="213"/>
      <c r="AG78" s="213" t="s">
        <v>203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2">
      <c r="A79" s="220"/>
      <c r="B79" s="221"/>
      <c r="C79" s="250" t="s">
        <v>259</v>
      </c>
      <c r="D79" s="224"/>
      <c r="E79" s="225">
        <v>1</v>
      </c>
      <c r="F79" s="223"/>
      <c r="G79" s="223"/>
      <c r="H79" s="223"/>
      <c r="I79" s="223"/>
      <c r="J79" s="223"/>
      <c r="K79" s="223"/>
      <c r="L79" s="223"/>
      <c r="M79" s="223"/>
      <c r="N79" s="222"/>
      <c r="O79" s="222"/>
      <c r="P79" s="222"/>
      <c r="Q79" s="222"/>
      <c r="R79" s="223"/>
      <c r="S79" s="223"/>
      <c r="T79" s="223"/>
      <c r="U79" s="223"/>
      <c r="V79" s="223"/>
      <c r="W79" s="223"/>
      <c r="X79" s="223"/>
      <c r="Y79" s="223"/>
      <c r="Z79" s="213"/>
      <c r="AA79" s="213"/>
      <c r="AB79" s="213"/>
      <c r="AC79" s="213"/>
      <c r="AD79" s="213"/>
      <c r="AE79" s="213"/>
      <c r="AF79" s="213"/>
      <c r="AG79" s="213" t="s">
        <v>158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3">
      <c r="A80" s="220"/>
      <c r="B80" s="221"/>
      <c r="C80" s="250" t="s">
        <v>200</v>
      </c>
      <c r="D80" s="224"/>
      <c r="E80" s="225"/>
      <c r="F80" s="223"/>
      <c r="G80" s="223"/>
      <c r="H80" s="223"/>
      <c r="I80" s="223"/>
      <c r="J80" s="223"/>
      <c r="K80" s="223"/>
      <c r="L80" s="223"/>
      <c r="M80" s="223"/>
      <c r="N80" s="222"/>
      <c r="O80" s="222"/>
      <c r="P80" s="222"/>
      <c r="Q80" s="222"/>
      <c r="R80" s="223"/>
      <c r="S80" s="223"/>
      <c r="T80" s="223"/>
      <c r="U80" s="223"/>
      <c r="V80" s="223"/>
      <c r="W80" s="223"/>
      <c r="X80" s="223"/>
      <c r="Y80" s="223"/>
      <c r="Z80" s="213"/>
      <c r="AA80" s="213"/>
      <c r="AB80" s="213"/>
      <c r="AC80" s="213"/>
      <c r="AD80" s="213"/>
      <c r="AE80" s="213"/>
      <c r="AF80" s="213"/>
      <c r="AG80" s="213" t="s">
        <v>158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2">
      <c r="A81" s="220"/>
      <c r="B81" s="221"/>
      <c r="C81" s="248"/>
      <c r="D81" s="243"/>
      <c r="E81" s="243"/>
      <c r="F81" s="243"/>
      <c r="G81" s="243"/>
      <c r="H81" s="223"/>
      <c r="I81" s="223"/>
      <c r="J81" s="223"/>
      <c r="K81" s="223"/>
      <c r="L81" s="223"/>
      <c r="M81" s="223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  <c r="Y81" s="223"/>
      <c r="Z81" s="213"/>
      <c r="AA81" s="213"/>
      <c r="AB81" s="213"/>
      <c r="AC81" s="213"/>
      <c r="AD81" s="213"/>
      <c r="AE81" s="213"/>
      <c r="AF81" s="213"/>
      <c r="AG81" s="213" t="s">
        <v>137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>
      <c r="A82" s="234">
        <v>15</v>
      </c>
      <c r="B82" s="235" t="s">
        <v>260</v>
      </c>
      <c r="C82" s="246" t="s">
        <v>261</v>
      </c>
      <c r="D82" s="236" t="s">
        <v>217</v>
      </c>
      <c r="E82" s="237">
        <v>2.25</v>
      </c>
      <c r="F82" s="238"/>
      <c r="G82" s="239">
        <f>ROUND(E82*F82,2)</f>
        <v>0</v>
      </c>
      <c r="H82" s="238"/>
      <c r="I82" s="239">
        <f>ROUND(E82*H82,2)</f>
        <v>0</v>
      </c>
      <c r="J82" s="238"/>
      <c r="K82" s="239">
        <f>ROUND(E82*J82,2)</f>
        <v>0</v>
      </c>
      <c r="L82" s="239">
        <v>21</v>
      </c>
      <c r="M82" s="239">
        <f>G82*(1+L82/100)</f>
        <v>0</v>
      </c>
      <c r="N82" s="237">
        <v>0</v>
      </c>
      <c r="O82" s="237">
        <f>ROUND(E82*N82,2)</f>
        <v>0</v>
      </c>
      <c r="P82" s="237">
        <v>0</v>
      </c>
      <c r="Q82" s="237">
        <f>ROUND(E82*P82,2)</f>
        <v>0</v>
      </c>
      <c r="R82" s="239" t="s">
        <v>262</v>
      </c>
      <c r="S82" s="239" t="s">
        <v>131</v>
      </c>
      <c r="T82" s="240" t="s">
        <v>131</v>
      </c>
      <c r="U82" s="223">
        <v>0</v>
      </c>
      <c r="V82" s="223">
        <f>ROUND(E82*U82,2)</f>
        <v>0</v>
      </c>
      <c r="W82" s="223"/>
      <c r="X82" s="223" t="s">
        <v>263</v>
      </c>
      <c r="Y82" s="223" t="s">
        <v>133</v>
      </c>
      <c r="Z82" s="213"/>
      <c r="AA82" s="213"/>
      <c r="AB82" s="213"/>
      <c r="AC82" s="213"/>
      <c r="AD82" s="213"/>
      <c r="AE82" s="213"/>
      <c r="AF82" s="213"/>
      <c r="AG82" s="213" t="s">
        <v>264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2">
      <c r="A83" s="220"/>
      <c r="B83" s="221"/>
      <c r="C83" s="256" t="s">
        <v>265</v>
      </c>
      <c r="D83" s="254"/>
      <c r="E83" s="254"/>
      <c r="F83" s="254"/>
      <c r="G83" s="254"/>
      <c r="H83" s="223"/>
      <c r="I83" s="223"/>
      <c r="J83" s="223"/>
      <c r="K83" s="223"/>
      <c r="L83" s="223"/>
      <c r="M83" s="223"/>
      <c r="N83" s="222"/>
      <c r="O83" s="222"/>
      <c r="P83" s="222"/>
      <c r="Q83" s="222"/>
      <c r="R83" s="223"/>
      <c r="S83" s="223"/>
      <c r="T83" s="223"/>
      <c r="U83" s="223"/>
      <c r="V83" s="223"/>
      <c r="W83" s="223"/>
      <c r="X83" s="223"/>
      <c r="Y83" s="223"/>
      <c r="Z83" s="213"/>
      <c r="AA83" s="213"/>
      <c r="AB83" s="213"/>
      <c r="AC83" s="213"/>
      <c r="AD83" s="213"/>
      <c r="AE83" s="213"/>
      <c r="AF83" s="213"/>
      <c r="AG83" s="213" t="s">
        <v>213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41" t="str">
        <f>C83</f>
        <v>popř. lesní půdy s naložením, vodorovným přemístěním a složením na hromady nebo se zpětným přemístěním a rozprostřením.</v>
      </c>
      <c r="BB83" s="213"/>
      <c r="BC83" s="213"/>
      <c r="BD83" s="213"/>
      <c r="BE83" s="213"/>
      <c r="BF83" s="213"/>
      <c r="BG83" s="213"/>
      <c r="BH83" s="213"/>
    </row>
    <row r="84" spans="1:60" outlineLevel="2">
      <c r="A84" s="220"/>
      <c r="B84" s="221"/>
      <c r="C84" s="250" t="s">
        <v>266</v>
      </c>
      <c r="D84" s="224"/>
      <c r="E84" s="225">
        <v>2.25</v>
      </c>
      <c r="F84" s="223"/>
      <c r="G84" s="223"/>
      <c r="H84" s="223"/>
      <c r="I84" s="223"/>
      <c r="J84" s="223"/>
      <c r="K84" s="223"/>
      <c r="L84" s="223"/>
      <c r="M84" s="223"/>
      <c r="N84" s="222"/>
      <c r="O84" s="222"/>
      <c r="P84" s="222"/>
      <c r="Q84" s="222"/>
      <c r="R84" s="223"/>
      <c r="S84" s="223"/>
      <c r="T84" s="223"/>
      <c r="U84" s="223"/>
      <c r="V84" s="223"/>
      <c r="W84" s="223"/>
      <c r="X84" s="223"/>
      <c r="Y84" s="223"/>
      <c r="Z84" s="213"/>
      <c r="AA84" s="213"/>
      <c r="AB84" s="213"/>
      <c r="AC84" s="213"/>
      <c r="AD84" s="213"/>
      <c r="AE84" s="213"/>
      <c r="AF84" s="213"/>
      <c r="AG84" s="213" t="s">
        <v>158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3">
      <c r="A85" s="220"/>
      <c r="B85" s="221"/>
      <c r="C85" s="250" t="s">
        <v>221</v>
      </c>
      <c r="D85" s="224"/>
      <c r="E85" s="225"/>
      <c r="F85" s="223"/>
      <c r="G85" s="223"/>
      <c r="H85" s="223"/>
      <c r="I85" s="223"/>
      <c r="J85" s="223"/>
      <c r="K85" s="223"/>
      <c r="L85" s="223"/>
      <c r="M85" s="223"/>
      <c r="N85" s="222"/>
      <c r="O85" s="222"/>
      <c r="P85" s="222"/>
      <c r="Q85" s="222"/>
      <c r="R85" s="223"/>
      <c r="S85" s="223"/>
      <c r="T85" s="223"/>
      <c r="U85" s="223"/>
      <c r="V85" s="223"/>
      <c r="W85" s="223"/>
      <c r="X85" s="223"/>
      <c r="Y85" s="223"/>
      <c r="Z85" s="213"/>
      <c r="AA85" s="213"/>
      <c r="AB85" s="213"/>
      <c r="AC85" s="213"/>
      <c r="AD85" s="213"/>
      <c r="AE85" s="213"/>
      <c r="AF85" s="213"/>
      <c r="AG85" s="213" t="s">
        <v>158</v>
      </c>
      <c r="AH85" s="213">
        <v>0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2">
      <c r="A86" s="220"/>
      <c r="B86" s="221"/>
      <c r="C86" s="248"/>
      <c r="D86" s="243"/>
      <c r="E86" s="243"/>
      <c r="F86" s="243"/>
      <c r="G86" s="243"/>
      <c r="H86" s="223"/>
      <c r="I86" s="223"/>
      <c r="J86" s="223"/>
      <c r="K86" s="223"/>
      <c r="L86" s="223"/>
      <c r="M86" s="223"/>
      <c r="N86" s="222"/>
      <c r="O86" s="222"/>
      <c r="P86" s="222"/>
      <c r="Q86" s="222"/>
      <c r="R86" s="223"/>
      <c r="S86" s="223"/>
      <c r="T86" s="223"/>
      <c r="U86" s="223"/>
      <c r="V86" s="223"/>
      <c r="W86" s="223"/>
      <c r="X86" s="223"/>
      <c r="Y86" s="223"/>
      <c r="Z86" s="213"/>
      <c r="AA86" s="213"/>
      <c r="AB86" s="213"/>
      <c r="AC86" s="213"/>
      <c r="AD86" s="213"/>
      <c r="AE86" s="213"/>
      <c r="AF86" s="213"/>
      <c r="AG86" s="213" t="s">
        <v>137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>
      <c r="A87" s="234">
        <v>16</v>
      </c>
      <c r="B87" s="235" t="s">
        <v>267</v>
      </c>
      <c r="C87" s="246" t="s">
        <v>268</v>
      </c>
      <c r="D87" s="236" t="s">
        <v>217</v>
      </c>
      <c r="E87" s="237">
        <v>2.25</v>
      </c>
      <c r="F87" s="238"/>
      <c r="G87" s="239">
        <f>ROUND(E87*F87,2)</f>
        <v>0</v>
      </c>
      <c r="H87" s="238"/>
      <c r="I87" s="239">
        <f>ROUND(E87*H87,2)</f>
        <v>0</v>
      </c>
      <c r="J87" s="238"/>
      <c r="K87" s="239">
        <f>ROUND(E87*J87,2)</f>
        <v>0</v>
      </c>
      <c r="L87" s="239">
        <v>21</v>
      </c>
      <c r="M87" s="239">
        <f>G87*(1+L87/100)</f>
        <v>0</v>
      </c>
      <c r="N87" s="237">
        <v>0</v>
      </c>
      <c r="O87" s="237">
        <f>ROUND(E87*N87,2)</f>
        <v>0</v>
      </c>
      <c r="P87" s="237">
        <v>0</v>
      </c>
      <c r="Q87" s="237">
        <f>ROUND(E87*P87,2)</f>
        <v>0</v>
      </c>
      <c r="R87" s="239" t="s">
        <v>262</v>
      </c>
      <c r="S87" s="239" t="s">
        <v>131</v>
      </c>
      <c r="T87" s="240" t="s">
        <v>131</v>
      </c>
      <c r="U87" s="223">
        <v>0</v>
      </c>
      <c r="V87" s="223">
        <f>ROUND(E87*U87,2)</f>
        <v>0</v>
      </c>
      <c r="W87" s="223"/>
      <c r="X87" s="223" t="s">
        <v>263</v>
      </c>
      <c r="Y87" s="223" t="s">
        <v>133</v>
      </c>
      <c r="Z87" s="213"/>
      <c r="AA87" s="213"/>
      <c r="AB87" s="213"/>
      <c r="AC87" s="213"/>
      <c r="AD87" s="213"/>
      <c r="AE87" s="213"/>
      <c r="AF87" s="213"/>
      <c r="AG87" s="213" t="s">
        <v>264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2">
      <c r="A88" s="220"/>
      <c r="B88" s="221"/>
      <c r="C88" s="256" t="s">
        <v>269</v>
      </c>
      <c r="D88" s="254"/>
      <c r="E88" s="254"/>
      <c r="F88" s="254"/>
      <c r="G88" s="254"/>
      <c r="H88" s="223"/>
      <c r="I88" s="223"/>
      <c r="J88" s="223"/>
      <c r="K88" s="223"/>
      <c r="L88" s="223"/>
      <c r="M88" s="223"/>
      <c r="N88" s="222"/>
      <c r="O88" s="222"/>
      <c r="P88" s="222"/>
      <c r="Q88" s="222"/>
      <c r="R88" s="223"/>
      <c r="S88" s="223"/>
      <c r="T88" s="223"/>
      <c r="U88" s="223"/>
      <c r="V88" s="223"/>
      <c r="W88" s="223"/>
      <c r="X88" s="223"/>
      <c r="Y88" s="223"/>
      <c r="Z88" s="213"/>
      <c r="AA88" s="213"/>
      <c r="AB88" s="213"/>
      <c r="AC88" s="213"/>
      <c r="AD88" s="213"/>
      <c r="AE88" s="213"/>
      <c r="AF88" s="213"/>
      <c r="AG88" s="213" t="s">
        <v>213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41" t="str">
        <f>C88</f>
        <v>prohozenou zeminou nebo štěrkopískem, s vodorovnou přepravou k místu zásypu, uložením ve vrstvách a zhutněním.</v>
      </c>
      <c r="BB88" s="213"/>
      <c r="BC88" s="213"/>
      <c r="BD88" s="213"/>
      <c r="BE88" s="213"/>
      <c r="BF88" s="213"/>
      <c r="BG88" s="213"/>
      <c r="BH88" s="213"/>
    </row>
    <row r="89" spans="1:60" outlineLevel="2">
      <c r="A89" s="220"/>
      <c r="B89" s="221"/>
      <c r="C89" s="249" t="s">
        <v>270</v>
      </c>
      <c r="D89" s="244"/>
      <c r="E89" s="244"/>
      <c r="F89" s="244"/>
      <c r="G89" s="244"/>
      <c r="H89" s="223"/>
      <c r="I89" s="223"/>
      <c r="J89" s="223"/>
      <c r="K89" s="223"/>
      <c r="L89" s="223"/>
      <c r="M89" s="223"/>
      <c r="N89" s="222"/>
      <c r="O89" s="222"/>
      <c r="P89" s="222"/>
      <c r="Q89" s="222"/>
      <c r="R89" s="223"/>
      <c r="S89" s="223"/>
      <c r="T89" s="223"/>
      <c r="U89" s="223"/>
      <c r="V89" s="223"/>
      <c r="W89" s="223"/>
      <c r="X89" s="223"/>
      <c r="Y89" s="223"/>
      <c r="Z89" s="213"/>
      <c r="AA89" s="213"/>
      <c r="AB89" s="213"/>
      <c r="AC89" s="213"/>
      <c r="AD89" s="213"/>
      <c r="AE89" s="213"/>
      <c r="AF89" s="213"/>
      <c r="AG89" s="213" t="s">
        <v>136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2">
      <c r="A90" s="220"/>
      <c r="B90" s="221"/>
      <c r="C90" s="250" t="s">
        <v>271</v>
      </c>
      <c r="D90" s="224"/>
      <c r="E90" s="225">
        <v>2.25</v>
      </c>
      <c r="F90" s="223"/>
      <c r="G90" s="223"/>
      <c r="H90" s="223"/>
      <c r="I90" s="223"/>
      <c r="J90" s="223"/>
      <c r="K90" s="223"/>
      <c r="L90" s="223"/>
      <c r="M90" s="223"/>
      <c r="N90" s="222"/>
      <c r="O90" s="222"/>
      <c r="P90" s="222"/>
      <c r="Q90" s="222"/>
      <c r="R90" s="223"/>
      <c r="S90" s="223"/>
      <c r="T90" s="223"/>
      <c r="U90" s="223"/>
      <c r="V90" s="223"/>
      <c r="W90" s="223"/>
      <c r="X90" s="223"/>
      <c r="Y90" s="223"/>
      <c r="Z90" s="213"/>
      <c r="AA90" s="213"/>
      <c r="AB90" s="213"/>
      <c r="AC90" s="213"/>
      <c r="AD90" s="213"/>
      <c r="AE90" s="213"/>
      <c r="AF90" s="213"/>
      <c r="AG90" s="213" t="s">
        <v>158</v>
      </c>
      <c r="AH90" s="213">
        <v>5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2">
      <c r="A91" s="220"/>
      <c r="B91" s="221"/>
      <c r="C91" s="248"/>
      <c r="D91" s="243"/>
      <c r="E91" s="243"/>
      <c r="F91" s="243"/>
      <c r="G91" s="243"/>
      <c r="H91" s="223"/>
      <c r="I91" s="223"/>
      <c r="J91" s="223"/>
      <c r="K91" s="223"/>
      <c r="L91" s="223"/>
      <c r="M91" s="223"/>
      <c r="N91" s="222"/>
      <c r="O91" s="222"/>
      <c r="P91" s="222"/>
      <c r="Q91" s="222"/>
      <c r="R91" s="223"/>
      <c r="S91" s="223"/>
      <c r="T91" s="223"/>
      <c r="U91" s="223"/>
      <c r="V91" s="223"/>
      <c r="W91" s="223"/>
      <c r="X91" s="223"/>
      <c r="Y91" s="223"/>
      <c r="Z91" s="213"/>
      <c r="AA91" s="213"/>
      <c r="AB91" s="213"/>
      <c r="AC91" s="213"/>
      <c r="AD91" s="213"/>
      <c r="AE91" s="213"/>
      <c r="AF91" s="213"/>
      <c r="AG91" s="213" t="s">
        <v>137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ht="22.5" outlineLevel="1">
      <c r="A92" s="234">
        <v>17</v>
      </c>
      <c r="B92" s="235" t="s">
        <v>272</v>
      </c>
      <c r="C92" s="246" t="s">
        <v>273</v>
      </c>
      <c r="D92" s="236" t="s">
        <v>192</v>
      </c>
      <c r="E92" s="237">
        <v>7</v>
      </c>
      <c r="F92" s="238"/>
      <c r="G92" s="239">
        <f>ROUND(E92*F92,2)</f>
        <v>0</v>
      </c>
      <c r="H92" s="238"/>
      <c r="I92" s="239">
        <f>ROUND(E92*H92,2)</f>
        <v>0</v>
      </c>
      <c r="J92" s="238"/>
      <c r="K92" s="239">
        <f>ROUND(E92*J92,2)</f>
        <v>0</v>
      </c>
      <c r="L92" s="239">
        <v>21</v>
      </c>
      <c r="M92" s="239">
        <f>G92*(1+L92/100)</f>
        <v>0</v>
      </c>
      <c r="N92" s="237">
        <v>3.0000000000000001E-5</v>
      </c>
      <c r="O92" s="237">
        <f>ROUND(E92*N92,2)</f>
        <v>0</v>
      </c>
      <c r="P92" s="237">
        <v>0</v>
      </c>
      <c r="Q92" s="237">
        <f>ROUND(E92*P92,2)</f>
        <v>0</v>
      </c>
      <c r="R92" s="239" t="s">
        <v>262</v>
      </c>
      <c r="S92" s="239" t="s">
        <v>131</v>
      </c>
      <c r="T92" s="240" t="s">
        <v>131</v>
      </c>
      <c r="U92" s="223">
        <v>0</v>
      </c>
      <c r="V92" s="223">
        <f>ROUND(E92*U92,2)</f>
        <v>0</v>
      </c>
      <c r="W92" s="223"/>
      <c r="X92" s="223" t="s">
        <v>263</v>
      </c>
      <c r="Y92" s="223" t="s">
        <v>133</v>
      </c>
      <c r="Z92" s="213"/>
      <c r="AA92" s="213"/>
      <c r="AB92" s="213"/>
      <c r="AC92" s="213"/>
      <c r="AD92" s="213"/>
      <c r="AE92" s="213"/>
      <c r="AF92" s="213"/>
      <c r="AG92" s="213" t="s">
        <v>264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ht="22.5" outlineLevel="2">
      <c r="A93" s="220"/>
      <c r="B93" s="221"/>
      <c r="C93" s="256" t="s">
        <v>274</v>
      </c>
      <c r="D93" s="254"/>
      <c r="E93" s="254"/>
      <c r="F93" s="254"/>
      <c r="G93" s="254"/>
      <c r="H93" s="223"/>
      <c r="I93" s="223"/>
      <c r="J93" s="223"/>
      <c r="K93" s="223"/>
      <c r="L93" s="223"/>
      <c r="M93" s="223"/>
      <c r="N93" s="222"/>
      <c r="O93" s="222"/>
      <c r="P93" s="222"/>
      <c r="Q93" s="222"/>
      <c r="R93" s="223"/>
      <c r="S93" s="223"/>
      <c r="T93" s="223"/>
      <c r="U93" s="223"/>
      <c r="V93" s="223"/>
      <c r="W93" s="223"/>
      <c r="X93" s="223"/>
      <c r="Y93" s="223"/>
      <c r="Z93" s="213"/>
      <c r="AA93" s="213"/>
      <c r="AB93" s="213"/>
      <c r="AC93" s="213"/>
      <c r="AD93" s="213"/>
      <c r="AE93" s="213"/>
      <c r="AF93" s="213"/>
      <c r="AG93" s="213" t="s">
        <v>213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41" t="str">
        <f>C93</f>
        <v>vč. urovnání ornice, naložení na skládce, vodorovným přemístěním ornice na místo rozprostření, založení trávníku osetím a dodávky travního semene.</v>
      </c>
      <c r="BB93" s="213"/>
      <c r="BC93" s="213"/>
      <c r="BD93" s="213"/>
      <c r="BE93" s="213"/>
      <c r="BF93" s="213"/>
      <c r="BG93" s="213"/>
      <c r="BH93" s="213"/>
    </row>
    <row r="94" spans="1:60" outlineLevel="2">
      <c r="A94" s="220"/>
      <c r="B94" s="221"/>
      <c r="C94" s="249" t="s">
        <v>275</v>
      </c>
      <c r="D94" s="244"/>
      <c r="E94" s="244"/>
      <c r="F94" s="244"/>
      <c r="G94" s="244"/>
      <c r="H94" s="223"/>
      <c r="I94" s="223"/>
      <c r="J94" s="223"/>
      <c r="K94" s="223"/>
      <c r="L94" s="223"/>
      <c r="M94" s="223"/>
      <c r="N94" s="222"/>
      <c r="O94" s="222"/>
      <c r="P94" s="222"/>
      <c r="Q94" s="222"/>
      <c r="R94" s="223"/>
      <c r="S94" s="223"/>
      <c r="T94" s="223"/>
      <c r="U94" s="223"/>
      <c r="V94" s="223"/>
      <c r="W94" s="223"/>
      <c r="X94" s="223"/>
      <c r="Y94" s="223"/>
      <c r="Z94" s="213"/>
      <c r="AA94" s="213"/>
      <c r="AB94" s="213"/>
      <c r="AC94" s="213"/>
      <c r="AD94" s="213"/>
      <c r="AE94" s="213"/>
      <c r="AF94" s="213"/>
      <c r="AG94" s="213" t="s">
        <v>136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2">
      <c r="A95" s="220"/>
      <c r="B95" s="221"/>
      <c r="C95" s="250" t="s">
        <v>276</v>
      </c>
      <c r="D95" s="224"/>
      <c r="E95" s="225">
        <v>7</v>
      </c>
      <c r="F95" s="223"/>
      <c r="G95" s="223"/>
      <c r="H95" s="223"/>
      <c r="I95" s="223"/>
      <c r="J95" s="223"/>
      <c r="K95" s="223"/>
      <c r="L95" s="223"/>
      <c r="M95" s="223"/>
      <c r="N95" s="222"/>
      <c r="O95" s="222"/>
      <c r="P95" s="222"/>
      <c r="Q95" s="222"/>
      <c r="R95" s="223"/>
      <c r="S95" s="223"/>
      <c r="T95" s="223"/>
      <c r="U95" s="223"/>
      <c r="V95" s="223"/>
      <c r="W95" s="223"/>
      <c r="X95" s="223"/>
      <c r="Y95" s="223"/>
      <c r="Z95" s="213"/>
      <c r="AA95" s="213"/>
      <c r="AB95" s="213"/>
      <c r="AC95" s="213"/>
      <c r="AD95" s="213"/>
      <c r="AE95" s="213"/>
      <c r="AF95" s="213"/>
      <c r="AG95" s="213" t="s">
        <v>158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3">
      <c r="A96" s="220"/>
      <c r="B96" s="221"/>
      <c r="C96" s="250" t="s">
        <v>277</v>
      </c>
      <c r="D96" s="224"/>
      <c r="E96" s="225"/>
      <c r="F96" s="223"/>
      <c r="G96" s="223"/>
      <c r="H96" s="223"/>
      <c r="I96" s="223"/>
      <c r="J96" s="223"/>
      <c r="K96" s="223"/>
      <c r="L96" s="223"/>
      <c r="M96" s="223"/>
      <c r="N96" s="222"/>
      <c r="O96" s="222"/>
      <c r="P96" s="222"/>
      <c r="Q96" s="222"/>
      <c r="R96" s="223"/>
      <c r="S96" s="223"/>
      <c r="T96" s="223"/>
      <c r="U96" s="223"/>
      <c r="V96" s="223"/>
      <c r="W96" s="223"/>
      <c r="X96" s="223"/>
      <c r="Y96" s="223"/>
      <c r="Z96" s="213"/>
      <c r="AA96" s="213"/>
      <c r="AB96" s="213"/>
      <c r="AC96" s="213"/>
      <c r="AD96" s="213"/>
      <c r="AE96" s="213"/>
      <c r="AF96" s="213"/>
      <c r="AG96" s="213" t="s">
        <v>158</v>
      </c>
      <c r="AH96" s="213">
        <v>0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3">
      <c r="A97" s="220"/>
      <c r="B97" s="221"/>
      <c r="C97" s="250" t="s">
        <v>221</v>
      </c>
      <c r="D97" s="224"/>
      <c r="E97" s="225"/>
      <c r="F97" s="223"/>
      <c r="G97" s="223"/>
      <c r="H97" s="223"/>
      <c r="I97" s="223"/>
      <c r="J97" s="223"/>
      <c r="K97" s="223"/>
      <c r="L97" s="223"/>
      <c r="M97" s="223"/>
      <c r="N97" s="222"/>
      <c r="O97" s="222"/>
      <c r="P97" s="222"/>
      <c r="Q97" s="222"/>
      <c r="R97" s="223"/>
      <c r="S97" s="223"/>
      <c r="T97" s="223"/>
      <c r="U97" s="223"/>
      <c r="V97" s="223"/>
      <c r="W97" s="223"/>
      <c r="X97" s="223"/>
      <c r="Y97" s="223"/>
      <c r="Z97" s="213"/>
      <c r="AA97" s="213"/>
      <c r="AB97" s="213"/>
      <c r="AC97" s="213"/>
      <c r="AD97" s="213"/>
      <c r="AE97" s="213"/>
      <c r="AF97" s="213"/>
      <c r="AG97" s="213" t="s">
        <v>158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2">
      <c r="A98" s="220"/>
      <c r="B98" s="221"/>
      <c r="C98" s="248"/>
      <c r="D98" s="243"/>
      <c r="E98" s="243"/>
      <c r="F98" s="243"/>
      <c r="G98" s="243"/>
      <c r="H98" s="223"/>
      <c r="I98" s="223"/>
      <c r="J98" s="223"/>
      <c r="K98" s="223"/>
      <c r="L98" s="223"/>
      <c r="M98" s="223"/>
      <c r="N98" s="222"/>
      <c r="O98" s="222"/>
      <c r="P98" s="222"/>
      <c r="Q98" s="222"/>
      <c r="R98" s="223"/>
      <c r="S98" s="223"/>
      <c r="T98" s="223"/>
      <c r="U98" s="223"/>
      <c r="V98" s="223"/>
      <c r="W98" s="223"/>
      <c r="X98" s="223"/>
      <c r="Y98" s="223"/>
      <c r="Z98" s="213"/>
      <c r="AA98" s="213"/>
      <c r="AB98" s="213"/>
      <c r="AC98" s="213"/>
      <c r="AD98" s="213"/>
      <c r="AE98" s="213"/>
      <c r="AF98" s="213"/>
      <c r="AG98" s="213" t="s">
        <v>137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>
      <c r="A99" s="227" t="s">
        <v>126</v>
      </c>
      <c r="B99" s="228" t="s">
        <v>70</v>
      </c>
      <c r="C99" s="245" t="s">
        <v>71</v>
      </c>
      <c r="D99" s="229"/>
      <c r="E99" s="230"/>
      <c r="F99" s="231"/>
      <c r="G99" s="231">
        <f>SUMIF(AG100:AG134,"&lt;&gt;NOR",G100:G134)</f>
        <v>0</v>
      </c>
      <c r="H99" s="231"/>
      <c r="I99" s="231">
        <f>SUM(I100:I134)</f>
        <v>0</v>
      </c>
      <c r="J99" s="231"/>
      <c r="K99" s="231">
        <f>SUM(K100:K134)</f>
        <v>0</v>
      </c>
      <c r="L99" s="231"/>
      <c r="M99" s="231">
        <f>SUM(M100:M134)</f>
        <v>0</v>
      </c>
      <c r="N99" s="230"/>
      <c r="O99" s="230">
        <f>SUM(O100:O134)</f>
        <v>9.11</v>
      </c>
      <c r="P99" s="230"/>
      <c r="Q99" s="230">
        <f>SUM(Q100:Q134)</f>
        <v>0</v>
      </c>
      <c r="R99" s="231"/>
      <c r="S99" s="231"/>
      <c r="T99" s="232"/>
      <c r="U99" s="226"/>
      <c r="V99" s="226">
        <f>SUM(V100:V134)</f>
        <v>2.85</v>
      </c>
      <c r="W99" s="226"/>
      <c r="X99" s="226"/>
      <c r="Y99" s="226"/>
      <c r="AG99" t="s">
        <v>127</v>
      </c>
    </row>
    <row r="100" spans="1:60" outlineLevel="1">
      <c r="A100" s="234">
        <v>18</v>
      </c>
      <c r="B100" s="235" t="s">
        <v>215</v>
      </c>
      <c r="C100" s="246" t="s">
        <v>216</v>
      </c>
      <c r="D100" s="236" t="s">
        <v>217</v>
      </c>
      <c r="E100" s="237">
        <v>3.96</v>
      </c>
      <c r="F100" s="238"/>
      <c r="G100" s="239">
        <f>ROUND(E100*F100,2)</f>
        <v>0</v>
      </c>
      <c r="H100" s="238"/>
      <c r="I100" s="239">
        <f>ROUND(E100*H100,2)</f>
        <v>0</v>
      </c>
      <c r="J100" s="238"/>
      <c r="K100" s="239">
        <f>ROUND(E100*J100,2)</f>
        <v>0</v>
      </c>
      <c r="L100" s="239">
        <v>21</v>
      </c>
      <c r="M100" s="239">
        <f>G100*(1+L100/100)</f>
        <v>0</v>
      </c>
      <c r="N100" s="237">
        <v>0</v>
      </c>
      <c r="O100" s="237">
        <f>ROUND(E100*N100,2)</f>
        <v>0</v>
      </c>
      <c r="P100" s="237">
        <v>0</v>
      </c>
      <c r="Q100" s="237">
        <f>ROUND(E100*P100,2)</f>
        <v>0</v>
      </c>
      <c r="R100" s="239" t="s">
        <v>218</v>
      </c>
      <c r="S100" s="239" t="s">
        <v>131</v>
      </c>
      <c r="T100" s="240" t="s">
        <v>131</v>
      </c>
      <c r="U100" s="223">
        <v>0.42199999999999999</v>
      </c>
      <c r="V100" s="223">
        <f>ROUND(E100*U100,2)</f>
        <v>1.67</v>
      </c>
      <c r="W100" s="223"/>
      <c r="X100" s="223" t="s">
        <v>194</v>
      </c>
      <c r="Y100" s="223" t="s">
        <v>133</v>
      </c>
      <c r="Z100" s="213"/>
      <c r="AA100" s="213"/>
      <c r="AB100" s="213"/>
      <c r="AC100" s="213"/>
      <c r="AD100" s="213"/>
      <c r="AE100" s="213"/>
      <c r="AF100" s="213"/>
      <c r="AG100" s="213" t="s">
        <v>195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2">
      <c r="A101" s="220"/>
      <c r="B101" s="221"/>
      <c r="C101" s="256" t="s">
        <v>219</v>
      </c>
      <c r="D101" s="254"/>
      <c r="E101" s="254"/>
      <c r="F101" s="254"/>
      <c r="G101" s="254"/>
      <c r="H101" s="223"/>
      <c r="I101" s="223"/>
      <c r="J101" s="223"/>
      <c r="K101" s="223"/>
      <c r="L101" s="223"/>
      <c r="M101" s="223"/>
      <c r="N101" s="222"/>
      <c r="O101" s="222"/>
      <c r="P101" s="222"/>
      <c r="Q101" s="222"/>
      <c r="R101" s="223"/>
      <c r="S101" s="223"/>
      <c r="T101" s="223"/>
      <c r="U101" s="223"/>
      <c r="V101" s="223"/>
      <c r="W101" s="223"/>
      <c r="X101" s="223"/>
      <c r="Y101" s="223"/>
      <c r="Z101" s="213"/>
      <c r="AA101" s="213"/>
      <c r="AB101" s="213"/>
      <c r="AC101" s="213"/>
      <c r="AD101" s="213"/>
      <c r="AE101" s="213"/>
      <c r="AF101" s="213"/>
      <c r="AG101" s="213" t="s">
        <v>213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41" t="str">
        <f>C101</f>
        <v>s přemístěním výkopku v příčných profilech na vzdálenost do 15 m nebo s naložením na dopravní prostředek.</v>
      </c>
      <c r="BB101" s="213"/>
      <c r="BC101" s="213"/>
      <c r="BD101" s="213"/>
      <c r="BE101" s="213"/>
      <c r="BF101" s="213"/>
      <c r="BG101" s="213"/>
      <c r="BH101" s="213"/>
    </row>
    <row r="102" spans="1:60" outlineLevel="2">
      <c r="A102" s="220"/>
      <c r="B102" s="221"/>
      <c r="C102" s="250" t="s">
        <v>278</v>
      </c>
      <c r="D102" s="224"/>
      <c r="E102" s="225"/>
      <c r="F102" s="223"/>
      <c r="G102" s="223"/>
      <c r="H102" s="223"/>
      <c r="I102" s="223"/>
      <c r="J102" s="223"/>
      <c r="K102" s="223"/>
      <c r="L102" s="223"/>
      <c r="M102" s="223"/>
      <c r="N102" s="222"/>
      <c r="O102" s="222"/>
      <c r="P102" s="222"/>
      <c r="Q102" s="222"/>
      <c r="R102" s="223"/>
      <c r="S102" s="223"/>
      <c r="T102" s="223"/>
      <c r="U102" s="223"/>
      <c r="V102" s="223"/>
      <c r="W102" s="223"/>
      <c r="X102" s="223"/>
      <c r="Y102" s="223"/>
      <c r="Z102" s="213"/>
      <c r="AA102" s="213"/>
      <c r="AB102" s="213"/>
      <c r="AC102" s="213"/>
      <c r="AD102" s="213"/>
      <c r="AE102" s="213"/>
      <c r="AF102" s="213"/>
      <c r="AG102" s="213" t="s">
        <v>158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3">
      <c r="A103" s="220"/>
      <c r="B103" s="221"/>
      <c r="C103" s="250" t="s">
        <v>279</v>
      </c>
      <c r="D103" s="224"/>
      <c r="E103" s="225">
        <v>3.96</v>
      </c>
      <c r="F103" s="223"/>
      <c r="G103" s="223"/>
      <c r="H103" s="223"/>
      <c r="I103" s="223"/>
      <c r="J103" s="223"/>
      <c r="K103" s="223"/>
      <c r="L103" s="223"/>
      <c r="M103" s="223"/>
      <c r="N103" s="222"/>
      <c r="O103" s="222"/>
      <c r="P103" s="222"/>
      <c r="Q103" s="222"/>
      <c r="R103" s="223"/>
      <c r="S103" s="223"/>
      <c r="T103" s="223"/>
      <c r="U103" s="223"/>
      <c r="V103" s="223"/>
      <c r="W103" s="223"/>
      <c r="X103" s="223"/>
      <c r="Y103" s="223"/>
      <c r="Z103" s="213"/>
      <c r="AA103" s="213"/>
      <c r="AB103" s="213"/>
      <c r="AC103" s="213"/>
      <c r="AD103" s="213"/>
      <c r="AE103" s="213"/>
      <c r="AF103" s="213"/>
      <c r="AG103" s="213" t="s">
        <v>158</v>
      </c>
      <c r="AH103" s="213">
        <v>5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3">
      <c r="A104" s="220"/>
      <c r="B104" s="221"/>
      <c r="C104" s="250" t="s">
        <v>280</v>
      </c>
      <c r="D104" s="224"/>
      <c r="E104" s="225"/>
      <c r="F104" s="223"/>
      <c r="G104" s="223"/>
      <c r="H104" s="223"/>
      <c r="I104" s="223"/>
      <c r="J104" s="223"/>
      <c r="K104" s="223"/>
      <c r="L104" s="223"/>
      <c r="M104" s="223"/>
      <c r="N104" s="222"/>
      <c r="O104" s="222"/>
      <c r="P104" s="222"/>
      <c r="Q104" s="222"/>
      <c r="R104" s="223"/>
      <c r="S104" s="223"/>
      <c r="T104" s="223"/>
      <c r="U104" s="223"/>
      <c r="V104" s="223"/>
      <c r="W104" s="223"/>
      <c r="X104" s="223"/>
      <c r="Y104" s="223"/>
      <c r="Z104" s="213"/>
      <c r="AA104" s="213"/>
      <c r="AB104" s="213"/>
      <c r="AC104" s="213"/>
      <c r="AD104" s="213"/>
      <c r="AE104" s="213"/>
      <c r="AF104" s="213"/>
      <c r="AG104" s="213" t="s">
        <v>158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2">
      <c r="A105" s="220"/>
      <c r="B105" s="221"/>
      <c r="C105" s="248"/>
      <c r="D105" s="243"/>
      <c r="E105" s="243"/>
      <c r="F105" s="243"/>
      <c r="G105" s="243"/>
      <c r="H105" s="223"/>
      <c r="I105" s="223"/>
      <c r="J105" s="223"/>
      <c r="K105" s="223"/>
      <c r="L105" s="223"/>
      <c r="M105" s="223"/>
      <c r="N105" s="222"/>
      <c r="O105" s="222"/>
      <c r="P105" s="222"/>
      <c r="Q105" s="222"/>
      <c r="R105" s="223"/>
      <c r="S105" s="223"/>
      <c r="T105" s="223"/>
      <c r="U105" s="223"/>
      <c r="V105" s="223"/>
      <c r="W105" s="223"/>
      <c r="X105" s="223"/>
      <c r="Y105" s="223"/>
      <c r="Z105" s="213"/>
      <c r="AA105" s="213"/>
      <c r="AB105" s="213"/>
      <c r="AC105" s="213"/>
      <c r="AD105" s="213"/>
      <c r="AE105" s="213"/>
      <c r="AF105" s="213"/>
      <c r="AG105" s="213" t="s">
        <v>137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>
      <c r="A106" s="234">
        <v>19</v>
      </c>
      <c r="B106" s="235" t="s">
        <v>222</v>
      </c>
      <c r="C106" s="246" t="s">
        <v>223</v>
      </c>
      <c r="D106" s="236" t="s">
        <v>217</v>
      </c>
      <c r="E106" s="237">
        <v>3.96</v>
      </c>
      <c r="F106" s="238"/>
      <c r="G106" s="239">
        <f>ROUND(E106*F106,2)</f>
        <v>0</v>
      </c>
      <c r="H106" s="238"/>
      <c r="I106" s="239">
        <f>ROUND(E106*H106,2)</f>
        <v>0</v>
      </c>
      <c r="J106" s="238"/>
      <c r="K106" s="239">
        <f>ROUND(E106*J106,2)</f>
        <v>0</v>
      </c>
      <c r="L106" s="239">
        <v>21</v>
      </c>
      <c r="M106" s="239">
        <f>G106*(1+L106/100)</f>
        <v>0</v>
      </c>
      <c r="N106" s="237">
        <v>0</v>
      </c>
      <c r="O106" s="237">
        <f>ROUND(E106*N106,2)</f>
        <v>0</v>
      </c>
      <c r="P106" s="237">
        <v>0</v>
      </c>
      <c r="Q106" s="237">
        <f>ROUND(E106*P106,2)</f>
        <v>0</v>
      </c>
      <c r="R106" s="239" t="s">
        <v>218</v>
      </c>
      <c r="S106" s="239" t="s">
        <v>131</v>
      </c>
      <c r="T106" s="240" t="s">
        <v>131</v>
      </c>
      <c r="U106" s="223">
        <v>8.7999999999999995E-2</v>
      </c>
      <c r="V106" s="223">
        <f>ROUND(E106*U106,2)</f>
        <v>0.35</v>
      </c>
      <c r="W106" s="223"/>
      <c r="X106" s="223" t="s">
        <v>194</v>
      </c>
      <c r="Y106" s="223" t="s">
        <v>133</v>
      </c>
      <c r="Z106" s="213"/>
      <c r="AA106" s="213"/>
      <c r="AB106" s="213"/>
      <c r="AC106" s="213"/>
      <c r="AD106" s="213"/>
      <c r="AE106" s="213"/>
      <c r="AF106" s="213"/>
      <c r="AG106" s="213" t="s">
        <v>203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2">
      <c r="A107" s="220"/>
      <c r="B107" s="221"/>
      <c r="C107" s="256" t="s">
        <v>219</v>
      </c>
      <c r="D107" s="254"/>
      <c r="E107" s="254"/>
      <c r="F107" s="254"/>
      <c r="G107" s="254"/>
      <c r="H107" s="223"/>
      <c r="I107" s="223"/>
      <c r="J107" s="223"/>
      <c r="K107" s="223"/>
      <c r="L107" s="223"/>
      <c r="M107" s="223"/>
      <c r="N107" s="222"/>
      <c r="O107" s="222"/>
      <c r="P107" s="222"/>
      <c r="Q107" s="222"/>
      <c r="R107" s="223"/>
      <c r="S107" s="223"/>
      <c r="T107" s="223"/>
      <c r="U107" s="223"/>
      <c r="V107" s="223"/>
      <c r="W107" s="223"/>
      <c r="X107" s="223"/>
      <c r="Y107" s="223"/>
      <c r="Z107" s="213"/>
      <c r="AA107" s="213"/>
      <c r="AB107" s="213"/>
      <c r="AC107" s="213"/>
      <c r="AD107" s="213"/>
      <c r="AE107" s="213"/>
      <c r="AF107" s="213"/>
      <c r="AG107" s="213" t="s">
        <v>213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41" t="str">
        <f>C107</f>
        <v>s přemístěním výkopku v příčných profilech na vzdálenost do 15 m nebo s naložením na dopravní prostředek.</v>
      </c>
      <c r="BB107" s="213"/>
      <c r="BC107" s="213"/>
      <c r="BD107" s="213"/>
      <c r="BE107" s="213"/>
      <c r="BF107" s="213"/>
      <c r="BG107" s="213"/>
      <c r="BH107" s="213"/>
    </row>
    <row r="108" spans="1:60" outlineLevel="2">
      <c r="A108" s="220"/>
      <c r="B108" s="221"/>
      <c r="C108" s="250" t="s">
        <v>281</v>
      </c>
      <c r="D108" s="224"/>
      <c r="E108" s="225"/>
      <c r="F108" s="223"/>
      <c r="G108" s="223"/>
      <c r="H108" s="223"/>
      <c r="I108" s="223"/>
      <c r="J108" s="223"/>
      <c r="K108" s="223"/>
      <c r="L108" s="223"/>
      <c r="M108" s="223"/>
      <c r="N108" s="222"/>
      <c r="O108" s="222"/>
      <c r="P108" s="222"/>
      <c r="Q108" s="222"/>
      <c r="R108" s="223"/>
      <c r="S108" s="223"/>
      <c r="T108" s="223"/>
      <c r="U108" s="223"/>
      <c r="V108" s="223"/>
      <c r="W108" s="223"/>
      <c r="X108" s="223"/>
      <c r="Y108" s="223"/>
      <c r="Z108" s="213"/>
      <c r="AA108" s="213"/>
      <c r="AB108" s="213"/>
      <c r="AC108" s="213"/>
      <c r="AD108" s="213"/>
      <c r="AE108" s="213"/>
      <c r="AF108" s="213"/>
      <c r="AG108" s="213" t="s">
        <v>158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3">
      <c r="A109" s="220"/>
      <c r="B109" s="221"/>
      <c r="C109" s="250" t="s">
        <v>282</v>
      </c>
      <c r="D109" s="224"/>
      <c r="E109" s="225">
        <v>3.96</v>
      </c>
      <c r="F109" s="223"/>
      <c r="G109" s="223"/>
      <c r="H109" s="223"/>
      <c r="I109" s="223"/>
      <c r="J109" s="223"/>
      <c r="K109" s="223"/>
      <c r="L109" s="223"/>
      <c r="M109" s="223"/>
      <c r="N109" s="222"/>
      <c r="O109" s="222"/>
      <c r="P109" s="222"/>
      <c r="Q109" s="222"/>
      <c r="R109" s="223"/>
      <c r="S109" s="223"/>
      <c r="T109" s="223"/>
      <c r="U109" s="223"/>
      <c r="V109" s="223"/>
      <c r="W109" s="223"/>
      <c r="X109" s="223"/>
      <c r="Y109" s="223"/>
      <c r="Z109" s="213"/>
      <c r="AA109" s="213"/>
      <c r="AB109" s="213"/>
      <c r="AC109" s="213"/>
      <c r="AD109" s="213"/>
      <c r="AE109" s="213"/>
      <c r="AF109" s="213"/>
      <c r="AG109" s="213" t="s">
        <v>158</v>
      </c>
      <c r="AH109" s="213">
        <v>5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2">
      <c r="A110" s="220"/>
      <c r="B110" s="221"/>
      <c r="C110" s="248"/>
      <c r="D110" s="243"/>
      <c r="E110" s="243"/>
      <c r="F110" s="243"/>
      <c r="G110" s="243"/>
      <c r="H110" s="223"/>
      <c r="I110" s="223"/>
      <c r="J110" s="223"/>
      <c r="K110" s="223"/>
      <c r="L110" s="223"/>
      <c r="M110" s="223"/>
      <c r="N110" s="222"/>
      <c r="O110" s="222"/>
      <c r="P110" s="222"/>
      <c r="Q110" s="222"/>
      <c r="R110" s="223"/>
      <c r="S110" s="223"/>
      <c r="T110" s="223"/>
      <c r="U110" s="223"/>
      <c r="V110" s="223"/>
      <c r="W110" s="223"/>
      <c r="X110" s="223"/>
      <c r="Y110" s="223"/>
      <c r="Z110" s="213"/>
      <c r="AA110" s="213"/>
      <c r="AB110" s="213"/>
      <c r="AC110" s="213"/>
      <c r="AD110" s="213"/>
      <c r="AE110" s="213"/>
      <c r="AF110" s="213"/>
      <c r="AG110" s="213" t="s">
        <v>137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>
      <c r="A111" s="234">
        <v>20</v>
      </c>
      <c r="B111" s="235" t="s">
        <v>283</v>
      </c>
      <c r="C111" s="246" t="s">
        <v>284</v>
      </c>
      <c r="D111" s="236" t="s">
        <v>217</v>
      </c>
      <c r="E111" s="237">
        <v>3.96</v>
      </c>
      <c r="F111" s="238"/>
      <c r="G111" s="239">
        <f>ROUND(E111*F111,2)</f>
        <v>0</v>
      </c>
      <c r="H111" s="238"/>
      <c r="I111" s="239">
        <f>ROUND(E111*H111,2)</f>
        <v>0</v>
      </c>
      <c r="J111" s="238"/>
      <c r="K111" s="239">
        <f>ROUND(E111*J111,2)</f>
        <v>0</v>
      </c>
      <c r="L111" s="239">
        <v>21</v>
      </c>
      <c r="M111" s="239">
        <f>G111*(1+L111/100)</f>
        <v>0</v>
      </c>
      <c r="N111" s="237">
        <v>0</v>
      </c>
      <c r="O111" s="237">
        <f>ROUND(E111*N111,2)</f>
        <v>0</v>
      </c>
      <c r="P111" s="237">
        <v>0</v>
      </c>
      <c r="Q111" s="237">
        <f>ROUND(E111*P111,2)</f>
        <v>0</v>
      </c>
      <c r="R111" s="239" t="s">
        <v>218</v>
      </c>
      <c r="S111" s="239" t="s">
        <v>131</v>
      </c>
      <c r="T111" s="240" t="s">
        <v>131</v>
      </c>
      <c r="U111" s="223">
        <v>1.0999999999999999E-2</v>
      </c>
      <c r="V111" s="223">
        <f>ROUND(E111*U111,2)</f>
        <v>0.04</v>
      </c>
      <c r="W111" s="223"/>
      <c r="X111" s="223" t="s">
        <v>194</v>
      </c>
      <c r="Y111" s="223" t="s">
        <v>133</v>
      </c>
      <c r="Z111" s="213"/>
      <c r="AA111" s="213"/>
      <c r="AB111" s="213"/>
      <c r="AC111" s="213"/>
      <c r="AD111" s="213"/>
      <c r="AE111" s="213"/>
      <c r="AF111" s="213"/>
      <c r="AG111" s="213" t="s">
        <v>195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2">
      <c r="A112" s="220"/>
      <c r="B112" s="221"/>
      <c r="C112" s="256" t="s">
        <v>235</v>
      </c>
      <c r="D112" s="254"/>
      <c r="E112" s="254"/>
      <c r="F112" s="254"/>
      <c r="G112" s="254"/>
      <c r="H112" s="223"/>
      <c r="I112" s="223"/>
      <c r="J112" s="223"/>
      <c r="K112" s="223"/>
      <c r="L112" s="223"/>
      <c r="M112" s="223"/>
      <c r="N112" s="222"/>
      <c r="O112" s="222"/>
      <c r="P112" s="222"/>
      <c r="Q112" s="222"/>
      <c r="R112" s="223"/>
      <c r="S112" s="223"/>
      <c r="T112" s="223"/>
      <c r="U112" s="223"/>
      <c r="V112" s="223"/>
      <c r="W112" s="223"/>
      <c r="X112" s="223"/>
      <c r="Y112" s="223"/>
      <c r="Z112" s="213"/>
      <c r="AA112" s="213"/>
      <c r="AB112" s="213"/>
      <c r="AC112" s="213"/>
      <c r="AD112" s="213"/>
      <c r="AE112" s="213"/>
      <c r="AF112" s="213"/>
      <c r="AG112" s="213" t="s">
        <v>213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2">
      <c r="A113" s="220"/>
      <c r="B113" s="221"/>
      <c r="C113" s="250" t="s">
        <v>281</v>
      </c>
      <c r="D113" s="224"/>
      <c r="E113" s="225"/>
      <c r="F113" s="223"/>
      <c r="G113" s="223"/>
      <c r="H113" s="223"/>
      <c r="I113" s="223"/>
      <c r="J113" s="223"/>
      <c r="K113" s="223"/>
      <c r="L113" s="223"/>
      <c r="M113" s="223"/>
      <c r="N113" s="222"/>
      <c r="O113" s="222"/>
      <c r="P113" s="222"/>
      <c r="Q113" s="222"/>
      <c r="R113" s="223"/>
      <c r="S113" s="223"/>
      <c r="T113" s="223"/>
      <c r="U113" s="223"/>
      <c r="V113" s="223"/>
      <c r="W113" s="223"/>
      <c r="X113" s="223"/>
      <c r="Y113" s="223"/>
      <c r="Z113" s="213"/>
      <c r="AA113" s="213"/>
      <c r="AB113" s="213"/>
      <c r="AC113" s="213"/>
      <c r="AD113" s="213"/>
      <c r="AE113" s="213"/>
      <c r="AF113" s="213"/>
      <c r="AG113" s="213" t="s">
        <v>158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3">
      <c r="A114" s="220"/>
      <c r="B114" s="221"/>
      <c r="C114" s="250" t="s">
        <v>282</v>
      </c>
      <c r="D114" s="224"/>
      <c r="E114" s="225">
        <v>3.96</v>
      </c>
      <c r="F114" s="223"/>
      <c r="G114" s="223"/>
      <c r="H114" s="223"/>
      <c r="I114" s="223"/>
      <c r="J114" s="223"/>
      <c r="K114" s="223"/>
      <c r="L114" s="223"/>
      <c r="M114" s="223"/>
      <c r="N114" s="222"/>
      <c r="O114" s="222"/>
      <c r="P114" s="222"/>
      <c r="Q114" s="222"/>
      <c r="R114" s="223"/>
      <c r="S114" s="223"/>
      <c r="T114" s="223"/>
      <c r="U114" s="223"/>
      <c r="V114" s="223"/>
      <c r="W114" s="223"/>
      <c r="X114" s="223"/>
      <c r="Y114" s="223"/>
      <c r="Z114" s="213"/>
      <c r="AA114" s="213"/>
      <c r="AB114" s="213"/>
      <c r="AC114" s="213"/>
      <c r="AD114" s="213"/>
      <c r="AE114" s="213"/>
      <c r="AF114" s="213"/>
      <c r="AG114" s="213" t="s">
        <v>158</v>
      </c>
      <c r="AH114" s="213">
        <v>5</v>
      </c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2">
      <c r="A115" s="220"/>
      <c r="B115" s="221"/>
      <c r="C115" s="248"/>
      <c r="D115" s="243"/>
      <c r="E115" s="243"/>
      <c r="F115" s="243"/>
      <c r="G115" s="243"/>
      <c r="H115" s="223"/>
      <c r="I115" s="223"/>
      <c r="J115" s="223"/>
      <c r="K115" s="223"/>
      <c r="L115" s="223"/>
      <c r="M115" s="223"/>
      <c r="N115" s="222"/>
      <c r="O115" s="222"/>
      <c r="P115" s="222"/>
      <c r="Q115" s="222"/>
      <c r="R115" s="223"/>
      <c r="S115" s="223"/>
      <c r="T115" s="223"/>
      <c r="U115" s="223"/>
      <c r="V115" s="223"/>
      <c r="W115" s="223"/>
      <c r="X115" s="223"/>
      <c r="Y115" s="223"/>
      <c r="Z115" s="213"/>
      <c r="AA115" s="213"/>
      <c r="AB115" s="213"/>
      <c r="AC115" s="213"/>
      <c r="AD115" s="213"/>
      <c r="AE115" s="213"/>
      <c r="AF115" s="213"/>
      <c r="AG115" s="213" t="s">
        <v>137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ht="22.5" outlineLevel="1">
      <c r="A116" s="234">
        <v>21</v>
      </c>
      <c r="B116" s="235" t="s">
        <v>285</v>
      </c>
      <c r="C116" s="246" t="s">
        <v>286</v>
      </c>
      <c r="D116" s="236" t="s">
        <v>217</v>
      </c>
      <c r="E116" s="237">
        <v>3.96</v>
      </c>
      <c r="F116" s="238"/>
      <c r="G116" s="239">
        <f>ROUND(E116*F116,2)</f>
        <v>0</v>
      </c>
      <c r="H116" s="238"/>
      <c r="I116" s="239">
        <f>ROUND(E116*H116,2)</f>
        <v>0</v>
      </c>
      <c r="J116" s="238"/>
      <c r="K116" s="239">
        <f>ROUND(E116*J116,2)</f>
        <v>0</v>
      </c>
      <c r="L116" s="239">
        <v>21</v>
      </c>
      <c r="M116" s="239">
        <f>G116*(1+L116/100)</f>
        <v>0</v>
      </c>
      <c r="N116" s="237">
        <v>0</v>
      </c>
      <c r="O116" s="237">
        <f>ROUND(E116*N116,2)</f>
        <v>0</v>
      </c>
      <c r="P116" s="237">
        <v>0</v>
      </c>
      <c r="Q116" s="237">
        <f>ROUND(E116*P116,2)</f>
        <v>0</v>
      </c>
      <c r="R116" s="239" t="s">
        <v>218</v>
      </c>
      <c r="S116" s="239" t="s">
        <v>131</v>
      </c>
      <c r="T116" s="240" t="s">
        <v>131</v>
      </c>
      <c r="U116" s="223">
        <v>8.9999999999999993E-3</v>
      </c>
      <c r="V116" s="223">
        <f>ROUND(E116*U116,2)</f>
        <v>0.04</v>
      </c>
      <c r="W116" s="223"/>
      <c r="X116" s="223" t="s">
        <v>194</v>
      </c>
      <c r="Y116" s="223" t="s">
        <v>133</v>
      </c>
      <c r="Z116" s="213"/>
      <c r="AA116" s="213"/>
      <c r="AB116" s="213"/>
      <c r="AC116" s="213"/>
      <c r="AD116" s="213"/>
      <c r="AE116" s="213"/>
      <c r="AF116" s="213"/>
      <c r="AG116" s="213" t="s">
        <v>195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2">
      <c r="A117" s="220"/>
      <c r="B117" s="221"/>
      <c r="C117" s="250" t="s">
        <v>281</v>
      </c>
      <c r="D117" s="224"/>
      <c r="E117" s="225"/>
      <c r="F117" s="223"/>
      <c r="G117" s="223"/>
      <c r="H117" s="223"/>
      <c r="I117" s="223"/>
      <c r="J117" s="223"/>
      <c r="K117" s="223"/>
      <c r="L117" s="223"/>
      <c r="M117" s="223"/>
      <c r="N117" s="222"/>
      <c r="O117" s="222"/>
      <c r="P117" s="222"/>
      <c r="Q117" s="222"/>
      <c r="R117" s="223"/>
      <c r="S117" s="223"/>
      <c r="T117" s="223"/>
      <c r="U117" s="223"/>
      <c r="V117" s="223"/>
      <c r="W117" s="223"/>
      <c r="X117" s="223"/>
      <c r="Y117" s="223"/>
      <c r="Z117" s="213"/>
      <c r="AA117" s="213"/>
      <c r="AB117" s="213"/>
      <c r="AC117" s="213"/>
      <c r="AD117" s="213"/>
      <c r="AE117" s="213"/>
      <c r="AF117" s="213"/>
      <c r="AG117" s="213" t="s">
        <v>158</v>
      </c>
      <c r="AH117" s="213">
        <v>0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3">
      <c r="A118" s="220"/>
      <c r="B118" s="221"/>
      <c r="C118" s="250" t="s">
        <v>282</v>
      </c>
      <c r="D118" s="224"/>
      <c r="E118" s="225">
        <v>3.96</v>
      </c>
      <c r="F118" s="223"/>
      <c r="G118" s="223"/>
      <c r="H118" s="223"/>
      <c r="I118" s="223"/>
      <c r="J118" s="223"/>
      <c r="K118" s="223"/>
      <c r="L118" s="223"/>
      <c r="M118" s="223"/>
      <c r="N118" s="222"/>
      <c r="O118" s="222"/>
      <c r="P118" s="222"/>
      <c r="Q118" s="222"/>
      <c r="R118" s="223"/>
      <c r="S118" s="223"/>
      <c r="T118" s="223"/>
      <c r="U118" s="223"/>
      <c r="V118" s="223"/>
      <c r="W118" s="223"/>
      <c r="X118" s="223"/>
      <c r="Y118" s="223"/>
      <c r="Z118" s="213"/>
      <c r="AA118" s="213"/>
      <c r="AB118" s="213"/>
      <c r="AC118" s="213"/>
      <c r="AD118" s="213"/>
      <c r="AE118" s="213"/>
      <c r="AF118" s="213"/>
      <c r="AG118" s="213" t="s">
        <v>158</v>
      </c>
      <c r="AH118" s="213">
        <v>5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2">
      <c r="A119" s="220"/>
      <c r="B119" s="221"/>
      <c r="C119" s="248"/>
      <c r="D119" s="243"/>
      <c r="E119" s="243"/>
      <c r="F119" s="243"/>
      <c r="G119" s="243"/>
      <c r="H119" s="223"/>
      <c r="I119" s="223"/>
      <c r="J119" s="223"/>
      <c r="K119" s="223"/>
      <c r="L119" s="223"/>
      <c r="M119" s="223"/>
      <c r="N119" s="222"/>
      <c r="O119" s="222"/>
      <c r="P119" s="222"/>
      <c r="Q119" s="222"/>
      <c r="R119" s="223"/>
      <c r="S119" s="223"/>
      <c r="T119" s="223"/>
      <c r="U119" s="223"/>
      <c r="V119" s="223"/>
      <c r="W119" s="223"/>
      <c r="X119" s="223"/>
      <c r="Y119" s="223"/>
      <c r="Z119" s="213"/>
      <c r="AA119" s="213"/>
      <c r="AB119" s="213"/>
      <c r="AC119" s="213"/>
      <c r="AD119" s="213"/>
      <c r="AE119" s="213"/>
      <c r="AF119" s="213"/>
      <c r="AG119" s="213" t="s">
        <v>137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>
      <c r="A120" s="234">
        <v>22</v>
      </c>
      <c r="B120" s="235" t="s">
        <v>247</v>
      </c>
      <c r="C120" s="246" t="s">
        <v>248</v>
      </c>
      <c r="D120" s="236" t="s">
        <v>192</v>
      </c>
      <c r="E120" s="237">
        <v>9.9</v>
      </c>
      <c r="F120" s="238"/>
      <c r="G120" s="239">
        <f>ROUND(E120*F120,2)</f>
        <v>0</v>
      </c>
      <c r="H120" s="238"/>
      <c r="I120" s="239">
        <f>ROUND(E120*H120,2)</f>
        <v>0</v>
      </c>
      <c r="J120" s="238"/>
      <c r="K120" s="239">
        <f>ROUND(E120*J120,2)</f>
        <v>0</v>
      </c>
      <c r="L120" s="239">
        <v>21</v>
      </c>
      <c r="M120" s="239">
        <f>G120*(1+L120/100)</f>
        <v>0</v>
      </c>
      <c r="N120" s="237">
        <v>0</v>
      </c>
      <c r="O120" s="237">
        <f>ROUND(E120*N120,2)</f>
        <v>0</v>
      </c>
      <c r="P120" s="237">
        <v>0</v>
      </c>
      <c r="Q120" s="237">
        <f>ROUND(E120*P120,2)</f>
        <v>0</v>
      </c>
      <c r="R120" s="239" t="s">
        <v>218</v>
      </c>
      <c r="S120" s="239" t="s">
        <v>131</v>
      </c>
      <c r="T120" s="240" t="s">
        <v>131</v>
      </c>
      <c r="U120" s="223">
        <v>1.7999999999999999E-2</v>
      </c>
      <c r="V120" s="223">
        <f>ROUND(E120*U120,2)</f>
        <v>0.18</v>
      </c>
      <c r="W120" s="223"/>
      <c r="X120" s="223" t="s">
        <v>194</v>
      </c>
      <c r="Y120" s="223" t="s">
        <v>133</v>
      </c>
      <c r="Z120" s="213"/>
      <c r="AA120" s="213"/>
      <c r="AB120" s="213"/>
      <c r="AC120" s="213"/>
      <c r="AD120" s="213"/>
      <c r="AE120" s="213"/>
      <c r="AF120" s="213"/>
      <c r="AG120" s="213" t="s">
        <v>203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2">
      <c r="A121" s="220"/>
      <c r="B121" s="221"/>
      <c r="C121" s="256" t="s">
        <v>249</v>
      </c>
      <c r="D121" s="254"/>
      <c r="E121" s="254"/>
      <c r="F121" s="254"/>
      <c r="G121" s="254"/>
      <c r="H121" s="223"/>
      <c r="I121" s="223"/>
      <c r="J121" s="223"/>
      <c r="K121" s="223"/>
      <c r="L121" s="223"/>
      <c r="M121" s="223"/>
      <c r="N121" s="222"/>
      <c r="O121" s="222"/>
      <c r="P121" s="222"/>
      <c r="Q121" s="222"/>
      <c r="R121" s="223"/>
      <c r="S121" s="223"/>
      <c r="T121" s="223"/>
      <c r="U121" s="223"/>
      <c r="V121" s="223"/>
      <c r="W121" s="223"/>
      <c r="X121" s="223"/>
      <c r="Y121" s="223"/>
      <c r="Z121" s="213"/>
      <c r="AA121" s="213"/>
      <c r="AB121" s="213"/>
      <c r="AC121" s="213"/>
      <c r="AD121" s="213"/>
      <c r="AE121" s="213"/>
      <c r="AF121" s="213"/>
      <c r="AG121" s="213" t="s">
        <v>213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2">
      <c r="A122" s="220"/>
      <c r="B122" s="221"/>
      <c r="C122" s="250" t="s">
        <v>278</v>
      </c>
      <c r="D122" s="224"/>
      <c r="E122" s="225"/>
      <c r="F122" s="223"/>
      <c r="G122" s="223"/>
      <c r="H122" s="223"/>
      <c r="I122" s="223"/>
      <c r="J122" s="223"/>
      <c r="K122" s="223"/>
      <c r="L122" s="223"/>
      <c r="M122" s="223"/>
      <c r="N122" s="222"/>
      <c r="O122" s="222"/>
      <c r="P122" s="222"/>
      <c r="Q122" s="222"/>
      <c r="R122" s="223"/>
      <c r="S122" s="223"/>
      <c r="T122" s="223"/>
      <c r="U122" s="223"/>
      <c r="V122" s="223"/>
      <c r="W122" s="223"/>
      <c r="X122" s="223"/>
      <c r="Y122" s="223"/>
      <c r="Z122" s="213"/>
      <c r="AA122" s="213"/>
      <c r="AB122" s="213"/>
      <c r="AC122" s="213"/>
      <c r="AD122" s="213"/>
      <c r="AE122" s="213"/>
      <c r="AF122" s="213"/>
      <c r="AG122" s="213" t="s">
        <v>158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3">
      <c r="A123" s="220"/>
      <c r="B123" s="221"/>
      <c r="C123" s="250" t="s">
        <v>287</v>
      </c>
      <c r="D123" s="224"/>
      <c r="E123" s="225">
        <v>9.9</v>
      </c>
      <c r="F123" s="223"/>
      <c r="G123" s="223"/>
      <c r="H123" s="223"/>
      <c r="I123" s="223"/>
      <c r="J123" s="223"/>
      <c r="K123" s="223"/>
      <c r="L123" s="223"/>
      <c r="M123" s="223"/>
      <c r="N123" s="222"/>
      <c r="O123" s="222"/>
      <c r="P123" s="222"/>
      <c r="Q123" s="222"/>
      <c r="R123" s="223"/>
      <c r="S123" s="223"/>
      <c r="T123" s="223"/>
      <c r="U123" s="223"/>
      <c r="V123" s="223"/>
      <c r="W123" s="223"/>
      <c r="X123" s="223"/>
      <c r="Y123" s="223"/>
      <c r="Z123" s="213"/>
      <c r="AA123" s="213"/>
      <c r="AB123" s="213"/>
      <c r="AC123" s="213"/>
      <c r="AD123" s="213"/>
      <c r="AE123" s="213"/>
      <c r="AF123" s="213"/>
      <c r="AG123" s="213" t="s">
        <v>158</v>
      </c>
      <c r="AH123" s="213">
        <v>0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3">
      <c r="A124" s="220"/>
      <c r="B124" s="221"/>
      <c r="C124" s="250" t="s">
        <v>221</v>
      </c>
      <c r="D124" s="224"/>
      <c r="E124" s="225"/>
      <c r="F124" s="223"/>
      <c r="G124" s="223"/>
      <c r="H124" s="223"/>
      <c r="I124" s="223"/>
      <c r="J124" s="223"/>
      <c r="K124" s="223"/>
      <c r="L124" s="223"/>
      <c r="M124" s="223"/>
      <c r="N124" s="222"/>
      <c r="O124" s="222"/>
      <c r="P124" s="222"/>
      <c r="Q124" s="222"/>
      <c r="R124" s="223"/>
      <c r="S124" s="223"/>
      <c r="T124" s="223"/>
      <c r="U124" s="223"/>
      <c r="V124" s="223"/>
      <c r="W124" s="223"/>
      <c r="X124" s="223"/>
      <c r="Y124" s="223"/>
      <c r="Z124" s="213"/>
      <c r="AA124" s="213"/>
      <c r="AB124" s="213"/>
      <c r="AC124" s="213"/>
      <c r="AD124" s="213"/>
      <c r="AE124" s="213"/>
      <c r="AF124" s="213"/>
      <c r="AG124" s="213" t="s">
        <v>158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2">
      <c r="A125" s="220"/>
      <c r="B125" s="221"/>
      <c r="C125" s="248"/>
      <c r="D125" s="243"/>
      <c r="E125" s="243"/>
      <c r="F125" s="243"/>
      <c r="G125" s="243"/>
      <c r="H125" s="223"/>
      <c r="I125" s="223"/>
      <c r="J125" s="223"/>
      <c r="K125" s="223"/>
      <c r="L125" s="223"/>
      <c r="M125" s="223"/>
      <c r="N125" s="222"/>
      <c r="O125" s="222"/>
      <c r="P125" s="222"/>
      <c r="Q125" s="222"/>
      <c r="R125" s="223"/>
      <c r="S125" s="223"/>
      <c r="T125" s="223"/>
      <c r="U125" s="223"/>
      <c r="V125" s="223"/>
      <c r="W125" s="223"/>
      <c r="X125" s="223"/>
      <c r="Y125" s="223"/>
      <c r="Z125" s="213"/>
      <c r="AA125" s="213"/>
      <c r="AB125" s="213"/>
      <c r="AC125" s="213"/>
      <c r="AD125" s="213"/>
      <c r="AE125" s="213"/>
      <c r="AF125" s="213"/>
      <c r="AG125" s="213" t="s">
        <v>137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>
      <c r="A126" s="234">
        <v>23</v>
      </c>
      <c r="B126" s="235" t="s">
        <v>252</v>
      </c>
      <c r="C126" s="246" t="s">
        <v>253</v>
      </c>
      <c r="D126" s="236" t="s">
        <v>217</v>
      </c>
      <c r="E126" s="237">
        <v>3.96</v>
      </c>
      <c r="F126" s="238"/>
      <c r="G126" s="239">
        <f>ROUND(E126*F126,2)</f>
        <v>0</v>
      </c>
      <c r="H126" s="238"/>
      <c r="I126" s="239">
        <f>ROUND(E126*H126,2)</f>
        <v>0</v>
      </c>
      <c r="J126" s="238"/>
      <c r="K126" s="239">
        <f>ROUND(E126*J126,2)</f>
        <v>0</v>
      </c>
      <c r="L126" s="239">
        <v>21</v>
      </c>
      <c r="M126" s="239">
        <f>G126*(1+L126/100)</f>
        <v>0</v>
      </c>
      <c r="N126" s="237">
        <v>0</v>
      </c>
      <c r="O126" s="237">
        <f>ROUND(E126*N126,2)</f>
        <v>0</v>
      </c>
      <c r="P126" s="237">
        <v>0</v>
      </c>
      <c r="Q126" s="237">
        <f>ROUND(E126*P126,2)</f>
        <v>0</v>
      </c>
      <c r="R126" s="239" t="s">
        <v>218</v>
      </c>
      <c r="S126" s="239" t="s">
        <v>131</v>
      </c>
      <c r="T126" s="240" t="s">
        <v>131</v>
      </c>
      <c r="U126" s="223">
        <v>0</v>
      </c>
      <c r="V126" s="223">
        <f>ROUND(E126*U126,2)</f>
        <v>0</v>
      </c>
      <c r="W126" s="223"/>
      <c r="X126" s="223" t="s">
        <v>194</v>
      </c>
      <c r="Y126" s="223" t="s">
        <v>133</v>
      </c>
      <c r="Z126" s="213"/>
      <c r="AA126" s="213"/>
      <c r="AB126" s="213"/>
      <c r="AC126" s="213"/>
      <c r="AD126" s="213"/>
      <c r="AE126" s="213"/>
      <c r="AF126" s="213"/>
      <c r="AG126" s="213" t="s">
        <v>203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2">
      <c r="A127" s="220"/>
      <c r="B127" s="221"/>
      <c r="C127" s="250" t="s">
        <v>281</v>
      </c>
      <c r="D127" s="224"/>
      <c r="E127" s="225"/>
      <c r="F127" s="223"/>
      <c r="G127" s="223"/>
      <c r="H127" s="223"/>
      <c r="I127" s="223"/>
      <c r="J127" s="223"/>
      <c r="K127" s="223"/>
      <c r="L127" s="223"/>
      <c r="M127" s="223"/>
      <c r="N127" s="222"/>
      <c r="O127" s="222"/>
      <c r="P127" s="222"/>
      <c r="Q127" s="222"/>
      <c r="R127" s="223"/>
      <c r="S127" s="223"/>
      <c r="T127" s="223"/>
      <c r="U127" s="223"/>
      <c r="V127" s="223"/>
      <c r="W127" s="223"/>
      <c r="X127" s="223"/>
      <c r="Y127" s="223"/>
      <c r="Z127" s="213"/>
      <c r="AA127" s="213"/>
      <c r="AB127" s="213"/>
      <c r="AC127" s="213"/>
      <c r="AD127" s="213"/>
      <c r="AE127" s="213"/>
      <c r="AF127" s="213"/>
      <c r="AG127" s="213" t="s">
        <v>158</v>
      </c>
      <c r="AH127" s="213">
        <v>0</v>
      </c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3">
      <c r="A128" s="220"/>
      <c r="B128" s="221"/>
      <c r="C128" s="250" t="s">
        <v>282</v>
      </c>
      <c r="D128" s="224"/>
      <c r="E128" s="225">
        <v>3.96</v>
      </c>
      <c r="F128" s="223"/>
      <c r="G128" s="223"/>
      <c r="H128" s="223"/>
      <c r="I128" s="223"/>
      <c r="J128" s="223"/>
      <c r="K128" s="223"/>
      <c r="L128" s="223"/>
      <c r="M128" s="223"/>
      <c r="N128" s="222"/>
      <c r="O128" s="222"/>
      <c r="P128" s="222"/>
      <c r="Q128" s="222"/>
      <c r="R128" s="223"/>
      <c r="S128" s="223"/>
      <c r="T128" s="223"/>
      <c r="U128" s="223"/>
      <c r="V128" s="223"/>
      <c r="W128" s="223"/>
      <c r="X128" s="223"/>
      <c r="Y128" s="223"/>
      <c r="Z128" s="213"/>
      <c r="AA128" s="213"/>
      <c r="AB128" s="213"/>
      <c r="AC128" s="213"/>
      <c r="AD128" s="213"/>
      <c r="AE128" s="213"/>
      <c r="AF128" s="213"/>
      <c r="AG128" s="213" t="s">
        <v>158</v>
      </c>
      <c r="AH128" s="213">
        <v>5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2">
      <c r="A129" s="220"/>
      <c r="B129" s="221"/>
      <c r="C129" s="248"/>
      <c r="D129" s="243"/>
      <c r="E129" s="243"/>
      <c r="F129" s="243"/>
      <c r="G129" s="243"/>
      <c r="H129" s="223"/>
      <c r="I129" s="223"/>
      <c r="J129" s="223"/>
      <c r="K129" s="223"/>
      <c r="L129" s="223"/>
      <c r="M129" s="223"/>
      <c r="N129" s="222"/>
      <c r="O129" s="222"/>
      <c r="P129" s="222"/>
      <c r="Q129" s="222"/>
      <c r="R129" s="223"/>
      <c r="S129" s="223"/>
      <c r="T129" s="223"/>
      <c r="U129" s="223"/>
      <c r="V129" s="223"/>
      <c r="W129" s="223"/>
      <c r="X129" s="223"/>
      <c r="Y129" s="223"/>
      <c r="Z129" s="213"/>
      <c r="AA129" s="213"/>
      <c r="AB129" s="213"/>
      <c r="AC129" s="213"/>
      <c r="AD129" s="213"/>
      <c r="AE129" s="213"/>
      <c r="AF129" s="213"/>
      <c r="AG129" s="213" t="s">
        <v>137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ht="22.5" outlineLevel="1">
      <c r="A130" s="234">
        <v>24</v>
      </c>
      <c r="B130" s="235" t="s">
        <v>288</v>
      </c>
      <c r="C130" s="246" t="s">
        <v>289</v>
      </c>
      <c r="D130" s="236" t="s">
        <v>192</v>
      </c>
      <c r="E130" s="237">
        <v>19.8</v>
      </c>
      <c r="F130" s="238"/>
      <c r="G130" s="239">
        <f>ROUND(E130*F130,2)</f>
        <v>0</v>
      </c>
      <c r="H130" s="238"/>
      <c r="I130" s="239">
        <f>ROUND(E130*H130,2)</f>
        <v>0</v>
      </c>
      <c r="J130" s="238"/>
      <c r="K130" s="239">
        <f>ROUND(E130*J130,2)</f>
        <v>0</v>
      </c>
      <c r="L130" s="239">
        <v>21</v>
      </c>
      <c r="M130" s="239">
        <f>G130*(1+L130/100)</f>
        <v>0</v>
      </c>
      <c r="N130" s="237">
        <v>0.46</v>
      </c>
      <c r="O130" s="237">
        <f>ROUND(E130*N130,2)</f>
        <v>9.11</v>
      </c>
      <c r="P130" s="237">
        <v>0</v>
      </c>
      <c r="Q130" s="237">
        <f>ROUND(E130*P130,2)</f>
        <v>0</v>
      </c>
      <c r="R130" s="239" t="s">
        <v>193</v>
      </c>
      <c r="S130" s="239" t="s">
        <v>131</v>
      </c>
      <c r="T130" s="240" t="s">
        <v>131</v>
      </c>
      <c r="U130" s="223">
        <v>2.9000000000000001E-2</v>
      </c>
      <c r="V130" s="223">
        <f>ROUND(E130*U130,2)</f>
        <v>0.56999999999999995</v>
      </c>
      <c r="W130" s="223"/>
      <c r="X130" s="223" t="s">
        <v>194</v>
      </c>
      <c r="Y130" s="223" t="s">
        <v>133</v>
      </c>
      <c r="Z130" s="213"/>
      <c r="AA130" s="213"/>
      <c r="AB130" s="213"/>
      <c r="AC130" s="213"/>
      <c r="AD130" s="213"/>
      <c r="AE130" s="213"/>
      <c r="AF130" s="213"/>
      <c r="AG130" s="213" t="s">
        <v>203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2">
      <c r="A131" s="220"/>
      <c r="B131" s="221"/>
      <c r="C131" s="250" t="s">
        <v>278</v>
      </c>
      <c r="D131" s="224"/>
      <c r="E131" s="225"/>
      <c r="F131" s="223"/>
      <c r="G131" s="223"/>
      <c r="H131" s="223"/>
      <c r="I131" s="223"/>
      <c r="J131" s="223"/>
      <c r="K131" s="223"/>
      <c r="L131" s="223"/>
      <c r="M131" s="223"/>
      <c r="N131" s="222"/>
      <c r="O131" s="222"/>
      <c r="P131" s="222"/>
      <c r="Q131" s="222"/>
      <c r="R131" s="223"/>
      <c r="S131" s="223"/>
      <c r="T131" s="223"/>
      <c r="U131" s="223"/>
      <c r="V131" s="223"/>
      <c r="W131" s="223"/>
      <c r="X131" s="223"/>
      <c r="Y131" s="223"/>
      <c r="Z131" s="213"/>
      <c r="AA131" s="213"/>
      <c r="AB131" s="213"/>
      <c r="AC131" s="213"/>
      <c r="AD131" s="213"/>
      <c r="AE131" s="213"/>
      <c r="AF131" s="213"/>
      <c r="AG131" s="213" t="s">
        <v>158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3">
      <c r="A132" s="220"/>
      <c r="B132" s="221"/>
      <c r="C132" s="250" t="s">
        <v>290</v>
      </c>
      <c r="D132" s="224"/>
      <c r="E132" s="225">
        <v>19.8</v>
      </c>
      <c r="F132" s="223"/>
      <c r="G132" s="223"/>
      <c r="H132" s="223"/>
      <c r="I132" s="223"/>
      <c r="J132" s="223"/>
      <c r="K132" s="223"/>
      <c r="L132" s="223"/>
      <c r="M132" s="223"/>
      <c r="N132" s="222"/>
      <c r="O132" s="222"/>
      <c r="P132" s="222"/>
      <c r="Q132" s="222"/>
      <c r="R132" s="223"/>
      <c r="S132" s="223"/>
      <c r="T132" s="223"/>
      <c r="U132" s="223"/>
      <c r="V132" s="223"/>
      <c r="W132" s="223"/>
      <c r="X132" s="223"/>
      <c r="Y132" s="223"/>
      <c r="Z132" s="213"/>
      <c r="AA132" s="213"/>
      <c r="AB132" s="213"/>
      <c r="AC132" s="213"/>
      <c r="AD132" s="213"/>
      <c r="AE132" s="213"/>
      <c r="AF132" s="213"/>
      <c r="AG132" s="213" t="s">
        <v>158</v>
      </c>
      <c r="AH132" s="213">
        <v>5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3">
      <c r="A133" s="220"/>
      <c r="B133" s="221"/>
      <c r="C133" s="250" t="s">
        <v>280</v>
      </c>
      <c r="D133" s="224"/>
      <c r="E133" s="225"/>
      <c r="F133" s="223"/>
      <c r="G133" s="223"/>
      <c r="H133" s="223"/>
      <c r="I133" s="223"/>
      <c r="J133" s="223"/>
      <c r="K133" s="223"/>
      <c r="L133" s="223"/>
      <c r="M133" s="223"/>
      <c r="N133" s="222"/>
      <c r="O133" s="222"/>
      <c r="P133" s="222"/>
      <c r="Q133" s="222"/>
      <c r="R133" s="223"/>
      <c r="S133" s="223"/>
      <c r="T133" s="223"/>
      <c r="U133" s="223"/>
      <c r="V133" s="223"/>
      <c r="W133" s="223"/>
      <c r="X133" s="223"/>
      <c r="Y133" s="223"/>
      <c r="Z133" s="213"/>
      <c r="AA133" s="213"/>
      <c r="AB133" s="213"/>
      <c r="AC133" s="213"/>
      <c r="AD133" s="213"/>
      <c r="AE133" s="213"/>
      <c r="AF133" s="213"/>
      <c r="AG133" s="213" t="s">
        <v>158</v>
      </c>
      <c r="AH133" s="213">
        <v>0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2">
      <c r="A134" s="220"/>
      <c r="B134" s="221"/>
      <c r="C134" s="248"/>
      <c r="D134" s="243"/>
      <c r="E134" s="243"/>
      <c r="F134" s="243"/>
      <c r="G134" s="243"/>
      <c r="H134" s="223"/>
      <c r="I134" s="223"/>
      <c r="J134" s="223"/>
      <c r="K134" s="223"/>
      <c r="L134" s="223"/>
      <c r="M134" s="223"/>
      <c r="N134" s="222"/>
      <c r="O134" s="222"/>
      <c r="P134" s="222"/>
      <c r="Q134" s="222"/>
      <c r="R134" s="223"/>
      <c r="S134" s="223"/>
      <c r="T134" s="223"/>
      <c r="U134" s="223"/>
      <c r="V134" s="223"/>
      <c r="W134" s="223"/>
      <c r="X134" s="223"/>
      <c r="Y134" s="223"/>
      <c r="Z134" s="213"/>
      <c r="AA134" s="213"/>
      <c r="AB134" s="213"/>
      <c r="AC134" s="213"/>
      <c r="AD134" s="213"/>
      <c r="AE134" s="213"/>
      <c r="AF134" s="213"/>
      <c r="AG134" s="213" t="s">
        <v>137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>
      <c r="A135" s="227" t="s">
        <v>126</v>
      </c>
      <c r="B135" s="228" t="s">
        <v>72</v>
      </c>
      <c r="C135" s="245" t="s">
        <v>73</v>
      </c>
      <c r="D135" s="229"/>
      <c r="E135" s="230"/>
      <c r="F135" s="231"/>
      <c r="G135" s="231">
        <f>SUMIF(AG136:AG159,"&lt;&gt;NOR",G136:G159)</f>
        <v>0</v>
      </c>
      <c r="H135" s="231"/>
      <c r="I135" s="231">
        <f>SUM(I136:I159)</f>
        <v>0</v>
      </c>
      <c r="J135" s="231"/>
      <c r="K135" s="231">
        <f>SUM(K136:K159)</f>
        <v>0</v>
      </c>
      <c r="L135" s="231"/>
      <c r="M135" s="231">
        <f>SUM(M136:M159)</f>
        <v>0</v>
      </c>
      <c r="N135" s="230"/>
      <c r="O135" s="230">
        <f>SUM(O136:O159)</f>
        <v>41.910000000000004</v>
      </c>
      <c r="P135" s="230"/>
      <c r="Q135" s="230">
        <f>SUM(Q136:Q159)</f>
        <v>0</v>
      </c>
      <c r="R135" s="231"/>
      <c r="S135" s="231"/>
      <c r="T135" s="232"/>
      <c r="U135" s="226"/>
      <c r="V135" s="226">
        <f>SUM(V136:V159)</f>
        <v>90.199999999999989</v>
      </c>
      <c r="W135" s="226"/>
      <c r="X135" s="226"/>
      <c r="Y135" s="226"/>
      <c r="AG135" t="s">
        <v>127</v>
      </c>
    </row>
    <row r="136" spans="1:60" outlineLevel="1">
      <c r="A136" s="234">
        <v>25</v>
      </c>
      <c r="B136" s="235" t="s">
        <v>291</v>
      </c>
      <c r="C136" s="246" t="s">
        <v>292</v>
      </c>
      <c r="D136" s="236" t="s">
        <v>217</v>
      </c>
      <c r="E136" s="237">
        <v>1</v>
      </c>
      <c r="F136" s="238"/>
      <c r="G136" s="239">
        <f>ROUND(E136*F136,2)</f>
        <v>0</v>
      </c>
      <c r="H136" s="238"/>
      <c r="I136" s="239">
        <f>ROUND(E136*H136,2)</f>
        <v>0</v>
      </c>
      <c r="J136" s="238"/>
      <c r="K136" s="239">
        <f>ROUND(E136*J136,2)</f>
        <v>0</v>
      </c>
      <c r="L136" s="239">
        <v>21</v>
      </c>
      <c r="M136" s="239">
        <f>G136*(1+L136/100)</f>
        <v>0</v>
      </c>
      <c r="N136" s="237">
        <v>2.1</v>
      </c>
      <c r="O136" s="237">
        <f>ROUND(E136*N136,2)</f>
        <v>2.1</v>
      </c>
      <c r="P136" s="237">
        <v>0</v>
      </c>
      <c r="Q136" s="237">
        <f>ROUND(E136*P136,2)</f>
        <v>0</v>
      </c>
      <c r="R136" s="239" t="s">
        <v>293</v>
      </c>
      <c r="S136" s="239" t="s">
        <v>131</v>
      </c>
      <c r="T136" s="240" t="s">
        <v>131</v>
      </c>
      <c r="U136" s="223">
        <v>0.97</v>
      </c>
      <c r="V136" s="223">
        <f>ROUND(E136*U136,2)</f>
        <v>0.97</v>
      </c>
      <c r="W136" s="223"/>
      <c r="X136" s="223" t="s">
        <v>194</v>
      </c>
      <c r="Y136" s="223" t="s">
        <v>133</v>
      </c>
      <c r="Z136" s="213"/>
      <c r="AA136" s="213"/>
      <c r="AB136" s="213"/>
      <c r="AC136" s="213"/>
      <c r="AD136" s="213"/>
      <c r="AE136" s="213"/>
      <c r="AF136" s="213"/>
      <c r="AG136" s="213" t="s">
        <v>195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2">
      <c r="A137" s="220"/>
      <c r="B137" s="221"/>
      <c r="C137" s="250" t="s">
        <v>294</v>
      </c>
      <c r="D137" s="224"/>
      <c r="E137" s="225">
        <v>1</v>
      </c>
      <c r="F137" s="223"/>
      <c r="G137" s="223"/>
      <c r="H137" s="223"/>
      <c r="I137" s="223"/>
      <c r="J137" s="223"/>
      <c r="K137" s="223"/>
      <c r="L137" s="223"/>
      <c r="M137" s="223"/>
      <c r="N137" s="222"/>
      <c r="O137" s="222"/>
      <c r="P137" s="222"/>
      <c r="Q137" s="222"/>
      <c r="R137" s="223"/>
      <c r="S137" s="223"/>
      <c r="T137" s="223"/>
      <c r="U137" s="223"/>
      <c r="V137" s="223"/>
      <c r="W137" s="223"/>
      <c r="X137" s="223"/>
      <c r="Y137" s="223"/>
      <c r="Z137" s="213"/>
      <c r="AA137" s="213"/>
      <c r="AB137" s="213"/>
      <c r="AC137" s="213"/>
      <c r="AD137" s="213"/>
      <c r="AE137" s="213"/>
      <c r="AF137" s="213"/>
      <c r="AG137" s="213" t="s">
        <v>158</v>
      </c>
      <c r="AH137" s="213">
        <v>0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3">
      <c r="A138" s="220"/>
      <c r="B138" s="221"/>
      <c r="C138" s="250" t="s">
        <v>221</v>
      </c>
      <c r="D138" s="224"/>
      <c r="E138" s="225"/>
      <c r="F138" s="223"/>
      <c r="G138" s="223"/>
      <c r="H138" s="223"/>
      <c r="I138" s="223"/>
      <c r="J138" s="223"/>
      <c r="K138" s="223"/>
      <c r="L138" s="223"/>
      <c r="M138" s="223"/>
      <c r="N138" s="222"/>
      <c r="O138" s="222"/>
      <c r="P138" s="222"/>
      <c r="Q138" s="222"/>
      <c r="R138" s="223"/>
      <c r="S138" s="223"/>
      <c r="T138" s="223"/>
      <c r="U138" s="223"/>
      <c r="V138" s="223"/>
      <c r="W138" s="223"/>
      <c r="X138" s="223"/>
      <c r="Y138" s="223"/>
      <c r="Z138" s="213"/>
      <c r="AA138" s="213"/>
      <c r="AB138" s="213"/>
      <c r="AC138" s="213"/>
      <c r="AD138" s="213"/>
      <c r="AE138" s="213"/>
      <c r="AF138" s="213"/>
      <c r="AG138" s="213" t="s">
        <v>158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2">
      <c r="A139" s="220"/>
      <c r="B139" s="221"/>
      <c r="C139" s="248"/>
      <c r="D139" s="243"/>
      <c r="E139" s="243"/>
      <c r="F139" s="243"/>
      <c r="G139" s="243"/>
      <c r="H139" s="223"/>
      <c r="I139" s="223"/>
      <c r="J139" s="223"/>
      <c r="K139" s="223"/>
      <c r="L139" s="223"/>
      <c r="M139" s="223"/>
      <c r="N139" s="222"/>
      <c r="O139" s="222"/>
      <c r="P139" s="222"/>
      <c r="Q139" s="222"/>
      <c r="R139" s="223"/>
      <c r="S139" s="223"/>
      <c r="T139" s="223"/>
      <c r="U139" s="223"/>
      <c r="V139" s="223"/>
      <c r="W139" s="223"/>
      <c r="X139" s="223"/>
      <c r="Y139" s="223"/>
      <c r="Z139" s="213"/>
      <c r="AA139" s="213"/>
      <c r="AB139" s="213"/>
      <c r="AC139" s="213"/>
      <c r="AD139" s="213"/>
      <c r="AE139" s="213"/>
      <c r="AF139" s="213"/>
      <c r="AG139" s="213" t="s">
        <v>137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>
      <c r="A140" s="234">
        <v>26</v>
      </c>
      <c r="B140" s="235" t="s">
        <v>295</v>
      </c>
      <c r="C140" s="246" t="s">
        <v>296</v>
      </c>
      <c r="D140" s="236" t="s">
        <v>297</v>
      </c>
      <c r="E140" s="237">
        <v>23.5</v>
      </c>
      <c r="F140" s="238"/>
      <c r="G140" s="239">
        <f>ROUND(E140*F140,2)</f>
        <v>0</v>
      </c>
      <c r="H140" s="238"/>
      <c r="I140" s="239">
        <f>ROUND(E140*H140,2)</f>
        <v>0</v>
      </c>
      <c r="J140" s="238"/>
      <c r="K140" s="239">
        <f>ROUND(E140*J140,2)</f>
        <v>0</v>
      </c>
      <c r="L140" s="239">
        <v>21</v>
      </c>
      <c r="M140" s="239">
        <f>G140*(1+L140/100)</f>
        <v>0</v>
      </c>
      <c r="N140" s="237">
        <v>0.45500000000000002</v>
      </c>
      <c r="O140" s="237">
        <f>ROUND(E140*N140,2)</f>
        <v>10.69</v>
      </c>
      <c r="P140" s="237">
        <v>0</v>
      </c>
      <c r="Q140" s="237">
        <f>ROUND(E140*P140,2)</f>
        <v>0</v>
      </c>
      <c r="R140" s="239" t="s">
        <v>298</v>
      </c>
      <c r="S140" s="239" t="s">
        <v>131</v>
      </c>
      <c r="T140" s="240" t="s">
        <v>131</v>
      </c>
      <c r="U140" s="223">
        <v>3.4937999999999998</v>
      </c>
      <c r="V140" s="223">
        <f>ROUND(E140*U140,2)</f>
        <v>82.1</v>
      </c>
      <c r="W140" s="223"/>
      <c r="X140" s="223" t="s">
        <v>194</v>
      </c>
      <c r="Y140" s="223" t="s">
        <v>133</v>
      </c>
      <c r="Z140" s="213"/>
      <c r="AA140" s="213"/>
      <c r="AB140" s="213"/>
      <c r="AC140" s="213"/>
      <c r="AD140" s="213"/>
      <c r="AE140" s="213"/>
      <c r="AF140" s="213"/>
      <c r="AG140" s="213" t="s">
        <v>195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ht="22.5" outlineLevel="2">
      <c r="A141" s="220"/>
      <c r="B141" s="221"/>
      <c r="C141" s="250" t="s">
        <v>299</v>
      </c>
      <c r="D141" s="224"/>
      <c r="E141" s="225">
        <v>23.5</v>
      </c>
      <c r="F141" s="223"/>
      <c r="G141" s="223"/>
      <c r="H141" s="223"/>
      <c r="I141" s="223"/>
      <c r="J141" s="223"/>
      <c r="K141" s="223"/>
      <c r="L141" s="223"/>
      <c r="M141" s="223"/>
      <c r="N141" s="222"/>
      <c r="O141" s="222"/>
      <c r="P141" s="222"/>
      <c r="Q141" s="222"/>
      <c r="R141" s="223"/>
      <c r="S141" s="223"/>
      <c r="T141" s="223"/>
      <c r="U141" s="223"/>
      <c r="V141" s="223"/>
      <c r="W141" s="223"/>
      <c r="X141" s="223"/>
      <c r="Y141" s="223"/>
      <c r="Z141" s="213"/>
      <c r="AA141" s="213"/>
      <c r="AB141" s="213"/>
      <c r="AC141" s="213"/>
      <c r="AD141" s="213"/>
      <c r="AE141" s="213"/>
      <c r="AF141" s="213"/>
      <c r="AG141" s="213" t="s">
        <v>158</v>
      </c>
      <c r="AH141" s="213">
        <v>0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3">
      <c r="A142" s="220"/>
      <c r="B142" s="221"/>
      <c r="C142" s="250" t="s">
        <v>300</v>
      </c>
      <c r="D142" s="224"/>
      <c r="E142" s="225"/>
      <c r="F142" s="223"/>
      <c r="G142" s="223"/>
      <c r="H142" s="223"/>
      <c r="I142" s="223"/>
      <c r="J142" s="223"/>
      <c r="K142" s="223"/>
      <c r="L142" s="223"/>
      <c r="M142" s="223"/>
      <c r="N142" s="222"/>
      <c r="O142" s="222"/>
      <c r="P142" s="222"/>
      <c r="Q142" s="222"/>
      <c r="R142" s="223"/>
      <c r="S142" s="223"/>
      <c r="T142" s="223"/>
      <c r="U142" s="223"/>
      <c r="V142" s="223"/>
      <c r="W142" s="223"/>
      <c r="X142" s="223"/>
      <c r="Y142" s="223"/>
      <c r="Z142" s="213"/>
      <c r="AA142" s="213"/>
      <c r="AB142" s="213"/>
      <c r="AC142" s="213"/>
      <c r="AD142" s="213"/>
      <c r="AE142" s="213"/>
      <c r="AF142" s="213"/>
      <c r="AG142" s="213" t="s">
        <v>158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2">
      <c r="A143" s="220"/>
      <c r="B143" s="221"/>
      <c r="C143" s="248"/>
      <c r="D143" s="243"/>
      <c r="E143" s="243"/>
      <c r="F143" s="243"/>
      <c r="G143" s="243"/>
      <c r="H143" s="223"/>
      <c r="I143" s="223"/>
      <c r="J143" s="223"/>
      <c r="K143" s="223"/>
      <c r="L143" s="223"/>
      <c r="M143" s="223"/>
      <c r="N143" s="222"/>
      <c r="O143" s="222"/>
      <c r="P143" s="222"/>
      <c r="Q143" s="222"/>
      <c r="R143" s="223"/>
      <c r="S143" s="223"/>
      <c r="T143" s="223"/>
      <c r="U143" s="223"/>
      <c r="V143" s="223"/>
      <c r="W143" s="223"/>
      <c r="X143" s="223"/>
      <c r="Y143" s="223"/>
      <c r="Z143" s="213"/>
      <c r="AA143" s="213"/>
      <c r="AB143" s="213"/>
      <c r="AC143" s="213"/>
      <c r="AD143" s="213"/>
      <c r="AE143" s="213"/>
      <c r="AF143" s="213"/>
      <c r="AG143" s="213" t="s">
        <v>137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ht="22.5" outlineLevel="1">
      <c r="A144" s="234">
        <v>27</v>
      </c>
      <c r="B144" s="235" t="s">
        <v>301</v>
      </c>
      <c r="C144" s="246" t="s">
        <v>302</v>
      </c>
      <c r="D144" s="236" t="s">
        <v>192</v>
      </c>
      <c r="E144" s="237">
        <v>600</v>
      </c>
      <c r="F144" s="238"/>
      <c r="G144" s="239">
        <f>ROUND(E144*F144,2)</f>
        <v>0</v>
      </c>
      <c r="H144" s="238"/>
      <c r="I144" s="239">
        <f>ROUND(E144*H144,2)</f>
        <v>0</v>
      </c>
      <c r="J144" s="238"/>
      <c r="K144" s="239">
        <f>ROUND(E144*J144,2)</f>
        <v>0</v>
      </c>
      <c r="L144" s="239">
        <v>21</v>
      </c>
      <c r="M144" s="239">
        <f>G144*(1+L144/100)</f>
        <v>0</v>
      </c>
      <c r="N144" s="237">
        <v>0.03</v>
      </c>
      <c r="O144" s="237">
        <f>ROUND(E144*N144,2)</f>
        <v>18</v>
      </c>
      <c r="P144" s="237">
        <v>0</v>
      </c>
      <c r="Q144" s="237">
        <f>ROUND(E144*P144,2)</f>
        <v>0</v>
      </c>
      <c r="R144" s="239" t="s">
        <v>193</v>
      </c>
      <c r="S144" s="239" t="s">
        <v>131</v>
      </c>
      <c r="T144" s="240" t="s">
        <v>131</v>
      </c>
      <c r="U144" s="223">
        <v>0.01</v>
      </c>
      <c r="V144" s="223">
        <f>ROUND(E144*U144,2)</f>
        <v>6</v>
      </c>
      <c r="W144" s="223"/>
      <c r="X144" s="223" t="s">
        <v>194</v>
      </c>
      <c r="Y144" s="223" t="s">
        <v>133</v>
      </c>
      <c r="Z144" s="213"/>
      <c r="AA144" s="213"/>
      <c r="AB144" s="213"/>
      <c r="AC144" s="213"/>
      <c r="AD144" s="213"/>
      <c r="AE144" s="213"/>
      <c r="AF144" s="213"/>
      <c r="AG144" s="213" t="s">
        <v>195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2">
      <c r="A145" s="220"/>
      <c r="B145" s="221"/>
      <c r="C145" s="256" t="s">
        <v>303</v>
      </c>
      <c r="D145" s="254"/>
      <c r="E145" s="254"/>
      <c r="F145" s="254"/>
      <c r="G145" s="254"/>
      <c r="H145" s="223"/>
      <c r="I145" s="223"/>
      <c r="J145" s="223"/>
      <c r="K145" s="223"/>
      <c r="L145" s="223"/>
      <c r="M145" s="223"/>
      <c r="N145" s="222"/>
      <c r="O145" s="222"/>
      <c r="P145" s="222"/>
      <c r="Q145" s="222"/>
      <c r="R145" s="223"/>
      <c r="S145" s="223"/>
      <c r="T145" s="223"/>
      <c r="U145" s="223"/>
      <c r="V145" s="223"/>
      <c r="W145" s="223"/>
      <c r="X145" s="223"/>
      <c r="Y145" s="223"/>
      <c r="Z145" s="213"/>
      <c r="AA145" s="213"/>
      <c r="AB145" s="213"/>
      <c r="AC145" s="213"/>
      <c r="AD145" s="213"/>
      <c r="AE145" s="213"/>
      <c r="AF145" s="213"/>
      <c r="AG145" s="213" t="s">
        <v>213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2">
      <c r="A146" s="220"/>
      <c r="B146" s="221"/>
      <c r="C146" s="250" t="s">
        <v>304</v>
      </c>
      <c r="D146" s="224"/>
      <c r="E146" s="225">
        <v>600</v>
      </c>
      <c r="F146" s="223"/>
      <c r="G146" s="223"/>
      <c r="H146" s="223"/>
      <c r="I146" s="223"/>
      <c r="J146" s="223"/>
      <c r="K146" s="223"/>
      <c r="L146" s="223"/>
      <c r="M146" s="223"/>
      <c r="N146" s="222"/>
      <c r="O146" s="222"/>
      <c r="P146" s="222"/>
      <c r="Q146" s="222"/>
      <c r="R146" s="223"/>
      <c r="S146" s="223"/>
      <c r="T146" s="223"/>
      <c r="U146" s="223"/>
      <c r="V146" s="223"/>
      <c r="W146" s="223"/>
      <c r="X146" s="223"/>
      <c r="Y146" s="223"/>
      <c r="Z146" s="213"/>
      <c r="AA146" s="213"/>
      <c r="AB146" s="213"/>
      <c r="AC146" s="213"/>
      <c r="AD146" s="213"/>
      <c r="AE146" s="213"/>
      <c r="AF146" s="213"/>
      <c r="AG146" s="213" t="s">
        <v>158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3">
      <c r="A147" s="220"/>
      <c r="B147" s="221"/>
      <c r="C147" s="250" t="s">
        <v>221</v>
      </c>
      <c r="D147" s="224"/>
      <c r="E147" s="225"/>
      <c r="F147" s="223"/>
      <c r="G147" s="223"/>
      <c r="H147" s="223"/>
      <c r="I147" s="223"/>
      <c r="J147" s="223"/>
      <c r="K147" s="223"/>
      <c r="L147" s="223"/>
      <c r="M147" s="223"/>
      <c r="N147" s="222"/>
      <c r="O147" s="222"/>
      <c r="P147" s="222"/>
      <c r="Q147" s="222"/>
      <c r="R147" s="223"/>
      <c r="S147" s="223"/>
      <c r="T147" s="223"/>
      <c r="U147" s="223"/>
      <c r="V147" s="223"/>
      <c r="W147" s="223"/>
      <c r="X147" s="223"/>
      <c r="Y147" s="223"/>
      <c r="Z147" s="213"/>
      <c r="AA147" s="213"/>
      <c r="AB147" s="213"/>
      <c r="AC147" s="213"/>
      <c r="AD147" s="213"/>
      <c r="AE147" s="213"/>
      <c r="AF147" s="213"/>
      <c r="AG147" s="213" t="s">
        <v>158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2">
      <c r="A148" s="220"/>
      <c r="B148" s="221"/>
      <c r="C148" s="248"/>
      <c r="D148" s="243"/>
      <c r="E148" s="243"/>
      <c r="F148" s="243"/>
      <c r="G148" s="243"/>
      <c r="H148" s="223"/>
      <c r="I148" s="223"/>
      <c r="J148" s="223"/>
      <c r="K148" s="223"/>
      <c r="L148" s="223"/>
      <c r="M148" s="223"/>
      <c r="N148" s="222"/>
      <c r="O148" s="222"/>
      <c r="P148" s="222"/>
      <c r="Q148" s="222"/>
      <c r="R148" s="223"/>
      <c r="S148" s="223"/>
      <c r="T148" s="223"/>
      <c r="U148" s="223"/>
      <c r="V148" s="223"/>
      <c r="W148" s="223"/>
      <c r="X148" s="223"/>
      <c r="Y148" s="223"/>
      <c r="Z148" s="213"/>
      <c r="AA148" s="213"/>
      <c r="AB148" s="213"/>
      <c r="AC148" s="213"/>
      <c r="AD148" s="213"/>
      <c r="AE148" s="213"/>
      <c r="AF148" s="213"/>
      <c r="AG148" s="213" t="s">
        <v>137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ht="22.5" outlineLevel="1">
      <c r="A149" s="234">
        <v>28</v>
      </c>
      <c r="B149" s="235" t="s">
        <v>305</v>
      </c>
      <c r="C149" s="246" t="s">
        <v>306</v>
      </c>
      <c r="D149" s="236" t="s">
        <v>192</v>
      </c>
      <c r="E149" s="237">
        <v>28.2</v>
      </c>
      <c r="F149" s="238"/>
      <c r="G149" s="239">
        <f>ROUND(E149*F149,2)</f>
        <v>0</v>
      </c>
      <c r="H149" s="238"/>
      <c r="I149" s="239">
        <f>ROUND(E149*H149,2)</f>
        <v>0</v>
      </c>
      <c r="J149" s="238"/>
      <c r="K149" s="239">
        <f>ROUND(E149*J149,2)</f>
        <v>0</v>
      </c>
      <c r="L149" s="239">
        <v>21</v>
      </c>
      <c r="M149" s="239">
        <f>G149*(1+L149/100)</f>
        <v>0</v>
      </c>
      <c r="N149" s="237">
        <v>1.7000000000000001E-4</v>
      </c>
      <c r="O149" s="237">
        <f>ROUND(E149*N149,2)</f>
        <v>0</v>
      </c>
      <c r="P149" s="237">
        <v>0</v>
      </c>
      <c r="Q149" s="237">
        <f>ROUND(E149*P149,2)</f>
        <v>0</v>
      </c>
      <c r="R149" s="239" t="s">
        <v>307</v>
      </c>
      <c r="S149" s="239" t="s">
        <v>131</v>
      </c>
      <c r="T149" s="240" t="s">
        <v>131</v>
      </c>
      <c r="U149" s="223">
        <v>0.04</v>
      </c>
      <c r="V149" s="223">
        <f>ROUND(E149*U149,2)</f>
        <v>1.1299999999999999</v>
      </c>
      <c r="W149" s="223"/>
      <c r="X149" s="223" t="s">
        <v>194</v>
      </c>
      <c r="Y149" s="223" t="s">
        <v>133</v>
      </c>
      <c r="Z149" s="213"/>
      <c r="AA149" s="213"/>
      <c r="AB149" s="213"/>
      <c r="AC149" s="213"/>
      <c r="AD149" s="213"/>
      <c r="AE149" s="213"/>
      <c r="AF149" s="213"/>
      <c r="AG149" s="213" t="s">
        <v>195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2">
      <c r="A150" s="220"/>
      <c r="B150" s="221"/>
      <c r="C150" s="250" t="s">
        <v>308</v>
      </c>
      <c r="D150" s="224"/>
      <c r="E150" s="225"/>
      <c r="F150" s="223"/>
      <c r="G150" s="223"/>
      <c r="H150" s="223"/>
      <c r="I150" s="223"/>
      <c r="J150" s="223"/>
      <c r="K150" s="223"/>
      <c r="L150" s="223"/>
      <c r="M150" s="223"/>
      <c r="N150" s="222"/>
      <c r="O150" s="222"/>
      <c r="P150" s="222"/>
      <c r="Q150" s="222"/>
      <c r="R150" s="223"/>
      <c r="S150" s="223"/>
      <c r="T150" s="223"/>
      <c r="U150" s="223"/>
      <c r="V150" s="223"/>
      <c r="W150" s="223"/>
      <c r="X150" s="223"/>
      <c r="Y150" s="223"/>
      <c r="Z150" s="213"/>
      <c r="AA150" s="213"/>
      <c r="AB150" s="213"/>
      <c r="AC150" s="213"/>
      <c r="AD150" s="213"/>
      <c r="AE150" s="213"/>
      <c r="AF150" s="213"/>
      <c r="AG150" s="213" t="s">
        <v>158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3">
      <c r="A151" s="220"/>
      <c r="B151" s="221"/>
      <c r="C151" s="250" t="s">
        <v>309</v>
      </c>
      <c r="D151" s="224"/>
      <c r="E151" s="225">
        <v>28.2</v>
      </c>
      <c r="F151" s="223"/>
      <c r="G151" s="223"/>
      <c r="H151" s="223"/>
      <c r="I151" s="223"/>
      <c r="J151" s="223"/>
      <c r="K151" s="223"/>
      <c r="L151" s="223"/>
      <c r="M151" s="223"/>
      <c r="N151" s="222"/>
      <c r="O151" s="222"/>
      <c r="P151" s="222"/>
      <c r="Q151" s="222"/>
      <c r="R151" s="223"/>
      <c r="S151" s="223"/>
      <c r="T151" s="223"/>
      <c r="U151" s="223"/>
      <c r="V151" s="223"/>
      <c r="W151" s="223"/>
      <c r="X151" s="223"/>
      <c r="Y151" s="223"/>
      <c r="Z151" s="213"/>
      <c r="AA151" s="213"/>
      <c r="AB151" s="213"/>
      <c r="AC151" s="213"/>
      <c r="AD151" s="213"/>
      <c r="AE151" s="213"/>
      <c r="AF151" s="213"/>
      <c r="AG151" s="213" t="s">
        <v>158</v>
      </c>
      <c r="AH151" s="213">
        <v>5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2">
      <c r="A152" s="220"/>
      <c r="B152" s="221"/>
      <c r="C152" s="248"/>
      <c r="D152" s="243"/>
      <c r="E152" s="243"/>
      <c r="F152" s="243"/>
      <c r="G152" s="243"/>
      <c r="H152" s="223"/>
      <c r="I152" s="223"/>
      <c r="J152" s="223"/>
      <c r="K152" s="223"/>
      <c r="L152" s="223"/>
      <c r="M152" s="223"/>
      <c r="N152" s="222"/>
      <c r="O152" s="222"/>
      <c r="P152" s="222"/>
      <c r="Q152" s="222"/>
      <c r="R152" s="223"/>
      <c r="S152" s="223"/>
      <c r="T152" s="223"/>
      <c r="U152" s="223"/>
      <c r="V152" s="223"/>
      <c r="W152" s="223"/>
      <c r="X152" s="223"/>
      <c r="Y152" s="223"/>
      <c r="Z152" s="213"/>
      <c r="AA152" s="213"/>
      <c r="AB152" s="213"/>
      <c r="AC152" s="213"/>
      <c r="AD152" s="213"/>
      <c r="AE152" s="213"/>
      <c r="AF152" s="213"/>
      <c r="AG152" s="213" t="s">
        <v>137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>
      <c r="A153" s="234">
        <v>29</v>
      </c>
      <c r="B153" s="235" t="s">
        <v>310</v>
      </c>
      <c r="C153" s="246" t="s">
        <v>311</v>
      </c>
      <c r="D153" s="236" t="s">
        <v>312</v>
      </c>
      <c r="E153" s="237">
        <v>205.625</v>
      </c>
      <c r="F153" s="238"/>
      <c r="G153" s="239">
        <f>ROUND(E153*F153,2)</f>
        <v>0</v>
      </c>
      <c r="H153" s="238"/>
      <c r="I153" s="239">
        <f>ROUND(E153*H153,2)</f>
        <v>0</v>
      </c>
      <c r="J153" s="238"/>
      <c r="K153" s="239">
        <f>ROUND(E153*J153,2)</f>
        <v>0</v>
      </c>
      <c r="L153" s="239">
        <v>21</v>
      </c>
      <c r="M153" s="239">
        <f>G153*(1+L153/100)</f>
        <v>0</v>
      </c>
      <c r="N153" s="237">
        <v>5.3999999999999999E-2</v>
      </c>
      <c r="O153" s="237">
        <f>ROUND(E153*N153,2)</f>
        <v>11.1</v>
      </c>
      <c r="P153" s="237">
        <v>0</v>
      </c>
      <c r="Q153" s="237">
        <f>ROUND(E153*P153,2)</f>
        <v>0</v>
      </c>
      <c r="R153" s="239" t="s">
        <v>313</v>
      </c>
      <c r="S153" s="239" t="s">
        <v>131</v>
      </c>
      <c r="T153" s="240" t="s">
        <v>131</v>
      </c>
      <c r="U153" s="223">
        <v>0</v>
      </c>
      <c r="V153" s="223">
        <f>ROUND(E153*U153,2)</f>
        <v>0</v>
      </c>
      <c r="W153" s="223"/>
      <c r="X153" s="223" t="s">
        <v>314</v>
      </c>
      <c r="Y153" s="223" t="s">
        <v>133</v>
      </c>
      <c r="Z153" s="213"/>
      <c r="AA153" s="213"/>
      <c r="AB153" s="213"/>
      <c r="AC153" s="213"/>
      <c r="AD153" s="213"/>
      <c r="AE153" s="213"/>
      <c r="AF153" s="213"/>
      <c r="AG153" s="213" t="s">
        <v>315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ht="22.5" outlineLevel="2">
      <c r="A154" s="220"/>
      <c r="B154" s="221"/>
      <c r="C154" s="250" t="s">
        <v>316</v>
      </c>
      <c r="D154" s="224"/>
      <c r="E154" s="225">
        <v>205.625</v>
      </c>
      <c r="F154" s="223"/>
      <c r="G154" s="223"/>
      <c r="H154" s="223"/>
      <c r="I154" s="223"/>
      <c r="J154" s="223"/>
      <c r="K154" s="223"/>
      <c r="L154" s="223"/>
      <c r="M154" s="223"/>
      <c r="N154" s="222"/>
      <c r="O154" s="222"/>
      <c r="P154" s="222"/>
      <c r="Q154" s="222"/>
      <c r="R154" s="223"/>
      <c r="S154" s="223"/>
      <c r="T154" s="223"/>
      <c r="U154" s="223"/>
      <c r="V154" s="223"/>
      <c r="W154" s="223"/>
      <c r="X154" s="223"/>
      <c r="Y154" s="223"/>
      <c r="Z154" s="213"/>
      <c r="AA154" s="213"/>
      <c r="AB154" s="213"/>
      <c r="AC154" s="213"/>
      <c r="AD154" s="213"/>
      <c r="AE154" s="213"/>
      <c r="AF154" s="213"/>
      <c r="AG154" s="213" t="s">
        <v>158</v>
      </c>
      <c r="AH154" s="213">
        <v>0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3">
      <c r="A155" s="220"/>
      <c r="B155" s="221"/>
      <c r="C155" s="250" t="s">
        <v>300</v>
      </c>
      <c r="D155" s="224"/>
      <c r="E155" s="225"/>
      <c r="F155" s="223"/>
      <c r="G155" s="223"/>
      <c r="H155" s="223"/>
      <c r="I155" s="223"/>
      <c r="J155" s="223"/>
      <c r="K155" s="223"/>
      <c r="L155" s="223"/>
      <c r="M155" s="223"/>
      <c r="N155" s="222"/>
      <c r="O155" s="222"/>
      <c r="P155" s="222"/>
      <c r="Q155" s="222"/>
      <c r="R155" s="223"/>
      <c r="S155" s="223"/>
      <c r="T155" s="223"/>
      <c r="U155" s="223"/>
      <c r="V155" s="223"/>
      <c r="W155" s="223"/>
      <c r="X155" s="223"/>
      <c r="Y155" s="223"/>
      <c r="Z155" s="213"/>
      <c r="AA155" s="213"/>
      <c r="AB155" s="213"/>
      <c r="AC155" s="213"/>
      <c r="AD155" s="213"/>
      <c r="AE155" s="213"/>
      <c r="AF155" s="213"/>
      <c r="AG155" s="213" t="s">
        <v>158</v>
      </c>
      <c r="AH155" s="213">
        <v>0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2">
      <c r="A156" s="220"/>
      <c r="B156" s="221"/>
      <c r="C156" s="248"/>
      <c r="D156" s="243"/>
      <c r="E156" s="243"/>
      <c r="F156" s="243"/>
      <c r="G156" s="243"/>
      <c r="H156" s="223"/>
      <c r="I156" s="223"/>
      <c r="J156" s="223"/>
      <c r="K156" s="223"/>
      <c r="L156" s="223"/>
      <c r="M156" s="223"/>
      <c r="N156" s="222"/>
      <c r="O156" s="222"/>
      <c r="P156" s="222"/>
      <c r="Q156" s="222"/>
      <c r="R156" s="223"/>
      <c r="S156" s="223"/>
      <c r="T156" s="223"/>
      <c r="U156" s="223"/>
      <c r="V156" s="223"/>
      <c r="W156" s="223"/>
      <c r="X156" s="223"/>
      <c r="Y156" s="223"/>
      <c r="Z156" s="213"/>
      <c r="AA156" s="213"/>
      <c r="AB156" s="213"/>
      <c r="AC156" s="213"/>
      <c r="AD156" s="213"/>
      <c r="AE156" s="213"/>
      <c r="AF156" s="213"/>
      <c r="AG156" s="213" t="s">
        <v>137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>
      <c r="A157" s="234">
        <v>30</v>
      </c>
      <c r="B157" s="235" t="s">
        <v>317</v>
      </c>
      <c r="C157" s="246" t="s">
        <v>318</v>
      </c>
      <c r="D157" s="236" t="s">
        <v>192</v>
      </c>
      <c r="E157" s="237">
        <v>31.02</v>
      </c>
      <c r="F157" s="238"/>
      <c r="G157" s="239">
        <f>ROUND(E157*F157,2)</f>
        <v>0</v>
      </c>
      <c r="H157" s="238"/>
      <c r="I157" s="239">
        <f>ROUND(E157*H157,2)</f>
        <v>0</v>
      </c>
      <c r="J157" s="238"/>
      <c r="K157" s="239">
        <f>ROUND(E157*J157,2)</f>
        <v>0</v>
      </c>
      <c r="L157" s="239">
        <v>21</v>
      </c>
      <c r="M157" s="239">
        <f>G157*(1+L157/100)</f>
        <v>0</v>
      </c>
      <c r="N157" s="237">
        <v>5.0000000000000001E-4</v>
      </c>
      <c r="O157" s="237">
        <f>ROUND(E157*N157,2)</f>
        <v>0.02</v>
      </c>
      <c r="P157" s="237">
        <v>0</v>
      </c>
      <c r="Q157" s="237">
        <f>ROUND(E157*P157,2)</f>
        <v>0</v>
      </c>
      <c r="R157" s="239" t="s">
        <v>313</v>
      </c>
      <c r="S157" s="239" t="s">
        <v>131</v>
      </c>
      <c r="T157" s="240" t="s">
        <v>131</v>
      </c>
      <c r="U157" s="223">
        <v>0</v>
      </c>
      <c r="V157" s="223">
        <f>ROUND(E157*U157,2)</f>
        <v>0</v>
      </c>
      <c r="W157" s="223"/>
      <c r="X157" s="223" t="s">
        <v>314</v>
      </c>
      <c r="Y157" s="223" t="s">
        <v>133</v>
      </c>
      <c r="Z157" s="213"/>
      <c r="AA157" s="213"/>
      <c r="AB157" s="213"/>
      <c r="AC157" s="213"/>
      <c r="AD157" s="213"/>
      <c r="AE157" s="213"/>
      <c r="AF157" s="213"/>
      <c r="AG157" s="213" t="s">
        <v>315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2">
      <c r="A158" s="220"/>
      <c r="B158" s="221"/>
      <c r="C158" s="250" t="s">
        <v>319</v>
      </c>
      <c r="D158" s="224"/>
      <c r="E158" s="225">
        <v>31.02</v>
      </c>
      <c r="F158" s="223"/>
      <c r="G158" s="223"/>
      <c r="H158" s="223"/>
      <c r="I158" s="223"/>
      <c r="J158" s="223"/>
      <c r="K158" s="223"/>
      <c r="L158" s="223"/>
      <c r="M158" s="223"/>
      <c r="N158" s="222"/>
      <c r="O158" s="222"/>
      <c r="P158" s="222"/>
      <c r="Q158" s="222"/>
      <c r="R158" s="223"/>
      <c r="S158" s="223"/>
      <c r="T158" s="223"/>
      <c r="U158" s="223"/>
      <c r="V158" s="223"/>
      <c r="W158" s="223"/>
      <c r="X158" s="223"/>
      <c r="Y158" s="223"/>
      <c r="Z158" s="213"/>
      <c r="AA158" s="213"/>
      <c r="AB158" s="213"/>
      <c r="AC158" s="213"/>
      <c r="AD158" s="213"/>
      <c r="AE158" s="213"/>
      <c r="AF158" s="213"/>
      <c r="AG158" s="213" t="s">
        <v>158</v>
      </c>
      <c r="AH158" s="213">
        <v>5</v>
      </c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2">
      <c r="A159" s="220"/>
      <c r="B159" s="221"/>
      <c r="C159" s="248"/>
      <c r="D159" s="243"/>
      <c r="E159" s="243"/>
      <c r="F159" s="243"/>
      <c r="G159" s="243"/>
      <c r="H159" s="223"/>
      <c r="I159" s="223"/>
      <c r="J159" s="223"/>
      <c r="K159" s="223"/>
      <c r="L159" s="223"/>
      <c r="M159" s="223"/>
      <c r="N159" s="222"/>
      <c r="O159" s="222"/>
      <c r="P159" s="222"/>
      <c r="Q159" s="222"/>
      <c r="R159" s="223"/>
      <c r="S159" s="223"/>
      <c r="T159" s="223"/>
      <c r="U159" s="223"/>
      <c r="V159" s="223"/>
      <c r="W159" s="223"/>
      <c r="X159" s="223"/>
      <c r="Y159" s="223"/>
      <c r="Z159" s="213"/>
      <c r="AA159" s="213"/>
      <c r="AB159" s="213"/>
      <c r="AC159" s="213"/>
      <c r="AD159" s="213"/>
      <c r="AE159" s="213"/>
      <c r="AF159" s="213"/>
      <c r="AG159" s="213" t="s">
        <v>137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>
      <c r="A160" s="227" t="s">
        <v>126</v>
      </c>
      <c r="B160" s="228" t="s">
        <v>74</v>
      </c>
      <c r="C160" s="245" t="s">
        <v>75</v>
      </c>
      <c r="D160" s="229"/>
      <c r="E160" s="230"/>
      <c r="F160" s="231"/>
      <c r="G160" s="231">
        <f>SUMIF(AG161:AG208,"&lt;&gt;NOR",G161:G208)</f>
        <v>0</v>
      </c>
      <c r="H160" s="231"/>
      <c r="I160" s="231">
        <f>SUM(I161:I208)</f>
        <v>0</v>
      </c>
      <c r="J160" s="231"/>
      <c r="K160" s="231">
        <f>SUM(K161:K208)</f>
        <v>0</v>
      </c>
      <c r="L160" s="231"/>
      <c r="M160" s="231">
        <f>SUM(M161:M208)</f>
        <v>0</v>
      </c>
      <c r="N160" s="230"/>
      <c r="O160" s="230">
        <f>SUM(O161:O208)</f>
        <v>35.779999999999994</v>
      </c>
      <c r="P160" s="230"/>
      <c r="Q160" s="230">
        <f>SUM(Q161:Q208)</f>
        <v>0</v>
      </c>
      <c r="R160" s="231"/>
      <c r="S160" s="231"/>
      <c r="T160" s="232"/>
      <c r="U160" s="226"/>
      <c r="V160" s="226">
        <f>SUM(V161:V208)</f>
        <v>10.14</v>
      </c>
      <c r="W160" s="226"/>
      <c r="X160" s="226"/>
      <c r="Y160" s="226"/>
      <c r="AG160" t="s">
        <v>127</v>
      </c>
    </row>
    <row r="161" spans="1:60" ht="22.5" outlineLevel="1">
      <c r="A161" s="234">
        <v>31</v>
      </c>
      <c r="B161" s="235" t="s">
        <v>320</v>
      </c>
      <c r="C161" s="246" t="s">
        <v>321</v>
      </c>
      <c r="D161" s="236" t="s">
        <v>192</v>
      </c>
      <c r="E161" s="237">
        <v>18</v>
      </c>
      <c r="F161" s="238"/>
      <c r="G161" s="239">
        <f>ROUND(E161*F161,2)</f>
        <v>0</v>
      </c>
      <c r="H161" s="238"/>
      <c r="I161" s="239">
        <f>ROUND(E161*H161,2)</f>
        <v>0</v>
      </c>
      <c r="J161" s="238"/>
      <c r="K161" s="239">
        <f>ROUND(E161*J161,2)</f>
        <v>0</v>
      </c>
      <c r="L161" s="239">
        <v>21</v>
      </c>
      <c r="M161" s="239">
        <f>G161*(1+L161/100)</f>
        <v>0</v>
      </c>
      <c r="N161" s="237">
        <v>0.34499999999999997</v>
      </c>
      <c r="O161" s="237">
        <f>ROUND(E161*N161,2)</f>
        <v>6.21</v>
      </c>
      <c r="P161" s="237">
        <v>0</v>
      </c>
      <c r="Q161" s="237">
        <f>ROUND(E161*P161,2)</f>
        <v>0</v>
      </c>
      <c r="R161" s="239" t="s">
        <v>193</v>
      </c>
      <c r="S161" s="239" t="s">
        <v>131</v>
      </c>
      <c r="T161" s="240" t="s">
        <v>131</v>
      </c>
      <c r="U161" s="223">
        <v>2.5999999999999999E-2</v>
      </c>
      <c r="V161" s="223">
        <f>ROUND(E161*U161,2)</f>
        <v>0.47</v>
      </c>
      <c r="W161" s="223"/>
      <c r="X161" s="223" t="s">
        <v>194</v>
      </c>
      <c r="Y161" s="223" t="s">
        <v>133</v>
      </c>
      <c r="Z161" s="213"/>
      <c r="AA161" s="213"/>
      <c r="AB161" s="213"/>
      <c r="AC161" s="213"/>
      <c r="AD161" s="213"/>
      <c r="AE161" s="213"/>
      <c r="AF161" s="213"/>
      <c r="AG161" s="213" t="s">
        <v>195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2">
      <c r="A162" s="220"/>
      <c r="B162" s="221"/>
      <c r="C162" s="250" t="s">
        <v>322</v>
      </c>
      <c r="D162" s="224"/>
      <c r="E162" s="225">
        <v>16</v>
      </c>
      <c r="F162" s="223"/>
      <c r="G162" s="223"/>
      <c r="H162" s="223"/>
      <c r="I162" s="223"/>
      <c r="J162" s="223"/>
      <c r="K162" s="223"/>
      <c r="L162" s="223"/>
      <c r="M162" s="223"/>
      <c r="N162" s="222"/>
      <c r="O162" s="222"/>
      <c r="P162" s="222"/>
      <c r="Q162" s="222"/>
      <c r="R162" s="223"/>
      <c r="S162" s="223"/>
      <c r="T162" s="223"/>
      <c r="U162" s="223"/>
      <c r="V162" s="223"/>
      <c r="W162" s="223"/>
      <c r="X162" s="223"/>
      <c r="Y162" s="223"/>
      <c r="Z162" s="213"/>
      <c r="AA162" s="213"/>
      <c r="AB162" s="213"/>
      <c r="AC162" s="213"/>
      <c r="AD162" s="213"/>
      <c r="AE162" s="213"/>
      <c r="AF162" s="213"/>
      <c r="AG162" s="213" t="s">
        <v>158</v>
      </c>
      <c r="AH162" s="213">
        <v>5</v>
      </c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3">
      <c r="A163" s="220"/>
      <c r="B163" s="221"/>
      <c r="C163" s="250" t="s">
        <v>323</v>
      </c>
      <c r="D163" s="224"/>
      <c r="E163" s="225">
        <v>2</v>
      </c>
      <c r="F163" s="223"/>
      <c r="G163" s="223"/>
      <c r="H163" s="223"/>
      <c r="I163" s="223"/>
      <c r="J163" s="223"/>
      <c r="K163" s="223"/>
      <c r="L163" s="223"/>
      <c r="M163" s="223"/>
      <c r="N163" s="222"/>
      <c r="O163" s="222"/>
      <c r="P163" s="222"/>
      <c r="Q163" s="222"/>
      <c r="R163" s="223"/>
      <c r="S163" s="223"/>
      <c r="T163" s="223"/>
      <c r="U163" s="223"/>
      <c r="V163" s="223"/>
      <c r="W163" s="223"/>
      <c r="X163" s="223"/>
      <c r="Y163" s="223"/>
      <c r="Z163" s="213"/>
      <c r="AA163" s="213"/>
      <c r="AB163" s="213"/>
      <c r="AC163" s="213"/>
      <c r="AD163" s="213"/>
      <c r="AE163" s="213"/>
      <c r="AF163" s="213"/>
      <c r="AG163" s="213" t="s">
        <v>158</v>
      </c>
      <c r="AH163" s="213">
        <v>0</v>
      </c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3">
      <c r="A164" s="220"/>
      <c r="B164" s="221"/>
      <c r="C164" s="250" t="s">
        <v>221</v>
      </c>
      <c r="D164" s="224"/>
      <c r="E164" s="225"/>
      <c r="F164" s="223"/>
      <c r="G164" s="223"/>
      <c r="H164" s="223"/>
      <c r="I164" s="223"/>
      <c r="J164" s="223"/>
      <c r="K164" s="223"/>
      <c r="L164" s="223"/>
      <c r="M164" s="223"/>
      <c r="N164" s="222"/>
      <c r="O164" s="222"/>
      <c r="P164" s="222"/>
      <c r="Q164" s="222"/>
      <c r="R164" s="223"/>
      <c r="S164" s="223"/>
      <c r="T164" s="223"/>
      <c r="U164" s="223"/>
      <c r="V164" s="223"/>
      <c r="W164" s="223"/>
      <c r="X164" s="223"/>
      <c r="Y164" s="223"/>
      <c r="Z164" s="213"/>
      <c r="AA164" s="213"/>
      <c r="AB164" s="213"/>
      <c r="AC164" s="213"/>
      <c r="AD164" s="213"/>
      <c r="AE164" s="213"/>
      <c r="AF164" s="213"/>
      <c r="AG164" s="213" t="s">
        <v>158</v>
      </c>
      <c r="AH164" s="213">
        <v>0</v>
      </c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2">
      <c r="A165" s="220"/>
      <c r="B165" s="221"/>
      <c r="C165" s="248"/>
      <c r="D165" s="243"/>
      <c r="E165" s="243"/>
      <c r="F165" s="243"/>
      <c r="G165" s="243"/>
      <c r="H165" s="223"/>
      <c r="I165" s="223"/>
      <c r="J165" s="223"/>
      <c r="K165" s="223"/>
      <c r="L165" s="223"/>
      <c r="M165" s="223"/>
      <c r="N165" s="222"/>
      <c r="O165" s="222"/>
      <c r="P165" s="222"/>
      <c r="Q165" s="222"/>
      <c r="R165" s="223"/>
      <c r="S165" s="223"/>
      <c r="T165" s="223"/>
      <c r="U165" s="223"/>
      <c r="V165" s="223"/>
      <c r="W165" s="223"/>
      <c r="X165" s="223"/>
      <c r="Y165" s="223"/>
      <c r="Z165" s="213"/>
      <c r="AA165" s="213"/>
      <c r="AB165" s="213"/>
      <c r="AC165" s="213"/>
      <c r="AD165" s="213"/>
      <c r="AE165" s="213"/>
      <c r="AF165" s="213"/>
      <c r="AG165" s="213" t="s">
        <v>137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ht="22.5" outlineLevel="1">
      <c r="A166" s="234">
        <v>32</v>
      </c>
      <c r="B166" s="235" t="s">
        <v>288</v>
      </c>
      <c r="C166" s="246" t="s">
        <v>289</v>
      </c>
      <c r="D166" s="236" t="s">
        <v>192</v>
      </c>
      <c r="E166" s="237">
        <v>8.8000000000000007</v>
      </c>
      <c r="F166" s="238"/>
      <c r="G166" s="239">
        <f>ROUND(E166*F166,2)</f>
        <v>0</v>
      </c>
      <c r="H166" s="238"/>
      <c r="I166" s="239">
        <f>ROUND(E166*H166,2)</f>
        <v>0</v>
      </c>
      <c r="J166" s="238"/>
      <c r="K166" s="239">
        <f>ROUND(E166*J166,2)</f>
        <v>0</v>
      </c>
      <c r="L166" s="239">
        <v>21</v>
      </c>
      <c r="M166" s="239">
        <f>G166*(1+L166/100)</f>
        <v>0</v>
      </c>
      <c r="N166" s="237">
        <v>0.46</v>
      </c>
      <c r="O166" s="237">
        <f>ROUND(E166*N166,2)</f>
        <v>4.05</v>
      </c>
      <c r="P166" s="237">
        <v>0</v>
      </c>
      <c r="Q166" s="237">
        <f>ROUND(E166*P166,2)</f>
        <v>0</v>
      </c>
      <c r="R166" s="239" t="s">
        <v>193</v>
      </c>
      <c r="S166" s="239" t="s">
        <v>131</v>
      </c>
      <c r="T166" s="240" t="s">
        <v>131</v>
      </c>
      <c r="U166" s="223">
        <v>2.9000000000000001E-2</v>
      </c>
      <c r="V166" s="223">
        <f>ROUND(E166*U166,2)</f>
        <v>0.26</v>
      </c>
      <c r="W166" s="223"/>
      <c r="X166" s="223" t="s">
        <v>194</v>
      </c>
      <c r="Y166" s="223" t="s">
        <v>133</v>
      </c>
      <c r="Z166" s="213"/>
      <c r="AA166" s="213"/>
      <c r="AB166" s="213"/>
      <c r="AC166" s="213"/>
      <c r="AD166" s="213"/>
      <c r="AE166" s="213"/>
      <c r="AF166" s="213"/>
      <c r="AG166" s="213" t="s">
        <v>203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2">
      <c r="A167" s="220"/>
      <c r="B167" s="221"/>
      <c r="C167" s="250" t="s">
        <v>324</v>
      </c>
      <c r="D167" s="224"/>
      <c r="E167" s="225">
        <v>8.8000000000000007</v>
      </c>
      <c r="F167" s="223"/>
      <c r="G167" s="223"/>
      <c r="H167" s="223"/>
      <c r="I167" s="223"/>
      <c r="J167" s="223"/>
      <c r="K167" s="223"/>
      <c r="L167" s="223"/>
      <c r="M167" s="223"/>
      <c r="N167" s="222"/>
      <c r="O167" s="222"/>
      <c r="P167" s="222"/>
      <c r="Q167" s="222"/>
      <c r="R167" s="223"/>
      <c r="S167" s="223"/>
      <c r="T167" s="223"/>
      <c r="U167" s="223"/>
      <c r="V167" s="223"/>
      <c r="W167" s="223"/>
      <c r="X167" s="223"/>
      <c r="Y167" s="223"/>
      <c r="Z167" s="213"/>
      <c r="AA167" s="213"/>
      <c r="AB167" s="213"/>
      <c r="AC167" s="213"/>
      <c r="AD167" s="213"/>
      <c r="AE167" s="213"/>
      <c r="AF167" s="213"/>
      <c r="AG167" s="213" t="s">
        <v>158</v>
      </c>
      <c r="AH167" s="213">
        <v>5</v>
      </c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2">
      <c r="A168" s="220"/>
      <c r="B168" s="221"/>
      <c r="C168" s="248"/>
      <c r="D168" s="243"/>
      <c r="E168" s="243"/>
      <c r="F168" s="243"/>
      <c r="G168" s="243"/>
      <c r="H168" s="223"/>
      <c r="I168" s="223"/>
      <c r="J168" s="223"/>
      <c r="K168" s="223"/>
      <c r="L168" s="223"/>
      <c r="M168" s="223"/>
      <c r="N168" s="222"/>
      <c r="O168" s="222"/>
      <c r="P168" s="222"/>
      <c r="Q168" s="222"/>
      <c r="R168" s="223"/>
      <c r="S168" s="223"/>
      <c r="T168" s="223"/>
      <c r="U168" s="223"/>
      <c r="V168" s="223"/>
      <c r="W168" s="223"/>
      <c r="X168" s="223"/>
      <c r="Y168" s="223"/>
      <c r="Z168" s="213"/>
      <c r="AA168" s="213"/>
      <c r="AB168" s="213"/>
      <c r="AC168" s="213"/>
      <c r="AD168" s="213"/>
      <c r="AE168" s="213"/>
      <c r="AF168" s="213"/>
      <c r="AG168" s="213" t="s">
        <v>137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ht="22.5" outlineLevel="1">
      <c r="A169" s="234">
        <v>33</v>
      </c>
      <c r="B169" s="235" t="s">
        <v>325</v>
      </c>
      <c r="C169" s="246" t="s">
        <v>326</v>
      </c>
      <c r="D169" s="236" t="s">
        <v>192</v>
      </c>
      <c r="E169" s="237">
        <v>8</v>
      </c>
      <c r="F169" s="238"/>
      <c r="G169" s="239">
        <f>ROUND(E169*F169,2)</f>
        <v>0</v>
      </c>
      <c r="H169" s="238"/>
      <c r="I169" s="239">
        <f>ROUND(E169*H169,2)</f>
        <v>0</v>
      </c>
      <c r="J169" s="238"/>
      <c r="K169" s="239">
        <f>ROUND(E169*J169,2)</f>
        <v>0</v>
      </c>
      <c r="L169" s="239">
        <v>21</v>
      </c>
      <c r="M169" s="239">
        <f>G169*(1+L169/100)</f>
        <v>0</v>
      </c>
      <c r="N169" s="237">
        <v>0.18462999999999999</v>
      </c>
      <c r="O169" s="237">
        <f>ROUND(E169*N169,2)</f>
        <v>1.48</v>
      </c>
      <c r="P169" s="237">
        <v>0</v>
      </c>
      <c r="Q169" s="237">
        <f>ROUND(E169*P169,2)</f>
        <v>0</v>
      </c>
      <c r="R169" s="239" t="s">
        <v>193</v>
      </c>
      <c r="S169" s="239" t="s">
        <v>131</v>
      </c>
      <c r="T169" s="240" t="s">
        <v>131</v>
      </c>
      <c r="U169" s="223">
        <v>6.4000000000000001E-2</v>
      </c>
      <c r="V169" s="223">
        <f>ROUND(E169*U169,2)</f>
        <v>0.51</v>
      </c>
      <c r="W169" s="223"/>
      <c r="X169" s="223" t="s">
        <v>194</v>
      </c>
      <c r="Y169" s="223" t="s">
        <v>133</v>
      </c>
      <c r="Z169" s="213"/>
      <c r="AA169" s="213"/>
      <c r="AB169" s="213"/>
      <c r="AC169" s="213"/>
      <c r="AD169" s="213"/>
      <c r="AE169" s="213"/>
      <c r="AF169" s="213"/>
      <c r="AG169" s="213" t="s">
        <v>195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2">
      <c r="A170" s="220"/>
      <c r="B170" s="221"/>
      <c r="C170" s="256" t="s">
        <v>327</v>
      </c>
      <c r="D170" s="254"/>
      <c r="E170" s="254"/>
      <c r="F170" s="254"/>
      <c r="G170" s="254"/>
      <c r="H170" s="223"/>
      <c r="I170" s="223"/>
      <c r="J170" s="223"/>
      <c r="K170" s="223"/>
      <c r="L170" s="223"/>
      <c r="M170" s="223"/>
      <c r="N170" s="222"/>
      <c r="O170" s="222"/>
      <c r="P170" s="222"/>
      <c r="Q170" s="222"/>
      <c r="R170" s="223"/>
      <c r="S170" s="223"/>
      <c r="T170" s="223"/>
      <c r="U170" s="223"/>
      <c r="V170" s="223"/>
      <c r="W170" s="223"/>
      <c r="X170" s="223"/>
      <c r="Y170" s="223"/>
      <c r="Z170" s="213"/>
      <c r="AA170" s="213"/>
      <c r="AB170" s="213"/>
      <c r="AC170" s="213"/>
      <c r="AD170" s="213"/>
      <c r="AE170" s="213"/>
      <c r="AF170" s="213"/>
      <c r="AG170" s="213" t="s">
        <v>213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2">
      <c r="A171" s="220"/>
      <c r="B171" s="221"/>
      <c r="C171" s="250" t="s">
        <v>328</v>
      </c>
      <c r="D171" s="224"/>
      <c r="E171" s="225">
        <v>8</v>
      </c>
      <c r="F171" s="223"/>
      <c r="G171" s="223"/>
      <c r="H171" s="223"/>
      <c r="I171" s="223"/>
      <c r="J171" s="223"/>
      <c r="K171" s="223"/>
      <c r="L171" s="223"/>
      <c r="M171" s="223"/>
      <c r="N171" s="222"/>
      <c r="O171" s="222"/>
      <c r="P171" s="222"/>
      <c r="Q171" s="222"/>
      <c r="R171" s="223"/>
      <c r="S171" s="223"/>
      <c r="T171" s="223"/>
      <c r="U171" s="223"/>
      <c r="V171" s="223"/>
      <c r="W171" s="223"/>
      <c r="X171" s="223"/>
      <c r="Y171" s="223"/>
      <c r="Z171" s="213"/>
      <c r="AA171" s="213"/>
      <c r="AB171" s="213"/>
      <c r="AC171" s="213"/>
      <c r="AD171" s="213"/>
      <c r="AE171" s="213"/>
      <c r="AF171" s="213"/>
      <c r="AG171" s="213" t="s">
        <v>158</v>
      </c>
      <c r="AH171" s="213">
        <v>5</v>
      </c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2">
      <c r="A172" s="220"/>
      <c r="B172" s="221"/>
      <c r="C172" s="248"/>
      <c r="D172" s="243"/>
      <c r="E172" s="243"/>
      <c r="F172" s="243"/>
      <c r="G172" s="243"/>
      <c r="H172" s="223"/>
      <c r="I172" s="223"/>
      <c r="J172" s="223"/>
      <c r="K172" s="223"/>
      <c r="L172" s="223"/>
      <c r="M172" s="223"/>
      <c r="N172" s="222"/>
      <c r="O172" s="222"/>
      <c r="P172" s="222"/>
      <c r="Q172" s="222"/>
      <c r="R172" s="223"/>
      <c r="S172" s="223"/>
      <c r="T172" s="223"/>
      <c r="U172" s="223"/>
      <c r="V172" s="223"/>
      <c r="W172" s="223"/>
      <c r="X172" s="223"/>
      <c r="Y172" s="223"/>
      <c r="Z172" s="213"/>
      <c r="AA172" s="213"/>
      <c r="AB172" s="213"/>
      <c r="AC172" s="213"/>
      <c r="AD172" s="213"/>
      <c r="AE172" s="213"/>
      <c r="AF172" s="213"/>
      <c r="AG172" s="213" t="s">
        <v>137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>
      <c r="A173" s="234">
        <v>34</v>
      </c>
      <c r="B173" s="235" t="s">
        <v>329</v>
      </c>
      <c r="C173" s="246" t="s">
        <v>330</v>
      </c>
      <c r="D173" s="236" t="s">
        <v>192</v>
      </c>
      <c r="E173" s="237">
        <v>8</v>
      </c>
      <c r="F173" s="238"/>
      <c r="G173" s="239">
        <f>ROUND(E173*F173,2)</f>
        <v>0</v>
      </c>
      <c r="H173" s="238"/>
      <c r="I173" s="239">
        <f>ROUND(E173*H173,2)</f>
        <v>0</v>
      </c>
      <c r="J173" s="238"/>
      <c r="K173" s="239">
        <f>ROUND(E173*J173,2)</f>
        <v>0</v>
      </c>
      <c r="L173" s="239">
        <v>21</v>
      </c>
      <c r="M173" s="239">
        <f>G173*(1+L173/100)</f>
        <v>0</v>
      </c>
      <c r="N173" s="237">
        <v>0.33206000000000002</v>
      </c>
      <c r="O173" s="237">
        <f>ROUND(E173*N173,2)</f>
        <v>2.66</v>
      </c>
      <c r="P173" s="237">
        <v>0</v>
      </c>
      <c r="Q173" s="237">
        <f>ROUND(E173*P173,2)</f>
        <v>0</v>
      </c>
      <c r="R173" s="239" t="s">
        <v>193</v>
      </c>
      <c r="S173" s="239" t="s">
        <v>131</v>
      </c>
      <c r="T173" s="240" t="s">
        <v>131</v>
      </c>
      <c r="U173" s="223">
        <v>2.5000000000000001E-2</v>
      </c>
      <c r="V173" s="223">
        <f>ROUND(E173*U173,2)</f>
        <v>0.2</v>
      </c>
      <c r="W173" s="223"/>
      <c r="X173" s="223" t="s">
        <v>194</v>
      </c>
      <c r="Y173" s="223" t="s">
        <v>133</v>
      </c>
      <c r="Z173" s="213"/>
      <c r="AA173" s="213"/>
      <c r="AB173" s="213"/>
      <c r="AC173" s="213"/>
      <c r="AD173" s="213"/>
      <c r="AE173" s="213"/>
      <c r="AF173" s="213"/>
      <c r="AG173" s="213" t="s">
        <v>195</v>
      </c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2">
      <c r="A174" s="220"/>
      <c r="B174" s="221"/>
      <c r="C174" s="256" t="s">
        <v>331</v>
      </c>
      <c r="D174" s="254"/>
      <c r="E174" s="254"/>
      <c r="F174" s="254"/>
      <c r="G174" s="254"/>
      <c r="H174" s="223"/>
      <c r="I174" s="223"/>
      <c r="J174" s="223"/>
      <c r="K174" s="223"/>
      <c r="L174" s="223"/>
      <c r="M174" s="223"/>
      <c r="N174" s="222"/>
      <c r="O174" s="222"/>
      <c r="P174" s="222"/>
      <c r="Q174" s="222"/>
      <c r="R174" s="223"/>
      <c r="S174" s="223"/>
      <c r="T174" s="223"/>
      <c r="U174" s="223"/>
      <c r="V174" s="223"/>
      <c r="W174" s="223"/>
      <c r="X174" s="223"/>
      <c r="Y174" s="223"/>
      <c r="Z174" s="213"/>
      <c r="AA174" s="213"/>
      <c r="AB174" s="213"/>
      <c r="AC174" s="213"/>
      <c r="AD174" s="213"/>
      <c r="AE174" s="213"/>
      <c r="AF174" s="213"/>
      <c r="AG174" s="213" t="s">
        <v>213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2">
      <c r="A175" s="220"/>
      <c r="B175" s="221"/>
      <c r="C175" s="250" t="s">
        <v>328</v>
      </c>
      <c r="D175" s="224"/>
      <c r="E175" s="225">
        <v>8</v>
      </c>
      <c r="F175" s="223"/>
      <c r="G175" s="223"/>
      <c r="H175" s="223"/>
      <c r="I175" s="223"/>
      <c r="J175" s="223"/>
      <c r="K175" s="223"/>
      <c r="L175" s="223"/>
      <c r="M175" s="223"/>
      <c r="N175" s="222"/>
      <c r="O175" s="222"/>
      <c r="P175" s="222"/>
      <c r="Q175" s="222"/>
      <c r="R175" s="223"/>
      <c r="S175" s="223"/>
      <c r="T175" s="223"/>
      <c r="U175" s="223"/>
      <c r="V175" s="223"/>
      <c r="W175" s="223"/>
      <c r="X175" s="223"/>
      <c r="Y175" s="223"/>
      <c r="Z175" s="213"/>
      <c r="AA175" s="213"/>
      <c r="AB175" s="213"/>
      <c r="AC175" s="213"/>
      <c r="AD175" s="213"/>
      <c r="AE175" s="213"/>
      <c r="AF175" s="213"/>
      <c r="AG175" s="213" t="s">
        <v>158</v>
      </c>
      <c r="AH175" s="213">
        <v>5</v>
      </c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2">
      <c r="A176" s="220"/>
      <c r="B176" s="221"/>
      <c r="C176" s="248"/>
      <c r="D176" s="243"/>
      <c r="E176" s="243"/>
      <c r="F176" s="243"/>
      <c r="G176" s="243"/>
      <c r="H176" s="223"/>
      <c r="I176" s="223"/>
      <c r="J176" s="223"/>
      <c r="K176" s="223"/>
      <c r="L176" s="223"/>
      <c r="M176" s="223"/>
      <c r="N176" s="222"/>
      <c r="O176" s="222"/>
      <c r="P176" s="222"/>
      <c r="Q176" s="222"/>
      <c r="R176" s="223"/>
      <c r="S176" s="223"/>
      <c r="T176" s="223"/>
      <c r="U176" s="223"/>
      <c r="V176" s="223"/>
      <c r="W176" s="223"/>
      <c r="X176" s="223"/>
      <c r="Y176" s="223"/>
      <c r="Z176" s="213"/>
      <c r="AA176" s="213"/>
      <c r="AB176" s="213"/>
      <c r="AC176" s="213"/>
      <c r="AD176" s="213"/>
      <c r="AE176" s="213"/>
      <c r="AF176" s="213"/>
      <c r="AG176" s="213" t="s">
        <v>137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>
      <c r="A177" s="234">
        <v>35</v>
      </c>
      <c r="B177" s="235" t="s">
        <v>332</v>
      </c>
      <c r="C177" s="246" t="s">
        <v>333</v>
      </c>
      <c r="D177" s="236" t="s">
        <v>192</v>
      </c>
      <c r="E177" s="237">
        <v>8</v>
      </c>
      <c r="F177" s="238"/>
      <c r="G177" s="239">
        <f>ROUND(E177*F177,2)</f>
        <v>0</v>
      </c>
      <c r="H177" s="238"/>
      <c r="I177" s="239">
        <f>ROUND(E177*H177,2)</f>
        <v>0</v>
      </c>
      <c r="J177" s="238"/>
      <c r="K177" s="239">
        <f>ROUND(E177*J177,2)</f>
        <v>0</v>
      </c>
      <c r="L177" s="239">
        <v>21</v>
      </c>
      <c r="M177" s="239">
        <f>G177*(1+L177/100)</f>
        <v>0</v>
      </c>
      <c r="N177" s="237">
        <v>1.01E-3</v>
      </c>
      <c r="O177" s="237">
        <f>ROUND(E177*N177,2)</f>
        <v>0.01</v>
      </c>
      <c r="P177" s="237">
        <v>0</v>
      </c>
      <c r="Q177" s="237">
        <f>ROUND(E177*P177,2)</f>
        <v>0</v>
      </c>
      <c r="R177" s="239" t="s">
        <v>193</v>
      </c>
      <c r="S177" s="239" t="s">
        <v>131</v>
      </c>
      <c r="T177" s="240" t="s">
        <v>131</v>
      </c>
      <c r="U177" s="223">
        <v>4.0000000000000001E-3</v>
      </c>
      <c r="V177" s="223">
        <f>ROUND(E177*U177,2)</f>
        <v>0.03</v>
      </c>
      <c r="W177" s="223"/>
      <c r="X177" s="223" t="s">
        <v>194</v>
      </c>
      <c r="Y177" s="223" t="s">
        <v>133</v>
      </c>
      <c r="Z177" s="213"/>
      <c r="AA177" s="213"/>
      <c r="AB177" s="213"/>
      <c r="AC177" s="213"/>
      <c r="AD177" s="213"/>
      <c r="AE177" s="213"/>
      <c r="AF177" s="213"/>
      <c r="AG177" s="213" t="s">
        <v>195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2">
      <c r="A178" s="220"/>
      <c r="B178" s="221"/>
      <c r="C178" s="250" t="s">
        <v>328</v>
      </c>
      <c r="D178" s="224"/>
      <c r="E178" s="225">
        <v>8</v>
      </c>
      <c r="F178" s="223"/>
      <c r="G178" s="223"/>
      <c r="H178" s="223"/>
      <c r="I178" s="223"/>
      <c r="J178" s="223"/>
      <c r="K178" s="223"/>
      <c r="L178" s="223"/>
      <c r="M178" s="223"/>
      <c r="N178" s="222"/>
      <c r="O178" s="222"/>
      <c r="P178" s="222"/>
      <c r="Q178" s="222"/>
      <c r="R178" s="223"/>
      <c r="S178" s="223"/>
      <c r="T178" s="223"/>
      <c r="U178" s="223"/>
      <c r="V178" s="223"/>
      <c r="W178" s="223"/>
      <c r="X178" s="223"/>
      <c r="Y178" s="223"/>
      <c r="Z178" s="213"/>
      <c r="AA178" s="213"/>
      <c r="AB178" s="213"/>
      <c r="AC178" s="213"/>
      <c r="AD178" s="213"/>
      <c r="AE178" s="213"/>
      <c r="AF178" s="213"/>
      <c r="AG178" s="213" t="s">
        <v>158</v>
      </c>
      <c r="AH178" s="213">
        <v>5</v>
      </c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2">
      <c r="A179" s="220"/>
      <c r="B179" s="221"/>
      <c r="C179" s="248"/>
      <c r="D179" s="243"/>
      <c r="E179" s="243"/>
      <c r="F179" s="243"/>
      <c r="G179" s="243"/>
      <c r="H179" s="223"/>
      <c r="I179" s="223"/>
      <c r="J179" s="223"/>
      <c r="K179" s="223"/>
      <c r="L179" s="223"/>
      <c r="M179" s="223"/>
      <c r="N179" s="222"/>
      <c r="O179" s="222"/>
      <c r="P179" s="222"/>
      <c r="Q179" s="222"/>
      <c r="R179" s="223"/>
      <c r="S179" s="223"/>
      <c r="T179" s="223"/>
      <c r="U179" s="223"/>
      <c r="V179" s="223"/>
      <c r="W179" s="223"/>
      <c r="X179" s="223"/>
      <c r="Y179" s="223"/>
      <c r="Z179" s="213"/>
      <c r="AA179" s="213"/>
      <c r="AB179" s="213"/>
      <c r="AC179" s="213"/>
      <c r="AD179" s="213"/>
      <c r="AE179" s="213"/>
      <c r="AF179" s="213"/>
      <c r="AG179" s="213" t="s">
        <v>137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>
      <c r="A180" s="234">
        <v>36</v>
      </c>
      <c r="B180" s="235" t="s">
        <v>334</v>
      </c>
      <c r="C180" s="246" t="s">
        <v>335</v>
      </c>
      <c r="D180" s="236" t="s">
        <v>192</v>
      </c>
      <c r="E180" s="237">
        <v>118</v>
      </c>
      <c r="F180" s="238"/>
      <c r="G180" s="239">
        <f>ROUND(E180*F180,2)</f>
        <v>0</v>
      </c>
      <c r="H180" s="238"/>
      <c r="I180" s="239">
        <f>ROUND(E180*H180,2)</f>
        <v>0</v>
      </c>
      <c r="J180" s="238"/>
      <c r="K180" s="239">
        <f>ROUND(E180*J180,2)</f>
        <v>0</v>
      </c>
      <c r="L180" s="239">
        <v>21</v>
      </c>
      <c r="M180" s="239">
        <f>G180*(1+L180/100)</f>
        <v>0</v>
      </c>
      <c r="N180" s="237">
        <v>6.9999999999999999E-4</v>
      </c>
      <c r="O180" s="237">
        <f>ROUND(E180*N180,2)</f>
        <v>0.08</v>
      </c>
      <c r="P180" s="237">
        <v>0</v>
      </c>
      <c r="Q180" s="237">
        <f>ROUND(E180*P180,2)</f>
        <v>0</v>
      </c>
      <c r="R180" s="239" t="s">
        <v>193</v>
      </c>
      <c r="S180" s="239" t="s">
        <v>131</v>
      </c>
      <c r="T180" s="240" t="s">
        <v>131</v>
      </c>
      <c r="U180" s="223">
        <v>2E-3</v>
      </c>
      <c r="V180" s="223">
        <f>ROUND(E180*U180,2)</f>
        <v>0.24</v>
      </c>
      <c r="W180" s="223"/>
      <c r="X180" s="223" t="s">
        <v>194</v>
      </c>
      <c r="Y180" s="223" t="s">
        <v>133</v>
      </c>
      <c r="Z180" s="213"/>
      <c r="AA180" s="213"/>
      <c r="AB180" s="213"/>
      <c r="AC180" s="213"/>
      <c r="AD180" s="213"/>
      <c r="AE180" s="213"/>
      <c r="AF180" s="213"/>
      <c r="AG180" s="213" t="s">
        <v>195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2">
      <c r="A181" s="220"/>
      <c r="B181" s="221"/>
      <c r="C181" s="256" t="s">
        <v>336</v>
      </c>
      <c r="D181" s="254"/>
      <c r="E181" s="254"/>
      <c r="F181" s="254"/>
      <c r="G181" s="254"/>
      <c r="H181" s="223"/>
      <c r="I181" s="223"/>
      <c r="J181" s="223"/>
      <c r="K181" s="223"/>
      <c r="L181" s="223"/>
      <c r="M181" s="223"/>
      <c r="N181" s="222"/>
      <c r="O181" s="222"/>
      <c r="P181" s="222"/>
      <c r="Q181" s="222"/>
      <c r="R181" s="223"/>
      <c r="S181" s="223"/>
      <c r="T181" s="223"/>
      <c r="U181" s="223"/>
      <c r="V181" s="223"/>
      <c r="W181" s="223"/>
      <c r="X181" s="223"/>
      <c r="Y181" s="223"/>
      <c r="Z181" s="213"/>
      <c r="AA181" s="213"/>
      <c r="AB181" s="213"/>
      <c r="AC181" s="213"/>
      <c r="AD181" s="213"/>
      <c r="AE181" s="213"/>
      <c r="AF181" s="213"/>
      <c r="AG181" s="213" t="s">
        <v>213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2">
      <c r="A182" s="220"/>
      <c r="B182" s="221"/>
      <c r="C182" s="250" t="s">
        <v>328</v>
      </c>
      <c r="D182" s="224"/>
      <c r="E182" s="225">
        <v>8</v>
      </c>
      <c r="F182" s="223"/>
      <c r="G182" s="223"/>
      <c r="H182" s="223"/>
      <c r="I182" s="223"/>
      <c r="J182" s="223"/>
      <c r="K182" s="223"/>
      <c r="L182" s="223"/>
      <c r="M182" s="223"/>
      <c r="N182" s="222"/>
      <c r="O182" s="222"/>
      <c r="P182" s="222"/>
      <c r="Q182" s="222"/>
      <c r="R182" s="223"/>
      <c r="S182" s="223"/>
      <c r="T182" s="223"/>
      <c r="U182" s="223"/>
      <c r="V182" s="223"/>
      <c r="W182" s="223"/>
      <c r="X182" s="223"/>
      <c r="Y182" s="223"/>
      <c r="Z182" s="213"/>
      <c r="AA182" s="213"/>
      <c r="AB182" s="213"/>
      <c r="AC182" s="213"/>
      <c r="AD182" s="213"/>
      <c r="AE182" s="213"/>
      <c r="AF182" s="213"/>
      <c r="AG182" s="213" t="s">
        <v>158</v>
      </c>
      <c r="AH182" s="213">
        <v>5</v>
      </c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3">
      <c r="A183" s="220"/>
      <c r="B183" s="221"/>
      <c r="C183" s="250" t="s">
        <v>337</v>
      </c>
      <c r="D183" s="224"/>
      <c r="E183" s="225">
        <v>110</v>
      </c>
      <c r="F183" s="223"/>
      <c r="G183" s="223"/>
      <c r="H183" s="223"/>
      <c r="I183" s="223"/>
      <c r="J183" s="223"/>
      <c r="K183" s="223"/>
      <c r="L183" s="223"/>
      <c r="M183" s="223"/>
      <c r="N183" s="222"/>
      <c r="O183" s="222"/>
      <c r="P183" s="222"/>
      <c r="Q183" s="222"/>
      <c r="R183" s="223"/>
      <c r="S183" s="223"/>
      <c r="T183" s="223"/>
      <c r="U183" s="223"/>
      <c r="V183" s="223"/>
      <c r="W183" s="223"/>
      <c r="X183" s="223"/>
      <c r="Y183" s="223"/>
      <c r="Z183" s="213"/>
      <c r="AA183" s="213"/>
      <c r="AB183" s="213"/>
      <c r="AC183" s="213"/>
      <c r="AD183" s="213"/>
      <c r="AE183" s="213"/>
      <c r="AF183" s="213"/>
      <c r="AG183" s="213" t="s">
        <v>158</v>
      </c>
      <c r="AH183" s="213">
        <v>5</v>
      </c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2">
      <c r="A184" s="220"/>
      <c r="B184" s="221"/>
      <c r="C184" s="248"/>
      <c r="D184" s="243"/>
      <c r="E184" s="243"/>
      <c r="F184" s="243"/>
      <c r="G184" s="243"/>
      <c r="H184" s="223"/>
      <c r="I184" s="223"/>
      <c r="J184" s="223"/>
      <c r="K184" s="223"/>
      <c r="L184" s="223"/>
      <c r="M184" s="223"/>
      <c r="N184" s="222"/>
      <c r="O184" s="222"/>
      <c r="P184" s="222"/>
      <c r="Q184" s="222"/>
      <c r="R184" s="223"/>
      <c r="S184" s="223"/>
      <c r="T184" s="223"/>
      <c r="U184" s="223"/>
      <c r="V184" s="223"/>
      <c r="W184" s="223"/>
      <c r="X184" s="223"/>
      <c r="Y184" s="223"/>
      <c r="Z184" s="213"/>
      <c r="AA184" s="213"/>
      <c r="AB184" s="213"/>
      <c r="AC184" s="213"/>
      <c r="AD184" s="213"/>
      <c r="AE184" s="213"/>
      <c r="AF184" s="213"/>
      <c r="AG184" s="213" t="s">
        <v>137</v>
      </c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ht="22.5" outlineLevel="1">
      <c r="A185" s="234">
        <v>37</v>
      </c>
      <c r="B185" s="235" t="s">
        <v>338</v>
      </c>
      <c r="C185" s="246" t="s">
        <v>339</v>
      </c>
      <c r="D185" s="236" t="s">
        <v>192</v>
      </c>
      <c r="E185" s="237">
        <v>8</v>
      </c>
      <c r="F185" s="238"/>
      <c r="G185" s="239">
        <f>ROUND(E185*F185,2)</f>
        <v>0</v>
      </c>
      <c r="H185" s="238"/>
      <c r="I185" s="239">
        <f>ROUND(E185*H185,2)</f>
        <v>0</v>
      </c>
      <c r="J185" s="238"/>
      <c r="K185" s="239">
        <f>ROUND(E185*J185,2)</f>
        <v>0</v>
      </c>
      <c r="L185" s="239">
        <v>21</v>
      </c>
      <c r="M185" s="239">
        <f>G185*(1+L185/100)</f>
        <v>0</v>
      </c>
      <c r="N185" s="237">
        <v>0.10373</v>
      </c>
      <c r="O185" s="237">
        <f>ROUND(E185*N185,2)</f>
        <v>0.83</v>
      </c>
      <c r="P185" s="237">
        <v>0</v>
      </c>
      <c r="Q185" s="237">
        <f>ROUND(E185*P185,2)</f>
        <v>0</v>
      </c>
      <c r="R185" s="239" t="s">
        <v>193</v>
      </c>
      <c r="S185" s="239" t="s">
        <v>131</v>
      </c>
      <c r="T185" s="240" t="s">
        <v>131</v>
      </c>
      <c r="U185" s="223">
        <v>6.4000000000000001E-2</v>
      </c>
      <c r="V185" s="223">
        <f>ROUND(E185*U185,2)</f>
        <v>0.51</v>
      </c>
      <c r="W185" s="223"/>
      <c r="X185" s="223" t="s">
        <v>194</v>
      </c>
      <c r="Y185" s="223" t="s">
        <v>133</v>
      </c>
      <c r="Z185" s="213"/>
      <c r="AA185" s="213"/>
      <c r="AB185" s="213"/>
      <c r="AC185" s="213"/>
      <c r="AD185" s="213"/>
      <c r="AE185" s="213"/>
      <c r="AF185" s="213"/>
      <c r="AG185" s="213" t="s">
        <v>195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2">
      <c r="A186" s="220"/>
      <c r="B186" s="221"/>
      <c r="C186" s="250" t="s">
        <v>340</v>
      </c>
      <c r="D186" s="224"/>
      <c r="E186" s="225">
        <v>8</v>
      </c>
      <c r="F186" s="223"/>
      <c r="G186" s="223"/>
      <c r="H186" s="223"/>
      <c r="I186" s="223"/>
      <c r="J186" s="223"/>
      <c r="K186" s="223"/>
      <c r="L186" s="223"/>
      <c r="M186" s="223"/>
      <c r="N186" s="222"/>
      <c r="O186" s="222"/>
      <c r="P186" s="222"/>
      <c r="Q186" s="222"/>
      <c r="R186" s="223"/>
      <c r="S186" s="223"/>
      <c r="T186" s="223"/>
      <c r="U186" s="223"/>
      <c r="V186" s="223"/>
      <c r="W186" s="223"/>
      <c r="X186" s="223"/>
      <c r="Y186" s="223"/>
      <c r="Z186" s="213"/>
      <c r="AA186" s="213"/>
      <c r="AB186" s="213"/>
      <c r="AC186" s="213"/>
      <c r="AD186" s="213"/>
      <c r="AE186" s="213"/>
      <c r="AF186" s="213"/>
      <c r="AG186" s="213" t="s">
        <v>158</v>
      </c>
      <c r="AH186" s="213">
        <v>0</v>
      </c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3">
      <c r="A187" s="220"/>
      <c r="B187" s="221"/>
      <c r="C187" s="250" t="s">
        <v>221</v>
      </c>
      <c r="D187" s="224"/>
      <c r="E187" s="225"/>
      <c r="F187" s="223"/>
      <c r="G187" s="223"/>
      <c r="H187" s="223"/>
      <c r="I187" s="223"/>
      <c r="J187" s="223"/>
      <c r="K187" s="223"/>
      <c r="L187" s="223"/>
      <c r="M187" s="223"/>
      <c r="N187" s="222"/>
      <c r="O187" s="222"/>
      <c r="P187" s="222"/>
      <c r="Q187" s="222"/>
      <c r="R187" s="223"/>
      <c r="S187" s="223"/>
      <c r="T187" s="223"/>
      <c r="U187" s="223"/>
      <c r="V187" s="223"/>
      <c r="W187" s="223"/>
      <c r="X187" s="223"/>
      <c r="Y187" s="223"/>
      <c r="Z187" s="213"/>
      <c r="AA187" s="213"/>
      <c r="AB187" s="213"/>
      <c r="AC187" s="213"/>
      <c r="AD187" s="213"/>
      <c r="AE187" s="213"/>
      <c r="AF187" s="213"/>
      <c r="AG187" s="213" t="s">
        <v>158</v>
      </c>
      <c r="AH187" s="213">
        <v>0</v>
      </c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2">
      <c r="A188" s="220"/>
      <c r="B188" s="221"/>
      <c r="C188" s="248"/>
      <c r="D188" s="243"/>
      <c r="E188" s="243"/>
      <c r="F188" s="243"/>
      <c r="G188" s="243"/>
      <c r="H188" s="223"/>
      <c r="I188" s="223"/>
      <c r="J188" s="223"/>
      <c r="K188" s="223"/>
      <c r="L188" s="223"/>
      <c r="M188" s="223"/>
      <c r="N188" s="222"/>
      <c r="O188" s="222"/>
      <c r="P188" s="222"/>
      <c r="Q188" s="222"/>
      <c r="R188" s="223"/>
      <c r="S188" s="223"/>
      <c r="T188" s="223"/>
      <c r="U188" s="223"/>
      <c r="V188" s="223"/>
      <c r="W188" s="223"/>
      <c r="X188" s="223"/>
      <c r="Y188" s="223"/>
      <c r="Z188" s="213"/>
      <c r="AA188" s="213"/>
      <c r="AB188" s="213"/>
      <c r="AC188" s="213"/>
      <c r="AD188" s="213"/>
      <c r="AE188" s="213"/>
      <c r="AF188" s="213"/>
      <c r="AG188" s="213" t="s">
        <v>137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ht="22.5" outlineLevel="1">
      <c r="A189" s="234">
        <v>38</v>
      </c>
      <c r="B189" s="235" t="s">
        <v>341</v>
      </c>
      <c r="C189" s="246" t="s">
        <v>342</v>
      </c>
      <c r="D189" s="236" t="s">
        <v>192</v>
      </c>
      <c r="E189" s="237">
        <v>110</v>
      </c>
      <c r="F189" s="238"/>
      <c r="G189" s="239">
        <f>ROUND(E189*F189,2)</f>
        <v>0</v>
      </c>
      <c r="H189" s="238"/>
      <c r="I189" s="239">
        <f>ROUND(E189*H189,2)</f>
        <v>0</v>
      </c>
      <c r="J189" s="238"/>
      <c r="K189" s="239">
        <f>ROUND(E189*J189,2)</f>
        <v>0</v>
      </c>
      <c r="L189" s="239">
        <v>21</v>
      </c>
      <c r="M189" s="239">
        <f>G189*(1+L189/100)</f>
        <v>0</v>
      </c>
      <c r="N189" s="237">
        <v>0.12966</v>
      </c>
      <c r="O189" s="237">
        <f>ROUND(E189*N189,2)</f>
        <v>14.26</v>
      </c>
      <c r="P189" s="237">
        <v>0</v>
      </c>
      <c r="Q189" s="237">
        <f>ROUND(E189*P189,2)</f>
        <v>0</v>
      </c>
      <c r="R189" s="239" t="s">
        <v>193</v>
      </c>
      <c r="S189" s="239" t="s">
        <v>131</v>
      </c>
      <c r="T189" s="240" t="s">
        <v>131</v>
      </c>
      <c r="U189" s="223">
        <v>7.1999999999999995E-2</v>
      </c>
      <c r="V189" s="223">
        <f>ROUND(E189*U189,2)</f>
        <v>7.92</v>
      </c>
      <c r="W189" s="223"/>
      <c r="X189" s="223" t="s">
        <v>194</v>
      </c>
      <c r="Y189" s="223" t="s">
        <v>133</v>
      </c>
      <c r="Z189" s="213"/>
      <c r="AA189" s="213"/>
      <c r="AB189" s="213"/>
      <c r="AC189" s="213"/>
      <c r="AD189" s="213"/>
      <c r="AE189" s="213"/>
      <c r="AF189" s="213"/>
      <c r="AG189" s="213" t="s">
        <v>195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2">
      <c r="A190" s="220"/>
      <c r="B190" s="221"/>
      <c r="C190" s="250" t="s">
        <v>343</v>
      </c>
      <c r="D190" s="224"/>
      <c r="E190" s="225">
        <v>110</v>
      </c>
      <c r="F190" s="223"/>
      <c r="G190" s="223"/>
      <c r="H190" s="223"/>
      <c r="I190" s="223"/>
      <c r="J190" s="223"/>
      <c r="K190" s="223"/>
      <c r="L190" s="223"/>
      <c r="M190" s="223"/>
      <c r="N190" s="222"/>
      <c r="O190" s="222"/>
      <c r="P190" s="222"/>
      <c r="Q190" s="222"/>
      <c r="R190" s="223"/>
      <c r="S190" s="223"/>
      <c r="T190" s="223"/>
      <c r="U190" s="223"/>
      <c r="V190" s="223"/>
      <c r="W190" s="223"/>
      <c r="X190" s="223"/>
      <c r="Y190" s="223"/>
      <c r="Z190" s="213"/>
      <c r="AA190" s="213"/>
      <c r="AB190" s="213"/>
      <c r="AC190" s="213"/>
      <c r="AD190" s="213"/>
      <c r="AE190" s="213"/>
      <c r="AF190" s="213"/>
      <c r="AG190" s="213" t="s">
        <v>158</v>
      </c>
      <c r="AH190" s="213">
        <v>0</v>
      </c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3">
      <c r="A191" s="220"/>
      <c r="B191" s="221"/>
      <c r="C191" s="250" t="s">
        <v>221</v>
      </c>
      <c r="D191" s="224"/>
      <c r="E191" s="225"/>
      <c r="F191" s="223"/>
      <c r="G191" s="223"/>
      <c r="H191" s="223"/>
      <c r="I191" s="223"/>
      <c r="J191" s="223"/>
      <c r="K191" s="223"/>
      <c r="L191" s="223"/>
      <c r="M191" s="223"/>
      <c r="N191" s="222"/>
      <c r="O191" s="222"/>
      <c r="P191" s="222"/>
      <c r="Q191" s="222"/>
      <c r="R191" s="223"/>
      <c r="S191" s="223"/>
      <c r="T191" s="223"/>
      <c r="U191" s="223"/>
      <c r="V191" s="223"/>
      <c r="W191" s="223"/>
      <c r="X191" s="223"/>
      <c r="Y191" s="223"/>
      <c r="Z191" s="213"/>
      <c r="AA191" s="213"/>
      <c r="AB191" s="213"/>
      <c r="AC191" s="213"/>
      <c r="AD191" s="213"/>
      <c r="AE191" s="213"/>
      <c r="AF191" s="213"/>
      <c r="AG191" s="213" t="s">
        <v>158</v>
      </c>
      <c r="AH191" s="213">
        <v>0</v>
      </c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2">
      <c r="A192" s="220"/>
      <c r="B192" s="221"/>
      <c r="C192" s="248"/>
      <c r="D192" s="243"/>
      <c r="E192" s="243"/>
      <c r="F192" s="243"/>
      <c r="G192" s="243"/>
      <c r="H192" s="223"/>
      <c r="I192" s="223"/>
      <c r="J192" s="223"/>
      <c r="K192" s="223"/>
      <c r="L192" s="223"/>
      <c r="M192" s="223"/>
      <c r="N192" s="222"/>
      <c r="O192" s="222"/>
      <c r="P192" s="222"/>
      <c r="Q192" s="222"/>
      <c r="R192" s="223"/>
      <c r="S192" s="223"/>
      <c r="T192" s="223"/>
      <c r="U192" s="223"/>
      <c r="V192" s="223"/>
      <c r="W192" s="223"/>
      <c r="X192" s="223"/>
      <c r="Y192" s="223"/>
      <c r="Z192" s="213"/>
      <c r="AA192" s="213"/>
      <c r="AB192" s="213"/>
      <c r="AC192" s="213"/>
      <c r="AD192" s="213"/>
      <c r="AE192" s="213"/>
      <c r="AF192" s="213"/>
      <c r="AG192" s="213" t="s">
        <v>137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>
      <c r="A193" s="234">
        <v>39</v>
      </c>
      <c r="B193" s="235" t="s">
        <v>344</v>
      </c>
      <c r="C193" s="246" t="s">
        <v>345</v>
      </c>
      <c r="D193" s="236" t="s">
        <v>217</v>
      </c>
      <c r="E193" s="237">
        <v>1.6</v>
      </c>
      <c r="F193" s="238"/>
      <c r="G193" s="239">
        <f>ROUND(E193*F193,2)</f>
        <v>0</v>
      </c>
      <c r="H193" s="238"/>
      <c r="I193" s="239">
        <f>ROUND(E193*H193,2)</f>
        <v>0</v>
      </c>
      <c r="J193" s="238"/>
      <c r="K193" s="239">
        <f>ROUND(E193*J193,2)</f>
        <v>0</v>
      </c>
      <c r="L193" s="239">
        <v>21</v>
      </c>
      <c r="M193" s="239">
        <f>G193*(1+L193/100)</f>
        <v>0</v>
      </c>
      <c r="N193" s="237">
        <v>3.1697700000000002</v>
      </c>
      <c r="O193" s="237">
        <f>ROUND(E193*N193,2)</f>
        <v>5.07</v>
      </c>
      <c r="P193" s="237">
        <v>0</v>
      </c>
      <c r="Q193" s="237">
        <f>ROUND(E193*P193,2)</f>
        <v>0</v>
      </c>
      <c r="R193" s="239" t="s">
        <v>262</v>
      </c>
      <c r="S193" s="239" t="s">
        <v>131</v>
      </c>
      <c r="T193" s="240" t="s">
        <v>131</v>
      </c>
      <c r="U193" s="223">
        <v>0</v>
      </c>
      <c r="V193" s="223">
        <f>ROUND(E193*U193,2)</f>
        <v>0</v>
      </c>
      <c r="W193" s="223"/>
      <c r="X193" s="223" t="s">
        <v>263</v>
      </c>
      <c r="Y193" s="223" t="s">
        <v>133</v>
      </c>
      <c r="Z193" s="213"/>
      <c r="AA193" s="213"/>
      <c r="AB193" s="213"/>
      <c r="AC193" s="213"/>
      <c r="AD193" s="213"/>
      <c r="AE193" s="213"/>
      <c r="AF193" s="213"/>
      <c r="AG193" s="213" t="s">
        <v>264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2">
      <c r="A194" s="220"/>
      <c r="B194" s="221"/>
      <c r="C194" s="256" t="s">
        <v>346</v>
      </c>
      <c r="D194" s="254"/>
      <c r="E194" s="254"/>
      <c r="F194" s="254"/>
      <c r="G194" s="254"/>
      <c r="H194" s="223"/>
      <c r="I194" s="223"/>
      <c r="J194" s="223"/>
      <c r="K194" s="223"/>
      <c r="L194" s="223"/>
      <c r="M194" s="223"/>
      <c r="N194" s="222"/>
      <c r="O194" s="222"/>
      <c r="P194" s="222"/>
      <c r="Q194" s="222"/>
      <c r="R194" s="223"/>
      <c r="S194" s="223"/>
      <c r="T194" s="223"/>
      <c r="U194" s="223"/>
      <c r="V194" s="223"/>
      <c r="W194" s="223"/>
      <c r="X194" s="223"/>
      <c r="Y194" s="223"/>
      <c r="Z194" s="213"/>
      <c r="AA194" s="213"/>
      <c r="AB194" s="213"/>
      <c r="AC194" s="213"/>
      <c r="AD194" s="213"/>
      <c r="AE194" s="213"/>
      <c r="AF194" s="213"/>
      <c r="AG194" s="213" t="s">
        <v>213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2">
      <c r="A195" s="220"/>
      <c r="B195" s="221"/>
      <c r="C195" s="250" t="s">
        <v>347</v>
      </c>
      <c r="D195" s="224"/>
      <c r="E195" s="225">
        <v>1.6</v>
      </c>
      <c r="F195" s="223"/>
      <c r="G195" s="223"/>
      <c r="H195" s="223"/>
      <c r="I195" s="223"/>
      <c r="J195" s="223"/>
      <c r="K195" s="223"/>
      <c r="L195" s="223"/>
      <c r="M195" s="223"/>
      <c r="N195" s="222"/>
      <c r="O195" s="222"/>
      <c r="P195" s="222"/>
      <c r="Q195" s="222"/>
      <c r="R195" s="223"/>
      <c r="S195" s="223"/>
      <c r="T195" s="223"/>
      <c r="U195" s="223"/>
      <c r="V195" s="223"/>
      <c r="W195" s="223"/>
      <c r="X195" s="223"/>
      <c r="Y195" s="223"/>
      <c r="Z195" s="213"/>
      <c r="AA195" s="213"/>
      <c r="AB195" s="213"/>
      <c r="AC195" s="213"/>
      <c r="AD195" s="213"/>
      <c r="AE195" s="213"/>
      <c r="AF195" s="213"/>
      <c r="AG195" s="213" t="s">
        <v>158</v>
      </c>
      <c r="AH195" s="213">
        <v>0</v>
      </c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3">
      <c r="A196" s="220"/>
      <c r="B196" s="221"/>
      <c r="C196" s="250" t="s">
        <v>348</v>
      </c>
      <c r="D196" s="224"/>
      <c r="E196" s="225"/>
      <c r="F196" s="223"/>
      <c r="G196" s="223"/>
      <c r="H196" s="223"/>
      <c r="I196" s="223"/>
      <c r="J196" s="223"/>
      <c r="K196" s="223"/>
      <c r="L196" s="223"/>
      <c r="M196" s="223"/>
      <c r="N196" s="222"/>
      <c r="O196" s="222"/>
      <c r="P196" s="222"/>
      <c r="Q196" s="222"/>
      <c r="R196" s="223"/>
      <c r="S196" s="223"/>
      <c r="T196" s="223"/>
      <c r="U196" s="223"/>
      <c r="V196" s="223"/>
      <c r="W196" s="223"/>
      <c r="X196" s="223"/>
      <c r="Y196" s="223"/>
      <c r="Z196" s="213"/>
      <c r="AA196" s="213"/>
      <c r="AB196" s="213"/>
      <c r="AC196" s="213"/>
      <c r="AD196" s="213"/>
      <c r="AE196" s="213"/>
      <c r="AF196" s="213"/>
      <c r="AG196" s="213" t="s">
        <v>158</v>
      </c>
      <c r="AH196" s="213">
        <v>0</v>
      </c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3">
      <c r="A197" s="220"/>
      <c r="B197" s="221"/>
      <c r="C197" s="250" t="s">
        <v>221</v>
      </c>
      <c r="D197" s="224"/>
      <c r="E197" s="225"/>
      <c r="F197" s="223"/>
      <c r="G197" s="223"/>
      <c r="H197" s="223"/>
      <c r="I197" s="223"/>
      <c r="J197" s="223"/>
      <c r="K197" s="223"/>
      <c r="L197" s="223"/>
      <c r="M197" s="223"/>
      <c r="N197" s="222"/>
      <c r="O197" s="222"/>
      <c r="P197" s="222"/>
      <c r="Q197" s="222"/>
      <c r="R197" s="223"/>
      <c r="S197" s="223"/>
      <c r="T197" s="223"/>
      <c r="U197" s="223"/>
      <c r="V197" s="223"/>
      <c r="W197" s="223"/>
      <c r="X197" s="223"/>
      <c r="Y197" s="223"/>
      <c r="Z197" s="213"/>
      <c r="AA197" s="213"/>
      <c r="AB197" s="213"/>
      <c r="AC197" s="213"/>
      <c r="AD197" s="213"/>
      <c r="AE197" s="213"/>
      <c r="AF197" s="213"/>
      <c r="AG197" s="213" t="s">
        <v>158</v>
      </c>
      <c r="AH197" s="213">
        <v>0</v>
      </c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2">
      <c r="A198" s="220"/>
      <c r="B198" s="221"/>
      <c r="C198" s="248"/>
      <c r="D198" s="243"/>
      <c r="E198" s="243"/>
      <c r="F198" s="243"/>
      <c r="G198" s="243"/>
      <c r="H198" s="223"/>
      <c r="I198" s="223"/>
      <c r="J198" s="223"/>
      <c r="K198" s="223"/>
      <c r="L198" s="223"/>
      <c r="M198" s="223"/>
      <c r="N198" s="222"/>
      <c r="O198" s="222"/>
      <c r="P198" s="222"/>
      <c r="Q198" s="222"/>
      <c r="R198" s="223"/>
      <c r="S198" s="223"/>
      <c r="T198" s="223"/>
      <c r="U198" s="223"/>
      <c r="V198" s="223"/>
      <c r="W198" s="223"/>
      <c r="X198" s="223"/>
      <c r="Y198" s="223"/>
      <c r="Z198" s="213"/>
      <c r="AA198" s="213"/>
      <c r="AB198" s="213"/>
      <c r="AC198" s="213"/>
      <c r="AD198" s="213"/>
      <c r="AE198" s="213"/>
      <c r="AF198" s="213"/>
      <c r="AG198" s="213" t="s">
        <v>137</v>
      </c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>
      <c r="A199" s="234">
        <v>40</v>
      </c>
      <c r="B199" s="235" t="s">
        <v>349</v>
      </c>
      <c r="C199" s="246" t="s">
        <v>350</v>
      </c>
      <c r="D199" s="236" t="s">
        <v>297</v>
      </c>
      <c r="E199" s="237">
        <v>3.5</v>
      </c>
      <c r="F199" s="238"/>
      <c r="G199" s="239">
        <f>ROUND(E199*F199,2)</f>
        <v>0</v>
      </c>
      <c r="H199" s="238"/>
      <c r="I199" s="239">
        <f>ROUND(E199*H199,2)</f>
        <v>0</v>
      </c>
      <c r="J199" s="238"/>
      <c r="K199" s="239">
        <f>ROUND(E199*J199,2)</f>
        <v>0</v>
      </c>
      <c r="L199" s="239">
        <v>21</v>
      </c>
      <c r="M199" s="239">
        <f>G199*(1+L199/100)</f>
        <v>0</v>
      </c>
      <c r="N199" s="237">
        <v>0.27693000000000001</v>
      </c>
      <c r="O199" s="237">
        <f>ROUND(E199*N199,2)</f>
        <v>0.97</v>
      </c>
      <c r="P199" s="237">
        <v>0</v>
      </c>
      <c r="Q199" s="237">
        <f>ROUND(E199*P199,2)</f>
        <v>0</v>
      </c>
      <c r="R199" s="239" t="s">
        <v>262</v>
      </c>
      <c r="S199" s="239" t="s">
        <v>131</v>
      </c>
      <c r="T199" s="240" t="s">
        <v>131</v>
      </c>
      <c r="U199" s="223">
        <v>0</v>
      </c>
      <c r="V199" s="223">
        <f>ROUND(E199*U199,2)</f>
        <v>0</v>
      </c>
      <c r="W199" s="223"/>
      <c r="X199" s="223" t="s">
        <v>263</v>
      </c>
      <c r="Y199" s="223" t="s">
        <v>133</v>
      </c>
      <c r="Z199" s="213"/>
      <c r="AA199" s="213"/>
      <c r="AB199" s="213"/>
      <c r="AC199" s="213"/>
      <c r="AD199" s="213"/>
      <c r="AE199" s="213"/>
      <c r="AF199" s="213"/>
      <c r="AG199" s="213" t="s">
        <v>264</v>
      </c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ht="22.5" outlineLevel="2">
      <c r="A200" s="220"/>
      <c r="B200" s="221"/>
      <c r="C200" s="256" t="s">
        <v>351</v>
      </c>
      <c r="D200" s="254"/>
      <c r="E200" s="254"/>
      <c r="F200" s="254"/>
      <c r="G200" s="254"/>
      <c r="H200" s="223"/>
      <c r="I200" s="223"/>
      <c r="J200" s="223"/>
      <c r="K200" s="223"/>
      <c r="L200" s="223"/>
      <c r="M200" s="223"/>
      <c r="N200" s="222"/>
      <c r="O200" s="222"/>
      <c r="P200" s="222"/>
      <c r="Q200" s="222"/>
      <c r="R200" s="223"/>
      <c r="S200" s="223"/>
      <c r="T200" s="223"/>
      <c r="U200" s="223"/>
      <c r="V200" s="223"/>
      <c r="W200" s="223"/>
      <c r="X200" s="223"/>
      <c r="Y200" s="223"/>
      <c r="Z200" s="213"/>
      <c r="AA200" s="213"/>
      <c r="AB200" s="213"/>
      <c r="AC200" s="213"/>
      <c r="AD200" s="213"/>
      <c r="AE200" s="213"/>
      <c r="AF200" s="213"/>
      <c r="AG200" s="213" t="s">
        <v>213</v>
      </c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41" t="str">
        <f>C200</f>
        <v>montáž odvodňovacích žlabů a vpustí k odvodňovacím žlabům z polymerbetonu, včetně betonového lože popř. obetonování, s dodávkou žlabů a vpustí.</v>
      </c>
      <c r="BB200" s="213"/>
      <c r="BC200" s="213"/>
      <c r="BD200" s="213"/>
      <c r="BE200" s="213"/>
      <c r="BF200" s="213"/>
      <c r="BG200" s="213"/>
      <c r="BH200" s="213"/>
    </row>
    <row r="201" spans="1:60" outlineLevel="2">
      <c r="A201" s="220"/>
      <c r="B201" s="221"/>
      <c r="C201" s="250" t="s">
        <v>352</v>
      </c>
      <c r="D201" s="224"/>
      <c r="E201" s="225">
        <v>3.5</v>
      </c>
      <c r="F201" s="223"/>
      <c r="G201" s="223"/>
      <c r="H201" s="223"/>
      <c r="I201" s="223"/>
      <c r="J201" s="223"/>
      <c r="K201" s="223"/>
      <c r="L201" s="223"/>
      <c r="M201" s="223"/>
      <c r="N201" s="222"/>
      <c r="O201" s="222"/>
      <c r="P201" s="222"/>
      <c r="Q201" s="222"/>
      <c r="R201" s="223"/>
      <c r="S201" s="223"/>
      <c r="T201" s="223"/>
      <c r="U201" s="223"/>
      <c r="V201" s="223"/>
      <c r="W201" s="223"/>
      <c r="X201" s="223"/>
      <c r="Y201" s="223"/>
      <c r="Z201" s="213"/>
      <c r="AA201" s="213"/>
      <c r="AB201" s="213"/>
      <c r="AC201" s="213"/>
      <c r="AD201" s="213"/>
      <c r="AE201" s="213"/>
      <c r="AF201" s="213"/>
      <c r="AG201" s="213" t="s">
        <v>158</v>
      </c>
      <c r="AH201" s="213">
        <v>0</v>
      </c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3">
      <c r="A202" s="220"/>
      <c r="B202" s="221"/>
      <c r="C202" s="250" t="s">
        <v>221</v>
      </c>
      <c r="D202" s="224"/>
      <c r="E202" s="225"/>
      <c r="F202" s="223"/>
      <c r="G202" s="223"/>
      <c r="H202" s="223"/>
      <c r="I202" s="223"/>
      <c r="J202" s="223"/>
      <c r="K202" s="223"/>
      <c r="L202" s="223"/>
      <c r="M202" s="223"/>
      <c r="N202" s="222"/>
      <c r="O202" s="222"/>
      <c r="P202" s="222"/>
      <c r="Q202" s="222"/>
      <c r="R202" s="223"/>
      <c r="S202" s="223"/>
      <c r="T202" s="223"/>
      <c r="U202" s="223"/>
      <c r="V202" s="223"/>
      <c r="W202" s="223"/>
      <c r="X202" s="223"/>
      <c r="Y202" s="223"/>
      <c r="Z202" s="213"/>
      <c r="AA202" s="213"/>
      <c r="AB202" s="213"/>
      <c r="AC202" s="213"/>
      <c r="AD202" s="213"/>
      <c r="AE202" s="213"/>
      <c r="AF202" s="213"/>
      <c r="AG202" s="213" t="s">
        <v>158</v>
      </c>
      <c r="AH202" s="213">
        <v>0</v>
      </c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2">
      <c r="A203" s="220"/>
      <c r="B203" s="221"/>
      <c r="C203" s="248"/>
      <c r="D203" s="243"/>
      <c r="E203" s="243"/>
      <c r="F203" s="243"/>
      <c r="G203" s="243"/>
      <c r="H203" s="223"/>
      <c r="I203" s="223"/>
      <c r="J203" s="223"/>
      <c r="K203" s="223"/>
      <c r="L203" s="223"/>
      <c r="M203" s="223"/>
      <c r="N203" s="222"/>
      <c r="O203" s="222"/>
      <c r="P203" s="222"/>
      <c r="Q203" s="222"/>
      <c r="R203" s="223"/>
      <c r="S203" s="223"/>
      <c r="T203" s="223"/>
      <c r="U203" s="223"/>
      <c r="V203" s="223"/>
      <c r="W203" s="223"/>
      <c r="X203" s="223"/>
      <c r="Y203" s="223"/>
      <c r="Z203" s="213"/>
      <c r="AA203" s="213"/>
      <c r="AB203" s="213"/>
      <c r="AC203" s="213"/>
      <c r="AD203" s="213"/>
      <c r="AE203" s="213"/>
      <c r="AF203" s="213"/>
      <c r="AG203" s="213" t="s">
        <v>137</v>
      </c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ht="22.5" outlineLevel="1">
      <c r="A204" s="234">
        <v>41</v>
      </c>
      <c r="B204" s="235" t="s">
        <v>353</v>
      </c>
      <c r="C204" s="246" t="s">
        <v>354</v>
      </c>
      <c r="D204" s="236" t="s">
        <v>312</v>
      </c>
      <c r="E204" s="237">
        <v>1</v>
      </c>
      <c r="F204" s="238"/>
      <c r="G204" s="239">
        <f>ROUND(E204*F204,2)</f>
        <v>0</v>
      </c>
      <c r="H204" s="238"/>
      <c r="I204" s="239">
        <f>ROUND(E204*H204,2)</f>
        <v>0</v>
      </c>
      <c r="J204" s="238"/>
      <c r="K204" s="239">
        <f>ROUND(E204*J204,2)</f>
        <v>0</v>
      </c>
      <c r="L204" s="239">
        <v>21</v>
      </c>
      <c r="M204" s="239">
        <f>G204*(1+L204/100)</f>
        <v>0</v>
      </c>
      <c r="N204" s="237">
        <v>0.16422999999999999</v>
      </c>
      <c r="O204" s="237">
        <f>ROUND(E204*N204,2)</f>
        <v>0.16</v>
      </c>
      <c r="P204" s="237">
        <v>0</v>
      </c>
      <c r="Q204" s="237">
        <f>ROUND(E204*P204,2)</f>
        <v>0</v>
      </c>
      <c r="R204" s="239" t="s">
        <v>262</v>
      </c>
      <c r="S204" s="239" t="s">
        <v>131</v>
      </c>
      <c r="T204" s="240" t="s">
        <v>131</v>
      </c>
      <c r="U204" s="223">
        <v>0</v>
      </c>
      <c r="V204" s="223">
        <f>ROUND(E204*U204,2)</f>
        <v>0</v>
      </c>
      <c r="W204" s="223"/>
      <c r="X204" s="223" t="s">
        <v>263</v>
      </c>
      <c r="Y204" s="223" t="s">
        <v>133</v>
      </c>
      <c r="Z204" s="213"/>
      <c r="AA204" s="213"/>
      <c r="AB204" s="213"/>
      <c r="AC204" s="213"/>
      <c r="AD204" s="213"/>
      <c r="AE204" s="213"/>
      <c r="AF204" s="213"/>
      <c r="AG204" s="213" t="s">
        <v>264</v>
      </c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ht="22.5" outlineLevel="2">
      <c r="A205" s="220"/>
      <c r="B205" s="221"/>
      <c r="C205" s="256" t="s">
        <v>351</v>
      </c>
      <c r="D205" s="254"/>
      <c r="E205" s="254"/>
      <c r="F205" s="254"/>
      <c r="G205" s="254"/>
      <c r="H205" s="223"/>
      <c r="I205" s="223"/>
      <c r="J205" s="223"/>
      <c r="K205" s="223"/>
      <c r="L205" s="223"/>
      <c r="M205" s="223"/>
      <c r="N205" s="222"/>
      <c r="O205" s="222"/>
      <c r="P205" s="222"/>
      <c r="Q205" s="222"/>
      <c r="R205" s="223"/>
      <c r="S205" s="223"/>
      <c r="T205" s="223"/>
      <c r="U205" s="223"/>
      <c r="V205" s="223"/>
      <c r="W205" s="223"/>
      <c r="X205" s="223"/>
      <c r="Y205" s="223"/>
      <c r="Z205" s="213"/>
      <c r="AA205" s="213"/>
      <c r="AB205" s="213"/>
      <c r="AC205" s="213"/>
      <c r="AD205" s="213"/>
      <c r="AE205" s="213"/>
      <c r="AF205" s="213"/>
      <c r="AG205" s="213" t="s">
        <v>213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41" t="str">
        <f>C205</f>
        <v>montáž odvodňovacích žlabů a vpustí k odvodňovacím žlabům z polymerbetonu, včetně betonového lože popř. obetonování, s dodávkou žlabů a vpustí.</v>
      </c>
      <c r="BB205" s="213"/>
      <c r="BC205" s="213"/>
      <c r="BD205" s="213"/>
      <c r="BE205" s="213"/>
      <c r="BF205" s="213"/>
      <c r="BG205" s="213"/>
      <c r="BH205" s="213"/>
    </row>
    <row r="206" spans="1:60" outlineLevel="2">
      <c r="A206" s="220"/>
      <c r="B206" s="221"/>
      <c r="C206" s="250" t="s">
        <v>355</v>
      </c>
      <c r="D206" s="224"/>
      <c r="E206" s="225">
        <v>1</v>
      </c>
      <c r="F206" s="223"/>
      <c r="G206" s="223"/>
      <c r="H206" s="223"/>
      <c r="I206" s="223"/>
      <c r="J206" s="223"/>
      <c r="K206" s="223"/>
      <c r="L206" s="223"/>
      <c r="M206" s="223"/>
      <c r="N206" s="222"/>
      <c r="O206" s="222"/>
      <c r="P206" s="222"/>
      <c r="Q206" s="222"/>
      <c r="R206" s="223"/>
      <c r="S206" s="223"/>
      <c r="T206" s="223"/>
      <c r="U206" s="223"/>
      <c r="V206" s="223"/>
      <c r="W206" s="223"/>
      <c r="X206" s="223"/>
      <c r="Y206" s="223"/>
      <c r="Z206" s="213"/>
      <c r="AA206" s="213"/>
      <c r="AB206" s="213"/>
      <c r="AC206" s="213"/>
      <c r="AD206" s="213"/>
      <c r="AE206" s="213"/>
      <c r="AF206" s="213"/>
      <c r="AG206" s="213" t="s">
        <v>158</v>
      </c>
      <c r="AH206" s="213">
        <v>0</v>
      </c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3">
      <c r="A207" s="220"/>
      <c r="B207" s="221"/>
      <c r="C207" s="250" t="s">
        <v>221</v>
      </c>
      <c r="D207" s="224"/>
      <c r="E207" s="225"/>
      <c r="F207" s="223"/>
      <c r="G207" s="223"/>
      <c r="H207" s="223"/>
      <c r="I207" s="223"/>
      <c r="J207" s="223"/>
      <c r="K207" s="223"/>
      <c r="L207" s="223"/>
      <c r="M207" s="223"/>
      <c r="N207" s="222"/>
      <c r="O207" s="222"/>
      <c r="P207" s="222"/>
      <c r="Q207" s="222"/>
      <c r="R207" s="223"/>
      <c r="S207" s="223"/>
      <c r="T207" s="223"/>
      <c r="U207" s="223"/>
      <c r="V207" s="223"/>
      <c r="W207" s="223"/>
      <c r="X207" s="223"/>
      <c r="Y207" s="223"/>
      <c r="Z207" s="213"/>
      <c r="AA207" s="213"/>
      <c r="AB207" s="213"/>
      <c r="AC207" s="213"/>
      <c r="AD207" s="213"/>
      <c r="AE207" s="213"/>
      <c r="AF207" s="213"/>
      <c r="AG207" s="213" t="s">
        <v>158</v>
      </c>
      <c r="AH207" s="213">
        <v>0</v>
      </c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2">
      <c r="A208" s="220"/>
      <c r="B208" s="221"/>
      <c r="C208" s="248"/>
      <c r="D208" s="243"/>
      <c r="E208" s="243"/>
      <c r="F208" s="243"/>
      <c r="G208" s="243"/>
      <c r="H208" s="223"/>
      <c r="I208" s="223"/>
      <c r="J208" s="223"/>
      <c r="K208" s="223"/>
      <c r="L208" s="223"/>
      <c r="M208" s="223"/>
      <c r="N208" s="222"/>
      <c r="O208" s="222"/>
      <c r="P208" s="222"/>
      <c r="Q208" s="222"/>
      <c r="R208" s="223"/>
      <c r="S208" s="223"/>
      <c r="T208" s="223"/>
      <c r="U208" s="223"/>
      <c r="V208" s="223"/>
      <c r="W208" s="223"/>
      <c r="X208" s="223"/>
      <c r="Y208" s="223"/>
      <c r="Z208" s="213"/>
      <c r="AA208" s="213"/>
      <c r="AB208" s="213"/>
      <c r="AC208" s="213"/>
      <c r="AD208" s="213"/>
      <c r="AE208" s="213"/>
      <c r="AF208" s="213"/>
      <c r="AG208" s="213" t="s">
        <v>137</v>
      </c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>
      <c r="A209" s="227" t="s">
        <v>126</v>
      </c>
      <c r="B209" s="228" t="s">
        <v>76</v>
      </c>
      <c r="C209" s="245" t="s">
        <v>77</v>
      </c>
      <c r="D209" s="229"/>
      <c r="E209" s="230"/>
      <c r="F209" s="231"/>
      <c r="G209" s="231">
        <f>SUMIF(AG210:AG214,"&lt;&gt;NOR",G210:G214)</f>
        <v>0</v>
      </c>
      <c r="H209" s="231"/>
      <c r="I209" s="231">
        <f>SUM(I210:I214)</f>
        <v>0</v>
      </c>
      <c r="J209" s="231"/>
      <c r="K209" s="231">
        <f>SUM(K210:K214)</f>
        <v>0</v>
      </c>
      <c r="L209" s="231"/>
      <c r="M209" s="231">
        <f>SUM(M210:M214)</f>
        <v>0</v>
      </c>
      <c r="N209" s="230"/>
      <c r="O209" s="230">
        <f>SUM(O210:O214)</f>
        <v>2.33</v>
      </c>
      <c r="P209" s="230"/>
      <c r="Q209" s="230">
        <f>SUM(Q210:Q214)</f>
        <v>0</v>
      </c>
      <c r="R209" s="231"/>
      <c r="S209" s="231"/>
      <c r="T209" s="232"/>
      <c r="U209" s="226"/>
      <c r="V209" s="226">
        <f>SUM(V210:V214)</f>
        <v>0</v>
      </c>
      <c r="W209" s="226"/>
      <c r="X209" s="226"/>
      <c r="Y209" s="226"/>
      <c r="AG209" t="s">
        <v>127</v>
      </c>
    </row>
    <row r="210" spans="1:60" ht="33.75" outlineLevel="1">
      <c r="A210" s="234">
        <v>42</v>
      </c>
      <c r="B210" s="235" t="s">
        <v>356</v>
      </c>
      <c r="C210" s="246" t="s">
        <v>357</v>
      </c>
      <c r="D210" s="236" t="s">
        <v>297</v>
      </c>
      <c r="E210" s="237">
        <v>4.5</v>
      </c>
      <c r="F210" s="238"/>
      <c r="G210" s="239">
        <f>ROUND(E210*F210,2)</f>
        <v>0</v>
      </c>
      <c r="H210" s="238"/>
      <c r="I210" s="239">
        <f>ROUND(E210*H210,2)</f>
        <v>0</v>
      </c>
      <c r="J210" s="238"/>
      <c r="K210" s="239">
        <f>ROUND(E210*J210,2)</f>
        <v>0</v>
      </c>
      <c r="L210" s="239">
        <v>21</v>
      </c>
      <c r="M210" s="239">
        <f>G210*(1+L210/100)</f>
        <v>0</v>
      </c>
      <c r="N210" s="237">
        <v>0.51870000000000005</v>
      </c>
      <c r="O210" s="237">
        <f>ROUND(E210*N210,2)</f>
        <v>2.33</v>
      </c>
      <c r="P210" s="237">
        <v>0</v>
      </c>
      <c r="Q210" s="237">
        <f>ROUND(E210*P210,2)</f>
        <v>0</v>
      </c>
      <c r="R210" s="239" t="s">
        <v>262</v>
      </c>
      <c r="S210" s="239" t="s">
        <v>131</v>
      </c>
      <c r="T210" s="240" t="s">
        <v>131</v>
      </c>
      <c r="U210" s="223">
        <v>0</v>
      </c>
      <c r="V210" s="223">
        <f>ROUND(E210*U210,2)</f>
        <v>0</v>
      </c>
      <c r="W210" s="223"/>
      <c r="X210" s="223" t="s">
        <v>263</v>
      </c>
      <c r="Y210" s="223" t="s">
        <v>133</v>
      </c>
      <c r="Z210" s="213"/>
      <c r="AA210" s="213"/>
      <c r="AB210" s="213"/>
      <c r="AC210" s="213"/>
      <c r="AD210" s="213"/>
      <c r="AE210" s="213"/>
      <c r="AF210" s="213"/>
      <c r="AG210" s="213" t="s">
        <v>264</v>
      </c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2">
      <c r="A211" s="220"/>
      <c r="B211" s="221"/>
      <c r="C211" s="250" t="s">
        <v>358</v>
      </c>
      <c r="D211" s="224"/>
      <c r="E211" s="225">
        <v>4.5</v>
      </c>
      <c r="F211" s="223"/>
      <c r="G211" s="223"/>
      <c r="H211" s="223"/>
      <c r="I211" s="223"/>
      <c r="J211" s="223"/>
      <c r="K211" s="223"/>
      <c r="L211" s="223"/>
      <c r="M211" s="223"/>
      <c r="N211" s="222"/>
      <c r="O211" s="222"/>
      <c r="P211" s="222"/>
      <c r="Q211" s="222"/>
      <c r="R211" s="223"/>
      <c r="S211" s="223"/>
      <c r="T211" s="223"/>
      <c r="U211" s="223"/>
      <c r="V211" s="223"/>
      <c r="W211" s="223"/>
      <c r="X211" s="223"/>
      <c r="Y211" s="223"/>
      <c r="Z211" s="213"/>
      <c r="AA211" s="213"/>
      <c r="AB211" s="213"/>
      <c r="AC211" s="213"/>
      <c r="AD211" s="213"/>
      <c r="AE211" s="213"/>
      <c r="AF211" s="213"/>
      <c r="AG211" s="213" t="s">
        <v>158</v>
      </c>
      <c r="AH211" s="213">
        <v>0</v>
      </c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3">
      <c r="A212" s="220"/>
      <c r="B212" s="221"/>
      <c r="C212" s="250" t="s">
        <v>359</v>
      </c>
      <c r="D212" s="224"/>
      <c r="E212" s="225"/>
      <c r="F212" s="223"/>
      <c r="G212" s="223"/>
      <c r="H212" s="223"/>
      <c r="I212" s="223"/>
      <c r="J212" s="223"/>
      <c r="K212" s="223"/>
      <c r="L212" s="223"/>
      <c r="M212" s="223"/>
      <c r="N212" s="222"/>
      <c r="O212" s="222"/>
      <c r="P212" s="222"/>
      <c r="Q212" s="222"/>
      <c r="R212" s="223"/>
      <c r="S212" s="223"/>
      <c r="T212" s="223"/>
      <c r="U212" s="223"/>
      <c r="V212" s="223"/>
      <c r="W212" s="223"/>
      <c r="X212" s="223"/>
      <c r="Y212" s="223"/>
      <c r="Z212" s="213"/>
      <c r="AA212" s="213"/>
      <c r="AB212" s="213"/>
      <c r="AC212" s="213"/>
      <c r="AD212" s="213"/>
      <c r="AE212" s="213"/>
      <c r="AF212" s="213"/>
      <c r="AG212" s="213" t="s">
        <v>158</v>
      </c>
      <c r="AH212" s="213">
        <v>0</v>
      </c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3">
      <c r="A213" s="220"/>
      <c r="B213" s="221"/>
      <c r="C213" s="250" t="s">
        <v>221</v>
      </c>
      <c r="D213" s="224"/>
      <c r="E213" s="225"/>
      <c r="F213" s="223"/>
      <c r="G213" s="223"/>
      <c r="H213" s="223"/>
      <c r="I213" s="223"/>
      <c r="J213" s="223"/>
      <c r="K213" s="223"/>
      <c r="L213" s="223"/>
      <c r="M213" s="223"/>
      <c r="N213" s="222"/>
      <c r="O213" s="222"/>
      <c r="P213" s="222"/>
      <c r="Q213" s="222"/>
      <c r="R213" s="223"/>
      <c r="S213" s="223"/>
      <c r="T213" s="223"/>
      <c r="U213" s="223"/>
      <c r="V213" s="223"/>
      <c r="W213" s="223"/>
      <c r="X213" s="223"/>
      <c r="Y213" s="223"/>
      <c r="Z213" s="213"/>
      <c r="AA213" s="213"/>
      <c r="AB213" s="213"/>
      <c r="AC213" s="213"/>
      <c r="AD213" s="213"/>
      <c r="AE213" s="213"/>
      <c r="AF213" s="213"/>
      <c r="AG213" s="213" t="s">
        <v>158</v>
      </c>
      <c r="AH213" s="213">
        <v>0</v>
      </c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2">
      <c r="A214" s="220"/>
      <c r="B214" s="221"/>
      <c r="C214" s="248"/>
      <c r="D214" s="243"/>
      <c r="E214" s="243"/>
      <c r="F214" s="243"/>
      <c r="G214" s="243"/>
      <c r="H214" s="223"/>
      <c r="I214" s="223"/>
      <c r="J214" s="223"/>
      <c r="K214" s="223"/>
      <c r="L214" s="223"/>
      <c r="M214" s="223"/>
      <c r="N214" s="222"/>
      <c r="O214" s="222"/>
      <c r="P214" s="222"/>
      <c r="Q214" s="222"/>
      <c r="R214" s="223"/>
      <c r="S214" s="223"/>
      <c r="T214" s="223"/>
      <c r="U214" s="223"/>
      <c r="V214" s="223"/>
      <c r="W214" s="223"/>
      <c r="X214" s="223"/>
      <c r="Y214" s="223"/>
      <c r="Z214" s="213"/>
      <c r="AA214" s="213"/>
      <c r="AB214" s="213"/>
      <c r="AC214" s="213"/>
      <c r="AD214" s="213"/>
      <c r="AE214" s="213"/>
      <c r="AF214" s="213"/>
      <c r="AG214" s="213" t="s">
        <v>137</v>
      </c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>
      <c r="A215" s="227" t="s">
        <v>126</v>
      </c>
      <c r="B215" s="228" t="s">
        <v>78</v>
      </c>
      <c r="C215" s="245" t="s">
        <v>79</v>
      </c>
      <c r="D215" s="229"/>
      <c r="E215" s="230"/>
      <c r="F215" s="231"/>
      <c r="G215" s="231">
        <f>SUMIF(AG216:AG237,"&lt;&gt;NOR",G216:G237)</f>
        <v>0</v>
      </c>
      <c r="H215" s="231"/>
      <c r="I215" s="231">
        <f>SUM(I216:I237)</f>
        <v>0</v>
      </c>
      <c r="J215" s="231"/>
      <c r="K215" s="231">
        <f>SUM(K216:K237)</f>
        <v>0</v>
      </c>
      <c r="L215" s="231"/>
      <c r="M215" s="231">
        <f>SUM(M216:M237)</f>
        <v>0</v>
      </c>
      <c r="N215" s="230"/>
      <c r="O215" s="230">
        <f>SUM(O216:O237)</f>
        <v>2.62</v>
      </c>
      <c r="P215" s="230"/>
      <c r="Q215" s="230">
        <f>SUM(Q216:Q237)</f>
        <v>0</v>
      </c>
      <c r="R215" s="231"/>
      <c r="S215" s="231"/>
      <c r="T215" s="232"/>
      <c r="U215" s="226"/>
      <c r="V215" s="226">
        <f>SUM(V216:V237)</f>
        <v>5.0500000000000007</v>
      </c>
      <c r="W215" s="226"/>
      <c r="X215" s="226"/>
      <c r="Y215" s="226"/>
      <c r="AG215" t="s">
        <v>127</v>
      </c>
    </row>
    <row r="216" spans="1:60" ht="22.5" outlineLevel="1">
      <c r="A216" s="234">
        <v>43</v>
      </c>
      <c r="B216" s="235" t="s">
        <v>360</v>
      </c>
      <c r="C216" s="246" t="s">
        <v>361</v>
      </c>
      <c r="D216" s="236" t="s">
        <v>297</v>
      </c>
      <c r="E216" s="237">
        <v>11</v>
      </c>
      <c r="F216" s="238"/>
      <c r="G216" s="239">
        <f>ROUND(E216*F216,2)</f>
        <v>0</v>
      </c>
      <c r="H216" s="238"/>
      <c r="I216" s="239">
        <f>ROUND(E216*H216,2)</f>
        <v>0</v>
      </c>
      <c r="J216" s="238"/>
      <c r="K216" s="239">
        <f>ROUND(E216*J216,2)</f>
        <v>0</v>
      </c>
      <c r="L216" s="239">
        <v>21</v>
      </c>
      <c r="M216" s="239">
        <f>G216*(1+L216/100)</f>
        <v>0</v>
      </c>
      <c r="N216" s="237">
        <v>0.188</v>
      </c>
      <c r="O216" s="237">
        <f>ROUND(E216*N216,2)</f>
        <v>2.0699999999999998</v>
      </c>
      <c r="P216" s="237">
        <v>0</v>
      </c>
      <c r="Q216" s="237">
        <f>ROUND(E216*P216,2)</f>
        <v>0</v>
      </c>
      <c r="R216" s="239" t="s">
        <v>193</v>
      </c>
      <c r="S216" s="239" t="s">
        <v>131</v>
      </c>
      <c r="T216" s="240" t="s">
        <v>131</v>
      </c>
      <c r="U216" s="223">
        <v>0.27200000000000002</v>
      </c>
      <c r="V216" s="223">
        <f>ROUND(E216*U216,2)</f>
        <v>2.99</v>
      </c>
      <c r="W216" s="223"/>
      <c r="X216" s="223" t="s">
        <v>194</v>
      </c>
      <c r="Y216" s="223" t="s">
        <v>133</v>
      </c>
      <c r="Z216" s="213"/>
      <c r="AA216" s="213"/>
      <c r="AB216" s="213"/>
      <c r="AC216" s="213"/>
      <c r="AD216" s="213"/>
      <c r="AE216" s="213"/>
      <c r="AF216" s="213"/>
      <c r="AG216" s="213" t="s">
        <v>195</v>
      </c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2">
      <c r="A217" s="220"/>
      <c r="B217" s="221"/>
      <c r="C217" s="256" t="s">
        <v>362</v>
      </c>
      <c r="D217" s="254"/>
      <c r="E217" s="254"/>
      <c r="F217" s="254"/>
      <c r="G217" s="254"/>
      <c r="H217" s="223"/>
      <c r="I217" s="223"/>
      <c r="J217" s="223"/>
      <c r="K217" s="223"/>
      <c r="L217" s="223"/>
      <c r="M217" s="223"/>
      <c r="N217" s="222"/>
      <c r="O217" s="222"/>
      <c r="P217" s="222"/>
      <c r="Q217" s="222"/>
      <c r="R217" s="223"/>
      <c r="S217" s="223"/>
      <c r="T217" s="223"/>
      <c r="U217" s="223"/>
      <c r="V217" s="223"/>
      <c r="W217" s="223"/>
      <c r="X217" s="223"/>
      <c r="Y217" s="223"/>
      <c r="Z217" s="213"/>
      <c r="AA217" s="213"/>
      <c r="AB217" s="213"/>
      <c r="AC217" s="213"/>
      <c r="AD217" s="213"/>
      <c r="AE217" s="213"/>
      <c r="AF217" s="213"/>
      <c r="AG217" s="213" t="s">
        <v>213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2">
      <c r="A218" s="220"/>
      <c r="B218" s="221"/>
      <c r="C218" s="250" t="s">
        <v>363</v>
      </c>
      <c r="D218" s="224"/>
      <c r="E218" s="225">
        <v>11</v>
      </c>
      <c r="F218" s="223"/>
      <c r="G218" s="223"/>
      <c r="H218" s="223"/>
      <c r="I218" s="223"/>
      <c r="J218" s="223"/>
      <c r="K218" s="223"/>
      <c r="L218" s="223"/>
      <c r="M218" s="223"/>
      <c r="N218" s="222"/>
      <c r="O218" s="222"/>
      <c r="P218" s="222"/>
      <c r="Q218" s="222"/>
      <c r="R218" s="223"/>
      <c r="S218" s="223"/>
      <c r="T218" s="223"/>
      <c r="U218" s="223"/>
      <c r="V218" s="223"/>
      <c r="W218" s="223"/>
      <c r="X218" s="223"/>
      <c r="Y218" s="223"/>
      <c r="Z218" s="213"/>
      <c r="AA218" s="213"/>
      <c r="AB218" s="213"/>
      <c r="AC218" s="213"/>
      <c r="AD218" s="213"/>
      <c r="AE218" s="213"/>
      <c r="AF218" s="213"/>
      <c r="AG218" s="213" t="s">
        <v>158</v>
      </c>
      <c r="AH218" s="213">
        <v>0</v>
      </c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3">
      <c r="A219" s="220"/>
      <c r="B219" s="221"/>
      <c r="C219" s="250" t="s">
        <v>221</v>
      </c>
      <c r="D219" s="224"/>
      <c r="E219" s="225"/>
      <c r="F219" s="223"/>
      <c r="G219" s="223"/>
      <c r="H219" s="223"/>
      <c r="I219" s="223"/>
      <c r="J219" s="223"/>
      <c r="K219" s="223"/>
      <c r="L219" s="223"/>
      <c r="M219" s="223"/>
      <c r="N219" s="222"/>
      <c r="O219" s="222"/>
      <c r="P219" s="222"/>
      <c r="Q219" s="222"/>
      <c r="R219" s="223"/>
      <c r="S219" s="223"/>
      <c r="T219" s="223"/>
      <c r="U219" s="223"/>
      <c r="V219" s="223"/>
      <c r="W219" s="223"/>
      <c r="X219" s="223"/>
      <c r="Y219" s="223"/>
      <c r="Z219" s="213"/>
      <c r="AA219" s="213"/>
      <c r="AB219" s="213"/>
      <c r="AC219" s="213"/>
      <c r="AD219" s="213"/>
      <c r="AE219" s="213"/>
      <c r="AF219" s="213"/>
      <c r="AG219" s="213" t="s">
        <v>158</v>
      </c>
      <c r="AH219" s="213">
        <v>0</v>
      </c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2">
      <c r="A220" s="220"/>
      <c r="B220" s="221"/>
      <c r="C220" s="248"/>
      <c r="D220" s="243"/>
      <c r="E220" s="243"/>
      <c r="F220" s="243"/>
      <c r="G220" s="243"/>
      <c r="H220" s="223"/>
      <c r="I220" s="223"/>
      <c r="J220" s="223"/>
      <c r="K220" s="223"/>
      <c r="L220" s="223"/>
      <c r="M220" s="223"/>
      <c r="N220" s="222"/>
      <c r="O220" s="222"/>
      <c r="P220" s="222"/>
      <c r="Q220" s="222"/>
      <c r="R220" s="223"/>
      <c r="S220" s="223"/>
      <c r="T220" s="223"/>
      <c r="U220" s="223"/>
      <c r="V220" s="223"/>
      <c r="W220" s="223"/>
      <c r="X220" s="223"/>
      <c r="Y220" s="223"/>
      <c r="Z220" s="213"/>
      <c r="AA220" s="213"/>
      <c r="AB220" s="213"/>
      <c r="AC220" s="213"/>
      <c r="AD220" s="213"/>
      <c r="AE220" s="213"/>
      <c r="AF220" s="213"/>
      <c r="AG220" s="213" t="s">
        <v>137</v>
      </c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ht="22.5" outlineLevel="1">
      <c r="A221" s="234">
        <v>44</v>
      </c>
      <c r="B221" s="235" t="s">
        <v>364</v>
      </c>
      <c r="C221" s="246" t="s">
        <v>365</v>
      </c>
      <c r="D221" s="236" t="s">
        <v>297</v>
      </c>
      <c r="E221" s="237">
        <v>24</v>
      </c>
      <c r="F221" s="238"/>
      <c r="G221" s="239">
        <f>ROUND(E221*F221,2)</f>
        <v>0</v>
      </c>
      <c r="H221" s="238"/>
      <c r="I221" s="239">
        <f>ROUND(E221*H221,2)</f>
        <v>0</v>
      </c>
      <c r="J221" s="238"/>
      <c r="K221" s="239">
        <f>ROUND(E221*J221,2)</f>
        <v>0</v>
      </c>
      <c r="L221" s="239">
        <v>21</v>
      </c>
      <c r="M221" s="239">
        <f>G221*(1+L221/100)</f>
        <v>0</v>
      </c>
      <c r="N221" s="237">
        <v>2.0000000000000002E-5</v>
      </c>
      <c r="O221" s="237">
        <f>ROUND(E221*N221,2)</f>
        <v>0</v>
      </c>
      <c r="P221" s="237">
        <v>0</v>
      </c>
      <c r="Q221" s="237">
        <f>ROUND(E221*P221,2)</f>
        <v>0</v>
      </c>
      <c r="R221" s="239" t="s">
        <v>193</v>
      </c>
      <c r="S221" s="239" t="s">
        <v>131</v>
      </c>
      <c r="T221" s="240" t="s">
        <v>131</v>
      </c>
      <c r="U221" s="223">
        <v>3.1E-2</v>
      </c>
      <c r="V221" s="223">
        <f>ROUND(E221*U221,2)</f>
        <v>0.74</v>
      </c>
      <c r="W221" s="223"/>
      <c r="X221" s="223" t="s">
        <v>194</v>
      </c>
      <c r="Y221" s="223" t="s">
        <v>133</v>
      </c>
      <c r="Z221" s="213"/>
      <c r="AA221" s="213"/>
      <c r="AB221" s="213"/>
      <c r="AC221" s="213"/>
      <c r="AD221" s="213"/>
      <c r="AE221" s="213"/>
      <c r="AF221" s="213"/>
      <c r="AG221" s="213" t="s">
        <v>195</v>
      </c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2">
      <c r="A222" s="220"/>
      <c r="B222" s="221"/>
      <c r="C222" s="256" t="s">
        <v>366</v>
      </c>
      <c r="D222" s="254"/>
      <c r="E222" s="254"/>
      <c r="F222" s="254"/>
      <c r="G222" s="254"/>
      <c r="H222" s="223"/>
      <c r="I222" s="223"/>
      <c r="J222" s="223"/>
      <c r="K222" s="223"/>
      <c r="L222" s="223"/>
      <c r="M222" s="223"/>
      <c r="N222" s="222"/>
      <c r="O222" s="222"/>
      <c r="P222" s="222"/>
      <c r="Q222" s="222"/>
      <c r="R222" s="223"/>
      <c r="S222" s="223"/>
      <c r="T222" s="223"/>
      <c r="U222" s="223"/>
      <c r="V222" s="223"/>
      <c r="W222" s="223"/>
      <c r="X222" s="223"/>
      <c r="Y222" s="223"/>
      <c r="Z222" s="213"/>
      <c r="AA222" s="213"/>
      <c r="AB222" s="213"/>
      <c r="AC222" s="213"/>
      <c r="AD222" s="213"/>
      <c r="AE222" s="213"/>
      <c r="AF222" s="213"/>
      <c r="AG222" s="213" t="s">
        <v>213</v>
      </c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ht="22.5" outlineLevel="2">
      <c r="A223" s="220"/>
      <c r="B223" s="221"/>
      <c r="C223" s="250" t="s">
        <v>367</v>
      </c>
      <c r="D223" s="224"/>
      <c r="E223" s="225">
        <v>24</v>
      </c>
      <c r="F223" s="223"/>
      <c r="G223" s="223"/>
      <c r="H223" s="223"/>
      <c r="I223" s="223"/>
      <c r="J223" s="223"/>
      <c r="K223" s="223"/>
      <c r="L223" s="223"/>
      <c r="M223" s="223"/>
      <c r="N223" s="222"/>
      <c r="O223" s="222"/>
      <c r="P223" s="222"/>
      <c r="Q223" s="222"/>
      <c r="R223" s="223"/>
      <c r="S223" s="223"/>
      <c r="T223" s="223"/>
      <c r="U223" s="223"/>
      <c r="V223" s="223"/>
      <c r="W223" s="223"/>
      <c r="X223" s="223"/>
      <c r="Y223" s="223"/>
      <c r="Z223" s="213"/>
      <c r="AA223" s="213"/>
      <c r="AB223" s="213"/>
      <c r="AC223" s="213"/>
      <c r="AD223" s="213"/>
      <c r="AE223" s="213"/>
      <c r="AF223" s="213"/>
      <c r="AG223" s="213" t="s">
        <v>158</v>
      </c>
      <c r="AH223" s="213">
        <v>0</v>
      </c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3">
      <c r="A224" s="220"/>
      <c r="B224" s="221"/>
      <c r="C224" s="250" t="s">
        <v>300</v>
      </c>
      <c r="D224" s="224"/>
      <c r="E224" s="225"/>
      <c r="F224" s="223"/>
      <c r="G224" s="223"/>
      <c r="H224" s="223"/>
      <c r="I224" s="223"/>
      <c r="J224" s="223"/>
      <c r="K224" s="223"/>
      <c r="L224" s="223"/>
      <c r="M224" s="223"/>
      <c r="N224" s="222"/>
      <c r="O224" s="222"/>
      <c r="P224" s="222"/>
      <c r="Q224" s="222"/>
      <c r="R224" s="223"/>
      <c r="S224" s="223"/>
      <c r="T224" s="223"/>
      <c r="U224" s="223"/>
      <c r="V224" s="223"/>
      <c r="W224" s="223"/>
      <c r="X224" s="223"/>
      <c r="Y224" s="223"/>
      <c r="Z224" s="213"/>
      <c r="AA224" s="213"/>
      <c r="AB224" s="213"/>
      <c r="AC224" s="213"/>
      <c r="AD224" s="213"/>
      <c r="AE224" s="213"/>
      <c r="AF224" s="213"/>
      <c r="AG224" s="213" t="s">
        <v>158</v>
      </c>
      <c r="AH224" s="213">
        <v>0</v>
      </c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2">
      <c r="A225" s="220"/>
      <c r="B225" s="221"/>
      <c r="C225" s="248"/>
      <c r="D225" s="243"/>
      <c r="E225" s="243"/>
      <c r="F225" s="243"/>
      <c r="G225" s="243"/>
      <c r="H225" s="223"/>
      <c r="I225" s="223"/>
      <c r="J225" s="223"/>
      <c r="K225" s="223"/>
      <c r="L225" s="223"/>
      <c r="M225" s="223"/>
      <c r="N225" s="222"/>
      <c r="O225" s="222"/>
      <c r="P225" s="222"/>
      <c r="Q225" s="222"/>
      <c r="R225" s="223"/>
      <c r="S225" s="223"/>
      <c r="T225" s="223"/>
      <c r="U225" s="223"/>
      <c r="V225" s="223"/>
      <c r="W225" s="223"/>
      <c r="X225" s="223"/>
      <c r="Y225" s="223"/>
      <c r="Z225" s="213"/>
      <c r="AA225" s="213"/>
      <c r="AB225" s="213"/>
      <c r="AC225" s="213"/>
      <c r="AD225" s="213"/>
      <c r="AE225" s="213"/>
      <c r="AF225" s="213"/>
      <c r="AG225" s="213" t="s">
        <v>137</v>
      </c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1">
      <c r="A226" s="234">
        <v>45</v>
      </c>
      <c r="B226" s="235" t="s">
        <v>368</v>
      </c>
      <c r="C226" s="246" t="s">
        <v>369</v>
      </c>
      <c r="D226" s="236" t="s">
        <v>297</v>
      </c>
      <c r="E226" s="237">
        <v>24</v>
      </c>
      <c r="F226" s="238"/>
      <c r="G226" s="239">
        <f>ROUND(E226*F226,2)</f>
        <v>0</v>
      </c>
      <c r="H226" s="238"/>
      <c r="I226" s="239">
        <f>ROUND(E226*H226,2)</f>
        <v>0</v>
      </c>
      <c r="J226" s="238"/>
      <c r="K226" s="239">
        <f>ROUND(E226*J226,2)</f>
        <v>0</v>
      </c>
      <c r="L226" s="239">
        <v>21</v>
      </c>
      <c r="M226" s="239">
        <f>G226*(1+L226/100)</f>
        <v>0</v>
      </c>
      <c r="N226" s="237">
        <v>0</v>
      </c>
      <c r="O226" s="237">
        <f>ROUND(E226*N226,2)</f>
        <v>0</v>
      </c>
      <c r="P226" s="237">
        <v>0</v>
      </c>
      <c r="Q226" s="237">
        <f>ROUND(E226*P226,2)</f>
        <v>0</v>
      </c>
      <c r="R226" s="239" t="s">
        <v>193</v>
      </c>
      <c r="S226" s="239" t="s">
        <v>131</v>
      </c>
      <c r="T226" s="240" t="s">
        <v>131</v>
      </c>
      <c r="U226" s="223">
        <v>5.5E-2</v>
      </c>
      <c r="V226" s="223">
        <f>ROUND(E226*U226,2)</f>
        <v>1.32</v>
      </c>
      <c r="W226" s="223"/>
      <c r="X226" s="223" t="s">
        <v>194</v>
      </c>
      <c r="Y226" s="223" t="s">
        <v>133</v>
      </c>
      <c r="Z226" s="213"/>
      <c r="AA226" s="213"/>
      <c r="AB226" s="213"/>
      <c r="AC226" s="213"/>
      <c r="AD226" s="213"/>
      <c r="AE226" s="213"/>
      <c r="AF226" s="213"/>
      <c r="AG226" s="213" t="s">
        <v>195</v>
      </c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2">
      <c r="A227" s="220"/>
      <c r="B227" s="221"/>
      <c r="C227" s="256" t="s">
        <v>370</v>
      </c>
      <c r="D227" s="254"/>
      <c r="E227" s="254"/>
      <c r="F227" s="254"/>
      <c r="G227" s="254"/>
      <c r="H227" s="223"/>
      <c r="I227" s="223"/>
      <c r="J227" s="223"/>
      <c r="K227" s="223"/>
      <c r="L227" s="223"/>
      <c r="M227" s="223"/>
      <c r="N227" s="222"/>
      <c r="O227" s="222"/>
      <c r="P227" s="222"/>
      <c r="Q227" s="222"/>
      <c r="R227" s="223"/>
      <c r="S227" s="223"/>
      <c r="T227" s="223"/>
      <c r="U227" s="223"/>
      <c r="V227" s="223"/>
      <c r="W227" s="223"/>
      <c r="X227" s="223"/>
      <c r="Y227" s="223"/>
      <c r="Z227" s="213"/>
      <c r="AA227" s="213"/>
      <c r="AB227" s="213"/>
      <c r="AC227" s="213"/>
      <c r="AD227" s="213"/>
      <c r="AE227" s="213"/>
      <c r="AF227" s="213"/>
      <c r="AG227" s="213" t="s">
        <v>213</v>
      </c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2">
      <c r="A228" s="220"/>
      <c r="B228" s="221"/>
      <c r="C228" s="250" t="s">
        <v>371</v>
      </c>
      <c r="D228" s="224"/>
      <c r="E228" s="225">
        <v>24</v>
      </c>
      <c r="F228" s="223"/>
      <c r="G228" s="223"/>
      <c r="H228" s="223"/>
      <c r="I228" s="223"/>
      <c r="J228" s="223"/>
      <c r="K228" s="223"/>
      <c r="L228" s="223"/>
      <c r="M228" s="223"/>
      <c r="N228" s="222"/>
      <c r="O228" s="222"/>
      <c r="P228" s="222"/>
      <c r="Q228" s="222"/>
      <c r="R228" s="223"/>
      <c r="S228" s="223"/>
      <c r="T228" s="223"/>
      <c r="U228" s="223"/>
      <c r="V228" s="223"/>
      <c r="W228" s="223"/>
      <c r="X228" s="223"/>
      <c r="Y228" s="223"/>
      <c r="Z228" s="213"/>
      <c r="AA228" s="213"/>
      <c r="AB228" s="213"/>
      <c r="AC228" s="213"/>
      <c r="AD228" s="213"/>
      <c r="AE228" s="213"/>
      <c r="AF228" s="213"/>
      <c r="AG228" s="213" t="s">
        <v>158</v>
      </c>
      <c r="AH228" s="213">
        <v>0</v>
      </c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3">
      <c r="A229" s="220"/>
      <c r="B229" s="221"/>
      <c r="C229" s="250" t="s">
        <v>221</v>
      </c>
      <c r="D229" s="224"/>
      <c r="E229" s="225"/>
      <c r="F229" s="223"/>
      <c r="G229" s="223"/>
      <c r="H229" s="223"/>
      <c r="I229" s="223"/>
      <c r="J229" s="223"/>
      <c r="K229" s="223"/>
      <c r="L229" s="223"/>
      <c r="M229" s="223"/>
      <c r="N229" s="222"/>
      <c r="O229" s="222"/>
      <c r="P229" s="222"/>
      <c r="Q229" s="222"/>
      <c r="R229" s="223"/>
      <c r="S229" s="223"/>
      <c r="T229" s="223"/>
      <c r="U229" s="223"/>
      <c r="V229" s="223"/>
      <c r="W229" s="223"/>
      <c r="X229" s="223"/>
      <c r="Y229" s="223"/>
      <c r="Z229" s="213"/>
      <c r="AA229" s="213"/>
      <c r="AB229" s="213"/>
      <c r="AC229" s="213"/>
      <c r="AD229" s="213"/>
      <c r="AE229" s="213"/>
      <c r="AF229" s="213"/>
      <c r="AG229" s="213" t="s">
        <v>158</v>
      </c>
      <c r="AH229" s="213">
        <v>0</v>
      </c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outlineLevel="2">
      <c r="A230" s="220"/>
      <c r="B230" s="221"/>
      <c r="C230" s="248"/>
      <c r="D230" s="243"/>
      <c r="E230" s="243"/>
      <c r="F230" s="243"/>
      <c r="G230" s="243"/>
      <c r="H230" s="223"/>
      <c r="I230" s="223"/>
      <c r="J230" s="223"/>
      <c r="K230" s="223"/>
      <c r="L230" s="223"/>
      <c r="M230" s="223"/>
      <c r="N230" s="222"/>
      <c r="O230" s="222"/>
      <c r="P230" s="222"/>
      <c r="Q230" s="222"/>
      <c r="R230" s="223"/>
      <c r="S230" s="223"/>
      <c r="T230" s="223"/>
      <c r="U230" s="223"/>
      <c r="V230" s="223"/>
      <c r="W230" s="223"/>
      <c r="X230" s="223"/>
      <c r="Y230" s="223"/>
      <c r="Z230" s="213"/>
      <c r="AA230" s="213"/>
      <c r="AB230" s="213"/>
      <c r="AC230" s="213"/>
      <c r="AD230" s="213"/>
      <c r="AE230" s="213"/>
      <c r="AF230" s="213"/>
      <c r="AG230" s="213" t="s">
        <v>137</v>
      </c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ht="33.75" outlineLevel="1">
      <c r="A231" s="234">
        <v>46</v>
      </c>
      <c r="B231" s="235" t="s">
        <v>372</v>
      </c>
      <c r="C231" s="246" t="s">
        <v>373</v>
      </c>
      <c r="D231" s="236" t="s">
        <v>374</v>
      </c>
      <c r="E231" s="237">
        <v>0.06</v>
      </c>
      <c r="F231" s="238"/>
      <c r="G231" s="239">
        <f>ROUND(E231*F231,2)</f>
        <v>0</v>
      </c>
      <c r="H231" s="238"/>
      <c r="I231" s="239">
        <f>ROUND(E231*H231,2)</f>
        <v>0</v>
      </c>
      <c r="J231" s="238"/>
      <c r="K231" s="239">
        <f>ROUND(E231*J231,2)</f>
        <v>0</v>
      </c>
      <c r="L231" s="239">
        <v>21</v>
      </c>
      <c r="M231" s="239">
        <f>G231*(1+L231/100)</f>
        <v>0</v>
      </c>
      <c r="N231" s="237">
        <v>1</v>
      </c>
      <c r="O231" s="237">
        <f>ROUND(E231*N231,2)</f>
        <v>0.06</v>
      </c>
      <c r="P231" s="237">
        <v>0</v>
      </c>
      <c r="Q231" s="237">
        <f>ROUND(E231*P231,2)</f>
        <v>0</v>
      </c>
      <c r="R231" s="239" t="s">
        <v>313</v>
      </c>
      <c r="S231" s="239" t="s">
        <v>131</v>
      </c>
      <c r="T231" s="240" t="s">
        <v>131</v>
      </c>
      <c r="U231" s="223">
        <v>0</v>
      </c>
      <c r="V231" s="223">
        <f>ROUND(E231*U231,2)</f>
        <v>0</v>
      </c>
      <c r="W231" s="223"/>
      <c r="X231" s="223" t="s">
        <v>314</v>
      </c>
      <c r="Y231" s="223" t="s">
        <v>133</v>
      </c>
      <c r="Z231" s="213"/>
      <c r="AA231" s="213"/>
      <c r="AB231" s="213"/>
      <c r="AC231" s="213"/>
      <c r="AD231" s="213"/>
      <c r="AE231" s="213"/>
      <c r="AF231" s="213"/>
      <c r="AG231" s="213" t="s">
        <v>315</v>
      </c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2">
      <c r="A232" s="220"/>
      <c r="B232" s="221"/>
      <c r="C232" s="250" t="s">
        <v>375</v>
      </c>
      <c r="D232" s="224"/>
      <c r="E232" s="225">
        <v>0.06</v>
      </c>
      <c r="F232" s="223"/>
      <c r="G232" s="223"/>
      <c r="H232" s="223"/>
      <c r="I232" s="223"/>
      <c r="J232" s="223"/>
      <c r="K232" s="223"/>
      <c r="L232" s="223"/>
      <c r="M232" s="223"/>
      <c r="N232" s="222"/>
      <c r="O232" s="222"/>
      <c r="P232" s="222"/>
      <c r="Q232" s="222"/>
      <c r="R232" s="223"/>
      <c r="S232" s="223"/>
      <c r="T232" s="223"/>
      <c r="U232" s="223"/>
      <c r="V232" s="223"/>
      <c r="W232" s="223"/>
      <c r="X232" s="223"/>
      <c r="Y232" s="223"/>
      <c r="Z232" s="213"/>
      <c r="AA232" s="213"/>
      <c r="AB232" s="213"/>
      <c r="AC232" s="213"/>
      <c r="AD232" s="213"/>
      <c r="AE232" s="213"/>
      <c r="AF232" s="213"/>
      <c r="AG232" s="213" t="s">
        <v>158</v>
      </c>
      <c r="AH232" s="213">
        <v>5</v>
      </c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2">
      <c r="A233" s="220"/>
      <c r="B233" s="221"/>
      <c r="C233" s="248"/>
      <c r="D233" s="243"/>
      <c r="E233" s="243"/>
      <c r="F233" s="243"/>
      <c r="G233" s="243"/>
      <c r="H233" s="223"/>
      <c r="I233" s="223"/>
      <c r="J233" s="223"/>
      <c r="K233" s="223"/>
      <c r="L233" s="223"/>
      <c r="M233" s="223"/>
      <c r="N233" s="222"/>
      <c r="O233" s="222"/>
      <c r="P233" s="222"/>
      <c r="Q233" s="222"/>
      <c r="R233" s="223"/>
      <c r="S233" s="223"/>
      <c r="T233" s="223"/>
      <c r="U233" s="223"/>
      <c r="V233" s="223"/>
      <c r="W233" s="223"/>
      <c r="X233" s="223"/>
      <c r="Y233" s="223"/>
      <c r="Z233" s="213"/>
      <c r="AA233" s="213"/>
      <c r="AB233" s="213"/>
      <c r="AC233" s="213"/>
      <c r="AD233" s="213"/>
      <c r="AE233" s="213"/>
      <c r="AF233" s="213"/>
      <c r="AG233" s="213" t="s">
        <v>137</v>
      </c>
      <c r="AH233" s="213"/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ht="22.5" outlineLevel="1">
      <c r="A234" s="234">
        <v>47</v>
      </c>
      <c r="B234" s="235" t="s">
        <v>376</v>
      </c>
      <c r="C234" s="246" t="s">
        <v>377</v>
      </c>
      <c r="D234" s="236" t="s">
        <v>312</v>
      </c>
      <c r="E234" s="237">
        <v>11.55</v>
      </c>
      <c r="F234" s="238"/>
      <c r="G234" s="239">
        <f>ROUND(E234*F234,2)</f>
        <v>0</v>
      </c>
      <c r="H234" s="238"/>
      <c r="I234" s="239">
        <f>ROUND(E234*H234,2)</f>
        <v>0</v>
      </c>
      <c r="J234" s="238"/>
      <c r="K234" s="239">
        <f>ROUND(E234*J234,2)</f>
        <v>0</v>
      </c>
      <c r="L234" s="239">
        <v>21</v>
      </c>
      <c r="M234" s="239">
        <f>G234*(1+L234/100)</f>
        <v>0</v>
      </c>
      <c r="N234" s="237">
        <v>4.2099999999999999E-2</v>
      </c>
      <c r="O234" s="237">
        <f>ROUND(E234*N234,2)</f>
        <v>0.49</v>
      </c>
      <c r="P234" s="237">
        <v>0</v>
      </c>
      <c r="Q234" s="237">
        <f>ROUND(E234*P234,2)</f>
        <v>0</v>
      </c>
      <c r="R234" s="239" t="s">
        <v>313</v>
      </c>
      <c r="S234" s="239" t="s">
        <v>131</v>
      </c>
      <c r="T234" s="240" t="s">
        <v>131</v>
      </c>
      <c r="U234" s="223">
        <v>0</v>
      </c>
      <c r="V234" s="223">
        <f>ROUND(E234*U234,2)</f>
        <v>0</v>
      </c>
      <c r="W234" s="223"/>
      <c r="X234" s="223" t="s">
        <v>314</v>
      </c>
      <c r="Y234" s="223" t="s">
        <v>133</v>
      </c>
      <c r="Z234" s="213"/>
      <c r="AA234" s="213"/>
      <c r="AB234" s="213"/>
      <c r="AC234" s="213"/>
      <c r="AD234" s="213"/>
      <c r="AE234" s="213"/>
      <c r="AF234" s="213"/>
      <c r="AG234" s="213" t="s">
        <v>315</v>
      </c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2">
      <c r="A235" s="220"/>
      <c r="B235" s="221"/>
      <c r="C235" s="250" t="s">
        <v>378</v>
      </c>
      <c r="D235" s="224"/>
      <c r="E235" s="225">
        <v>11.55</v>
      </c>
      <c r="F235" s="223"/>
      <c r="G235" s="223"/>
      <c r="H235" s="223"/>
      <c r="I235" s="223"/>
      <c r="J235" s="223"/>
      <c r="K235" s="223"/>
      <c r="L235" s="223"/>
      <c r="M235" s="223"/>
      <c r="N235" s="222"/>
      <c r="O235" s="222"/>
      <c r="P235" s="222"/>
      <c r="Q235" s="222"/>
      <c r="R235" s="223"/>
      <c r="S235" s="223"/>
      <c r="T235" s="223"/>
      <c r="U235" s="223"/>
      <c r="V235" s="223"/>
      <c r="W235" s="223"/>
      <c r="X235" s="223"/>
      <c r="Y235" s="223"/>
      <c r="Z235" s="213"/>
      <c r="AA235" s="213"/>
      <c r="AB235" s="213"/>
      <c r="AC235" s="213"/>
      <c r="AD235" s="213"/>
      <c r="AE235" s="213"/>
      <c r="AF235" s="213"/>
      <c r="AG235" s="213" t="s">
        <v>158</v>
      </c>
      <c r="AH235" s="213">
        <v>0</v>
      </c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3">
      <c r="A236" s="220"/>
      <c r="B236" s="221"/>
      <c r="C236" s="250" t="s">
        <v>221</v>
      </c>
      <c r="D236" s="224"/>
      <c r="E236" s="225"/>
      <c r="F236" s="223"/>
      <c r="G236" s="223"/>
      <c r="H236" s="223"/>
      <c r="I236" s="223"/>
      <c r="J236" s="223"/>
      <c r="K236" s="223"/>
      <c r="L236" s="223"/>
      <c r="M236" s="223"/>
      <c r="N236" s="222"/>
      <c r="O236" s="222"/>
      <c r="P236" s="222"/>
      <c r="Q236" s="222"/>
      <c r="R236" s="223"/>
      <c r="S236" s="223"/>
      <c r="T236" s="223"/>
      <c r="U236" s="223"/>
      <c r="V236" s="223"/>
      <c r="W236" s="223"/>
      <c r="X236" s="223"/>
      <c r="Y236" s="223"/>
      <c r="Z236" s="213"/>
      <c r="AA236" s="213"/>
      <c r="AB236" s="213"/>
      <c r="AC236" s="213"/>
      <c r="AD236" s="213"/>
      <c r="AE236" s="213"/>
      <c r="AF236" s="213"/>
      <c r="AG236" s="213" t="s">
        <v>158</v>
      </c>
      <c r="AH236" s="213">
        <v>0</v>
      </c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2">
      <c r="A237" s="220"/>
      <c r="B237" s="221"/>
      <c r="C237" s="248"/>
      <c r="D237" s="243"/>
      <c r="E237" s="243"/>
      <c r="F237" s="243"/>
      <c r="G237" s="243"/>
      <c r="H237" s="223"/>
      <c r="I237" s="223"/>
      <c r="J237" s="223"/>
      <c r="K237" s="223"/>
      <c r="L237" s="223"/>
      <c r="M237" s="223"/>
      <c r="N237" s="222"/>
      <c r="O237" s="222"/>
      <c r="P237" s="222"/>
      <c r="Q237" s="222"/>
      <c r="R237" s="223"/>
      <c r="S237" s="223"/>
      <c r="T237" s="223"/>
      <c r="U237" s="223"/>
      <c r="V237" s="223"/>
      <c r="W237" s="223"/>
      <c r="X237" s="223"/>
      <c r="Y237" s="223"/>
      <c r="Z237" s="213"/>
      <c r="AA237" s="213"/>
      <c r="AB237" s="213"/>
      <c r="AC237" s="213"/>
      <c r="AD237" s="213"/>
      <c r="AE237" s="213"/>
      <c r="AF237" s="213"/>
      <c r="AG237" s="213" t="s">
        <v>137</v>
      </c>
      <c r="AH237" s="213"/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>
      <c r="A238" s="227" t="s">
        <v>126</v>
      </c>
      <c r="B238" s="228" t="s">
        <v>86</v>
      </c>
      <c r="C238" s="245" t="s">
        <v>87</v>
      </c>
      <c r="D238" s="229"/>
      <c r="E238" s="230"/>
      <c r="F238" s="231"/>
      <c r="G238" s="231">
        <f>SUMIF(AG239:AG243,"&lt;&gt;NOR",G239:G243)</f>
        <v>0</v>
      </c>
      <c r="H238" s="231"/>
      <c r="I238" s="231">
        <f>SUM(I239:I243)</f>
        <v>0</v>
      </c>
      <c r="J238" s="231"/>
      <c r="K238" s="231">
        <f>SUM(K239:K243)</f>
        <v>0</v>
      </c>
      <c r="L238" s="231"/>
      <c r="M238" s="231">
        <f>SUM(M239:M243)</f>
        <v>0</v>
      </c>
      <c r="N238" s="230"/>
      <c r="O238" s="230">
        <f>SUM(O239:O243)</f>
        <v>0</v>
      </c>
      <c r="P238" s="230"/>
      <c r="Q238" s="230">
        <f>SUM(Q239:Q243)</f>
        <v>12</v>
      </c>
      <c r="R238" s="231"/>
      <c r="S238" s="231"/>
      <c r="T238" s="232"/>
      <c r="U238" s="226"/>
      <c r="V238" s="226">
        <f>SUM(V239:V243)</f>
        <v>66.510000000000005</v>
      </c>
      <c r="W238" s="226"/>
      <c r="X238" s="226"/>
      <c r="Y238" s="226"/>
      <c r="AG238" t="s">
        <v>127</v>
      </c>
    </row>
    <row r="239" spans="1:60" outlineLevel="1">
      <c r="A239" s="234">
        <v>48</v>
      </c>
      <c r="B239" s="235" t="s">
        <v>379</v>
      </c>
      <c r="C239" s="246" t="s">
        <v>380</v>
      </c>
      <c r="D239" s="236" t="s">
        <v>217</v>
      </c>
      <c r="E239" s="237">
        <v>5</v>
      </c>
      <c r="F239" s="238"/>
      <c r="G239" s="239">
        <f>ROUND(E239*F239,2)</f>
        <v>0</v>
      </c>
      <c r="H239" s="238"/>
      <c r="I239" s="239">
        <f>ROUND(E239*H239,2)</f>
        <v>0</v>
      </c>
      <c r="J239" s="238"/>
      <c r="K239" s="239">
        <f>ROUND(E239*J239,2)</f>
        <v>0</v>
      </c>
      <c r="L239" s="239">
        <v>21</v>
      </c>
      <c r="M239" s="239">
        <f>G239*(1+L239/100)</f>
        <v>0</v>
      </c>
      <c r="N239" s="237">
        <v>0</v>
      </c>
      <c r="O239" s="237">
        <f>ROUND(E239*N239,2)</f>
        <v>0</v>
      </c>
      <c r="P239" s="237">
        <v>2.4</v>
      </c>
      <c r="Q239" s="237">
        <f>ROUND(E239*P239,2)</f>
        <v>12</v>
      </c>
      <c r="R239" s="239" t="s">
        <v>381</v>
      </c>
      <c r="S239" s="239" t="s">
        <v>131</v>
      </c>
      <c r="T239" s="240" t="s">
        <v>131</v>
      </c>
      <c r="U239" s="223">
        <v>13.301</v>
      </c>
      <c r="V239" s="223">
        <f>ROUND(E239*U239,2)</f>
        <v>66.510000000000005</v>
      </c>
      <c r="W239" s="223"/>
      <c r="X239" s="223" t="s">
        <v>194</v>
      </c>
      <c r="Y239" s="223" t="s">
        <v>133</v>
      </c>
      <c r="Z239" s="213"/>
      <c r="AA239" s="213"/>
      <c r="AB239" s="213"/>
      <c r="AC239" s="213"/>
      <c r="AD239" s="213"/>
      <c r="AE239" s="213"/>
      <c r="AF239" s="213"/>
      <c r="AG239" s="213" t="s">
        <v>195</v>
      </c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2">
      <c r="A240" s="220"/>
      <c r="B240" s="221"/>
      <c r="C240" s="256" t="s">
        <v>382</v>
      </c>
      <c r="D240" s="254"/>
      <c r="E240" s="254"/>
      <c r="F240" s="254"/>
      <c r="G240" s="254"/>
      <c r="H240" s="223"/>
      <c r="I240" s="223"/>
      <c r="J240" s="223"/>
      <c r="K240" s="223"/>
      <c r="L240" s="223"/>
      <c r="M240" s="223"/>
      <c r="N240" s="222"/>
      <c r="O240" s="222"/>
      <c r="P240" s="222"/>
      <c r="Q240" s="222"/>
      <c r="R240" s="223"/>
      <c r="S240" s="223"/>
      <c r="T240" s="223"/>
      <c r="U240" s="223"/>
      <c r="V240" s="223"/>
      <c r="W240" s="223"/>
      <c r="X240" s="223"/>
      <c r="Y240" s="223"/>
      <c r="Z240" s="213"/>
      <c r="AA240" s="213"/>
      <c r="AB240" s="213"/>
      <c r="AC240" s="213"/>
      <c r="AD240" s="213"/>
      <c r="AE240" s="213"/>
      <c r="AF240" s="213"/>
      <c r="AG240" s="213" t="s">
        <v>213</v>
      </c>
      <c r="AH240" s="213"/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2">
      <c r="A241" s="220"/>
      <c r="B241" s="221"/>
      <c r="C241" s="250" t="s">
        <v>383</v>
      </c>
      <c r="D241" s="224"/>
      <c r="E241" s="225">
        <v>5</v>
      </c>
      <c r="F241" s="223"/>
      <c r="G241" s="223"/>
      <c r="H241" s="223"/>
      <c r="I241" s="223"/>
      <c r="J241" s="223"/>
      <c r="K241" s="223"/>
      <c r="L241" s="223"/>
      <c r="M241" s="223"/>
      <c r="N241" s="222"/>
      <c r="O241" s="222"/>
      <c r="P241" s="222"/>
      <c r="Q241" s="222"/>
      <c r="R241" s="223"/>
      <c r="S241" s="223"/>
      <c r="T241" s="223"/>
      <c r="U241" s="223"/>
      <c r="V241" s="223"/>
      <c r="W241" s="223"/>
      <c r="X241" s="223"/>
      <c r="Y241" s="223"/>
      <c r="Z241" s="213"/>
      <c r="AA241" s="213"/>
      <c r="AB241" s="213"/>
      <c r="AC241" s="213"/>
      <c r="AD241" s="213"/>
      <c r="AE241" s="213"/>
      <c r="AF241" s="213"/>
      <c r="AG241" s="213" t="s">
        <v>158</v>
      </c>
      <c r="AH241" s="213">
        <v>0</v>
      </c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3">
      <c r="A242" s="220"/>
      <c r="B242" s="221"/>
      <c r="C242" s="250" t="s">
        <v>200</v>
      </c>
      <c r="D242" s="224"/>
      <c r="E242" s="225"/>
      <c r="F242" s="223"/>
      <c r="G242" s="223"/>
      <c r="H242" s="223"/>
      <c r="I242" s="223"/>
      <c r="J242" s="223"/>
      <c r="K242" s="223"/>
      <c r="L242" s="223"/>
      <c r="M242" s="223"/>
      <c r="N242" s="222"/>
      <c r="O242" s="222"/>
      <c r="P242" s="222"/>
      <c r="Q242" s="222"/>
      <c r="R242" s="223"/>
      <c r="S242" s="223"/>
      <c r="T242" s="223"/>
      <c r="U242" s="223"/>
      <c r="V242" s="223"/>
      <c r="W242" s="223"/>
      <c r="X242" s="223"/>
      <c r="Y242" s="223"/>
      <c r="Z242" s="213"/>
      <c r="AA242" s="213"/>
      <c r="AB242" s="213"/>
      <c r="AC242" s="213"/>
      <c r="AD242" s="213"/>
      <c r="AE242" s="213"/>
      <c r="AF242" s="213"/>
      <c r="AG242" s="213" t="s">
        <v>158</v>
      </c>
      <c r="AH242" s="213">
        <v>0</v>
      </c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2">
      <c r="A243" s="220"/>
      <c r="B243" s="221"/>
      <c r="C243" s="248"/>
      <c r="D243" s="243"/>
      <c r="E243" s="243"/>
      <c r="F243" s="243"/>
      <c r="G243" s="243"/>
      <c r="H243" s="223"/>
      <c r="I243" s="223"/>
      <c r="J243" s="223"/>
      <c r="K243" s="223"/>
      <c r="L243" s="223"/>
      <c r="M243" s="223"/>
      <c r="N243" s="222"/>
      <c r="O243" s="222"/>
      <c r="P243" s="222"/>
      <c r="Q243" s="222"/>
      <c r="R243" s="223"/>
      <c r="S243" s="223"/>
      <c r="T243" s="223"/>
      <c r="U243" s="223"/>
      <c r="V243" s="223"/>
      <c r="W243" s="223"/>
      <c r="X243" s="223"/>
      <c r="Y243" s="223"/>
      <c r="Z243" s="213"/>
      <c r="AA243" s="213"/>
      <c r="AB243" s="213"/>
      <c r="AC243" s="213"/>
      <c r="AD243" s="213"/>
      <c r="AE243" s="213"/>
      <c r="AF243" s="213"/>
      <c r="AG243" s="213" t="s">
        <v>137</v>
      </c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>
      <c r="A244" s="227" t="s">
        <v>126</v>
      </c>
      <c r="B244" s="228" t="s">
        <v>88</v>
      </c>
      <c r="C244" s="245" t="s">
        <v>89</v>
      </c>
      <c r="D244" s="229"/>
      <c r="E244" s="230"/>
      <c r="F244" s="231"/>
      <c r="G244" s="231">
        <f>SUMIF(AG245:AG247,"&lt;&gt;NOR",G245:G247)</f>
        <v>0</v>
      </c>
      <c r="H244" s="231"/>
      <c r="I244" s="231">
        <f>SUM(I245:I247)</f>
        <v>0</v>
      </c>
      <c r="J244" s="231"/>
      <c r="K244" s="231">
        <f>SUM(K245:K247)</f>
        <v>0</v>
      </c>
      <c r="L244" s="231"/>
      <c r="M244" s="231">
        <f>SUM(M245:M247)</f>
        <v>0</v>
      </c>
      <c r="N244" s="230"/>
      <c r="O244" s="230">
        <f>SUM(O245:O247)</f>
        <v>0</v>
      </c>
      <c r="P244" s="230"/>
      <c r="Q244" s="230">
        <f>SUM(Q245:Q247)</f>
        <v>0</v>
      </c>
      <c r="R244" s="231"/>
      <c r="S244" s="231"/>
      <c r="T244" s="232"/>
      <c r="U244" s="226"/>
      <c r="V244" s="226">
        <f>SUM(V245:V247)</f>
        <v>1.33</v>
      </c>
      <c r="W244" s="226"/>
      <c r="X244" s="226"/>
      <c r="Y244" s="226"/>
      <c r="AG244" t="s">
        <v>127</v>
      </c>
    </row>
    <row r="245" spans="1:60" outlineLevel="1">
      <c r="A245" s="234">
        <v>49</v>
      </c>
      <c r="B245" s="235" t="s">
        <v>384</v>
      </c>
      <c r="C245" s="246" t="s">
        <v>385</v>
      </c>
      <c r="D245" s="236" t="s">
        <v>374</v>
      </c>
      <c r="E245" s="237">
        <v>83.213930000000005</v>
      </c>
      <c r="F245" s="238"/>
      <c r="G245" s="239">
        <f>ROUND(E245*F245,2)</f>
        <v>0</v>
      </c>
      <c r="H245" s="238"/>
      <c r="I245" s="239">
        <f>ROUND(E245*H245,2)</f>
        <v>0</v>
      </c>
      <c r="J245" s="238"/>
      <c r="K245" s="239">
        <f>ROUND(E245*J245,2)</f>
        <v>0</v>
      </c>
      <c r="L245" s="239">
        <v>21</v>
      </c>
      <c r="M245" s="239">
        <f>G245*(1+L245/100)</f>
        <v>0</v>
      </c>
      <c r="N245" s="237">
        <v>0</v>
      </c>
      <c r="O245" s="237">
        <f>ROUND(E245*N245,2)</f>
        <v>0</v>
      </c>
      <c r="P245" s="237">
        <v>0</v>
      </c>
      <c r="Q245" s="237">
        <f>ROUND(E245*P245,2)</f>
        <v>0</v>
      </c>
      <c r="R245" s="239" t="s">
        <v>193</v>
      </c>
      <c r="S245" s="239" t="s">
        <v>131</v>
      </c>
      <c r="T245" s="240" t="s">
        <v>131</v>
      </c>
      <c r="U245" s="223">
        <v>1.6E-2</v>
      </c>
      <c r="V245" s="223">
        <f>ROUND(E245*U245,2)</f>
        <v>1.33</v>
      </c>
      <c r="W245" s="223"/>
      <c r="X245" s="223" t="s">
        <v>386</v>
      </c>
      <c r="Y245" s="223" t="s">
        <v>133</v>
      </c>
      <c r="Z245" s="213"/>
      <c r="AA245" s="213"/>
      <c r="AB245" s="213"/>
      <c r="AC245" s="213"/>
      <c r="AD245" s="213"/>
      <c r="AE245" s="213"/>
      <c r="AF245" s="213"/>
      <c r="AG245" s="213" t="s">
        <v>387</v>
      </c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2">
      <c r="A246" s="220"/>
      <c r="B246" s="221"/>
      <c r="C246" s="256" t="s">
        <v>388</v>
      </c>
      <c r="D246" s="254"/>
      <c r="E246" s="254"/>
      <c r="F246" s="254"/>
      <c r="G246" s="254"/>
      <c r="H246" s="223"/>
      <c r="I246" s="223"/>
      <c r="J246" s="223"/>
      <c r="K246" s="223"/>
      <c r="L246" s="223"/>
      <c r="M246" s="223"/>
      <c r="N246" s="222"/>
      <c r="O246" s="222"/>
      <c r="P246" s="222"/>
      <c r="Q246" s="222"/>
      <c r="R246" s="223"/>
      <c r="S246" s="223"/>
      <c r="T246" s="223"/>
      <c r="U246" s="223"/>
      <c r="V246" s="223"/>
      <c r="W246" s="223"/>
      <c r="X246" s="223"/>
      <c r="Y246" s="223"/>
      <c r="Z246" s="213"/>
      <c r="AA246" s="213"/>
      <c r="AB246" s="213"/>
      <c r="AC246" s="213"/>
      <c r="AD246" s="213"/>
      <c r="AE246" s="213"/>
      <c r="AF246" s="213"/>
      <c r="AG246" s="213" t="s">
        <v>213</v>
      </c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2">
      <c r="A247" s="220"/>
      <c r="B247" s="221"/>
      <c r="C247" s="248"/>
      <c r="D247" s="243"/>
      <c r="E247" s="243"/>
      <c r="F247" s="243"/>
      <c r="G247" s="243"/>
      <c r="H247" s="223"/>
      <c r="I247" s="223"/>
      <c r="J247" s="223"/>
      <c r="K247" s="223"/>
      <c r="L247" s="223"/>
      <c r="M247" s="223"/>
      <c r="N247" s="222"/>
      <c r="O247" s="222"/>
      <c r="P247" s="222"/>
      <c r="Q247" s="222"/>
      <c r="R247" s="223"/>
      <c r="S247" s="223"/>
      <c r="T247" s="223"/>
      <c r="U247" s="223"/>
      <c r="V247" s="223"/>
      <c r="W247" s="223"/>
      <c r="X247" s="223"/>
      <c r="Y247" s="223"/>
      <c r="Z247" s="213"/>
      <c r="AA247" s="213"/>
      <c r="AB247" s="213"/>
      <c r="AC247" s="213"/>
      <c r="AD247" s="213"/>
      <c r="AE247" s="213"/>
      <c r="AF247" s="213"/>
      <c r="AG247" s="213" t="s">
        <v>137</v>
      </c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>
      <c r="A248" s="227" t="s">
        <v>126</v>
      </c>
      <c r="B248" s="228" t="s">
        <v>90</v>
      </c>
      <c r="C248" s="245" t="s">
        <v>91</v>
      </c>
      <c r="D248" s="229"/>
      <c r="E248" s="230"/>
      <c r="F248" s="231"/>
      <c r="G248" s="231">
        <f>SUMIF(AG249:AG255,"&lt;&gt;NOR",G249:G255)</f>
        <v>0</v>
      </c>
      <c r="H248" s="231"/>
      <c r="I248" s="231">
        <f>SUM(I249:I255)</f>
        <v>0</v>
      </c>
      <c r="J248" s="231"/>
      <c r="K248" s="231">
        <f>SUM(K249:K255)</f>
        <v>0</v>
      </c>
      <c r="L248" s="231"/>
      <c r="M248" s="231">
        <f>SUM(M249:M255)</f>
        <v>0</v>
      </c>
      <c r="N248" s="230"/>
      <c r="O248" s="230">
        <f>SUM(O249:O255)</f>
        <v>0</v>
      </c>
      <c r="P248" s="230"/>
      <c r="Q248" s="230">
        <f>SUM(Q249:Q255)</f>
        <v>0</v>
      </c>
      <c r="R248" s="231"/>
      <c r="S248" s="231"/>
      <c r="T248" s="232"/>
      <c r="U248" s="226"/>
      <c r="V248" s="226">
        <f>SUM(V249:V255)</f>
        <v>6.76</v>
      </c>
      <c r="W248" s="226"/>
      <c r="X248" s="226"/>
      <c r="Y248" s="226"/>
      <c r="AG248" t="s">
        <v>127</v>
      </c>
    </row>
    <row r="249" spans="1:60" outlineLevel="1">
      <c r="A249" s="234">
        <v>50</v>
      </c>
      <c r="B249" s="235" t="s">
        <v>389</v>
      </c>
      <c r="C249" s="246" t="s">
        <v>390</v>
      </c>
      <c r="D249" s="236" t="s">
        <v>312</v>
      </c>
      <c r="E249" s="237">
        <v>3</v>
      </c>
      <c r="F249" s="238"/>
      <c r="G249" s="239">
        <f>ROUND(E249*F249,2)</f>
        <v>0</v>
      </c>
      <c r="H249" s="238"/>
      <c r="I249" s="239">
        <f>ROUND(E249*H249,2)</f>
        <v>0</v>
      </c>
      <c r="J249" s="238"/>
      <c r="K249" s="239">
        <f>ROUND(E249*J249,2)</f>
        <v>0</v>
      </c>
      <c r="L249" s="239">
        <v>21</v>
      </c>
      <c r="M249" s="239">
        <f>G249*(1+L249/100)</f>
        <v>0</v>
      </c>
      <c r="N249" s="237">
        <v>0</v>
      </c>
      <c r="O249" s="237">
        <f>ROUND(E249*N249,2)</f>
        <v>0</v>
      </c>
      <c r="P249" s="237">
        <v>0</v>
      </c>
      <c r="Q249" s="237">
        <f>ROUND(E249*P249,2)</f>
        <v>0</v>
      </c>
      <c r="R249" s="239"/>
      <c r="S249" s="239" t="s">
        <v>131</v>
      </c>
      <c r="T249" s="240" t="s">
        <v>131</v>
      </c>
      <c r="U249" s="223">
        <v>1.86</v>
      </c>
      <c r="V249" s="223">
        <f>ROUND(E249*U249,2)</f>
        <v>5.58</v>
      </c>
      <c r="W249" s="223"/>
      <c r="X249" s="223" t="s">
        <v>194</v>
      </c>
      <c r="Y249" s="223" t="s">
        <v>133</v>
      </c>
      <c r="Z249" s="213"/>
      <c r="AA249" s="213"/>
      <c r="AB249" s="213"/>
      <c r="AC249" s="213"/>
      <c r="AD249" s="213"/>
      <c r="AE249" s="213"/>
      <c r="AF249" s="213"/>
      <c r="AG249" s="213" t="s">
        <v>195</v>
      </c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ht="22.5" outlineLevel="2">
      <c r="A250" s="220"/>
      <c r="B250" s="221"/>
      <c r="C250" s="250" t="s">
        <v>391</v>
      </c>
      <c r="D250" s="224"/>
      <c r="E250" s="225">
        <v>3</v>
      </c>
      <c r="F250" s="223"/>
      <c r="G250" s="223"/>
      <c r="H250" s="223"/>
      <c r="I250" s="223"/>
      <c r="J250" s="223"/>
      <c r="K250" s="223"/>
      <c r="L250" s="223"/>
      <c r="M250" s="223"/>
      <c r="N250" s="222"/>
      <c r="O250" s="222"/>
      <c r="P250" s="222"/>
      <c r="Q250" s="222"/>
      <c r="R250" s="223"/>
      <c r="S250" s="223"/>
      <c r="T250" s="223"/>
      <c r="U250" s="223"/>
      <c r="V250" s="223"/>
      <c r="W250" s="223"/>
      <c r="X250" s="223"/>
      <c r="Y250" s="223"/>
      <c r="Z250" s="213"/>
      <c r="AA250" s="213"/>
      <c r="AB250" s="213"/>
      <c r="AC250" s="213"/>
      <c r="AD250" s="213"/>
      <c r="AE250" s="213"/>
      <c r="AF250" s="213"/>
      <c r="AG250" s="213" t="s">
        <v>158</v>
      </c>
      <c r="AH250" s="213">
        <v>0</v>
      </c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outlineLevel="3">
      <c r="A251" s="220"/>
      <c r="B251" s="221"/>
      <c r="C251" s="250" t="s">
        <v>200</v>
      </c>
      <c r="D251" s="224"/>
      <c r="E251" s="225"/>
      <c r="F251" s="223"/>
      <c r="G251" s="223"/>
      <c r="H251" s="223"/>
      <c r="I251" s="223"/>
      <c r="J251" s="223"/>
      <c r="K251" s="223"/>
      <c r="L251" s="223"/>
      <c r="M251" s="223"/>
      <c r="N251" s="222"/>
      <c r="O251" s="222"/>
      <c r="P251" s="222"/>
      <c r="Q251" s="222"/>
      <c r="R251" s="223"/>
      <c r="S251" s="223"/>
      <c r="T251" s="223"/>
      <c r="U251" s="223"/>
      <c r="V251" s="223"/>
      <c r="W251" s="223"/>
      <c r="X251" s="223"/>
      <c r="Y251" s="223"/>
      <c r="Z251" s="213"/>
      <c r="AA251" s="213"/>
      <c r="AB251" s="213"/>
      <c r="AC251" s="213"/>
      <c r="AD251" s="213"/>
      <c r="AE251" s="213"/>
      <c r="AF251" s="213"/>
      <c r="AG251" s="213" t="s">
        <v>158</v>
      </c>
      <c r="AH251" s="213">
        <v>0</v>
      </c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2">
      <c r="A252" s="220"/>
      <c r="B252" s="221"/>
      <c r="C252" s="248"/>
      <c r="D252" s="243"/>
      <c r="E252" s="243"/>
      <c r="F252" s="243"/>
      <c r="G252" s="243"/>
      <c r="H252" s="223"/>
      <c r="I252" s="223"/>
      <c r="J252" s="223"/>
      <c r="K252" s="223"/>
      <c r="L252" s="223"/>
      <c r="M252" s="223"/>
      <c r="N252" s="222"/>
      <c r="O252" s="222"/>
      <c r="P252" s="222"/>
      <c r="Q252" s="222"/>
      <c r="R252" s="223"/>
      <c r="S252" s="223"/>
      <c r="T252" s="223"/>
      <c r="U252" s="223"/>
      <c r="V252" s="223"/>
      <c r="W252" s="223"/>
      <c r="X252" s="223"/>
      <c r="Y252" s="223"/>
      <c r="Z252" s="213"/>
      <c r="AA252" s="213"/>
      <c r="AB252" s="213"/>
      <c r="AC252" s="213"/>
      <c r="AD252" s="213"/>
      <c r="AE252" s="213"/>
      <c r="AF252" s="213"/>
      <c r="AG252" s="213" t="s">
        <v>137</v>
      </c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1">
      <c r="A253" s="234">
        <v>51</v>
      </c>
      <c r="B253" s="235" t="s">
        <v>392</v>
      </c>
      <c r="C253" s="246" t="s">
        <v>393</v>
      </c>
      <c r="D253" s="236" t="s">
        <v>312</v>
      </c>
      <c r="E253" s="237">
        <v>3</v>
      </c>
      <c r="F253" s="238"/>
      <c r="G253" s="239">
        <f>ROUND(E253*F253,2)</f>
        <v>0</v>
      </c>
      <c r="H253" s="238"/>
      <c r="I253" s="239">
        <f>ROUND(E253*H253,2)</f>
        <v>0</v>
      </c>
      <c r="J253" s="238"/>
      <c r="K253" s="239">
        <f>ROUND(E253*J253,2)</f>
        <v>0</v>
      </c>
      <c r="L253" s="239">
        <v>21</v>
      </c>
      <c r="M253" s="239">
        <f>G253*(1+L253/100)</f>
        <v>0</v>
      </c>
      <c r="N253" s="237">
        <v>0</v>
      </c>
      <c r="O253" s="237">
        <f>ROUND(E253*N253,2)</f>
        <v>0</v>
      </c>
      <c r="P253" s="237">
        <v>0</v>
      </c>
      <c r="Q253" s="237">
        <f>ROUND(E253*P253,2)</f>
        <v>0</v>
      </c>
      <c r="R253" s="239"/>
      <c r="S253" s="239" t="s">
        <v>131</v>
      </c>
      <c r="T253" s="240" t="s">
        <v>131</v>
      </c>
      <c r="U253" s="223">
        <v>0.39200000000000002</v>
      </c>
      <c r="V253" s="223">
        <f>ROUND(E253*U253,2)</f>
        <v>1.18</v>
      </c>
      <c r="W253" s="223"/>
      <c r="X253" s="223" t="s">
        <v>194</v>
      </c>
      <c r="Y253" s="223" t="s">
        <v>133</v>
      </c>
      <c r="Z253" s="213"/>
      <c r="AA253" s="213"/>
      <c r="AB253" s="213"/>
      <c r="AC253" s="213"/>
      <c r="AD253" s="213"/>
      <c r="AE253" s="213"/>
      <c r="AF253" s="213"/>
      <c r="AG253" s="213" t="s">
        <v>195</v>
      </c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2">
      <c r="A254" s="220"/>
      <c r="B254" s="221"/>
      <c r="C254" s="250" t="s">
        <v>394</v>
      </c>
      <c r="D254" s="224"/>
      <c r="E254" s="225">
        <v>3</v>
      </c>
      <c r="F254" s="223"/>
      <c r="G254" s="223"/>
      <c r="H254" s="223"/>
      <c r="I254" s="223"/>
      <c r="J254" s="223"/>
      <c r="K254" s="223"/>
      <c r="L254" s="223"/>
      <c r="M254" s="223"/>
      <c r="N254" s="222"/>
      <c r="O254" s="222"/>
      <c r="P254" s="222"/>
      <c r="Q254" s="222"/>
      <c r="R254" s="223"/>
      <c r="S254" s="223"/>
      <c r="T254" s="223"/>
      <c r="U254" s="223"/>
      <c r="V254" s="223"/>
      <c r="W254" s="223"/>
      <c r="X254" s="223"/>
      <c r="Y254" s="223"/>
      <c r="Z254" s="213"/>
      <c r="AA254" s="213"/>
      <c r="AB254" s="213"/>
      <c r="AC254" s="213"/>
      <c r="AD254" s="213"/>
      <c r="AE254" s="213"/>
      <c r="AF254" s="213"/>
      <c r="AG254" s="213" t="s">
        <v>158</v>
      </c>
      <c r="AH254" s="213">
        <v>5</v>
      </c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2">
      <c r="A255" s="220"/>
      <c r="B255" s="221"/>
      <c r="C255" s="248"/>
      <c r="D255" s="243"/>
      <c r="E255" s="243"/>
      <c r="F255" s="243"/>
      <c r="G255" s="243"/>
      <c r="H255" s="223"/>
      <c r="I255" s="223"/>
      <c r="J255" s="223"/>
      <c r="K255" s="223"/>
      <c r="L255" s="223"/>
      <c r="M255" s="223"/>
      <c r="N255" s="222"/>
      <c r="O255" s="222"/>
      <c r="P255" s="222"/>
      <c r="Q255" s="222"/>
      <c r="R255" s="223"/>
      <c r="S255" s="223"/>
      <c r="T255" s="223"/>
      <c r="U255" s="223"/>
      <c r="V255" s="223"/>
      <c r="W255" s="223"/>
      <c r="X255" s="223"/>
      <c r="Y255" s="223"/>
      <c r="Z255" s="213"/>
      <c r="AA255" s="213"/>
      <c r="AB255" s="213"/>
      <c r="AC255" s="213"/>
      <c r="AD255" s="213"/>
      <c r="AE255" s="213"/>
      <c r="AF255" s="213"/>
      <c r="AG255" s="213" t="s">
        <v>137</v>
      </c>
      <c r="AH255" s="213"/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>
      <c r="A256" s="227" t="s">
        <v>126</v>
      </c>
      <c r="B256" s="228" t="s">
        <v>92</v>
      </c>
      <c r="C256" s="245" t="s">
        <v>93</v>
      </c>
      <c r="D256" s="229"/>
      <c r="E256" s="230"/>
      <c r="F256" s="231"/>
      <c r="G256" s="231">
        <f>SUMIF(AG257:AG264,"&lt;&gt;NOR",G257:G264)</f>
        <v>0</v>
      </c>
      <c r="H256" s="231"/>
      <c r="I256" s="231">
        <f>SUM(I257:I264)</f>
        <v>0</v>
      </c>
      <c r="J256" s="231"/>
      <c r="K256" s="231">
        <f>SUM(K257:K264)</f>
        <v>0</v>
      </c>
      <c r="L256" s="231"/>
      <c r="M256" s="231">
        <f>SUM(M257:M264)</f>
        <v>0</v>
      </c>
      <c r="N256" s="230"/>
      <c r="O256" s="230">
        <f>SUM(O257:O264)</f>
        <v>0</v>
      </c>
      <c r="P256" s="230"/>
      <c r="Q256" s="230">
        <f>SUM(Q257:Q264)</f>
        <v>0</v>
      </c>
      <c r="R256" s="231"/>
      <c r="S256" s="231"/>
      <c r="T256" s="232"/>
      <c r="U256" s="226"/>
      <c r="V256" s="226">
        <f>SUM(V257:V264)</f>
        <v>18.98</v>
      </c>
      <c r="W256" s="226"/>
      <c r="X256" s="226"/>
      <c r="Y256" s="226"/>
      <c r="AG256" t="s">
        <v>127</v>
      </c>
    </row>
    <row r="257" spans="1:60" outlineLevel="1">
      <c r="A257" s="234">
        <v>52</v>
      </c>
      <c r="B257" s="235" t="s">
        <v>395</v>
      </c>
      <c r="C257" s="246" t="s">
        <v>396</v>
      </c>
      <c r="D257" s="236" t="s">
        <v>374</v>
      </c>
      <c r="E257" s="237">
        <v>38.729999999999997</v>
      </c>
      <c r="F257" s="238"/>
      <c r="G257" s="239">
        <f>ROUND(E257*F257,2)</f>
        <v>0</v>
      </c>
      <c r="H257" s="238"/>
      <c r="I257" s="239">
        <f>ROUND(E257*H257,2)</f>
        <v>0</v>
      </c>
      <c r="J257" s="238"/>
      <c r="K257" s="239">
        <f>ROUND(E257*J257,2)</f>
        <v>0</v>
      </c>
      <c r="L257" s="239">
        <v>21</v>
      </c>
      <c r="M257" s="239">
        <f>G257*(1+L257/100)</f>
        <v>0</v>
      </c>
      <c r="N257" s="237">
        <v>0</v>
      </c>
      <c r="O257" s="237">
        <f>ROUND(E257*N257,2)</f>
        <v>0</v>
      </c>
      <c r="P257" s="237">
        <v>0</v>
      </c>
      <c r="Q257" s="237">
        <f>ROUND(E257*P257,2)</f>
        <v>0</v>
      </c>
      <c r="R257" s="239" t="s">
        <v>381</v>
      </c>
      <c r="S257" s="239" t="s">
        <v>131</v>
      </c>
      <c r="T257" s="240" t="s">
        <v>131</v>
      </c>
      <c r="U257" s="223">
        <v>0.49</v>
      </c>
      <c r="V257" s="223">
        <f>ROUND(E257*U257,2)</f>
        <v>18.98</v>
      </c>
      <c r="W257" s="223"/>
      <c r="X257" s="223" t="s">
        <v>397</v>
      </c>
      <c r="Y257" s="223" t="s">
        <v>133</v>
      </c>
      <c r="Z257" s="213"/>
      <c r="AA257" s="213"/>
      <c r="AB257" s="213"/>
      <c r="AC257" s="213"/>
      <c r="AD257" s="213"/>
      <c r="AE257" s="213"/>
      <c r="AF257" s="213"/>
      <c r="AG257" s="213" t="s">
        <v>398</v>
      </c>
      <c r="AH257" s="213"/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2">
      <c r="A258" s="220"/>
      <c r="B258" s="221"/>
      <c r="C258" s="247" t="s">
        <v>399</v>
      </c>
      <c r="D258" s="242"/>
      <c r="E258" s="242"/>
      <c r="F258" s="242"/>
      <c r="G258" s="242"/>
      <c r="H258" s="223"/>
      <c r="I258" s="223"/>
      <c r="J258" s="223"/>
      <c r="K258" s="223"/>
      <c r="L258" s="223"/>
      <c r="M258" s="223"/>
      <c r="N258" s="222"/>
      <c r="O258" s="222"/>
      <c r="P258" s="222"/>
      <c r="Q258" s="222"/>
      <c r="R258" s="223"/>
      <c r="S258" s="223"/>
      <c r="T258" s="223"/>
      <c r="U258" s="223"/>
      <c r="V258" s="223"/>
      <c r="W258" s="223"/>
      <c r="X258" s="223"/>
      <c r="Y258" s="223"/>
      <c r="Z258" s="213"/>
      <c r="AA258" s="213"/>
      <c r="AB258" s="213"/>
      <c r="AC258" s="213"/>
      <c r="AD258" s="213"/>
      <c r="AE258" s="213"/>
      <c r="AF258" s="213"/>
      <c r="AG258" s="213" t="s">
        <v>136</v>
      </c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2">
      <c r="A259" s="220"/>
      <c r="B259" s="221"/>
      <c r="C259" s="248"/>
      <c r="D259" s="243"/>
      <c r="E259" s="243"/>
      <c r="F259" s="243"/>
      <c r="G259" s="243"/>
      <c r="H259" s="223"/>
      <c r="I259" s="223"/>
      <c r="J259" s="223"/>
      <c r="K259" s="223"/>
      <c r="L259" s="223"/>
      <c r="M259" s="223"/>
      <c r="N259" s="222"/>
      <c r="O259" s="222"/>
      <c r="P259" s="222"/>
      <c r="Q259" s="222"/>
      <c r="R259" s="223"/>
      <c r="S259" s="223"/>
      <c r="T259" s="223"/>
      <c r="U259" s="223"/>
      <c r="V259" s="223"/>
      <c r="W259" s="223"/>
      <c r="X259" s="223"/>
      <c r="Y259" s="223"/>
      <c r="Z259" s="213"/>
      <c r="AA259" s="213"/>
      <c r="AB259" s="213"/>
      <c r="AC259" s="213"/>
      <c r="AD259" s="213"/>
      <c r="AE259" s="213"/>
      <c r="AF259" s="213"/>
      <c r="AG259" s="213" t="s">
        <v>137</v>
      </c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1">
      <c r="A260" s="234">
        <v>53</v>
      </c>
      <c r="B260" s="235" t="s">
        <v>400</v>
      </c>
      <c r="C260" s="246" t="s">
        <v>401</v>
      </c>
      <c r="D260" s="236" t="s">
        <v>374</v>
      </c>
      <c r="E260" s="237">
        <v>348.57</v>
      </c>
      <c r="F260" s="238"/>
      <c r="G260" s="239">
        <f>ROUND(E260*F260,2)</f>
        <v>0</v>
      </c>
      <c r="H260" s="238"/>
      <c r="I260" s="239">
        <f>ROUND(E260*H260,2)</f>
        <v>0</v>
      </c>
      <c r="J260" s="238"/>
      <c r="K260" s="239">
        <f>ROUND(E260*J260,2)</f>
        <v>0</v>
      </c>
      <c r="L260" s="239">
        <v>21</v>
      </c>
      <c r="M260" s="239">
        <f>G260*(1+L260/100)</f>
        <v>0</v>
      </c>
      <c r="N260" s="237">
        <v>0</v>
      </c>
      <c r="O260" s="237">
        <f>ROUND(E260*N260,2)</f>
        <v>0</v>
      </c>
      <c r="P260" s="237">
        <v>0</v>
      </c>
      <c r="Q260" s="237">
        <f>ROUND(E260*P260,2)</f>
        <v>0</v>
      </c>
      <c r="R260" s="239" t="s">
        <v>381</v>
      </c>
      <c r="S260" s="239" t="s">
        <v>131</v>
      </c>
      <c r="T260" s="240" t="s">
        <v>131</v>
      </c>
      <c r="U260" s="223">
        <v>0</v>
      </c>
      <c r="V260" s="223">
        <f>ROUND(E260*U260,2)</f>
        <v>0</v>
      </c>
      <c r="W260" s="223"/>
      <c r="X260" s="223" t="s">
        <v>397</v>
      </c>
      <c r="Y260" s="223" t="s">
        <v>133</v>
      </c>
      <c r="Z260" s="213"/>
      <c r="AA260" s="213"/>
      <c r="AB260" s="213"/>
      <c r="AC260" s="213"/>
      <c r="AD260" s="213"/>
      <c r="AE260" s="213"/>
      <c r="AF260" s="213"/>
      <c r="AG260" s="213" t="s">
        <v>398</v>
      </c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2">
      <c r="A261" s="220"/>
      <c r="B261" s="221"/>
      <c r="C261" s="257"/>
      <c r="D261" s="255"/>
      <c r="E261" s="255"/>
      <c r="F261" s="255"/>
      <c r="G261" s="255"/>
      <c r="H261" s="223"/>
      <c r="I261" s="223"/>
      <c r="J261" s="223"/>
      <c r="K261" s="223"/>
      <c r="L261" s="223"/>
      <c r="M261" s="223"/>
      <c r="N261" s="222"/>
      <c r="O261" s="222"/>
      <c r="P261" s="222"/>
      <c r="Q261" s="222"/>
      <c r="R261" s="223"/>
      <c r="S261" s="223"/>
      <c r="T261" s="223"/>
      <c r="U261" s="223"/>
      <c r="V261" s="223"/>
      <c r="W261" s="223"/>
      <c r="X261" s="223"/>
      <c r="Y261" s="223"/>
      <c r="Z261" s="213"/>
      <c r="AA261" s="213"/>
      <c r="AB261" s="213"/>
      <c r="AC261" s="213"/>
      <c r="AD261" s="213"/>
      <c r="AE261" s="213"/>
      <c r="AF261" s="213"/>
      <c r="AG261" s="213" t="s">
        <v>137</v>
      </c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ht="22.5" outlineLevel="1">
      <c r="A262" s="234">
        <v>54</v>
      </c>
      <c r="B262" s="235" t="s">
        <v>402</v>
      </c>
      <c r="C262" s="246" t="s">
        <v>403</v>
      </c>
      <c r="D262" s="236" t="s">
        <v>374</v>
      </c>
      <c r="E262" s="237">
        <v>38.729999999999997</v>
      </c>
      <c r="F262" s="238"/>
      <c r="G262" s="239">
        <f>ROUND(E262*F262,2)</f>
        <v>0</v>
      </c>
      <c r="H262" s="238"/>
      <c r="I262" s="239">
        <f>ROUND(E262*H262,2)</f>
        <v>0</v>
      </c>
      <c r="J262" s="238"/>
      <c r="K262" s="239">
        <f>ROUND(E262*J262,2)</f>
        <v>0</v>
      </c>
      <c r="L262" s="239">
        <v>21</v>
      </c>
      <c r="M262" s="239">
        <f>G262*(1+L262/100)</f>
        <v>0</v>
      </c>
      <c r="N262" s="237">
        <v>0</v>
      </c>
      <c r="O262" s="237">
        <f>ROUND(E262*N262,2)</f>
        <v>0</v>
      </c>
      <c r="P262" s="237">
        <v>0</v>
      </c>
      <c r="Q262" s="237">
        <f>ROUND(E262*P262,2)</f>
        <v>0</v>
      </c>
      <c r="R262" s="239" t="s">
        <v>381</v>
      </c>
      <c r="S262" s="239" t="s">
        <v>131</v>
      </c>
      <c r="T262" s="240" t="s">
        <v>131</v>
      </c>
      <c r="U262" s="223">
        <v>0</v>
      </c>
      <c r="V262" s="223">
        <f>ROUND(E262*U262,2)</f>
        <v>0</v>
      </c>
      <c r="W262" s="223"/>
      <c r="X262" s="223" t="s">
        <v>397</v>
      </c>
      <c r="Y262" s="223" t="s">
        <v>133</v>
      </c>
      <c r="Z262" s="213"/>
      <c r="AA262" s="213"/>
      <c r="AB262" s="213"/>
      <c r="AC262" s="213"/>
      <c r="AD262" s="213"/>
      <c r="AE262" s="213"/>
      <c r="AF262" s="213"/>
      <c r="AG262" s="213" t="s">
        <v>398</v>
      </c>
      <c r="AH262" s="213"/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2">
      <c r="A263" s="220"/>
      <c r="B263" s="221"/>
      <c r="C263" s="247" t="s">
        <v>404</v>
      </c>
      <c r="D263" s="242"/>
      <c r="E263" s="242"/>
      <c r="F263" s="242"/>
      <c r="G263" s="242"/>
      <c r="H263" s="223"/>
      <c r="I263" s="223"/>
      <c r="J263" s="223"/>
      <c r="K263" s="223"/>
      <c r="L263" s="223"/>
      <c r="M263" s="223"/>
      <c r="N263" s="222"/>
      <c r="O263" s="222"/>
      <c r="P263" s="222"/>
      <c r="Q263" s="222"/>
      <c r="R263" s="223"/>
      <c r="S263" s="223"/>
      <c r="T263" s="223"/>
      <c r="U263" s="223"/>
      <c r="V263" s="223"/>
      <c r="W263" s="223"/>
      <c r="X263" s="223"/>
      <c r="Y263" s="223"/>
      <c r="Z263" s="213"/>
      <c r="AA263" s="213"/>
      <c r="AB263" s="213"/>
      <c r="AC263" s="213"/>
      <c r="AD263" s="213"/>
      <c r="AE263" s="213"/>
      <c r="AF263" s="213"/>
      <c r="AG263" s="213" t="s">
        <v>136</v>
      </c>
      <c r="AH263" s="213"/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2">
      <c r="A264" s="220"/>
      <c r="B264" s="221"/>
      <c r="C264" s="248"/>
      <c r="D264" s="243"/>
      <c r="E264" s="243"/>
      <c r="F264" s="243"/>
      <c r="G264" s="243"/>
      <c r="H264" s="223"/>
      <c r="I264" s="223"/>
      <c r="J264" s="223"/>
      <c r="K264" s="223"/>
      <c r="L264" s="223"/>
      <c r="M264" s="223"/>
      <c r="N264" s="222"/>
      <c r="O264" s="222"/>
      <c r="P264" s="222"/>
      <c r="Q264" s="222"/>
      <c r="R264" s="223"/>
      <c r="S264" s="223"/>
      <c r="T264" s="223"/>
      <c r="U264" s="223"/>
      <c r="V264" s="223"/>
      <c r="W264" s="223"/>
      <c r="X264" s="223"/>
      <c r="Y264" s="223"/>
      <c r="Z264" s="213"/>
      <c r="AA264" s="213"/>
      <c r="AB264" s="213"/>
      <c r="AC264" s="213"/>
      <c r="AD264" s="213"/>
      <c r="AE264" s="213"/>
      <c r="AF264" s="213"/>
      <c r="AG264" s="213" t="s">
        <v>137</v>
      </c>
      <c r="AH264" s="213"/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>
      <c r="A265" s="3"/>
      <c r="B265" s="4"/>
      <c r="C265" s="251"/>
      <c r="D265" s="6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AE265">
        <v>12</v>
      </c>
      <c r="AF265">
        <v>21</v>
      </c>
      <c r="AG265" t="s">
        <v>112</v>
      </c>
    </row>
    <row r="266" spans="1:60">
      <c r="A266" s="216"/>
      <c r="B266" s="217" t="s">
        <v>29</v>
      </c>
      <c r="C266" s="252"/>
      <c r="D266" s="218"/>
      <c r="E266" s="219"/>
      <c r="F266" s="219"/>
      <c r="G266" s="233">
        <f>G8+G99+G135+G160+G209+G215+G238+G244+G248+G256</f>
        <v>0</v>
      </c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AE266">
        <f>SUMIF(L7:L264,AE265,G7:G264)</f>
        <v>0</v>
      </c>
      <c r="AF266">
        <f>SUMIF(L7:L264,AF265,G7:G264)</f>
        <v>0</v>
      </c>
      <c r="AG266" t="s">
        <v>187</v>
      </c>
    </row>
    <row r="267" spans="1:60">
      <c r="C267" s="253"/>
      <c r="D267" s="10"/>
      <c r="AG267" t="s">
        <v>188</v>
      </c>
    </row>
    <row r="268" spans="1:60">
      <c r="D268" s="10"/>
    </row>
    <row r="269" spans="1:60">
      <c r="D269" s="10"/>
    </row>
    <row r="270" spans="1:60">
      <c r="D270" s="10"/>
    </row>
    <row r="271" spans="1:60">
      <c r="D271" s="10"/>
    </row>
    <row r="272" spans="1:60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71F" sheet="1" formatRows="0"/>
  <mergeCells count="89">
    <mergeCell ref="C258:G258"/>
    <mergeCell ref="C259:G259"/>
    <mergeCell ref="C261:G261"/>
    <mergeCell ref="C263:G263"/>
    <mergeCell ref="C264:G264"/>
    <mergeCell ref="C240:G240"/>
    <mergeCell ref="C243:G243"/>
    <mergeCell ref="C246:G246"/>
    <mergeCell ref="C247:G247"/>
    <mergeCell ref="C252:G252"/>
    <mergeCell ref="C255:G255"/>
    <mergeCell ref="C222:G222"/>
    <mergeCell ref="C225:G225"/>
    <mergeCell ref="C227:G227"/>
    <mergeCell ref="C230:G230"/>
    <mergeCell ref="C233:G233"/>
    <mergeCell ref="C237:G237"/>
    <mergeCell ref="C203:G203"/>
    <mergeCell ref="C205:G205"/>
    <mergeCell ref="C208:G208"/>
    <mergeCell ref="C214:G214"/>
    <mergeCell ref="C217:G217"/>
    <mergeCell ref="C220:G220"/>
    <mergeCell ref="C184:G184"/>
    <mergeCell ref="C188:G188"/>
    <mergeCell ref="C192:G192"/>
    <mergeCell ref="C194:G194"/>
    <mergeCell ref="C198:G198"/>
    <mergeCell ref="C200:G200"/>
    <mergeCell ref="C170:G170"/>
    <mergeCell ref="C172:G172"/>
    <mergeCell ref="C174:G174"/>
    <mergeCell ref="C176:G176"/>
    <mergeCell ref="C179:G179"/>
    <mergeCell ref="C181:G181"/>
    <mergeCell ref="C148:G148"/>
    <mergeCell ref="C152:G152"/>
    <mergeCell ref="C156:G156"/>
    <mergeCell ref="C159:G159"/>
    <mergeCell ref="C165:G165"/>
    <mergeCell ref="C168:G168"/>
    <mergeCell ref="C125:G125"/>
    <mergeCell ref="C129:G129"/>
    <mergeCell ref="C134:G134"/>
    <mergeCell ref="C139:G139"/>
    <mergeCell ref="C143:G143"/>
    <mergeCell ref="C145:G145"/>
    <mergeCell ref="C107:G107"/>
    <mergeCell ref="C110:G110"/>
    <mergeCell ref="C112:G112"/>
    <mergeCell ref="C115:G115"/>
    <mergeCell ref="C119:G119"/>
    <mergeCell ref="C121:G121"/>
    <mergeCell ref="C91:G91"/>
    <mergeCell ref="C93:G93"/>
    <mergeCell ref="C94:G94"/>
    <mergeCell ref="C98:G98"/>
    <mergeCell ref="C101:G101"/>
    <mergeCell ref="C105:G105"/>
    <mergeCell ref="C77:G77"/>
    <mergeCell ref="C81:G81"/>
    <mergeCell ref="C83:G83"/>
    <mergeCell ref="C86:G86"/>
    <mergeCell ref="C88:G88"/>
    <mergeCell ref="C89:G89"/>
    <mergeCell ref="C54:G54"/>
    <mergeCell ref="C63:G63"/>
    <mergeCell ref="C65:G65"/>
    <mergeCell ref="C69:G69"/>
    <mergeCell ref="C71:G71"/>
    <mergeCell ref="C74:G74"/>
    <mergeCell ref="C40:G40"/>
    <mergeCell ref="C42:G42"/>
    <mergeCell ref="C44:G44"/>
    <mergeCell ref="C48:G48"/>
    <mergeCell ref="C50:G50"/>
    <mergeCell ref="C52:G52"/>
    <mergeCell ref="C24:G24"/>
    <mergeCell ref="C28:G28"/>
    <mergeCell ref="C30:G30"/>
    <mergeCell ref="C33:G33"/>
    <mergeCell ref="C35:G35"/>
    <mergeCell ref="C38:G38"/>
    <mergeCell ref="A1:G1"/>
    <mergeCell ref="C2:G2"/>
    <mergeCell ref="C3:G3"/>
    <mergeCell ref="C4:G4"/>
    <mergeCell ref="C15:G15"/>
    <mergeCell ref="C20:G2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8" t="s">
        <v>189</v>
      </c>
      <c r="B1" s="198"/>
      <c r="C1" s="198"/>
      <c r="D1" s="198"/>
      <c r="E1" s="198"/>
      <c r="F1" s="198"/>
      <c r="G1" s="198"/>
      <c r="AG1" t="s">
        <v>98</v>
      </c>
    </row>
    <row r="2" spans="1:60" ht="24.95" customHeight="1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99</v>
      </c>
    </row>
    <row r="3" spans="1:60" ht="24.95" customHeight="1">
      <c r="A3" s="199" t="s">
        <v>8</v>
      </c>
      <c r="B3" s="49" t="s">
        <v>52</v>
      </c>
      <c r="C3" s="202" t="s">
        <v>53</v>
      </c>
      <c r="D3" s="200"/>
      <c r="E3" s="200"/>
      <c r="F3" s="200"/>
      <c r="G3" s="201"/>
      <c r="AC3" s="177" t="s">
        <v>99</v>
      </c>
      <c r="AG3" t="s">
        <v>102</v>
      </c>
    </row>
    <row r="4" spans="1:60" ht="24.95" customHeight="1">
      <c r="A4" s="203" t="s">
        <v>9</v>
      </c>
      <c r="B4" s="204" t="s">
        <v>52</v>
      </c>
      <c r="C4" s="205" t="s">
        <v>53</v>
      </c>
      <c r="D4" s="206"/>
      <c r="E4" s="206"/>
      <c r="F4" s="206"/>
      <c r="G4" s="207"/>
      <c r="AG4" t="s">
        <v>103</v>
      </c>
    </row>
    <row r="5" spans="1:60">
      <c r="D5" s="10"/>
    </row>
    <row r="6" spans="1:60" ht="38.25">
      <c r="A6" s="209" t="s">
        <v>104</v>
      </c>
      <c r="B6" s="211" t="s">
        <v>105</v>
      </c>
      <c r="C6" s="211" t="s">
        <v>106</v>
      </c>
      <c r="D6" s="210" t="s">
        <v>107</v>
      </c>
      <c r="E6" s="209" t="s">
        <v>108</v>
      </c>
      <c r="F6" s="208" t="s">
        <v>109</v>
      </c>
      <c r="G6" s="209" t="s">
        <v>29</v>
      </c>
      <c r="H6" s="212" t="s">
        <v>30</v>
      </c>
      <c r="I6" s="212" t="s">
        <v>110</v>
      </c>
      <c r="J6" s="212" t="s">
        <v>31</v>
      </c>
      <c r="K6" s="212" t="s">
        <v>111</v>
      </c>
      <c r="L6" s="212" t="s">
        <v>112</v>
      </c>
      <c r="M6" s="212" t="s">
        <v>113</v>
      </c>
      <c r="N6" s="212" t="s">
        <v>114</v>
      </c>
      <c r="O6" s="212" t="s">
        <v>115</v>
      </c>
      <c r="P6" s="212" t="s">
        <v>116</v>
      </c>
      <c r="Q6" s="212" t="s">
        <v>117</v>
      </c>
      <c r="R6" s="212" t="s">
        <v>118</v>
      </c>
      <c r="S6" s="212" t="s">
        <v>119</v>
      </c>
      <c r="T6" s="212" t="s">
        <v>120</v>
      </c>
      <c r="U6" s="212" t="s">
        <v>121</v>
      </c>
      <c r="V6" s="212" t="s">
        <v>122</v>
      </c>
      <c r="W6" s="212" t="s">
        <v>123</v>
      </c>
      <c r="X6" s="212" t="s">
        <v>124</v>
      </c>
      <c r="Y6" s="212" t="s">
        <v>125</v>
      </c>
    </row>
    <row r="7" spans="1:60" hidden="1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>
      <c r="A8" s="227" t="s">
        <v>126</v>
      </c>
      <c r="B8" s="228" t="s">
        <v>68</v>
      </c>
      <c r="C8" s="245" t="s">
        <v>69</v>
      </c>
      <c r="D8" s="229"/>
      <c r="E8" s="230"/>
      <c r="F8" s="231"/>
      <c r="G8" s="231">
        <f>SUMIF(AG9:AG154,"&lt;&gt;NOR",G9:G154)</f>
        <v>0</v>
      </c>
      <c r="H8" s="231"/>
      <c r="I8" s="231">
        <f>SUM(I9:I154)</f>
        <v>0</v>
      </c>
      <c r="J8" s="231"/>
      <c r="K8" s="231">
        <f>SUM(K9:K154)</f>
        <v>0</v>
      </c>
      <c r="L8" s="231"/>
      <c r="M8" s="231">
        <f>SUM(M9:M154)</f>
        <v>0</v>
      </c>
      <c r="N8" s="230"/>
      <c r="O8" s="230">
        <f>SUM(O9:O154)</f>
        <v>18.189999999999998</v>
      </c>
      <c r="P8" s="230"/>
      <c r="Q8" s="230">
        <f>SUM(Q9:Q154)</f>
        <v>12.690000000000001</v>
      </c>
      <c r="R8" s="231"/>
      <c r="S8" s="231"/>
      <c r="T8" s="232"/>
      <c r="U8" s="226"/>
      <c r="V8" s="226">
        <f>SUM(V9:V154)</f>
        <v>773.58999999999992</v>
      </c>
      <c r="W8" s="226"/>
      <c r="X8" s="226"/>
      <c r="Y8" s="226"/>
      <c r="AG8" t="s">
        <v>127</v>
      </c>
    </row>
    <row r="9" spans="1:60" ht="22.5" outlineLevel="1">
      <c r="A9" s="234">
        <v>1</v>
      </c>
      <c r="B9" s="235" t="s">
        <v>190</v>
      </c>
      <c r="C9" s="246" t="s">
        <v>191</v>
      </c>
      <c r="D9" s="236" t="s">
        <v>192</v>
      </c>
      <c r="E9" s="237">
        <v>9.5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0.22</v>
      </c>
      <c r="Q9" s="237">
        <f>ROUND(E9*P9,2)</f>
        <v>2.09</v>
      </c>
      <c r="R9" s="239" t="s">
        <v>193</v>
      </c>
      <c r="S9" s="239" t="s">
        <v>131</v>
      </c>
      <c r="T9" s="240" t="s">
        <v>131</v>
      </c>
      <c r="U9" s="223">
        <v>0.25</v>
      </c>
      <c r="V9" s="223">
        <f>ROUND(E9*U9,2)</f>
        <v>2.38</v>
      </c>
      <c r="W9" s="223"/>
      <c r="X9" s="223" t="s">
        <v>194</v>
      </c>
      <c r="Y9" s="223" t="s">
        <v>133</v>
      </c>
      <c r="Z9" s="213"/>
      <c r="AA9" s="213"/>
      <c r="AB9" s="213"/>
      <c r="AC9" s="213"/>
      <c r="AD9" s="213"/>
      <c r="AE9" s="213"/>
      <c r="AF9" s="213"/>
      <c r="AG9" s="213" t="s">
        <v>195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>
      <c r="A10" s="220"/>
      <c r="B10" s="221"/>
      <c r="C10" s="250" t="s">
        <v>196</v>
      </c>
      <c r="D10" s="224"/>
      <c r="E10" s="225"/>
      <c r="F10" s="223"/>
      <c r="G10" s="223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158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3">
      <c r="A11" s="220"/>
      <c r="B11" s="221"/>
      <c r="C11" s="250" t="s">
        <v>405</v>
      </c>
      <c r="D11" s="224"/>
      <c r="E11" s="225">
        <v>7</v>
      </c>
      <c r="F11" s="223"/>
      <c r="G11" s="223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3"/>
      <c r="AA11" s="213"/>
      <c r="AB11" s="213"/>
      <c r="AC11" s="213"/>
      <c r="AD11" s="213"/>
      <c r="AE11" s="213"/>
      <c r="AF11" s="213"/>
      <c r="AG11" s="213" t="s">
        <v>158</v>
      </c>
      <c r="AH11" s="213">
        <v>5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3">
      <c r="A12" s="220"/>
      <c r="B12" s="221"/>
      <c r="C12" s="250" t="s">
        <v>406</v>
      </c>
      <c r="D12" s="224"/>
      <c r="E12" s="225">
        <v>2.5</v>
      </c>
      <c r="F12" s="223"/>
      <c r="G12" s="223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3"/>
      <c r="AA12" s="213"/>
      <c r="AB12" s="213"/>
      <c r="AC12" s="213"/>
      <c r="AD12" s="213"/>
      <c r="AE12" s="213"/>
      <c r="AF12" s="213"/>
      <c r="AG12" s="213" t="s">
        <v>158</v>
      </c>
      <c r="AH12" s="213">
        <v>5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2">
      <c r="A13" s="220"/>
      <c r="B13" s="221"/>
      <c r="C13" s="248"/>
      <c r="D13" s="243"/>
      <c r="E13" s="243"/>
      <c r="F13" s="243"/>
      <c r="G13" s="243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23"/>
      <c r="Z13" s="213"/>
      <c r="AA13" s="213"/>
      <c r="AB13" s="213"/>
      <c r="AC13" s="213"/>
      <c r="AD13" s="213"/>
      <c r="AE13" s="213"/>
      <c r="AF13" s="213"/>
      <c r="AG13" s="213" t="s">
        <v>137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2.5" outlineLevel="1">
      <c r="A14" s="234">
        <v>2</v>
      </c>
      <c r="B14" s="235" t="s">
        <v>201</v>
      </c>
      <c r="C14" s="246" t="s">
        <v>202</v>
      </c>
      <c r="D14" s="236" t="s">
        <v>192</v>
      </c>
      <c r="E14" s="237">
        <v>9.5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7">
        <v>0</v>
      </c>
      <c r="O14" s="237">
        <f>ROUND(E14*N14,2)</f>
        <v>0</v>
      </c>
      <c r="P14" s="237">
        <v>0.44</v>
      </c>
      <c r="Q14" s="237">
        <f>ROUND(E14*P14,2)</f>
        <v>4.18</v>
      </c>
      <c r="R14" s="239" t="s">
        <v>193</v>
      </c>
      <c r="S14" s="239" t="s">
        <v>131</v>
      </c>
      <c r="T14" s="240" t="s">
        <v>131</v>
      </c>
      <c r="U14" s="223">
        <v>0.63200000000000001</v>
      </c>
      <c r="V14" s="223">
        <f>ROUND(E14*U14,2)</f>
        <v>6</v>
      </c>
      <c r="W14" s="223"/>
      <c r="X14" s="223" t="s">
        <v>194</v>
      </c>
      <c r="Y14" s="223" t="s">
        <v>133</v>
      </c>
      <c r="Z14" s="213"/>
      <c r="AA14" s="213"/>
      <c r="AB14" s="213"/>
      <c r="AC14" s="213"/>
      <c r="AD14" s="213"/>
      <c r="AE14" s="213"/>
      <c r="AF14" s="213"/>
      <c r="AG14" s="213" t="s">
        <v>203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2">
      <c r="A15" s="220"/>
      <c r="B15" s="221"/>
      <c r="C15" s="250" t="s">
        <v>196</v>
      </c>
      <c r="D15" s="224"/>
      <c r="E15" s="225"/>
      <c r="F15" s="223"/>
      <c r="G15" s="223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23"/>
      <c r="Z15" s="213"/>
      <c r="AA15" s="213"/>
      <c r="AB15" s="213"/>
      <c r="AC15" s="213"/>
      <c r="AD15" s="213"/>
      <c r="AE15" s="213"/>
      <c r="AF15" s="213"/>
      <c r="AG15" s="213" t="s">
        <v>158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3">
      <c r="A16" s="220"/>
      <c r="B16" s="221"/>
      <c r="C16" s="250" t="s">
        <v>405</v>
      </c>
      <c r="D16" s="224"/>
      <c r="E16" s="225">
        <v>7</v>
      </c>
      <c r="F16" s="223"/>
      <c r="G16" s="223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158</v>
      </c>
      <c r="AH16" s="213">
        <v>5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3">
      <c r="A17" s="220"/>
      <c r="B17" s="221"/>
      <c r="C17" s="250" t="s">
        <v>406</v>
      </c>
      <c r="D17" s="224"/>
      <c r="E17" s="225">
        <v>2.5</v>
      </c>
      <c r="F17" s="223"/>
      <c r="G17" s="223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3"/>
      <c r="AA17" s="213"/>
      <c r="AB17" s="213"/>
      <c r="AC17" s="213"/>
      <c r="AD17" s="213"/>
      <c r="AE17" s="213"/>
      <c r="AF17" s="213"/>
      <c r="AG17" s="213" t="s">
        <v>158</v>
      </c>
      <c r="AH17" s="213">
        <v>5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2">
      <c r="A18" s="220"/>
      <c r="B18" s="221"/>
      <c r="C18" s="248"/>
      <c r="D18" s="243"/>
      <c r="E18" s="243"/>
      <c r="F18" s="243"/>
      <c r="G18" s="243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3"/>
      <c r="AA18" s="213"/>
      <c r="AB18" s="213"/>
      <c r="AC18" s="213"/>
      <c r="AD18" s="213"/>
      <c r="AE18" s="213"/>
      <c r="AF18" s="213"/>
      <c r="AG18" s="213" t="s">
        <v>137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2.5" outlineLevel="1">
      <c r="A19" s="234">
        <v>3</v>
      </c>
      <c r="B19" s="235" t="s">
        <v>204</v>
      </c>
      <c r="C19" s="246" t="s">
        <v>205</v>
      </c>
      <c r="D19" s="236" t="s">
        <v>192</v>
      </c>
      <c r="E19" s="237">
        <v>7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7">
        <v>0</v>
      </c>
      <c r="O19" s="237">
        <f>ROUND(E19*N19,2)</f>
        <v>0</v>
      </c>
      <c r="P19" s="237">
        <v>0.33</v>
      </c>
      <c r="Q19" s="237">
        <f>ROUND(E19*P19,2)</f>
        <v>2.31</v>
      </c>
      <c r="R19" s="239" t="s">
        <v>193</v>
      </c>
      <c r="S19" s="239" t="s">
        <v>131</v>
      </c>
      <c r="T19" s="240" t="s">
        <v>131</v>
      </c>
      <c r="U19" s="223">
        <v>0.625</v>
      </c>
      <c r="V19" s="223">
        <f>ROUND(E19*U19,2)</f>
        <v>4.38</v>
      </c>
      <c r="W19" s="223"/>
      <c r="X19" s="223" t="s">
        <v>194</v>
      </c>
      <c r="Y19" s="223" t="s">
        <v>133</v>
      </c>
      <c r="Z19" s="213"/>
      <c r="AA19" s="213"/>
      <c r="AB19" s="213"/>
      <c r="AC19" s="213"/>
      <c r="AD19" s="213"/>
      <c r="AE19" s="213"/>
      <c r="AF19" s="213"/>
      <c r="AG19" s="213" t="s">
        <v>195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2">
      <c r="A20" s="220"/>
      <c r="B20" s="221"/>
      <c r="C20" s="250" t="s">
        <v>407</v>
      </c>
      <c r="D20" s="224"/>
      <c r="E20" s="225">
        <v>7</v>
      </c>
      <c r="F20" s="223"/>
      <c r="G20" s="223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23"/>
      <c r="Z20" s="213"/>
      <c r="AA20" s="213"/>
      <c r="AB20" s="213"/>
      <c r="AC20" s="213"/>
      <c r="AD20" s="213"/>
      <c r="AE20" s="213"/>
      <c r="AF20" s="213"/>
      <c r="AG20" s="213" t="s">
        <v>158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3">
      <c r="A21" s="220"/>
      <c r="B21" s="221"/>
      <c r="C21" s="250" t="s">
        <v>200</v>
      </c>
      <c r="D21" s="224"/>
      <c r="E21" s="225"/>
      <c r="F21" s="223"/>
      <c r="G21" s="223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23"/>
      <c r="Z21" s="213"/>
      <c r="AA21" s="213"/>
      <c r="AB21" s="213"/>
      <c r="AC21" s="213"/>
      <c r="AD21" s="213"/>
      <c r="AE21" s="213"/>
      <c r="AF21" s="213"/>
      <c r="AG21" s="213" t="s">
        <v>158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2">
      <c r="A22" s="220"/>
      <c r="B22" s="221"/>
      <c r="C22" s="248"/>
      <c r="D22" s="243"/>
      <c r="E22" s="243"/>
      <c r="F22" s="243"/>
      <c r="G22" s="243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3"/>
      <c r="AA22" s="213"/>
      <c r="AB22" s="213"/>
      <c r="AC22" s="213"/>
      <c r="AD22" s="213"/>
      <c r="AE22" s="213"/>
      <c r="AF22" s="213"/>
      <c r="AG22" s="213" t="s">
        <v>137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ht="22.5" outlineLevel="1">
      <c r="A23" s="234">
        <v>4</v>
      </c>
      <c r="B23" s="235" t="s">
        <v>207</v>
      </c>
      <c r="C23" s="246" t="s">
        <v>208</v>
      </c>
      <c r="D23" s="236" t="s">
        <v>192</v>
      </c>
      <c r="E23" s="237">
        <v>2.5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7">
        <v>0</v>
      </c>
      <c r="O23" s="237">
        <f>ROUND(E23*N23,2)</f>
        <v>0</v>
      </c>
      <c r="P23" s="237">
        <v>0.36</v>
      </c>
      <c r="Q23" s="237">
        <f>ROUND(E23*P23,2)</f>
        <v>0.9</v>
      </c>
      <c r="R23" s="239" t="s">
        <v>193</v>
      </c>
      <c r="S23" s="239" t="s">
        <v>131</v>
      </c>
      <c r="T23" s="240" t="s">
        <v>131</v>
      </c>
      <c r="U23" s="223">
        <v>1.2270000000000001</v>
      </c>
      <c r="V23" s="223">
        <f>ROUND(E23*U23,2)</f>
        <v>3.07</v>
      </c>
      <c r="W23" s="223"/>
      <c r="X23" s="223" t="s">
        <v>194</v>
      </c>
      <c r="Y23" s="223" t="s">
        <v>133</v>
      </c>
      <c r="Z23" s="213"/>
      <c r="AA23" s="213"/>
      <c r="AB23" s="213"/>
      <c r="AC23" s="213"/>
      <c r="AD23" s="213"/>
      <c r="AE23" s="213"/>
      <c r="AF23" s="213"/>
      <c r="AG23" s="213" t="s">
        <v>195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ht="22.5" outlineLevel="2">
      <c r="A24" s="220"/>
      <c r="B24" s="221"/>
      <c r="C24" s="250" t="s">
        <v>408</v>
      </c>
      <c r="D24" s="224"/>
      <c r="E24" s="225">
        <v>2.5</v>
      </c>
      <c r="F24" s="223"/>
      <c r="G24" s="223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3"/>
      <c r="AA24" s="213"/>
      <c r="AB24" s="213"/>
      <c r="AC24" s="213"/>
      <c r="AD24" s="213"/>
      <c r="AE24" s="213"/>
      <c r="AF24" s="213"/>
      <c r="AG24" s="213" t="s">
        <v>158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3">
      <c r="A25" s="220"/>
      <c r="B25" s="221"/>
      <c r="C25" s="250" t="s">
        <v>200</v>
      </c>
      <c r="D25" s="224"/>
      <c r="E25" s="225"/>
      <c r="F25" s="223"/>
      <c r="G25" s="223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23"/>
      <c r="Z25" s="213"/>
      <c r="AA25" s="213"/>
      <c r="AB25" s="213"/>
      <c r="AC25" s="213"/>
      <c r="AD25" s="213"/>
      <c r="AE25" s="213"/>
      <c r="AF25" s="213"/>
      <c r="AG25" s="213" t="s">
        <v>158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2">
      <c r="A26" s="220"/>
      <c r="B26" s="221"/>
      <c r="C26" s="248"/>
      <c r="D26" s="243"/>
      <c r="E26" s="243"/>
      <c r="F26" s="243"/>
      <c r="G26" s="243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3"/>
      <c r="AA26" s="213"/>
      <c r="AB26" s="213"/>
      <c r="AC26" s="213"/>
      <c r="AD26" s="213"/>
      <c r="AE26" s="213"/>
      <c r="AF26" s="213"/>
      <c r="AG26" s="213" t="s">
        <v>137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22.5" outlineLevel="1">
      <c r="A27" s="234">
        <v>5</v>
      </c>
      <c r="B27" s="235" t="s">
        <v>409</v>
      </c>
      <c r="C27" s="246" t="s">
        <v>410</v>
      </c>
      <c r="D27" s="236" t="s">
        <v>192</v>
      </c>
      <c r="E27" s="237">
        <v>4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7">
        <v>0</v>
      </c>
      <c r="O27" s="237">
        <f>ROUND(E27*N27,2)</f>
        <v>0</v>
      </c>
      <c r="P27" s="237">
        <v>0.6</v>
      </c>
      <c r="Q27" s="237">
        <f>ROUND(E27*P27,2)</f>
        <v>2.4</v>
      </c>
      <c r="R27" s="239" t="s">
        <v>193</v>
      </c>
      <c r="S27" s="239" t="s">
        <v>131</v>
      </c>
      <c r="T27" s="240" t="s">
        <v>131</v>
      </c>
      <c r="U27" s="223">
        <v>1.7869999999999999</v>
      </c>
      <c r="V27" s="223">
        <f>ROUND(E27*U27,2)</f>
        <v>7.15</v>
      </c>
      <c r="W27" s="223"/>
      <c r="X27" s="223" t="s">
        <v>194</v>
      </c>
      <c r="Y27" s="223" t="s">
        <v>133</v>
      </c>
      <c r="Z27" s="213"/>
      <c r="AA27" s="213"/>
      <c r="AB27" s="213"/>
      <c r="AC27" s="213"/>
      <c r="AD27" s="213"/>
      <c r="AE27" s="213"/>
      <c r="AF27" s="213"/>
      <c r="AG27" s="213" t="s">
        <v>195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2">
      <c r="A28" s="220"/>
      <c r="B28" s="221"/>
      <c r="C28" s="250" t="s">
        <v>411</v>
      </c>
      <c r="D28" s="224"/>
      <c r="E28" s="225">
        <v>4</v>
      </c>
      <c r="F28" s="223"/>
      <c r="G28" s="223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3"/>
      <c r="AA28" s="213"/>
      <c r="AB28" s="213"/>
      <c r="AC28" s="213"/>
      <c r="AD28" s="213"/>
      <c r="AE28" s="213"/>
      <c r="AF28" s="213"/>
      <c r="AG28" s="213" t="s">
        <v>158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3">
      <c r="A29" s="220"/>
      <c r="B29" s="221"/>
      <c r="C29" s="250" t="s">
        <v>200</v>
      </c>
      <c r="D29" s="224"/>
      <c r="E29" s="225"/>
      <c r="F29" s="223"/>
      <c r="G29" s="223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3"/>
      <c r="AA29" s="213"/>
      <c r="AB29" s="213"/>
      <c r="AC29" s="213"/>
      <c r="AD29" s="213"/>
      <c r="AE29" s="213"/>
      <c r="AF29" s="213"/>
      <c r="AG29" s="213" t="s">
        <v>158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2">
      <c r="A30" s="220"/>
      <c r="B30" s="221"/>
      <c r="C30" s="248"/>
      <c r="D30" s="243"/>
      <c r="E30" s="243"/>
      <c r="F30" s="243"/>
      <c r="G30" s="243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3"/>
      <c r="AA30" s="213"/>
      <c r="AB30" s="213"/>
      <c r="AC30" s="213"/>
      <c r="AD30" s="213"/>
      <c r="AE30" s="213"/>
      <c r="AF30" s="213"/>
      <c r="AG30" s="213" t="s">
        <v>137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>
      <c r="A31" s="234">
        <v>6</v>
      </c>
      <c r="B31" s="235" t="s">
        <v>412</v>
      </c>
      <c r="C31" s="246" t="s">
        <v>413</v>
      </c>
      <c r="D31" s="236" t="s">
        <v>297</v>
      </c>
      <c r="E31" s="237">
        <v>3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7">
        <v>0</v>
      </c>
      <c r="O31" s="237">
        <f>ROUND(E31*N31,2)</f>
        <v>0</v>
      </c>
      <c r="P31" s="237">
        <v>0.27</v>
      </c>
      <c r="Q31" s="237">
        <f>ROUND(E31*P31,2)</f>
        <v>0.81</v>
      </c>
      <c r="R31" s="239" t="s">
        <v>193</v>
      </c>
      <c r="S31" s="239" t="s">
        <v>131</v>
      </c>
      <c r="T31" s="240" t="s">
        <v>131</v>
      </c>
      <c r="U31" s="223">
        <v>0.123</v>
      </c>
      <c r="V31" s="223">
        <f>ROUND(E31*U31,2)</f>
        <v>0.37</v>
      </c>
      <c r="W31" s="223"/>
      <c r="X31" s="223" t="s">
        <v>194</v>
      </c>
      <c r="Y31" s="223" t="s">
        <v>133</v>
      </c>
      <c r="Z31" s="213"/>
      <c r="AA31" s="213"/>
      <c r="AB31" s="213"/>
      <c r="AC31" s="213"/>
      <c r="AD31" s="213"/>
      <c r="AE31" s="213"/>
      <c r="AF31" s="213"/>
      <c r="AG31" s="213" t="s">
        <v>195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2">
      <c r="A32" s="220"/>
      <c r="B32" s="221"/>
      <c r="C32" s="256" t="s">
        <v>414</v>
      </c>
      <c r="D32" s="254"/>
      <c r="E32" s="254"/>
      <c r="F32" s="254"/>
      <c r="G32" s="254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3"/>
      <c r="AA32" s="213"/>
      <c r="AB32" s="213"/>
      <c r="AC32" s="213"/>
      <c r="AD32" s="213"/>
      <c r="AE32" s="213"/>
      <c r="AF32" s="213"/>
      <c r="AG32" s="213" t="s">
        <v>213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41" t="str">
        <f>C32</f>
        <v>s vybouráním lože, s přemístěním hmot na skládku na vzdálenost do 3 m nebo naložením na dopravní prostředek</v>
      </c>
      <c r="BB32" s="213"/>
      <c r="BC32" s="213"/>
      <c r="BD32" s="213"/>
      <c r="BE32" s="213"/>
      <c r="BF32" s="213"/>
      <c r="BG32" s="213"/>
      <c r="BH32" s="213"/>
    </row>
    <row r="33" spans="1:60" outlineLevel="2">
      <c r="A33" s="220"/>
      <c r="B33" s="221"/>
      <c r="C33" s="250" t="s">
        <v>415</v>
      </c>
      <c r="D33" s="224"/>
      <c r="E33" s="225">
        <v>3</v>
      </c>
      <c r="F33" s="223"/>
      <c r="G33" s="223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23"/>
      <c r="Z33" s="213"/>
      <c r="AA33" s="213"/>
      <c r="AB33" s="213"/>
      <c r="AC33" s="213"/>
      <c r="AD33" s="213"/>
      <c r="AE33" s="213"/>
      <c r="AF33" s="213"/>
      <c r="AG33" s="213" t="s">
        <v>158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3">
      <c r="A34" s="220"/>
      <c r="B34" s="221"/>
      <c r="C34" s="250" t="s">
        <v>200</v>
      </c>
      <c r="D34" s="224"/>
      <c r="E34" s="225"/>
      <c r="F34" s="223"/>
      <c r="G34" s="223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23"/>
      <c r="Z34" s="213"/>
      <c r="AA34" s="213"/>
      <c r="AB34" s="213"/>
      <c r="AC34" s="213"/>
      <c r="AD34" s="213"/>
      <c r="AE34" s="213"/>
      <c r="AF34" s="213"/>
      <c r="AG34" s="213" t="s">
        <v>158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2">
      <c r="A35" s="220"/>
      <c r="B35" s="221"/>
      <c r="C35" s="248"/>
      <c r="D35" s="243"/>
      <c r="E35" s="243"/>
      <c r="F35" s="243"/>
      <c r="G35" s="243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23"/>
      <c r="Z35" s="213"/>
      <c r="AA35" s="213"/>
      <c r="AB35" s="213"/>
      <c r="AC35" s="213"/>
      <c r="AD35" s="213"/>
      <c r="AE35" s="213"/>
      <c r="AF35" s="213"/>
      <c r="AG35" s="213" t="s">
        <v>137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>
      <c r="A36" s="234">
        <v>7</v>
      </c>
      <c r="B36" s="235" t="s">
        <v>215</v>
      </c>
      <c r="C36" s="246" t="s">
        <v>216</v>
      </c>
      <c r="D36" s="236" t="s">
        <v>217</v>
      </c>
      <c r="E36" s="237">
        <v>4</v>
      </c>
      <c r="F36" s="238"/>
      <c r="G36" s="239">
        <f>ROUND(E36*F36,2)</f>
        <v>0</v>
      </c>
      <c r="H36" s="238"/>
      <c r="I36" s="239">
        <f>ROUND(E36*H36,2)</f>
        <v>0</v>
      </c>
      <c r="J36" s="238"/>
      <c r="K36" s="239">
        <f>ROUND(E36*J36,2)</f>
        <v>0</v>
      </c>
      <c r="L36" s="239">
        <v>21</v>
      </c>
      <c r="M36" s="239">
        <f>G36*(1+L36/100)</f>
        <v>0</v>
      </c>
      <c r="N36" s="237">
        <v>0</v>
      </c>
      <c r="O36" s="237">
        <f>ROUND(E36*N36,2)</f>
        <v>0</v>
      </c>
      <c r="P36" s="237">
        <v>0</v>
      </c>
      <c r="Q36" s="237">
        <f>ROUND(E36*P36,2)</f>
        <v>0</v>
      </c>
      <c r="R36" s="239" t="s">
        <v>218</v>
      </c>
      <c r="S36" s="239" t="s">
        <v>131</v>
      </c>
      <c r="T36" s="240" t="s">
        <v>131</v>
      </c>
      <c r="U36" s="223">
        <v>0.42199999999999999</v>
      </c>
      <c r="V36" s="223">
        <f>ROUND(E36*U36,2)</f>
        <v>1.69</v>
      </c>
      <c r="W36" s="223"/>
      <c r="X36" s="223" t="s">
        <v>194</v>
      </c>
      <c r="Y36" s="223" t="s">
        <v>133</v>
      </c>
      <c r="Z36" s="213"/>
      <c r="AA36" s="213"/>
      <c r="AB36" s="213"/>
      <c r="AC36" s="213"/>
      <c r="AD36" s="213"/>
      <c r="AE36" s="213"/>
      <c r="AF36" s="213"/>
      <c r="AG36" s="213" t="s">
        <v>195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2">
      <c r="A37" s="220"/>
      <c r="B37" s="221"/>
      <c r="C37" s="256" t="s">
        <v>219</v>
      </c>
      <c r="D37" s="254"/>
      <c r="E37" s="254"/>
      <c r="F37" s="254"/>
      <c r="G37" s="254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23"/>
      <c r="Z37" s="213"/>
      <c r="AA37" s="213"/>
      <c r="AB37" s="213"/>
      <c r="AC37" s="213"/>
      <c r="AD37" s="213"/>
      <c r="AE37" s="213"/>
      <c r="AF37" s="213"/>
      <c r="AG37" s="213" t="s">
        <v>213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41" t="str">
        <f>C37</f>
        <v>s přemístěním výkopku v příčných profilech na vzdálenost do 15 m nebo s naložením na dopravní prostředek.</v>
      </c>
      <c r="BB37" s="213"/>
      <c r="BC37" s="213"/>
      <c r="BD37" s="213"/>
      <c r="BE37" s="213"/>
      <c r="BF37" s="213"/>
      <c r="BG37" s="213"/>
      <c r="BH37" s="213"/>
    </row>
    <row r="38" spans="1:60" outlineLevel="2">
      <c r="A38" s="220"/>
      <c r="B38" s="221"/>
      <c r="C38" s="250" t="s">
        <v>416</v>
      </c>
      <c r="D38" s="224"/>
      <c r="E38" s="225">
        <v>4</v>
      </c>
      <c r="F38" s="223"/>
      <c r="G38" s="223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23"/>
      <c r="Z38" s="213"/>
      <c r="AA38" s="213"/>
      <c r="AB38" s="213"/>
      <c r="AC38" s="213"/>
      <c r="AD38" s="213"/>
      <c r="AE38" s="213"/>
      <c r="AF38" s="213"/>
      <c r="AG38" s="213" t="s">
        <v>158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3">
      <c r="A39" s="220"/>
      <c r="B39" s="221"/>
      <c r="C39" s="250" t="s">
        <v>221</v>
      </c>
      <c r="D39" s="224"/>
      <c r="E39" s="225"/>
      <c r="F39" s="223"/>
      <c r="G39" s="223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23"/>
      <c r="Z39" s="213"/>
      <c r="AA39" s="213"/>
      <c r="AB39" s="213"/>
      <c r="AC39" s="213"/>
      <c r="AD39" s="213"/>
      <c r="AE39" s="213"/>
      <c r="AF39" s="213"/>
      <c r="AG39" s="213" t="s">
        <v>158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2">
      <c r="A40" s="220"/>
      <c r="B40" s="221"/>
      <c r="C40" s="248"/>
      <c r="D40" s="243"/>
      <c r="E40" s="243"/>
      <c r="F40" s="243"/>
      <c r="G40" s="243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23"/>
      <c r="Z40" s="213"/>
      <c r="AA40" s="213"/>
      <c r="AB40" s="213"/>
      <c r="AC40" s="213"/>
      <c r="AD40" s="213"/>
      <c r="AE40" s="213"/>
      <c r="AF40" s="213"/>
      <c r="AG40" s="213" t="s">
        <v>137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>
      <c r="A41" s="234">
        <v>8</v>
      </c>
      <c r="B41" s="235" t="s">
        <v>222</v>
      </c>
      <c r="C41" s="246" t="s">
        <v>223</v>
      </c>
      <c r="D41" s="236" t="s">
        <v>217</v>
      </c>
      <c r="E41" s="237">
        <v>4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7">
        <v>0</v>
      </c>
      <c r="O41" s="237">
        <f>ROUND(E41*N41,2)</f>
        <v>0</v>
      </c>
      <c r="P41" s="237">
        <v>0</v>
      </c>
      <c r="Q41" s="237">
        <f>ROUND(E41*P41,2)</f>
        <v>0</v>
      </c>
      <c r="R41" s="239" t="s">
        <v>218</v>
      </c>
      <c r="S41" s="239" t="s">
        <v>131</v>
      </c>
      <c r="T41" s="240" t="s">
        <v>131</v>
      </c>
      <c r="U41" s="223">
        <v>8.7999999999999995E-2</v>
      </c>
      <c r="V41" s="223">
        <f>ROUND(E41*U41,2)</f>
        <v>0.35</v>
      </c>
      <c r="W41" s="223"/>
      <c r="X41" s="223" t="s">
        <v>194</v>
      </c>
      <c r="Y41" s="223" t="s">
        <v>133</v>
      </c>
      <c r="Z41" s="213"/>
      <c r="AA41" s="213"/>
      <c r="AB41" s="213"/>
      <c r="AC41" s="213"/>
      <c r="AD41" s="213"/>
      <c r="AE41" s="213"/>
      <c r="AF41" s="213"/>
      <c r="AG41" s="213" t="s">
        <v>195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2">
      <c r="A42" s="220"/>
      <c r="B42" s="221"/>
      <c r="C42" s="256" t="s">
        <v>219</v>
      </c>
      <c r="D42" s="254"/>
      <c r="E42" s="254"/>
      <c r="F42" s="254"/>
      <c r="G42" s="254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23"/>
      <c r="Z42" s="213"/>
      <c r="AA42" s="213"/>
      <c r="AB42" s="213"/>
      <c r="AC42" s="213"/>
      <c r="AD42" s="213"/>
      <c r="AE42" s="213"/>
      <c r="AF42" s="213"/>
      <c r="AG42" s="213" t="s">
        <v>213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41" t="str">
        <f>C42</f>
        <v>s přemístěním výkopku v příčných profilech na vzdálenost do 15 m nebo s naložením na dopravní prostředek.</v>
      </c>
      <c r="BB42" s="213"/>
      <c r="BC42" s="213"/>
      <c r="BD42" s="213"/>
      <c r="BE42" s="213"/>
      <c r="BF42" s="213"/>
      <c r="BG42" s="213"/>
      <c r="BH42" s="213"/>
    </row>
    <row r="43" spans="1:60" outlineLevel="2">
      <c r="A43" s="220"/>
      <c r="B43" s="221"/>
      <c r="C43" s="250" t="s">
        <v>417</v>
      </c>
      <c r="D43" s="224"/>
      <c r="E43" s="225">
        <v>4</v>
      </c>
      <c r="F43" s="223"/>
      <c r="G43" s="223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23"/>
      <c r="Z43" s="213"/>
      <c r="AA43" s="213"/>
      <c r="AB43" s="213"/>
      <c r="AC43" s="213"/>
      <c r="AD43" s="213"/>
      <c r="AE43" s="213"/>
      <c r="AF43" s="213"/>
      <c r="AG43" s="213" t="s">
        <v>158</v>
      </c>
      <c r="AH43" s="213">
        <v>5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2">
      <c r="A44" s="220"/>
      <c r="B44" s="221"/>
      <c r="C44" s="248"/>
      <c r="D44" s="243"/>
      <c r="E44" s="243"/>
      <c r="F44" s="243"/>
      <c r="G44" s="243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23"/>
      <c r="Z44" s="213"/>
      <c r="AA44" s="213"/>
      <c r="AB44" s="213"/>
      <c r="AC44" s="213"/>
      <c r="AD44" s="213"/>
      <c r="AE44" s="213"/>
      <c r="AF44" s="213"/>
      <c r="AG44" s="213" t="s">
        <v>137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>
      <c r="A45" s="234">
        <v>9</v>
      </c>
      <c r="B45" s="235" t="s">
        <v>225</v>
      </c>
      <c r="C45" s="246" t="s">
        <v>226</v>
      </c>
      <c r="D45" s="236" t="s">
        <v>217</v>
      </c>
      <c r="E45" s="237">
        <v>42</v>
      </c>
      <c r="F45" s="238"/>
      <c r="G45" s="239">
        <f>ROUND(E45*F45,2)</f>
        <v>0</v>
      </c>
      <c r="H45" s="238"/>
      <c r="I45" s="239">
        <f>ROUND(E45*H45,2)</f>
        <v>0</v>
      </c>
      <c r="J45" s="238"/>
      <c r="K45" s="239">
        <f>ROUND(E45*J45,2)</f>
        <v>0</v>
      </c>
      <c r="L45" s="239">
        <v>21</v>
      </c>
      <c r="M45" s="239">
        <f>G45*(1+L45/100)</f>
        <v>0</v>
      </c>
      <c r="N45" s="237">
        <v>0</v>
      </c>
      <c r="O45" s="237">
        <f>ROUND(E45*N45,2)</f>
        <v>0</v>
      </c>
      <c r="P45" s="237">
        <v>0</v>
      </c>
      <c r="Q45" s="237">
        <f>ROUND(E45*P45,2)</f>
        <v>0</v>
      </c>
      <c r="R45" s="239" t="s">
        <v>218</v>
      </c>
      <c r="S45" s="239" t="s">
        <v>131</v>
      </c>
      <c r="T45" s="240" t="s">
        <v>131</v>
      </c>
      <c r="U45" s="223">
        <v>0.2</v>
      </c>
      <c r="V45" s="223">
        <f>ROUND(E45*U45,2)</f>
        <v>8.4</v>
      </c>
      <c r="W45" s="223"/>
      <c r="X45" s="223" t="s">
        <v>194</v>
      </c>
      <c r="Y45" s="223" t="s">
        <v>133</v>
      </c>
      <c r="Z45" s="213"/>
      <c r="AA45" s="213"/>
      <c r="AB45" s="213"/>
      <c r="AC45" s="213"/>
      <c r="AD45" s="213"/>
      <c r="AE45" s="213"/>
      <c r="AF45" s="213"/>
      <c r="AG45" s="213" t="s">
        <v>195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ht="33.75" outlineLevel="2">
      <c r="A46" s="220"/>
      <c r="B46" s="221"/>
      <c r="C46" s="256" t="s">
        <v>227</v>
      </c>
      <c r="D46" s="254"/>
      <c r="E46" s="254"/>
      <c r="F46" s="254"/>
      <c r="G46" s="254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23"/>
      <c r="Z46" s="213"/>
      <c r="AA46" s="213"/>
      <c r="AB46" s="213"/>
      <c r="AC46" s="213"/>
      <c r="AD46" s="213"/>
      <c r="AE46" s="213"/>
      <c r="AF46" s="213"/>
      <c r="AG46" s="213" t="s">
        <v>213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41" t="str">
        <f>C46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6" s="213"/>
      <c r="BC46" s="213"/>
      <c r="BD46" s="213"/>
      <c r="BE46" s="213"/>
      <c r="BF46" s="213"/>
      <c r="BG46" s="213"/>
      <c r="BH46" s="213"/>
    </row>
    <row r="47" spans="1:60" outlineLevel="2">
      <c r="A47" s="220"/>
      <c r="B47" s="221"/>
      <c r="C47" s="250" t="s">
        <v>418</v>
      </c>
      <c r="D47" s="224"/>
      <c r="E47" s="225">
        <v>42</v>
      </c>
      <c r="F47" s="223"/>
      <c r="G47" s="223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23"/>
      <c r="Z47" s="213"/>
      <c r="AA47" s="213"/>
      <c r="AB47" s="213"/>
      <c r="AC47" s="213"/>
      <c r="AD47" s="213"/>
      <c r="AE47" s="213"/>
      <c r="AF47" s="213"/>
      <c r="AG47" s="213" t="s">
        <v>158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3">
      <c r="A48" s="220"/>
      <c r="B48" s="221"/>
      <c r="C48" s="250" t="s">
        <v>221</v>
      </c>
      <c r="D48" s="224"/>
      <c r="E48" s="225"/>
      <c r="F48" s="223"/>
      <c r="G48" s="223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23"/>
      <c r="Z48" s="213"/>
      <c r="AA48" s="213"/>
      <c r="AB48" s="213"/>
      <c r="AC48" s="213"/>
      <c r="AD48" s="213"/>
      <c r="AE48" s="213"/>
      <c r="AF48" s="213"/>
      <c r="AG48" s="213" t="s">
        <v>158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2">
      <c r="A49" s="220"/>
      <c r="B49" s="221"/>
      <c r="C49" s="248"/>
      <c r="D49" s="243"/>
      <c r="E49" s="243"/>
      <c r="F49" s="243"/>
      <c r="G49" s="243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23"/>
      <c r="Z49" s="213"/>
      <c r="AA49" s="213"/>
      <c r="AB49" s="213"/>
      <c r="AC49" s="213"/>
      <c r="AD49" s="213"/>
      <c r="AE49" s="213"/>
      <c r="AF49" s="213"/>
      <c r="AG49" s="213" t="s">
        <v>137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>
      <c r="A50" s="234">
        <v>10</v>
      </c>
      <c r="B50" s="235" t="s">
        <v>230</v>
      </c>
      <c r="C50" s="246" t="s">
        <v>231</v>
      </c>
      <c r="D50" s="236" t="s">
        <v>217</v>
      </c>
      <c r="E50" s="237">
        <v>42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21</v>
      </c>
      <c r="M50" s="239">
        <f>G50*(1+L50/100)</f>
        <v>0</v>
      </c>
      <c r="N50" s="237">
        <v>0</v>
      </c>
      <c r="O50" s="237">
        <f>ROUND(E50*N50,2)</f>
        <v>0</v>
      </c>
      <c r="P50" s="237">
        <v>0</v>
      </c>
      <c r="Q50" s="237">
        <f>ROUND(E50*P50,2)</f>
        <v>0</v>
      </c>
      <c r="R50" s="239" t="s">
        <v>218</v>
      </c>
      <c r="S50" s="239" t="s">
        <v>131</v>
      </c>
      <c r="T50" s="240" t="s">
        <v>131</v>
      </c>
      <c r="U50" s="223">
        <v>8.4000000000000005E-2</v>
      </c>
      <c r="V50" s="223">
        <f>ROUND(E50*U50,2)</f>
        <v>3.53</v>
      </c>
      <c r="W50" s="223"/>
      <c r="X50" s="223" t="s">
        <v>194</v>
      </c>
      <c r="Y50" s="223" t="s">
        <v>133</v>
      </c>
      <c r="Z50" s="213"/>
      <c r="AA50" s="213"/>
      <c r="AB50" s="213"/>
      <c r="AC50" s="213"/>
      <c r="AD50" s="213"/>
      <c r="AE50" s="213"/>
      <c r="AF50" s="213"/>
      <c r="AG50" s="213" t="s">
        <v>195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ht="33.75" outlineLevel="2">
      <c r="A51" s="220"/>
      <c r="B51" s="221"/>
      <c r="C51" s="256" t="s">
        <v>227</v>
      </c>
      <c r="D51" s="254"/>
      <c r="E51" s="254"/>
      <c r="F51" s="254"/>
      <c r="G51" s="254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23"/>
      <c r="Z51" s="213"/>
      <c r="AA51" s="213"/>
      <c r="AB51" s="213"/>
      <c r="AC51" s="213"/>
      <c r="AD51" s="213"/>
      <c r="AE51" s="213"/>
      <c r="AF51" s="213"/>
      <c r="AG51" s="213" t="s">
        <v>213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41" t="str">
        <f>C51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1" s="213"/>
      <c r="BC51" s="213"/>
      <c r="BD51" s="213"/>
      <c r="BE51" s="213"/>
      <c r="BF51" s="213"/>
      <c r="BG51" s="213"/>
      <c r="BH51" s="213"/>
    </row>
    <row r="52" spans="1:60" outlineLevel="2">
      <c r="A52" s="220"/>
      <c r="B52" s="221"/>
      <c r="C52" s="250" t="s">
        <v>419</v>
      </c>
      <c r="D52" s="224"/>
      <c r="E52" s="225">
        <v>42</v>
      </c>
      <c r="F52" s="223"/>
      <c r="G52" s="223"/>
      <c r="H52" s="223"/>
      <c r="I52" s="223"/>
      <c r="J52" s="223"/>
      <c r="K52" s="223"/>
      <c r="L52" s="223"/>
      <c r="M52" s="223"/>
      <c r="N52" s="222"/>
      <c r="O52" s="222"/>
      <c r="P52" s="222"/>
      <c r="Q52" s="222"/>
      <c r="R52" s="223"/>
      <c r="S52" s="223"/>
      <c r="T52" s="223"/>
      <c r="U52" s="223"/>
      <c r="V52" s="223"/>
      <c r="W52" s="223"/>
      <c r="X52" s="223"/>
      <c r="Y52" s="223"/>
      <c r="Z52" s="213"/>
      <c r="AA52" s="213"/>
      <c r="AB52" s="213"/>
      <c r="AC52" s="213"/>
      <c r="AD52" s="213"/>
      <c r="AE52" s="213"/>
      <c r="AF52" s="213"/>
      <c r="AG52" s="213" t="s">
        <v>158</v>
      </c>
      <c r="AH52" s="213">
        <v>5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2">
      <c r="A53" s="220"/>
      <c r="B53" s="221"/>
      <c r="C53" s="248"/>
      <c r="D53" s="243"/>
      <c r="E53" s="243"/>
      <c r="F53" s="243"/>
      <c r="G53" s="243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23"/>
      <c r="Z53" s="213"/>
      <c r="AA53" s="213"/>
      <c r="AB53" s="213"/>
      <c r="AC53" s="213"/>
      <c r="AD53" s="213"/>
      <c r="AE53" s="213"/>
      <c r="AF53" s="213"/>
      <c r="AG53" s="213" t="s">
        <v>137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>
      <c r="A54" s="234">
        <v>11</v>
      </c>
      <c r="B54" s="235" t="s">
        <v>420</v>
      </c>
      <c r="C54" s="246" t="s">
        <v>421</v>
      </c>
      <c r="D54" s="236" t="s">
        <v>297</v>
      </c>
      <c r="E54" s="237">
        <v>30.5</v>
      </c>
      <c r="F54" s="238"/>
      <c r="G54" s="239">
        <f>ROUND(E54*F54,2)</f>
        <v>0</v>
      </c>
      <c r="H54" s="238"/>
      <c r="I54" s="239">
        <f>ROUND(E54*H54,2)</f>
        <v>0</v>
      </c>
      <c r="J54" s="238"/>
      <c r="K54" s="239">
        <f>ROUND(E54*J54,2)</f>
        <v>0</v>
      </c>
      <c r="L54" s="239">
        <v>21</v>
      </c>
      <c r="M54" s="239">
        <f>G54*(1+L54/100)</f>
        <v>0</v>
      </c>
      <c r="N54" s="237">
        <v>2.9E-4</v>
      </c>
      <c r="O54" s="237">
        <f>ROUND(E54*N54,2)</f>
        <v>0.01</v>
      </c>
      <c r="P54" s="237">
        <v>0</v>
      </c>
      <c r="Q54" s="237">
        <f>ROUND(E54*P54,2)</f>
        <v>0</v>
      </c>
      <c r="R54" s="239" t="s">
        <v>218</v>
      </c>
      <c r="S54" s="239" t="s">
        <v>131</v>
      </c>
      <c r="T54" s="240" t="s">
        <v>131</v>
      </c>
      <c r="U54" s="223">
        <v>1.25</v>
      </c>
      <c r="V54" s="223">
        <f>ROUND(E54*U54,2)</f>
        <v>38.130000000000003</v>
      </c>
      <c r="W54" s="223"/>
      <c r="X54" s="223" t="s">
        <v>194</v>
      </c>
      <c r="Y54" s="223" t="s">
        <v>133</v>
      </c>
      <c r="Z54" s="213"/>
      <c r="AA54" s="213"/>
      <c r="AB54" s="213"/>
      <c r="AC54" s="213"/>
      <c r="AD54" s="213"/>
      <c r="AE54" s="213"/>
      <c r="AF54" s="213"/>
      <c r="AG54" s="213" t="s">
        <v>195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2">
      <c r="A55" s="220"/>
      <c r="B55" s="221"/>
      <c r="C55" s="250" t="s">
        <v>422</v>
      </c>
      <c r="D55" s="224"/>
      <c r="E55" s="225"/>
      <c r="F55" s="223"/>
      <c r="G55" s="223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23"/>
      <c r="Z55" s="213"/>
      <c r="AA55" s="213"/>
      <c r="AB55" s="213"/>
      <c r="AC55" s="213"/>
      <c r="AD55" s="213"/>
      <c r="AE55" s="213"/>
      <c r="AF55" s="213"/>
      <c r="AG55" s="213" t="s">
        <v>158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3">
      <c r="A56" s="220"/>
      <c r="B56" s="221"/>
      <c r="C56" s="250" t="s">
        <v>423</v>
      </c>
      <c r="D56" s="224"/>
      <c r="E56" s="225">
        <v>19</v>
      </c>
      <c r="F56" s="223"/>
      <c r="G56" s="223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23"/>
      <c r="Z56" s="213"/>
      <c r="AA56" s="213"/>
      <c r="AB56" s="213"/>
      <c r="AC56" s="213"/>
      <c r="AD56" s="213"/>
      <c r="AE56" s="213"/>
      <c r="AF56" s="213"/>
      <c r="AG56" s="213" t="s">
        <v>158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3">
      <c r="A57" s="220"/>
      <c r="B57" s="221"/>
      <c r="C57" s="250" t="s">
        <v>424</v>
      </c>
      <c r="D57" s="224"/>
      <c r="E57" s="225">
        <v>6</v>
      </c>
      <c r="F57" s="223"/>
      <c r="G57" s="223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23"/>
      <c r="Z57" s="213"/>
      <c r="AA57" s="213"/>
      <c r="AB57" s="213"/>
      <c r="AC57" s="213"/>
      <c r="AD57" s="213"/>
      <c r="AE57" s="213"/>
      <c r="AF57" s="213"/>
      <c r="AG57" s="213" t="s">
        <v>158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3">
      <c r="A58" s="220"/>
      <c r="B58" s="221"/>
      <c r="C58" s="250" t="s">
        <v>425</v>
      </c>
      <c r="D58" s="224"/>
      <c r="E58" s="225">
        <v>4</v>
      </c>
      <c r="F58" s="223"/>
      <c r="G58" s="223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23"/>
      <c r="Z58" s="213"/>
      <c r="AA58" s="213"/>
      <c r="AB58" s="213"/>
      <c r="AC58" s="213"/>
      <c r="AD58" s="213"/>
      <c r="AE58" s="213"/>
      <c r="AF58" s="213"/>
      <c r="AG58" s="213" t="s">
        <v>158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3">
      <c r="A59" s="220"/>
      <c r="B59" s="221"/>
      <c r="C59" s="250" t="s">
        <v>426</v>
      </c>
      <c r="D59" s="224"/>
      <c r="E59" s="225">
        <v>1.5</v>
      </c>
      <c r="F59" s="223"/>
      <c r="G59" s="223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23"/>
      <c r="Z59" s="213"/>
      <c r="AA59" s="213"/>
      <c r="AB59" s="213"/>
      <c r="AC59" s="213"/>
      <c r="AD59" s="213"/>
      <c r="AE59" s="213"/>
      <c r="AF59" s="213"/>
      <c r="AG59" s="213" t="s">
        <v>158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3">
      <c r="A60" s="220"/>
      <c r="B60" s="221"/>
      <c r="C60" s="250" t="s">
        <v>427</v>
      </c>
      <c r="D60" s="224"/>
      <c r="E60" s="225"/>
      <c r="F60" s="223"/>
      <c r="G60" s="223"/>
      <c r="H60" s="223"/>
      <c r="I60" s="223"/>
      <c r="J60" s="223"/>
      <c r="K60" s="223"/>
      <c r="L60" s="223"/>
      <c r="M60" s="223"/>
      <c r="N60" s="222"/>
      <c r="O60" s="222"/>
      <c r="P60" s="222"/>
      <c r="Q60" s="222"/>
      <c r="R60" s="223"/>
      <c r="S60" s="223"/>
      <c r="T60" s="223"/>
      <c r="U60" s="223"/>
      <c r="V60" s="223"/>
      <c r="W60" s="223"/>
      <c r="X60" s="223"/>
      <c r="Y60" s="223"/>
      <c r="Z60" s="213"/>
      <c r="AA60" s="213"/>
      <c r="AB60" s="213"/>
      <c r="AC60" s="213"/>
      <c r="AD60" s="213"/>
      <c r="AE60" s="213"/>
      <c r="AF60" s="213"/>
      <c r="AG60" s="213" t="s">
        <v>158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22.5" outlineLevel="3">
      <c r="A61" s="220"/>
      <c r="B61" s="221"/>
      <c r="C61" s="250" t="s">
        <v>428</v>
      </c>
      <c r="D61" s="224"/>
      <c r="E61" s="225"/>
      <c r="F61" s="223"/>
      <c r="G61" s="223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23"/>
      <c r="Z61" s="213"/>
      <c r="AA61" s="213"/>
      <c r="AB61" s="213"/>
      <c r="AC61" s="213"/>
      <c r="AD61" s="213"/>
      <c r="AE61" s="213"/>
      <c r="AF61" s="213"/>
      <c r="AG61" s="213" t="s">
        <v>158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2">
      <c r="A62" s="220"/>
      <c r="B62" s="221"/>
      <c r="C62" s="248"/>
      <c r="D62" s="243"/>
      <c r="E62" s="243"/>
      <c r="F62" s="243"/>
      <c r="G62" s="243"/>
      <c r="H62" s="223"/>
      <c r="I62" s="223"/>
      <c r="J62" s="223"/>
      <c r="K62" s="223"/>
      <c r="L62" s="223"/>
      <c r="M62" s="223"/>
      <c r="N62" s="222"/>
      <c r="O62" s="222"/>
      <c r="P62" s="222"/>
      <c r="Q62" s="222"/>
      <c r="R62" s="223"/>
      <c r="S62" s="223"/>
      <c r="T62" s="223"/>
      <c r="U62" s="223"/>
      <c r="V62" s="223"/>
      <c r="W62" s="223"/>
      <c r="X62" s="223"/>
      <c r="Y62" s="223"/>
      <c r="Z62" s="213"/>
      <c r="AA62" s="213"/>
      <c r="AB62" s="213"/>
      <c r="AC62" s="213"/>
      <c r="AD62" s="213"/>
      <c r="AE62" s="213"/>
      <c r="AF62" s="213"/>
      <c r="AG62" s="213" t="s">
        <v>137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>
      <c r="A63" s="234">
        <v>12</v>
      </c>
      <c r="B63" s="235" t="s">
        <v>429</v>
      </c>
      <c r="C63" s="246" t="s">
        <v>430</v>
      </c>
      <c r="D63" s="236" t="s">
        <v>297</v>
      </c>
      <c r="E63" s="237">
        <v>77.5</v>
      </c>
      <c r="F63" s="238"/>
      <c r="G63" s="239">
        <f>ROUND(E63*F63,2)</f>
        <v>0</v>
      </c>
      <c r="H63" s="238"/>
      <c r="I63" s="239">
        <f>ROUND(E63*H63,2)</f>
        <v>0</v>
      </c>
      <c r="J63" s="238"/>
      <c r="K63" s="239">
        <f>ROUND(E63*J63,2)</f>
        <v>0</v>
      </c>
      <c r="L63" s="239">
        <v>21</v>
      </c>
      <c r="M63" s="239">
        <f>G63*(1+L63/100)</f>
        <v>0</v>
      </c>
      <c r="N63" s="237">
        <v>7.356E-2</v>
      </c>
      <c r="O63" s="237">
        <f>ROUND(E63*N63,2)</f>
        <v>5.7</v>
      </c>
      <c r="P63" s="237">
        <v>0</v>
      </c>
      <c r="Q63" s="237">
        <f>ROUND(E63*P63,2)</f>
        <v>0</v>
      </c>
      <c r="R63" s="239" t="s">
        <v>218</v>
      </c>
      <c r="S63" s="239" t="s">
        <v>131</v>
      </c>
      <c r="T63" s="240" t="s">
        <v>131</v>
      </c>
      <c r="U63" s="223">
        <v>2.3239999999999998</v>
      </c>
      <c r="V63" s="223">
        <f>ROUND(E63*U63,2)</f>
        <v>180.11</v>
      </c>
      <c r="W63" s="223"/>
      <c r="X63" s="223" t="s">
        <v>194</v>
      </c>
      <c r="Y63" s="223" t="s">
        <v>133</v>
      </c>
      <c r="Z63" s="213"/>
      <c r="AA63" s="213"/>
      <c r="AB63" s="213"/>
      <c r="AC63" s="213"/>
      <c r="AD63" s="213"/>
      <c r="AE63" s="213"/>
      <c r="AF63" s="213"/>
      <c r="AG63" s="213" t="s">
        <v>195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ht="22.5" outlineLevel="2">
      <c r="A64" s="220"/>
      <c r="B64" s="221"/>
      <c r="C64" s="256" t="s">
        <v>431</v>
      </c>
      <c r="D64" s="254"/>
      <c r="E64" s="254"/>
      <c r="F64" s="254"/>
      <c r="G64" s="254"/>
      <c r="H64" s="223"/>
      <c r="I64" s="223"/>
      <c r="J64" s="223"/>
      <c r="K64" s="223"/>
      <c r="L64" s="223"/>
      <c r="M64" s="223"/>
      <c r="N64" s="222"/>
      <c r="O64" s="222"/>
      <c r="P64" s="222"/>
      <c r="Q64" s="222"/>
      <c r="R64" s="223"/>
      <c r="S64" s="223"/>
      <c r="T64" s="223"/>
      <c r="U64" s="223"/>
      <c r="V64" s="223"/>
      <c r="W64" s="223"/>
      <c r="X64" s="223"/>
      <c r="Y64" s="223"/>
      <c r="Z64" s="213"/>
      <c r="AA64" s="213"/>
      <c r="AB64" s="213"/>
      <c r="AC64" s="213"/>
      <c r="AD64" s="213"/>
      <c r="AE64" s="213"/>
      <c r="AF64" s="213"/>
      <c r="AG64" s="213" t="s">
        <v>213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41" t="str">
        <f>C64</f>
        <v>ocelových jednoduchých, pro pažení hloubených vykopávek do předem provedených vrtů, se zabetonováním spodního konce, s případným nutným obsypem zápory pískem</v>
      </c>
      <c r="BB64" s="213"/>
      <c r="BC64" s="213"/>
      <c r="BD64" s="213"/>
      <c r="BE64" s="213"/>
      <c r="BF64" s="213"/>
      <c r="BG64" s="213"/>
      <c r="BH64" s="213"/>
    </row>
    <row r="65" spans="1:60" outlineLevel="2">
      <c r="A65" s="220"/>
      <c r="B65" s="221"/>
      <c r="C65" s="250" t="s">
        <v>432</v>
      </c>
      <c r="D65" s="224"/>
      <c r="E65" s="225">
        <v>42.5</v>
      </c>
      <c r="F65" s="223"/>
      <c r="G65" s="223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23"/>
      <c r="Z65" s="213"/>
      <c r="AA65" s="213"/>
      <c r="AB65" s="213"/>
      <c r="AC65" s="213"/>
      <c r="AD65" s="213"/>
      <c r="AE65" s="213"/>
      <c r="AF65" s="213"/>
      <c r="AG65" s="213" t="s">
        <v>158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3">
      <c r="A66" s="220"/>
      <c r="B66" s="221"/>
      <c r="C66" s="250" t="s">
        <v>433</v>
      </c>
      <c r="D66" s="224"/>
      <c r="E66" s="225">
        <v>17</v>
      </c>
      <c r="F66" s="223"/>
      <c r="G66" s="223"/>
      <c r="H66" s="223"/>
      <c r="I66" s="223"/>
      <c r="J66" s="223"/>
      <c r="K66" s="223"/>
      <c r="L66" s="223"/>
      <c r="M66" s="223"/>
      <c r="N66" s="222"/>
      <c r="O66" s="222"/>
      <c r="P66" s="222"/>
      <c r="Q66" s="222"/>
      <c r="R66" s="223"/>
      <c r="S66" s="223"/>
      <c r="T66" s="223"/>
      <c r="U66" s="223"/>
      <c r="V66" s="223"/>
      <c r="W66" s="223"/>
      <c r="X66" s="223"/>
      <c r="Y66" s="223"/>
      <c r="Z66" s="213"/>
      <c r="AA66" s="213"/>
      <c r="AB66" s="213"/>
      <c r="AC66" s="213"/>
      <c r="AD66" s="213"/>
      <c r="AE66" s="213"/>
      <c r="AF66" s="213"/>
      <c r="AG66" s="213" t="s">
        <v>158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3">
      <c r="A67" s="220"/>
      <c r="B67" s="221"/>
      <c r="C67" s="250" t="s">
        <v>434</v>
      </c>
      <c r="D67" s="224"/>
      <c r="E67" s="225">
        <v>12</v>
      </c>
      <c r="F67" s="223"/>
      <c r="G67" s="223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23"/>
      <c r="Z67" s="213"/>
      <c r="AA67" s="213"/>
      <c r="AB67" s="213"/>
      <c r="AC67" s="213"/>
      <c r="AD67" s="213"/>
      <c r="AE67" s="213"/>
      <c r="AF67" s="213"/>
      <c r="AG67" s="213" t="s">
        <v>158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3">
      <c r="A68" s="220"/>
      <c r="B68" s="221"/>
      <c r="C68" s="250" t="s">
        <v>435</v>
      </c>
      <c r="D68" s="224"/>
      <c r="E68" s="225">
        <v>6</v>
      </c>
      <c r="F68" s="223"/>
      <c r="G68" s="223"/>
      <c r="H68" s="223"/>
      <c r="I68" s="223"/>
      <c r="J68" s="223"/>
      <c r="K68" s="223"/>
      <c r="L68" s="223"/>
      <c r="M68" s="223"/>
      <c r="N68" s="222"/>
      <c r="O68" s="222"/>
      <c r="P68" s="222"/>
      <c r="Q68" s="222"/>
      <c r="R68" s="223"/>
      <c r="S68" s="223"/>
      <c r="T68" s="223"/>
      <c r="U68" s="223"/>
      <c r="V68" s="223"/>
      <c r="W68" s="223"/>
      <c r="X68" s="223"/>
      <c r="Y68" s="223"/>
      <c r="Z68" s="213"/>
      <c r="AA68" s="213"/>
      <c r="AB68" s="213"/>
      <c r="AC68" s="213"/>
      <c r="AD68" s="213"/>
      <c r="AE68" s="213"/>
      <c r="AF68" s="213"/>
      <c r="AG68" s="213" t="s">
        <v>158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3">
      <c r="A69" s="220"/>
      <c r="B69" s="221"/>
      <c r="C69" s="250" t="s">
        <v>427</v>
      </c>
      <c r="D69" s="224"/>
      <c r="E69" s="225"/>
      <c r="F69" s="223"/>
      <c r="G69" s="223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23"/>
      <c r="Z69" s="213"/>
      <c r="AA69" s="213"/>
      <c r="AB69" s="213"/>
      <c r="AC69" s="213"/>
      <c r="AD69" s="213"/>
      <c r="AE69" s="213"/>
      <c r="AF69" s="213"/>
      <c r="AG69" s="213" t="s">
        <v>158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ht="22.5" outlineLevel="3">
      <c r="A70" s="220"/>
      <c r="B70" s="221"/>
      <c r="C70" s="250" t="s">
        <v>428</v>
      </c>
      <c r="D70" s="224"/>
      <c r="E70" s="225"/>
      <c r="F70" s="223"/>
      <c r="G70" s="223"/>
      <c r="H70" s="223"/>
      <c r="I70" s="223"/>
      <c r="J70" s="223"/>
      <c r="K70" s="223"/>
      <c r="L70" s="223"/>
      <c r="M70" s="223"/>
      <c r="N70" s="222"/>
      <c r="O70" s="222"/>
      <c r="P70" s="222"/>
      <c r="Q70" s="222"/>
      <c r="R70" s="223"/>
      <c r="S70" s="223"/>
      <c r="T70" s="223"/>
      <c r="U70" s="223"/>
      <c r="V70" s="223"/>
      <c r="W70" s="223"/>
      <c r="X70" s="223"/>
      <c r="Y70" s="223"/>
      <c r="Z70" s="213"/>
      <c r="AA70" s="213"/>
      <c r="AB70" s="213"/>
      <c r="AC70" s="213"/>
      <c r="AD70" s="213"/>
      <c r="AE70" s="213"/>
      <c r="AF70" s="213"/>
      <c r="AG70" s="213" t="s">
        <v>158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2">
      <c r="A71" s="220"/>
      <c r="B71" s="221"/>
      <c r="C71" s="248"/>
      <c r="D71" s="243"/>
      <c r="E71" s="243"/>
      <c r="F71" s="243"/>
      <c r="G71" s="243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23"/>
      <c r="Z71" s="213"/>
      <c r="AA71" s="213"/>
      <c r="AB71" s="213"/>
      <c r="AC71" s="213"/>
      <c r="AD71" s="213"/>
      <c r="AE71" s="213"/>
      <c r="AF71" s="213"/>
      <c r="AG71" s="213" t="s">
        <v>137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>
      <c r="A72" s="234">
        <v>13</v>
      </c>
      <c r="B72" s="235" t="s">
        <v>436</v>
      </c>
      <c r="C72" s="246" t="s">
        <v>437</v>
      </c>
      <c r="D72" s="236" t="s">
        <v>374</v>
      </c>
      <c r="E72" s="237">
        <v>3.3325</v>
      </c>
      <c r="F72" s="238"/>
      <c r="G72" s="239">
        <f>ROUND(E72*F72,2)</f>
        <v>0</v>
      </c>
      <c r="H72" s="238"/>
      <c r="I72" s="239">
        <f>ROUND(E72*H72,2)</f>
        <v>0</v>
      </c>
      <c r="J72" s="238"/>
      <c r="K72" s="239">
        <f>ROUND(E72*J72,2)</f>
        <v>0</v>
      </c>
      <c r="L72" s="239">
        <v>21</v>
      </c>
      <c r="M72" s="239">
        <f>G72*(1+L72/100)</f>
        <v>0</v>
      </c>
      <c r="N72" s="237">
        <v>0</v>
      </c>
      <c r="O72" s="237">
        <f>ROUND(E72*N72,2)</f>
        <v>0</v>
      </c>
      <c r="P72" s="237">
        <v>0</v>
      </c>
      <c r="Q72" s="237">
        <f>ROUND(E72*P72,2)</f>
        <v>0</v>
      </c>
      <c r="R72" s="239" t="s">
        <v>218</v>
      </c>
      <c r="S72" s="239" t="s">
        <v>131</v>
      </c>
      <c r="T72" s="240" t="s">
        <v>131</v>
      </c>
      <c r="U72" s="223">
        <v>0</v>
      </c>
      <c r="V72" s="223">
        <f>ROUND(E72*U72,2)</f>
        <v>0</v>
      </c>
      <c r="W72" s="223"/>
      <c r="X72" s="223" t="s">
        <v>194</v>
      </c>
      <c r="Y72" s="223" t="s">
        <v>133</v>
      </c>
      <c r="Z72" s="213"/>
      <c r="AA72" s="213"/>
      <c r="AB72" s="213"/>
      <c r="AC72" s="213"/>
      <c r="AD72" s="213"/>
      <c r="AE72" s="213"/>
      <c r="AF72" s="213"/>
      <c r="AG72" s="213" t="s">
        <v>195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ht="22.5" outlineLevel="2">
      <c r="A73" s="220"/>
      <c r="B73" s="221"/>
      <c r="C73" s="256" t="s">
        <v>431</v>
      </c>
      <c r="D73" s="254"/>
      <c r="E73" s="254"/>
      <c r="F73" s="254"/>
      <c r="G73" s="254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23"/>
      <c r="Z73" s="213"/>
      <c r="AA73" s="213"/>
      <c r="AB73" s="213"/>
      <c r="AC73" s="213"/>
      <c r="AD73" s="213"/>
      <c r="AE73" s="213"/>
      <c r="AF73" s="213"/>
      <c r="AG73" s="213" t="s">
        <v>213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41" t="str">
        <f>C73</f>
        <v>ocelových jednoduchých, pro pažení hloubených vykopávek do předem provedených vrtů, se zabetonováním spodního konce, s případným nutným obsypem zápory pískem</v>
      </c>
      <c r="BB73" s="213"/>
      <c r="BC73" s="213"/>
      <c r="BD73" s="213"/>
      <c r="BE73" s="213"/>
      <c r="BF73" s="213"/>
      <c r="BG73" s="213"/>
      <c r="BH73" s="213"/>
    </row>
    <row r="74" spans="1:60" outlineLevel="2">
      <c r="A74" s="220"/>
      <c r="B74" s="221"/>
      <c r="C74" s="250" t="s">
        <v>438</v>
      </c>
      <c r="D74" s="224"/>
      <c r="E74" s="225">
        <v>3.3325</v>
      </c>
      <c r="F74" s="223"/>
      <c r="G74" s="223"/>
      <c r="H74" s="223"/>
      <c r="I74" s="223"/>
      <c r="J74" s="223"/>
      <c r="K74" s="223"/>
      <c r="L74" s="223"/>
      <c r="M74" s="223"/>
      <c r="N74" s="222"/>
      <c r="O74" s="222"/>
      <c r="P74" s="222"/>
      <c r="Q74" s="222"/>
      <c r="R74" s="223"/>
      <c r="S74" s="223"/>
      <c r="T74" s="223"/>
      <c r="U74" s="223"/>
      <c r="V74" s="223"/>
      <c r="W74" s="223"/>
      <c r="X74" s="223"/>
      <c r="Y74" s="223"/>
      <c r="Z74" s="213"/>
      <c r="AA74" s="213"/>
      <c r="AB74" s="213"/>
      <c r="AC74" s="213"/>
      <c r="AD74" s="213"/>
      <c r="AE74" s="213"/>
      <c r="AF74" s="213"/>
      <c r="AG74" s="213" t="s">
        <v>158</v>
      </c>
      <c r="AH74" s="213">
        <v>5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2">
      <c r="A75" s="220"/>
      <c r="B75" s="221"/>
      <c r="C75" s="248"/>
      <c r="D75" s="243"/>
      <c r="E75" s="243"/>
      <c r="F75" s="243"/>
      <c r="G75" s="243"/>
      <c r="H75" s="223"/>
      <c r="I75" s="223"/>
      <c r="J75" s="223"/>
      <c r="K75" s="223"/>
      <c r="L75" s="223"/>
      <c r="M75" s="223"/>
      <c r="N75" s="222"/>
      <c r="O75" s="222"/>
      <c r="P75" s="222"/>
      <c r="Q75" s="222"/>
      <c r="R75" s="223"/>
      <c r="S75" s="223"/>
      <c r="T75" s="223"/>
      <c r="U75" s="223"/>
      <c r="V75" s="223"/>
      <c r="W75" s="223"/>
      <c r="X75" s="223"/>
      <c r="Y75" s="223"/>
      <c r="Z75" s="213"/>
      <c r="AA75" s="213"/>
      <c r="AB75" s="213"/>
      <c r="AC75" s="213"/>
      <c r="AD75" s="213"/>
      <c r="AE75" s="213"/>
      <c r="AF75" s="213"/>
      <c r="AG75" s="213" t="s">
        <v>137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>
      <c r="A76" s="234">
        <v>14</v>
      </c>
      <c r="B76" s="235" t="s">
        <v>439</v>
      </c>
      <c r="C76" s="246" t="s">
        <v>440</v>
      </c>
      <c r="D76" s="236" t="s">
        <v>192</v>
      </c>
      <c r="E76" s="237">
        <v>38</v>
      </c>
      <c r="F76" s="238"/>
      <c r="G76" s="239">
        <f>ROUND(E76*F76,2)</f>
        <v>0</v>
      </c>
      <c r="H76" s="238"/>
      <c r="I76" s="239">
        <f>ROUND(E76*H76,2)</f>
        <v>0</v>
      </c>
      <c r="J76" s="238"/>
      <c r="K76" s="239">
        <f>ROUND(E76*J76,2)</f>
        <v>0</v>
      </c>
      <c r="L76" s="239">
        <v>21</v>
      </c>
      <c r="M76" s="239">
        <f>G76*(1+L76/100)</f>
        <v>0</v>
      </c>
      <c r="N76" s="237">
        <v>3.8280000000000002E-2</v>
      </c>
      <c r="O76" s="237">
        <f>ROUND(E76*N76,2)</f>
        <v>1.45</v>
      </c>
      <c r="P76" s="237">
        <v>0</v>
      </c>
      <c r="Q76" s="237">
        <f>ROUND(E76*P76,2)</f>
        <v>0</v>
      </c>
      <c r="R76" s="239" t="s">
        <v>218</v>
      </c>
      <c r="S76" s="239" t="s">
        <v>131</v>
      </c>
      <c r="T76" s="240" t="s">
        <v>131</v>
      </c>
      <c r="U76" s="223">
        <v>0.98099999999999998</v>
      </c>
      <c r="V76" s="223">
        <f>ROUND(E76*U76,2)</f>
        <v>37.28</v>
      </c>
      <c r="W76" s="223"/>
      <c r="X76" s="223" t="s">
        <v>194</v>
      </c>
      <c r="Y76" s="223" t="s">
        <v>133</v>
      </c>
      <c r="Z76" s="213"/>
      <c r="AA76" s="213"/>
      <c r="AB76" s="213"/>
      <c r="AC76" s="213"/>
      <c r="AD76" s="213"/>
      <c r="AE76" s="213"/>
      <c r="AF76" s="213"/>
      <c r="AG76" s="213" t="s">
        <v>195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2">
      <c r="A77" s="220"/>
      <c r="B77" s="221"/>
      <c r="C77" s="250" t="s">
        <v>441</v>
      </c>
      <c r="D77" s="224"/>
      <c r="E77" s="225">
        <v>38</v>
      </c>
      <c r="F77" s="223"/>
      <c r="G77" s="223"/>
      <c r="H77" s="223"/>
      <c r="I77" s="223"/>
      <c r="J77" s="223"/>
      <c r="K77" s="223"/>
      <c r="L77" s="223"/>
      <c r="M77" s="223"/>
      <c r="N77" s="222"/>
      <c r="O77" s="222"/>
      <c r="P77" s="222"/>
      <c r="Q77" s="222"/>
      <c r="R77" s="223"/>
      <c r="S77" s="223"/>
      <c r="T77" s="223"/>
      <c r="U77" s="223"/>
      <c r="V77" s="223"/>
      <c r="W77" s="223"/>
      <c r="X77" s="223"/>
      <c r="Y77" s="223"/>
      <c r="Z77" s="213"/>
      <c r="AA77" s="213"/>
      <c r="AB77" s="213"/>
      <c r="AC77" s="213"/>
      <c r="AD77" s="213"/>
      <c r="AE77" s="213"/>
      <c r="AF77" s="213"/>
      <c r="AG77" s="213" t="s">
        <v>158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3">
      <c r="A78" s="220"/>
      <c r="B78" s="221"/>
      <c r="C78" s="250" t="s">
        <v>427</v>
      </c>
      <c r="D78" s="224"/>
      <c r="E78" s="225"/>
      <c r="F78" s="223"/>
      <c r="G78" s="223"/>
      <c r="H78" s="223"/>
      <c r="I78" s="223"/>
      <c r="J78" s="223"/>
      <c r="K78" s="223"/>
      <c r="L78" s="223"/>
      <c r="M78" s="223"/>
      <c r="N78" s="222"/>
      <c r="O78" s="222"/>
      <c r="P78" s="222"/>
      <c r="Q78" s="222"/>
      <c r="R78" s="223"/>
      <c r="S78" s="223"/>
      <c r="T78" s="223"/>
      <c r="U78" s="223"/>
      <c r="V78" s="223"/>
      <c r="W78" s="223"/>
      <c r="X78" s="223"/>
      <c r="Y78" s="223"/>
      <c r="Z78" s="213"/>
      <c r="AA78" s="213"/>
      <c r="AB78" s="213"/>
      <c r="AC78" s="213"/>
      <c r="AD78" s="213"/>
      <c r="AE78" s="213"/>
      <c r="AF78" s="213"/>
      <c r="AG78" s="213" t="s">
        <v>158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2">
      <c r="A79" s="220"/>
      <c r="B79" s="221"/>
      <c r="C79" s="248"/>
      <c r="D79" s="243"/>
      <c r="E79" s="243"/>
      <c r="F79" s="243"/>
      <c r="G79" s="243"/>
      <c r="H79" s="223"/>
      <c r="I79" s="223"/>
      <c r="J79" s="223"/>
      <c r="K79" s="223"/>
      <c r="L79" s="223"/>
      <c r="M79" s="223"/>
      <c r="N79" s="222"/>
      <c r="O79" s="222"/>
      <c r="P79" s="222"/>
      <c r="Q79" s="222"/>
      <c r="R79" s="223"/>
      <c r="S79" s="223"/>
      <c r="T79" s="223"/>
      <c r="U79" s="223"/>
      <c r="V79" s="223"/>
      <c r="W79" s="223"/>
      <c r="X79" s="223"/>
      <c r="Y79" s="223"/>
      <c r="Z79" s="213"/>
      <c r="AA79" s="213"/>
      <c r="AB79" s="213"/>
      <c r="AC79" s="213"/>
      <c r="AD79" s="213"/>
      <c r="AE79" s="213"/>
      <c r="AF79" s="213"/>
      <c r="AG79" s="213" t="s">
        <v>137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ht="22.5" outlineLevel="1">
      <c r="A80" s="234">
        <v>15</v>
      </c>
      <c r="B80" s="235" t="s">
        <v>442</v>
      </c>
      <c r="C80" s="246" t="s">
        <v>443</v>
      </c>
      <c r="D80" s="236" t="s">
        <v>297</v>
      </c>
      <c r="E80" s="237">
        <v>11</v>
      </c>
      <c r="F80" s="238"/>
      <c r="G80" s="239">
        <f>ROUND(E80*F80,2)</f>
        <v>0</v>
      </c>
      <c r="H80" s="238"/>
      <c r="I80" s="239">
        <f>ROUND(E80*H80,2)</f>
        <v>0</v>
      </c>
      <c r="J80" s="238"/>
      <c r="K80" s="239">
        <f>ROUND(E80*J80,2)</f>
        <v>0</v>
      </c>
      <c r="L80" s="239">
        <v>21</v>
      </c>
      <c r="M80" s="239">
        <f>G80*(1+L80/100)</f>
        <v>0</v>
      </c>
      <c r="N80" s="237">
        <v>5.7070000000000003E-2</v>
      </c>
      <c r="O80" s="237">
        <f>ROUND(E80*N80,2)</f>
        <v>0.63</v>
      </c>
      <c r="P80" s="237">
        <v>0</v>
      </c>
      <c r="Q80" s="237">
        <f>ROUND(E80*P80,2)</f>
        <v>0</v>
      </c>
      <c r="R80" s="239" t="s">
        <v>218</v>
      </c>
      <c r="S80" s="239" t="s">
        <v>131</v>
      </c>
      <c r="T80" s="240" t="s">
        <v>131</v>
      </c>
      <c r="U80" s="223">
        <v>3.9180000000000001</v>
      </c>
      <c r="V80" s="223">
        <f>ROUND(E80*U80,2)</f>
        <v>43.1</v>
      </c>
      <c r="W80" s="223"/>
      <c r="X80" s="223" t="s">
        <v>194</v>
      </c>
      <c r="Y80" s="223" t="s">
        <v>133</v>
      </c>
      <c r="Z80" s="213"/>
      <c r="AA80" s="213"/>
      <c r="AB80" s="213"/>
      <c r="AC80" s="213"/>
      <c r="AD80" s="213"/>
      <c r="AE80" s="213"/>
      <c r="AF80" s="213"/>
      <c r="AG80" s="213" t="s">
        <v>195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2">
      <c r="A81" s="220"/>
      <c r="B81" s="221"/>
      <c r="C81" s="250" t="s">
        <v>444</v>
      </c>
      <c r="D81" s="224"/>
      <c r="E81" s="225">
        <v>11</v>
      </c>
      <c r="F81" s="223"/>
      <c r="G81" s="223"/>
      <c r="H81" s="223"/>
      <c r="I81" s="223"/>
      <c r="J81" s="223"/>
      <c r="K81" s="223"/>
      <c r="L81" s="223"/>
      <c r="M81" s="223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  <c r="Y81" s="223"/>
      <c r="Z81" s="213"/>
      <c r="AA81" s="213"/>
      <c r="AB81" s="213"/>
      <c r="AC81" s="213"/>
      <c r="AD81" s="213"/>
      <c r="AE81" s="213"/>
      <c r="AF81" s="213"/>
      <c r="AG81" s="213" t="s">
        <v>158</v>
      </c>
      <c r="AH81" s="213">
        <v>0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3">
      <c r="A82" s="220"/>
      <c r="B82" s="221"/>
      <c r="C82" s="250" t="s">
        <v>427</v>
      </c>
      <c r="D82" s="224"/>
      <c r="E82" s="225"/>
      <c r="F82" s="223"/>
      <c r="G82" s="223"/>
      <c r="H82" s="223"/>
      <c r="I82" s="223"/>
      <c r="J82" s="223"/>
      <c r="K82" s="223"/>
      <c r="L82" s="223"/>
      <c r="M82" s="223"/>
      <c r="N82" s="222"/>
      <c r="O82" s="222"/>
      <c r="P82" s="222"/>
      <c r="Q82" s="222"/>
      <c r="R82" s="223"/>
      <c r="S82" s="223"/>
      <c r="T82" s="223"/>
      <c r="U82" s="223"/>
      <c r="V82" s="223"/>
      <c r="W82" s="223"/>
      <c r="X82" s="223"/>
      <c r="Y82" s="223"/>
      <c r="Z82" s="213"/>
      <c r="AA82" s="213"/>
      <c r="AB82" s="213"/>
      <c r="AC82" s="213"/>
      <c r="AD82" s="213"/>
      <c r="AE82" s="213"/>
      <c r="AF82" s="213"/>
      <c r="AG82" s="213" t="s">
        <v>158</v>
      </c>
      <c r="AH82" s="213">
        <v>0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2">
      <c r="A83" s="220"/>
      <c r="B83" s="221"/>
      <c r="C83" s="248"/>
      <c r="D83" s="243"/>
      <c r="E83" s="243"/>
      <c r="F83" s="243"/>
      <c r="G83" s="243"/>
      <c r="H83" s="223"/>
      <c r="I83" s="223"/>
      <c r="J83" s="223"/>
      <c r="K83" s="223"/>
      <c r="L83" s="223"/>
      <c r="M83" s="223"/>
      <c r="N83" s="222"/>
      <c r="O83" s="222"/>
      <c r="P83" s="222"/>
      <c r="Q83" s="222"/>
      <c r="R83" s="223"/>
      <c r="S83" s="223"/>
      <c r="T83" s="223"/>
      <c r="U83" s="223"/>
      <c r="V83" s="223"/>
      <c r="W83" s="223"/>
      <c r="X83" s="223"/>
      <c r="Y83" s="223"/>
      <c r="Z83" s="213"/>
      <c r="AA83" s="213"/>
      <c r="AB83" s="213"/>
      <c r="AC83" s="213"/>
      <c r="AD83" s="213"/>
      <c r="AE83" s="213"/>
      <c r="AF83" s="213"/>
      <c r="AG83" s="213" t="s">
        <v>137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>
      <c r="A84" s="234">
        <v>16</v>
      </c>
      <c r="B84" s="235" t="s">
        <v>445</v>
      </c>
      <c r="C84" s="246" t="s">
        <v>446</v>
      </c>
      <c r="D84" s="236" t="s">
        <v>297</v>
      </c>
      <c r="E84" s="237">
        <v>90</v>
      </c>
      <c r="F84" s="238"/>
      <c r="G84" s="239">
        <f>ROUND(E84*F84,2)</f>
        <v>0</v>
      </c>
      <c r="H84" s="238"/>
      <c r="I84" s="239">
        <f>ROUND(E84*H84,2)</f>
        <v>0</v>
      </c>
      <c r="J84" s="238"/>
      <c r="K84" s="239">
        <f>ROUND(E84*J84,2)</f>
        <v>0</v>
      </c>
      <c r="L84" s="239">
        <v>21</v>
      </c>
      <c r="M84" s="239">
        <f>G84*(1+L84/100)</f>
        <v>0</v>
      </c>
      <c r="N84" s="237">
        <v>2.48E-3</v>
      </c>
      <c r="O84" s="237">
        <f>ROUND(E84*N84,2)</f>
        <v>0.22</v>
      </c>
      <c r="P84" s="237">
        <v>0</v>
      </c>
      <c r="Q84" s="237">
        <f>ROUND(E84*P84,2)</f>
        <v>0</v>
      </c>
      <c r="R84" s="239" t="s">
        <v>218</v>
      </c>
      <c r="S84" s="239" t="s">
        <v>131</v>
      </c>
      <c r="T84" s="240" t="s">
        <v>131</v>
      </c>
      <c r="U84" s="223">
        <v>3.6720000000000002</v>
      </c>
      <c r="V84" s="223">
        <f>ROUND(E84*U84,2)</f>
        <v>330.48</v>
      </c>
      <c r="W84" s="223"/>
      <c r="X84" s="223" t="s">
        <v>194</v>
      </c>
      <c r="Y84" s="223" t="s">
        <v>133</v>
      </c>
      <c r="Z84" s="213"/>
      <c r="AA84" s="213"/>
      <c r="AB84" s="213"/>
      <c r="AC84" s="213"/>
      <c r="AD84" s="213"/>
      <c r="AE84" s="213"/>
      <c r="AF84" s="213"/>
      <c r="AG84" s="213" t="s">
        <v>195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2">
      <c r="A85" s="220"/>
      <c r="B85" s="221"/>
      <c r="C85" s="256" t="s">
        <v>447</v>
      </c>
      <c r="D85" s="254"/>
      <c r="E85" s="254"/>
      <c r="F85" s="254"/>
      <c r="G85" s="254"/>
      <c r="H85" s="223"/>
      <c r="I85" s="223"/>
      <c r="J85" s="223"/>
      <c r="K85" s="223"/>
      <c r="L85" s="223"/>
      <c r="M85" s="223"/>
      <c r="N85" s="222"/>
      <c r="O85" s="222"/>
      <c r="P85" s="222"/>
      <c r="Q85" s="222"/>
      <c r="R85" s="223"/>
      <c r="S85" s="223"/>
      <c r="T85" s="223"/>
      <c r="U85" s="223"/>
      <c r="V85" s="223"/>
      <c r="W85" s="223"/>
      <c r="X85" s="223"/>
      <c r="Y85" s="223"/>
      <c r="Z85" s="213"/>
      <c r="AA85" s="213"/>
      <c r="AB85" s="213"/>
      <c r="AC85" s="213"/>
      <c r="AD85" s="213"/>
      <c r="AE85" s="213"/>
      <c r="AF85" s="213"/>
      <c r="AG85" s="213" t="s">
        <v>213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2">
      <c r="A86" s="220"/>
      <c r="B86" s="221"/>
      <c r="C86" s="250" t="s">
        <v>448</v>
      </c>
      <c r="D86" s="224"/>
      <c r="E86" s="225">
        <v>90</v>
      </c>
      <c r="F86" s="223"/>
      <c r="G86" s="223"/>
      <c r="H86" s="223"/>
      <c r="I86" s="223"/>
      <c r="J86" s="223"/>
      <c r="K86" s="223"/>
      <c r="L86" s="223"/>
      <c r="M86" s="223"/>
      <c r="N86" s="222"/>
      <c r="O86" s="222"/>
      <c r="P86" s="222"/>
      <c r="Q86" s="222"/>
      <c r="R86" s="223"/>
      <c r="S86" s="223"/>
      <c r="T86" s="223"/>
      <c r="U86" s="223"/>
      <c r="V86" s="223"/>
      <c r="W86" s="223"/>
      <c r="X86" s="223"/>
      <c r="Y86" s="223"/>
      <c r="Z86" s="213"/>
      <c r="AA86" s="213"/>
      <c r="AB86" s="213"/>
      <c r="AC86" s="213"/>
      <c r="AD86" s="213"/>
      <c r="AE86" s="213"/>
      <c r="AF86" s="213"/>
      <c r="AG86" s="213" t="s">
        <v>158</v>
      </c>
      <c r="AH86" s="213">
        <v>5</v>
      </c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2">
      <c r="A87" s="220"/>
      <c r="B87" s="221"/>
      <c r="C87" s="248"/>
      <c r="D87" s="243"/>
      <c r="E87" s="243"/>
      <c r="F87" s="243"/>
      <c r="G87" s="243"/>
      <c r="H87" s="223"/>
      <c r="I87" s="223"/>
      <c r="J87" s="223"/>
      <c r="K87" s="223"/>
      <c r="L87" s="223"/>
      <c r="M87" s="223"/>
      <c r="N87" s="222"/>
      <c r="O87" s="222"/>
      <c r="P87" s="222"/>
      <c r="Q87" s="222"/>
      <c r="R87" s="223"/>
      <c r="S87" s="223"/>
      <c r="T87" s="223"/>
      <c r="U87" s="223"/>
      <c r="V87" s="223"/>
      <c r="W87" s="223"/>
      <c r="X87" s="223"/>
      <c r="Y87" s="223"/>
      <c r="Z87" s="213"/>
      <c r="AA87" s="213"/>
      <c r="AB87" s="213"/>
      <c r="AC87" s="213"/>
      <c r="AD87" s="213"/>
      <c r="AE87" s="213"/>
      <c r="AF87" s="213"/>
      <c r="AG87" s="213" t="s">
        <v>137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>
      <c r="A88" s="234">
        <v>17</v>
      </c>
      <c r="B88" s="235" t="s">
        <v>449</v>
      </c>
      <c r="C88" s="246" t="s">
        <v>450</v>
      </c>
      <c r="D88" s="236" t="s">
        <v>297</v>
      </c>
      <c r="E88" s="237">
        <v>90</v>
      </c>
      <c r="F88" s="238"/>
      <c r="G88" s="239">
        <f>ROUND(E88*F88,2)</f>
        <v>0</v>
      </c>
      <c r="H88" s="238"/>
      <c r="I88" s="239">
        <f>ROUND(E88*H88,2)</f>
        <v>0</v>
      </c>
      <c r="J88" s="238"/>
      <c r="K88" s="239">
        <f>ROUND(E88*J88,2)</f>
        <v>0</v>
      </c>
      <c r="L88" s="239">
        <v>21</v>
      </c>
      <c r="M88" s="239">
        <f>G88*(1+L88/100)</f>
        <v>0</v>
      </c>
      <c r="N88" s="237">
        <v>7.5700000000000003E-2</v>
      </c>
      <c r="O88" s="237">
        <f>ROUND(E88*N88,2)</f>
        <v>6.81</v>
      </c>
      <c r="P88" s="237">
        <v>0</v>
      </c>
      <c r="Q88" s="237">
        <f>ROUND(E88*P88,2)</f>
        <v>0</v>
      </c>
      <c r="R88" s="239" t="s">
        <v>218</v>
      </c>
      <c r="S88" s="239" t="s">
        <v>131</v>
      </c>
      <c r="T88" s="240" t="s">
        <v>131</v>
      </c>
      <c r="U88" s="223">
        <v>0.67800000000000005</v>
      </c>
      <c r="V88" s="223">
        <f>ROUND(E88*U88,2)</f>
        <v>61.02</v>
      </c>
      <c r="W88" s="223"/>
      <c r="X88" s="223" t="s">
        <v>194</v>
      </c>
      <c r="Y88" s="223" t="s">
        <v>133</v>
      </c>
      <c r="Z88" s="213"/>
      <c r="AA88" s="213"/>
      <c r="AB88" s="213"/>
      <c r="AC88" s="213"/>
      <c r="AD88" s="213"/>
      <c r="AE88" s="213"/>
      <c r="AF88" s="213"/>
      <c r="AG88" s="213" t="s">
        <v>195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2">
      <c r="A89" s="220"/>
      <c r="B89" s="221"/>
      <c r="C89" s="250" t="s">
        <v>451</v>
      </c>
      <c r="D89" s="224"/>
      <c r="E89" s="225">
        <v>90</v>
      </c>
      <c r="F89" s="223"/>
      <c r="G89" s="223"/>
      <c r="H89" s="223"/>
      <c r="I89" s="223"/>
      <c r="J89" s="223"/>
      <c r="K89" s="223"/>
      <c r="L89" s="223"/>
      <c r="M89" s="223"/>
      <c r="N89" s="222"/>
      <c r="O89" s="222"/>
      <c r="P89" s="222"/>
      <c r="Q89" s="222"/>
      <c r="R89" s="223"/>
      <c r="S89" s="223"/>
      <c r="T89" s="223"/>
      <c r="U89" s="223"/>
      <c r="V89" s="223"/>
      <c r="W89" s="223"/>
      <c r="X89" s="223"/>
      <c r="Y89" s="223"/>
      <c r="Z89" s="213"/>
      <c r="AA89" s="213"/>
      <c r="AB89" s="213"/>
      <c r="AC89" s="213"/>
      <c r="AD89" s="213"/>
      <c r="AE89" s="213"/>
      <c r="AF89" s="213"/>
      <c r="AG89" s="213" t="s">
        <v>158</v>
      </c>
      <c r="AH89" s="213">
        <v>0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3">
      <c r="A90" s="220"/>
      <c r="B90" s="221"/>
      <c r="C90" s="250" t="s">
        <v>427</v>
      </c>
      <c r="D90" s="224"/>
      <c r="E90" s="225"/>
      <c r="F90" s="223"/>
      <c r="G90" s="223"/>
      <c r="H90" s="223"/>
      <c r="I90" s="223"/>
      <c r="J90" s="223"/>
      <c r="K90" s="223"/>
      <c r="L90" s="223"/>
      <c r="M90" s="223"/>
      <c r="N90" s="222"/>
      <c r="O90" s="222"/>
      <c r="P90" s="222"/>
      <c r="Q90" s="222"/>
      <c r="R90" s="223"/>
      <c r="S90" s="223"/>
      <c r="T90" s="223"/>
      <c r="U90" s="223"/>
      <c r="V90" s="223"/>
      <c r="W90" s="223"/>
      <c r="X90" s="223"/>
      <c r="Y90" s="223"/>
      <c r="Z90" s="213"/>
      <c r="AA90" s="213"/>
      <c r="AB90" s="213"/>
      <c r="AC90" s="213"/>
      <c r="AD90" s="213"/>
      <c r="AE90" s="213"/>
      <c r="AF90" s="213"/>
      <c r="AG90" s="213" t="s">
        <v>158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ht="22.5" outlineLevel="3">
      <c r="A91" s="220"/>
      <c r="B91" s="221"/>
      <c r="C91" s="250" t="s">
        <v>428</v>
      </c>
      <c r="D91" s="224"/>
      <c r="E91" s="225"/>
      <c r="F91" s="223"/>
      <c r="G91" s="223"/>
      <c r="H91" s="223"/>
      <c r="I91" s="223"/>
      <c r="J91" s="223"/>
      <c r="K91" s="223"/>
      <c r="L91" s="223"/>
      <c r="M91" s="223"/>
      <c r="N91" s="222"/>
      <c r="O91" s="222"/>
      <c r="P91" s="222"/>
      <c r="Q91" s="222"/>
      <c r="R91" s="223"/>
      <c r="S91" s="223"/>
      <c r="T91" s="223"/>
      <c r="U91" s="223"/>
      <c r="V91" s="223"/>
      <c r="W91" s="223"/>
      <c r="X91" s="223"/>
      <c r="Y91" s="223"/>
      <c r="Z91" s="213"/>
      <c r="AA91" s="213"/>
      <c r="AB91" s="213"/>
      <c r="AC91" s="213"/>
      <c r="AD91" s="213"/>
      <c r="AE91" s="213"/>
      <c r="AF91" s="213"/>
      <c r="AG91" s="213" t="s">
        <v>158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2">
      <c r="A92" s="220"/>
      <c r="B92" s="221"/>
      <c r="C92" s="248"/>
      <c r="D92" s="243"/>
      <c r="E92" s="243"/>
      <c r="F92" s="243"/>
      <c r="G92" s="243"/>
      <c r="H92" s="223"/>
      <c r="I92" s="223"/>
      <c r="J92" s="223"/>
      <c r="K92" s="223"/>
      <c r="L92" s="223"/>
      <c r="M92" s="223"/>
      <c r="N92" s="222"/>
      <c r="O92" s="222"/>
      <c r="P92" s="222"/>
      <c r="Q92" s="222"/>
      <c r="R92" s="223"/>
      <c r="S92" s="223"/>
      <c r="T92" s="223"/>
      <c r="U92" s="223"/>
      <c r="V92" s="223"/>
      <c r="W92" s="223"/>
      <c r="X92" s="223"/>
      <c r="Y92" s="223"/>
      <c r="Z92" s="213"/>
      <c r="AA92" s="213"/>
      <c r="AB92" s="213"/>
      <c r="AC92" s="213"/>
      <c r="AD92" s="213"/>
      <c r="AE92" s="213"/>
      <c r="AF92" s="213"/>
      <c r="AG92" s="213" t="s">
        <v>137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>
      <c r="A93" s="234">
        <v>18</v>
      </c>
      <c r="B93" s="235" t="s">
        <v>452</v>
      </c>
      <c r="C93" s="246" t="s">
        <v>453</v>
      </c>
      <c r="D93" s="236" t="s">
        <v>312</v>
      </c>
      <c r="E93" s="237">
        <v>9</v>
      </c>
      <c r="F93" s="238"/>
      <c r="G93" s="239">
        <f>ROUND(E93*F93,2)</f>
        <v>0</v>
      </c>
      <c r="H93" s="238"/>
      <c r="I93" s="239">
        <f>ROUND(E93*H93,2)</f>
        <v>0</v>
      </c>
      <c r="J93" s="238"/>
      <c r="K93" s="239">
        <f>ROUND(E93*J93,2)</f>
        <v>0</v>
      </c>
      <c r="L93" s="239">
        <v>21</v>
      </c>
      <c r="M93" s="239">
        <f>G93*(1+L93/100)</f>
        <v>0</v>
      </c>
      <c r="N93" s="237">
        <v>4.4000000000000003E-3</v>
      </c>
      <c r="O93" s="237">
        <f>ROUND(E93*N93,2)</f>
        <v>0.04</v>
      </c>
      <c r="P93" s="237">
        <v>0</v>
      </c>
      <c r="Q93" s="237">
        <f>ROUND(E93*P93,2)</f>
        <v>0</v>
      </c>
      <c r="R93" s="239" t="s">
        <v>218</v>
      </c>
      <c r="S93" s="239" t="s">
        <v>131</v>
      </c>
      <c r="T93" s="240" t="s">
        <v>131</v>
      </c>
      <c r="U93" s="223">
        <v>4.8840000000000003</v>
      </c>
      <c r="V93" s="223">
        <f>ROUND(E93*U93,2)</f>
        <v>43.96</v>
      </c>
      <c r="W93" s="223"/>
      <c r="X93" s="223" t="s">
        <v>194</v>
      </c>
      <c r="Y93" s="223" t="s">
        <v>133</v>
      </c>
      <c r="Z93" s="213"/>
      <c r="AA93" s="213"/>
      <c r="AB93" s="213"/>
      <c r="AC93" s="213"/>
      <c r="AD93" s="213"/>
      <c r="AE93" s="213"/>
      <c r="AF93" s="213"/>
      <c r="AG93" s="213" t="s">
        <v>195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2">
      <c r="A94" s="220"/>
      <c r="B94" s="221"/>
      <c r="C94" s="250" t="s">
        <v>454</v>
      </c>
      <c r="D94" s="224"/>
      <c r="E94" s="225">
        <v>9</v>
      </c>
      <c r="F94" s="223"/>
      <c r="G94" s="223"/>
      <c r="H94" s="223"/>
      <c r="I94" s="223"/>
      <c r="J94" s="223"/>
      <c r="K94" s="223"/>
      <c r="L94" s="223"/>
      <c r="M94" s="223"/>
      <c r="N94" s="222"/>
      <c r="O94" s="222"/>
      <c r="P94" s="222"/>
      <c r="Q94" s="222"/>
      <c r="R94" s="223"/>
      <c r="S94" s="223"/>
      <c r="T94" s="223"/>
      <c r="U94" s="223"/>
      <c r="V94" s="223"/>
      <c r="W94" s="223"/>
      <c r="X94" s="223"/>
      <c r="Y94" s="223"/>
      <c r="Z94" s="213"/>
      <c r="AA94" s="213"/>
      <c r="AB94" s="213"/>
      <c r="AC94" s="213"/>
      <c r="AD94" s="213"/>
      <c r="AE94" s="213"/>
      <c r="AF94" s="213"/>
      <c r="AG94" s="213" t="s">
        <v>158</v>
      </c>
      <c r="AH94" s="213">
        <v>5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2">
      <c r="A95" s="220"/>
      <c r="B95" s="221"/>
      <c r="C95" s="248"/>
      <c r="D95" s="243"/>
      <c r="E95" s="243"/>
      <c r="F95" s="243"/>
      <c r="G95" s="243"/>
      <c r="H95" s="223"/>
      <c r="I95" s="223"/>
      <c r="J95" s="223"/>
      <c r="K95" s="223"/>
      <c r="L95" s="223"/>
      <c r="M95" s="223"/>
      <c r="N95" s="222"/>
      <c r="O95" s="222"/>
      <c r="P95" s="222"/>
      <c r="Q95" s="222"/>
      <c r="R95" s="223"/>
      <c r="S95" s="223"/>
      <c r="T95" s="223"/>
      <c r="U95" s="223"/>
      <c r="V95" s="223"/>
      <c r="W95" s="223"/>
      <c r="X95" s="223"/>
      <c r="Y95" s="223"/>
      <c r="Z95" s="213"/>
      <c r="AA95" s="213"/>
      <c r="AB95" s="213"/>
      <c r="AC95" s="213"/>
      <c r="AD95" s="213"/>
      <c r="AE95" s="213"/>
      <c r="AF95" s="213"/>
      <c r="AG95" s="213" t="s">
        <v>137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ht="22.5" outlineLevel="1">
      <c r="A96" s="234">
        <v>19</v>
      </c>
      <c r="B96" s="235" t="s">
        <v>233</v>
      </c>
      <c r="C96" s="246" t="s">
        <v>234</v>
      </c>
      <c r="D96" s="236" t="s">
        <v>217</v>
      </c>
      <c r="E96" s="237">
        <v>18.149999999999999</v>
      </c>
      <c r="F96" s="238"/>
      <c r="G96" s="239">
        <f>ROUND(E96*F96,2)</f>
        <v>0</v>
      </c>
      <c r="H96" s="238"/>
      <c r="I96" s="239">
        <f>ROUND(E96*H96,2)</f>
        <v>0</v>
      </c>
      <c r="J96" s="238"/>
      <c r="K96" s="239">
        <f>ROUND(E96*J96,2)</f>
        <v>0</v>
      </c>
      <c r="L96" s="239">
        <v>21</v>
      </c>
      <c r="M96" s="239">
        <f>G96*(1+L96/100)</f>
        <v>0</v>
      </c>
      <c r="N96" s="237">
        <v>0</v>
      </c>
      <c r="O96" s="237">
        <f>ROUND(E96*N96,2)</f>
        <v>0</v>
      </c>
      <c r="P96" s="237">
        <v>0</v>
      </c>
      <c r="Q96" s="237">
        <f>ROUND(E96*P96,2)</f>
        <v>0</v>
      </c>
      <c r="R96" s="239" t="s">
        <v>218</v>
      </c>
      <c r="S96" s="239" t="s">
        <v>131</v>
      </c>
      <c r="T96" s="240" t="s">
        <v>131</v>
      </c>
      <c r="U96" s="223">
        <v>0.01</v>
      </c>
      <c r="V96" s="223">
        <f>ROUND(E96*U96,2)</f>
        <v>0.18</v>
      </c>
      <c r="W96" s="223"/>
      <c r="X96" s="223" t="s">
        <v>194</v>
      </c>
      <c r="Y96" s="223" t="s">
        <v>133</v>
      </c>
      <c r="Z96" s="213"/>
      <c r="AA96" s="213"/>
      <c r="AB96" s="213"/>
      <c r="AC96" s="213"/>
      <c r="AD96" s="213"/>
      <c r="AE96" s="213"/>
      <c r="AF96" s="213"/>
      <c r="AG96" s="213" t="s">
        <v>195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2">
      <c r="A97" s="220"/>
      <c r="B97" s="221"/>
      <c r="C97" s="256" t="s">
        <v>235</v>
      </c>
      <c r="D97" s="254"/>
      <c r="E97" s="254"/>
      <c r="F97" s="254"/>
      <c r="G97" s="254"/>
      <c r="H97" s="223"/>
      <c r="I97" s="223"/>
      <c r="J97" s="223"/>
      <c r="K97" s="223"/>
      <c r="L97" s="223"/>
      <c r="M97" s="223"/>
      <c r="N97" s="222"/>
      <c r="O97" s="222"/>
      <c r="P97" s="222"/>
      <c r="Q97" s="222"/>
      <c r="R97" s="223"/>
      <c r="S97" s="223"/>
      <c r="T97" s="223"/>
      <c r="U97" s="223"/>
      <c r="V97" s="223"/>
      <c r="W97" s="223"/>
      <c r="X97" s="223"/>
      <c r="Y97" s="223"/>
      <c r="Z97" s="213"/>
      <c r="AA97" s="213"/>
      <c r="AB97" s="213"/>
      <c r="AC97" s="213"/>
      <c r="AD97" s="213"/>
      <c r="AE97" s="213"/>
      <c r="AF97" s="213"/>
      <c r="AG97" s="213" t="s">
        <v>213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2">
      <c r="A98" s="220"/>
      <c r="B98" s="221"/>
      <c r="C98" s="250" t="s">
        <v>236</v>
      </c>
      <c r="D98" s="224"/>
      <c r="E98" s="225"/>
      <c r="F98" s="223"/>
      <c r="G98" s="223"/>
      <c r="H98" s="223"/>
      <c r="I98" s="223"/>
      <c r="J98" s="223"/>
      <c r="K98" s="223"/>
      <c r="L98" s="223"/>
      <c r="M98" s="223"/>
      <c r="N98" s="222"/>
      <c r="O98" s="222"/>
      <c r="P98" s="222"/>
      <c r="Q98" s="222"/>
      <c r="R98" s="223"/>
      <c r="S98" s="223"/>
      <c r="T98" s="223"/>
      <c r="U98" s="223"/>
      <c r="V98" s="223"/>
      <c r="W98" s="223"/>
      <c r="X98" s="223"/>
      <c r="Y98" s="223"/>
      <c r="Z98" s="213"/>
      <c r="AA98" s="213"/>
      <c r="AB98" s="213"/>
      <c r="AC98" s="213"/>
      <c r="AD98" s="213"/>
      <c r="AE98" s="213"/>
      <c r="AF98" s="213"/>
      <c r="AG98" s="213" t="s">
        <v>158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3">
      <c r="A99" s="220"/>
      <c r="B99" s="221"/>
      <c r="C99" s="250" t="s">
        <v>417</v>
      </c>
      <c r="D99" s="224"/>
      <c r="E99" s="225">
        <v>4</v>
      </c>
      <c r="F99" s="223"/>
      <c r="G99" s="223"/>
      <c r="H99" s="223"/>
      <c r="I99" s="223"/>
      <c r="J99" s="223"/>
      <c r="K99" s="223"/>
      <c r="L99" s="223"/>
      <c r="M99" s="223"/>
      <c r="N99" s="222"/>
      <c r="O99" s="222"/>
      <c r="P99" s="222"/>
      <c r="Q99" s="222"/>
      <c r="R99" s="223"/>
      <c r="S99" s="223"/>
      <c r="T99" s="223"/>
      <c r="U99" s="223"/>
      <c r="V99" s="223"/>
      <c r="W99" s="223"/>
      <c r="X99" s="223"/>
      <c r="Y99" s="223"/>
      <c r="Z99" s="213"/>
      <c r="AA99" s="213"/>
      <c r="AB99" s="213"/>
      <c r="AC99" s="213"/>
      <c r="AD99" s="213"/>
      <c r="AE99" s="213"/>
      <c r="AF99" s="213"/>
      <c r="AG99" s="213" t="s">
        <v>158</v>
      </c>
      <c r="AH99" s="213">
        <v>5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3">
      <c r="A100" s="220"/>
      <c r="B100" s="221"/>
      <c r="C100" s="250" t="s">
        <v>419</v>
      </c>
      <c r="D100" s="224"/>
      <c r="E100" s="225">
        <v>42</v>
      </c>
      <c r="F100" s="223"/>
      <c r="G100" s="223"/>
      <c r="H100" s="223"/>
      <c r="I100" s="223"/>
      <c r="J100" s="223"/>
      <c r="K100" s="223"/>
      <c r="L100" s="223"/>
      <c r="M100" s="223"/>
      <c r="N100" s="222"/>
      <c r="O100" s="222"/>
      <c r="P100" s="222"/>
      <c r="Q100" s="222"/>
      <c r="R100" s="223"/>
      <c r="S100" s="223"/>
      <c r="T100" s="223"/>
      <c r="U100" s="223"/>
      <c r="V100" s="223"/>
      <c r="W100" s="223"/>
      <c r="X100" s="223"/>
      <c r="Y100" s="223"/>
      <c r="Z100" s="213"/>
      <c r="AA100" s="213"/>
      <c r="AB100" s="213"/>
      <c r="AC100" s="213"/>
      <c r="AD100" s="213"/>
      <c r="AE100" s="213"/>
      <c r="AF100" s="213"/>
      <c r="AG100" s="213" t="s">
        <v>158</v>
      </c>
      <c r="AH100" s="213">
        <v>5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3">
      <c r="A101" s="220"/>
      <c r="B101" s="221"/>
      <c r="C101" s="250" t="s">
        <v>455</v>
      </c>
      <c r="D101" s="224"/>
      <c r="E101" s="225">
        <v>-24</v>
      </c>
      <c r="F101" s="223"/>
      <c r="G101" s="223"/>
      <c r="H101" s="223"/>
      <c r="I101" s="223"/>
      <c r="J101" s="223"/>
      <c r="K101" s="223"/>
      <c r="L101" s="223"/>
      <c r="M101" s="223"/>
      <c r="N101" s="222"/>
      <c r="O101" s="222"/>
      <c r="P101" s="222"/>
      <c r="Q101" s="222"/>
      <c r="R101" s="223"/>
      <c r="S101" s="223"/>
      <c r="T101" s="223"/>
      <c r="U101" s="223"/>
      <c r="V101" s="223"/>
      <c r="W101" s="223"/>
      <c r="X101" s="223"/>
      <c r="Y101" s="223"/>
      <c r="Z101" s="213"/>
      <c r="AA101" s="213"/>
      <c r="AB101" s="213"/>
      <c r="AC101" s="213"/>
      <c r="AD101" s="213"/>
      <c r="AE101" s="213"/>
      <c r="AF101" s="213"/>
      <c r="AG101" s="213" t="s">
        <v>158</v>
      </c>
      <c r="AH101" s="213">
        <v>5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3">
      <c r="A102" s="220"/>
      <c r="B102" s="221"/>
      <c r="C102" s="250" t="s">
        <v>456</v>
      </c>
      <c r="D102" s="224"/>
      <c r="E102" s="225">
        <v>-2.25</v>
      </c>
      <c r="F102" s="223"/>
      <c r="G102" s="223"/>
      <c r="H102" s="223"/>
      <c r="I102" s="223"/>
      <c r="J102" s="223"/>
      <c r="K102" s="223"/>
      <c r="L102" s="223"/>
      <c r="M102" s="223"/>
      <c r="N102" s="222"/>
      <c r="O102" s="222"/>
      <c r="P102" s="222"/>
      <c r="Q102" s="222"/>
      <c r="R102" s="223"/>
      <c r="S102" s="223"/>
      <c r="T102" s="223"/>
      <c r="U102" s="223"/>
      <c r="V102" s="223"/>
      <c r="W102" s="223"/>
      <c r="X102" s="223"/>
      <c r="Y102" s="223"/>
      <c r="Z102" s="213"/>
      <c r="AA102" s="213"/>
      <c r="AB102" s="213"/>
      <c r="AC102" s="213"/>
      <c r="AD102" s="213"/>
      <c r="AE102" s="213"/>
      <c r="AF102" s="213"/>
      <c r="AG102" s="213" t="s">
        <v>158</v>
      </c>
      <c r="AH102" s="213">
        <v>5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3">
      <c r="A103" s="220"/>
      <c r="B103" s="221"/>
      <c r="C103" s="250" t="s">
        <v>457</v>
      </c>
      <c r="D103" s="224"/>
      <c r="E103" s="225">
        <v>-4</v>
      </c>
      <c r="F103" s="223"/>
      <c r="G103" s="223"/>
      <c r="H103" s="223"/>
      <c r="I103" s="223"/>
      <c r="J103" s="223"/>
      <c r="K103" s="223"/>
      <c r="L103" s="223"/>
      <c r="M103" s="223"/>
      <c r="N103" s="222"/>
      <c r="O103" s="222"/>
      <c r="P103" s="222"/>
      <c r="Q103" s="222"/>
      <c r="R103" s="223"/>
      <c r="S103" s="223"/>
      <c r="T103" s="223"/>
      <c r="U103" s="223"/>
      <c r="V103" s="223"/>
      <c r="W103" s="223"/>
      <c r="X103" s="223"/>
      <c r="Y103" s="223"/>
      <c r="Z103" s="213"/>
      <c r="AA103" s="213"/>
      <c r="AB103" s="213"/>
      <c r="AC103" s="213"/>
      <c r="AD103" s="213"/>
      <c r="AE103" s="213"/>
      <c r="AF103" s="213"/>
      <c r="AG103" s="213" t="s">
        <v>158</v>
      </c>
      <c r="AH103" s="213">
        <v>5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3">
      <c r="A104" s="220"/>
      <c r="B104" s="221"/>
      <c r="C104" s="250" t="s">
        <v>239</v>
      </c>
      <c r="D104" s="224"/>
      <c r="E104" s="225"/>
      <c r="F104" s="223"/>
      <c r="G104" s="223"/>
      <c r="H104" s="223"/>
      <c r="I104" s="223"/>
      <c r="J104" s="223"/>
      <c r="K104" s="223"/>
      <c r="L104" s="223"/>
      <c r="M104" s="223"/>
      <c r="N104" s="222"/>
      <c r="O104" s="222"/>
      <c r="P104" s="222"/>
      <c r="Q104" s="222"/>
      <c r="R104" s="223"/>
      <c r="S104" s="223"/>
      <c r="T104" s="223"/>
      <c r="U104" s="223"/>
      <c r="V104" s="223"/>
      <c r="W104" s="223"/>
      <c r="X104" s="223"/>
      <c r="Y104" s="223"/>
      <c r="Z104" s="213"/>
      <c r="AA104" s="213"/>
      <c r="AB104" s="213"/>
      <c r="AC104" s="213"/>
      <c r="AD104" s="213"/>
      <c r="AE104" s="213"/>
      <c r="AF104" s="213"/>
      <c r="AG104" s="213" t="s">
        <v>158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3">
      <c r="A105" s="220"/>
      <c r="B105" s="221"/>
      <c r="C105" s="250" t="s">
        <v>458</v>
      </c>
      <c r="D105" s="224"/>
      <c r="E105" s="225">
        <v>3.75</v>
      </c>
      <c r="F105" s="223"/>
      <c r="G105" s="223"/>
      <c r="H105" s="223"/>
      <c r="I105" s="223"/>
      <c r="J105" s="223"/>
      <c r="K105" s="223"/>
      <c r="L105" s="223"/>
      <c r="M105" s="223"/>
      <c r="N105" s="222"/>
      <c r="O105" s="222"/>
      <c r="P105" s="222"/>
      <c r="Q105" s="222"/>
      <c r="R105" s="223"/>
      <c r="S105" s="223"/>
      <c r="T105" s="223"/>
      <c r="U105" s="223"/>
      <c r="V105" s="223"/>
      <c r="W105" s="223"/>
      <c r="X105" s="223"/>
      <c r="Y105" s="223"/>
      <c r="Z105" s="213"/>
      <c r="AA105" s="213"/>
      <c r="AB105" s="213"/>
      <c r="AC105" s="213"/>
      <c r="AD105" s="213"/>
      <c r="AE105" s="213"/>
      <c r="AF105" s="213"/>
      <c r="AG105" s="213" t="s">
        <v>158</v>
      </c>
      <c r="AH105" s="213">
        <v>5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3">
      <c r="A106" s="220"/>
      <c r="B106" s="221"/>
      <c r="C106" s="250" t="s">
        <v>459</v>
      </c>
      <c r="D106" s="224"/>
      <c r="E106" s="225">
        <v>-1.35</v>
      </c>
      <c r="F106" s="223"/>
      <c r="G106" s="223"/>
      <c r="H106" s="223"/>
      <c r="I106" s="223"/>
      <c r="J106" s="223"/>
      <c r="K106" s="223"/>
      <c r="L106" s="223"/>
      <c r="M106" s="223"/>
      <c r="N106" s="222"/>
      <c r="O106" s="222"/>
      <c r="P106" s="222"/>
      <c r="Q106" s="222"/>
      <c r="R106" s="223"/>
      <c r="S106" s="223"/>
      <c r="T106" s="223"/>
      <c r="U106" s="223"/>
      <c r="V106" s="223"/>
      <c r="W106" s="223"/>
      <c r="X106" s="223"/>
      <c r="Y106" s="223"/>
      <c r="Z106" s="213"/>
      <c r="AA106" s="213"/>
      <c r="AB106" s="213"/>
      <c r="AC106" s="213"/>
      <c r="AD106" s="213"/>
      <c r="AE106" s="213"/>
      <c r="AF106" s="213"/>
      <c r="AG106" s="213" t="s">
        <v>158</v>
      </c>
      <c r="AH106" s="213">
        <v>5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2">
      <c r="A107" s="220"/>
      <c r="B107" s="221"/>
      <c r="C107" s="248"/>
      <c r="D107" s="243"/>
      <c r="E107" s="243"/>
      <c r="F107" s="243"/>
      <c r="G107" s="243"/>
      <c r="H107" s="223"/>
      <c r="I107" s="223"/>
      <c r="J107" s="223"/>
      <c r="K107" s="223"/>
      <c r="L107" s="223"/>
      <c r="M107" s="223"/>
      <c r="N107" s="222"/>
      <c r="O107" s="222"/>
      <c r="P107" s="222"/>
      <c r="Q107" s="222"/>
      <c r="R107" s="223"/>
      <c r="S107" s="223"/>
      <c r="T107" s="223"/>
      <c r="U107" s="223"/>
      <c r="V107" s="223"/>
      <c r="W107" s="223"/>
      <c r="X107" s="223"/>
      <c r="Y107" s="223"/>
      <c r="Z107" s="213"/>
      <c r="AA107" s="213"/>
      <c r="AB107" s="213"/>
      <c r="AC107" s="213"/>
      <c r="AD107" s="213"/>
      <c r="AE107" s="213"/>
      <c r="AF107" s="213"/>
      <c r="AG107" s="213" t="s">
        <v>137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ht="33.75" outlineLevel="1">
      <c r="A108" s="234">
        <v>20</v>
      </c>
      <c r="B108" s="235" t="s">
        <v>460</v>
      </c>
      <c r="C108" s="246" t="s">
        <v>461</v>
      </c>
      <c r="D108" s="236" t="s">
        <v>217</v>
      </c>
      <c r="E108" s="237">
        <v>4</v>
      </c>
      <c r="F108" s="238"/>
      <c r="G108" s="239">
        <f>ROUND(E108*F108,2)</f>
        <v>0</v>
      </c>
      <c r="H108" s="238"/>
      <c r="I108" s="239">
        <f>ROUND(E108*H108,2)</f>
        <v>0</v>
      </c>
      <c r="J108" s="238"/>
      <c r="K108" s="239">
        <f>ROUND(E108*J108,2)</f>
        <v>0</v>
      </c>
      <c r="L108" s="239">
        <v>21</v>
      </c>
      <c r="M108" s="239">
        <f>G108*(1+L108/100)</f>
        <v>0</v>
      </c>
      <c r="N108" s="237">
        <v>0</v>
      </c>
      <c r="O108" s="237">
        <f>ROUND(E108*N108,2)</f>
        <v>0</v>
      </c>
      <c r="P108" s="237">
        <v>0</v>
      </c>
      <c r="Q108" s="237">
        <f>ROUND(E108*P108,2)</f>
        <v>0</v>
      </c>
      <c r="R108" s="239" t="s">
        <v>218</v>
      </c>
      <c r="S108" s="239" t="s">
        <v>131</v>
      </c>
      <c r="T108" s="240" t="s">
        <v>131</v>
      </c>
      <c r="U108" s="223">
        <v>4.2999999999999997E-2</v>
      </c>
      <c r="V108" s="223">
        <f>ROUND(E108*U108,2)</f>
        <v>0.17</v>
      </c>
      <c r="W108" s="223"/>
      <c r="X108" s="223" t="s">
        <v>194</v>
      </c>
      <c r="Y108" s="223" t="s">
        <v>133</v>
      </c>
      <c r="Z108" s="213"/>
      <c r="AA108" s="213"/>
      <c r="AB108" s="213"/>
      <c r="AC108" s="213"/>
      <c r="AD108" s="213"/>
      <c r="AE108" s="213"/>
      <c r="AF108" s="213"/>
      <c r="AG108" s="213" t="s">
        <v>195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2">
      <c r="A109" s="220"/>
      <c r="B109" s="221"/>
      <c r="C109" s="256" t="s">
        <v>244</v>
      </c>
      <c r="D109" s="254"/>
      <c r="E109" s="254"/>
      <c r="F109" s="254"/>
      <c r="G109" s="254"/>
      <c r="H109" s="223"/>
      <c r="I109" s="223"/>
      <c r="J109" s="223"/>
      <c r="K109" s="223"/>
      <c r="L109" s="223"/>
      <c r="M109" s="223"/>
      <c r="N109" s="222"/>
      <c r="O109" s="222"/>
      <c r="P109" s="222"/>
      <c r="Q109" s="222"/>
      <c r="R109" s="223"/>
      <c r="S109" s="223"/>
      <c r="T109" s="223"/>
      <c r="U109" s="223"/>
      <c r="V109" s="223"/>
      <c r="W109" s="223"/>
      <c r="X109" s="223"/>
      <c r="Y109" s="223"/>
      <c r="Z109" s="213"/>
      <c r="AA109" s="213"/>
      <c r="AB109" s="213"/>
      <c r="AC109" s="213"/>
      <c r="AD109" s="213"/>
      <c r="AE109" s="213"/>
      <c r="AF109" s="213"/>
      <c r="AG109" s="213" t="s">
        <v>213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2">
      <c r="A110" s="220"/>
      <c r="B110" s="221"/>
      <c r="C110" s="250" t="s">
        <v>462</v>
      </c>
      <c r="D110" s="224"/>
      <c r="E110" s="225">
        <v>4</v>
      </c>
      <c r="F110" s="223"/>
      <c r="G110" s="223"/>
      <c r="H110" s="223"/>
      <c r="I110" s="223"/>
      <c r="J110" s="223"/>
      <c r="K110" s="223"/>
      <c r="L110" s="223"/>
      <c r="M110" s="223"/>
      <c r="N110" s="222"/>
      <c r="O110" s="222"/>
      <c r="P110" s="222"/>
      <c r="Q110" s="222"/>
      <c r="R110" s="223"/>
      <c r="S110" s="223"/>
      <c r="T110" s="223"/>
      <c r="U110" s="223"/>
      <c r="V110" s="223"/>
      <c r="W110" s="223"/>
      <c r="X110" s="223"/>
      <c r="Y110" s="223"/>
      <c r="Z110" s="213"/>
      <c r="AA110" s="213"/>
      <c r="AB110" s="213"/>
      <c r="AC110" s="213"/>
      <c r="AD110" s="213"/>
      <c r="AE110" s="213"/>
      <c r="AF110" s="213"/>
      <c r="AG110" s="213" t="s">
        <v>158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3">
      <c r="A111" s="220"/>
      <c r="B111" s="221"/>
      <c r="C111" s="250" t="s">
        <v>221</v>
      </c>
      <c r="D111" s="224"/>
      <c r="E111" s="225"/>
      <c r="F111" s="223"/>
      <c r="G111" s="223"/>
      <c r="H111" s="223"/>
      <c r="I111" s="223"/>
      <c r="J111" s="223"/>
      <c r="K111" s="223"/>
      <c r="L111" s="223"/>
      <c r="M111" s="223"/>
      <c r="N111" s="222"/>
      <c r="O111" s="222"/>
      <c r="P111" s="222"/>
      <c r="Q111" s="222"/>
      <c r="R111" s="223"/>
      <c r="S111" s="223"/>
      <c r="T111" s="223"/>
      <c r="U111" s="223"/>
      <c r="V111" s="223"/>
      <c r="W111" s="223"/>
      <c r="X111" s="223"/>
      <c r="Y111" s="223"/>
      <c r="Z111" s="213"/>
      <c r="AA111" s="213"/>
      <c r="AB111" s="213"/>
      <c r="AC111" s="213"/>
      <c r="AD111" s="213"/>
      <c r="AE111" s="213"/>
      <c r="AF111" s="213"/>
      <c r="AG111" s="213" t="s">
        <v>158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2">
      <c r="A112" s="220"/>
      <c r="B112" s="221"/>
      <c r="C112" s="248"/>
      <c r="D112" s="243"/>
      <c r="E112" s="243"/>
      <c r="F112" s="243"/>
      <c r="G112" s="243"/>
      <c r="H112" s="223"/>
      <c r="I112" s="223"/>
      <c r="J112" s="223"/>
      <c r="K112" s="223"/>
      <c r="L112" s="223"/>
      <c r="M112" s="223"/>
      <c r="N112" s="222"/>
      <c r="O112" s="222"/>
      <c r="P112" s="222"/>
      <c r="Q112" s="222"/>
      <c r="R112" s="223"/>
      <c r="S112" s="223"/>
      <c r="T112" s="223"/>
      <c r="U112" s="223"/>
      <c r="V112" s="223"/>
      <c r="W112" s="223"/>
      <c r="X112" s="223"/>
      <c r="Y112" s="223"/>
      <c r="Z112" s="213"/>
      <c r="AA112" s="213"/>
      <c r="AB112" s="213"/>
      <c r="AC112" s="213"/>
      <c r="AD112" s="213"/>
      <c r="AE112" s="213"/>
      <c r="AF112" s="213"/>
      <c r="AG112" s="213" t="s">
        <v>137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ht="33.75" outlineLevel="1">
      <c r="A113" s="234">
        <v>21</v>
      </c>
      <c r="B113" s="235" t="s">
        <v>242</v>
      </c>
      <c r="C113" s="246" t="s">
        <v>243</v>
      </c>
      <c r="D113" s="236" t="s">
        <v>217</v>
      </c>
      <c r="E113" s="237">
        <v>24</v>
      </c>
      <c r="F113" s="238"/>
      <c r="G113" s="239">
        <f>ROUND(E113*F113,2)</f>
        <v>0</v>
      </c>
      <c r="H113" s="238"/>
      <c r="I113" s="239">
        <f>ROUND(E113*H113,2)</f>
        <v>0</v>
      </c>
      <c r="J113" s="238"/>
      <c r="K113" s="239">
        <f>ROUND(E113*J113,2)</f>
        <v>0</v>
      </c>
      <c r="L113" s="239">
        <v>21</v>
      </c>
      <c r="M113" s="239">
        <f>G113*(1+L113/100)</f>
        <v>0</v>
      </c>
      <c r="N113" s="237">
        <v>0</v>
      </c>
      <c r="O113" s="237">
        <f>ROUND(E113*N113,2)</f>
        <v>0</v>
      </c>
      <c r="P113" s="237">
        <v>0</v>
      </c>
      <c r="Q113" s="237">
        <f>ROUND(E113*P113,2)</f>
        <v>0</v>
      </c>
      <c r="R113" s="239" t="s">
        <v>218</v>
      </c>
      <c r="S113" s="239" t="s">
        <v>131</v>
      </c>
      <c r="T113" s="240" t="s">
        <v>131</v>
      </c>
      <c r="U113" s="223">
        <v>7.0000000000000007E-2</v>
      </c>
      <c r="V113" s="223">
        <f>ROUND(E113*U113,2)</f>
        <v>1.68</v>
      </c>
      <c r="W113" s="223"/>
      <c r="X113" s="223" t="s">
        <v>194</v>
      </c>
      <c r="Y113" s="223" t="s">
        <v>133</v>
      </c>
      <c r="Z113" s="213"/>
      <c r="AA113" s="213"/>
      <c r="AB113" s="213"/>
      <c r="AC113" s="213"/>
      <c r="AD113" s="213"/>
      <c r="AE113" s="213"/>
      <c r="AF113" s="213"/>
      <c r="AG113" s="213" t="s">
        <v>195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2">
      <c r="A114" s="220"/>
      <c r="B114" s="221"/>
      <c r="C114" s="256" t="s">
        <v>244</v>
      </c>
      <c r="D114" s="254"/>
      <c r="E114" s="254"/>
      <c r="F114" s="254"/>
      <c r="G114" s="254"/>
      <c r="H114" s="223"/>
      <c r="I114" s="223"/>
      <c r="J114" s="223"/>
      <c r="K114" s="223"/>
      <c r="L114" s="223"/>
      <c r="M114" s="223"/>
      <c r="N114" s="222"/>
      <c r="O114" s="222"/>
      <c r="P114" s="222"/>
      <c r="Q114" s="222"/>
      <c r="R114" s="223"/>
      <c r="S114" s="223"/>
      <c r="T114" s="223"/>
      <c r="U114" s="223"/>
      <c r="V114" s="223"/>
      <c r="W114" s="223"/>
      <c r="X114" s="223"/>
      <c r="Y114" s="223"/>
      <c r="Z114" s="213"/>
      <c r="AA114" s="213"/>
      <c r="AB114" s="213"/>
      <c r="AC114" s="213"/>
      <c r="AD114" s="213"/>
      <c r="AE114" s="213"/>
      <c r="AF114" s="213"/>
      <c r="AG114" s="213" t="s">
        <v>213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2">
      <c r="A115" s="220"/>
      <c r="B115" s="221"/>
      <c r="C115" s="250" t="s">
        <v>245</v>
      </c>
      <c r="D115" s="224"/>
      <c r="E115" s="225">
        <v>3</v>
      </c>
      <c r="F115" s="223"/>
      <c r="G115" s="223"/>
      <c r="H115" s="223"/>
      <c r="I115" s="223"/>
      <c r="J115" s="223"/>
      <c r="K115" s="223"/>
      <c r="L115" s="223"/>
      <c r="M115" s="223"/>
      <c r="N115" s="222"/>
      <c r="O115" s="222"/>
      <c r="P115" s="222"/>
      <c r="Q115" s="222"/>
      <c r="R115" s="223"/>
      <c r="S115" s="223"/>
      <c r="T115" s="223"/>
      <c r="U115" s="223"/>
      <c r="V115" s="223"/>
      <c r="W115" s="223"/>
      <c r="X115" s="223"/>
      <c r="Y115" s="223"/>
      <c r="Z115" s="213"/>
      <c r="AA115" s="213"/>
      <c r="AB115" s="213"/>
      <c r="AC115" s="213"/>
      <c r="AD115" s="213"/>
      <c r="AE115" s="213"/>
      <c r="AF115" s="213"/>
      <c r="AG115" s="213" t="s">
        <v>158</v>
      </c>
      <c r="AH115" s="213">
        <v>0</v>
      </c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3">
      <c r="A116" s="220"/>
      <c r="B116" s="221"/>
      <c r="C116" s="250" t="s">
        <v>463</v>
      </c>
      <c r="D116" s="224"/>
      <c r="E116" s="225">
        <v>5</v>
      </c>
      <c r="F116" s="223"/>
      <c r="G116" s="223"/>
      <c r="H116" s="223"/>
      <c r="I116" s="223"/>
      <c r="J116" s="223"/>
      <c r="K116" s="223"/>
      <c r="L116" s="223"/>
      <c r="M116" s="223"/>
      <c r="N116" s="222"/>
      <c r="O116" s="222"/>
      <c r="P116" s="222"/>
      <c r="Q116" s="222"/>
      <c r="R116" s="223"/>
      <c r="S116" s="223"/>
      <c r="T116" s="223"/>
      <c r="U116" s="223"/>
      <c r="V116" s="223"/>
      <c r="W116" s="223"/>
      <c r="X116" s="223"/>
      <c r="Y116" s="223"/>
      <c r="Z116" s="213"/>
      <c r="AA116" s="213"/>
      <c r="AB116" s="213"/>
      <c r="AC116" s="213"/>
      <c r="AD116" s="213"/>
      <c r="AE116" s="213"/>
      <c r="AF116" s="213"/>
      <c r="AG116" s="213" t="s">
        <v>158</v>
      </c>
      <c r="AH116" s="213">
        <v>0</v>
      </c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3">
      <c r="A117" s="220"/>
      <c r="B117" s="221"/>
      <c r="C117" s="250" t="s">
        <v>464</v>
      </c>
      <c r="D117" s="224"/>
      <c r="E117" s="225">
        <v>16</v>
      </c>
      <c r="F117" s="223"/>
      <c r="G117" s="223"/>
      <c r="H117" s="223"/>
      <c r="I117" s="223"/>
      <c r="J117" s="223"/>
      <c r="K117" s="223"/>
      <c r="L117" s="223"/>
      <c r="M117" s="223"/>
      <c r="N117" s="222"/>
      <c r="O117" s="222"/>
      <c r="P117" s="222"/>
      <c r="Q117" s="222"/>
      <c r="R117" s="223"/>
      <c r="S117" s="223"/>
      <c r="T117" s="223"/>
      <c r="U117" s="223"/>
      <c r="V117" s="223"/>
      <c r="W117" s="223"/>
      <c r="X117" s="223"/>
      <c r="Y117" s="223"/>
      <c r="Z117" s="213"/>
      <c r="AA117" s="213"/>
      <c r="AB117" s="213"/>
      <c r="AC117" s="213"/>
      <c r="AD117" s="213"/>
      <c r="AE117" s="213"/>
      <c r="AF117" s="213"/>
      <c r="AG117" s="213" t="s">
        <v>158</v>
      </c>
      <c r="AH117" s="213">
        <v>0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3">
      <c r="A118" s="220"/>
      <c r="B118" s="221"/>
      <c r="C118" s="250" t="s">
        <v>221</v>
      </c>
      <c r="D118" s="224"/>
      <c r="E118" s="225"/>
      <c r="F118" s="223"/>
      <c r="G118" s="223"/>
      <c r="H118" s="223"/>
      <c r="I118" s="223"/>
      <c r="J118" s="223"/>
      <c r="K118" s="223"/>
      <c r="L118" s="223"/>
      <c r="M118" s="223"/>
      <c r="N118" s="222"/>
      <c r="O118" s="222"/>
      <c r="P118" s="222"/>
      <c r="Q118" s="222"/>
      <c r="R118" s="223"/>
      <c r="S118" s="223"/>
      <c r="T118" s="223"/>
      <c r="U118" s="223"/>
      <c r="V118" s="223"/>
      <c r="W118" s="223"/>
      <c r="X118" s="223"/>
      <c r="Y118" s="223"/>
      <c r="Z118" s="213"/>
      <c r="AA118" s="213"/>
      <c r="AB118" s="213"/>
      <c r="AC118" s="213"/>
      <c r="AD118" s="213"/>
      <c r="AE118" s="213"/>
      <c r="AF118" s="213"/>
      <c r="AG118" s="213" t="s">
        <v>158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2">
      <c r="A119" s="220"/>
      <c r="B119" s="221"/>
      <c r="C119" s="248"/>
      <c r="D119" s="243"/>
      <c r="E119" s="243"/>
      <c r="F119" s="243"/>
      <c r="G119" s="243"/>
      <c r="H119" s="223"/>
      <c r="I119" s="223"/>
      <c r="J119" s="223"/>
      <c r="K119" s="223"/>
      <c r="L119" s="223"/>
      <c r="M119" s="223"/>
      <c r="N119" s="222"/>
      <c r="O119" s="222"/>
      <c r="P119" s="222"/>
      <c r="Q119" s="222"/>
      <c r="R119" s="223"/>
      <c r="S119" s="223"/>
      <c r="T119" s="223"/>
      <c r="U119" s="223"/>
      <c r="V119" s="223"/>
      <c r="W119" s="223"/>
      <c r="X119" s="223"/>
      <c r="Y119" s="223"/>
      <c r="Z119" s="213"/>
      <c r="AA119" s="213"/>
      <c r="AB119" s="213"/>
      <c r="AC119" s="213"/>
      <c r="AD119" s="213"/>
      <c r="AE119" s="213"/>
      <c r="AF119" s="213"/>
      <c r="AG119" s="213" t="s">
        <v>137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>
      <c r="A120" s="234">
        <v>22</v>
      </c>
      <c r="B120" s="235" t="s">
        <v>247</v>
      </c>
      <c r="C120" s="246" t="s">
        <v>248</v>
      </c>
      <c r="D120" s="236" t="s">
        <v>192</v>
      </c>
      <c r="E120" s="237">
        <v>8.6999999999999993</v>
      </c>
      <c r="F120" s="238"/>
      <c r="G120" s="239">
        <f>ROUND(E120*F120,2)</f>
        <v>0</v>
      </c>
      <c r="H120" s="238"/>
      <c r="I120" s="239">
        <f>ROUND(E120*H120,2)</f>
        <v>0</v>
      </c>
      <c r="J120" s="238"/>
      <c r="K120" s="239">
        <f>ROUND(E120*J120,2)</f>
        <v>0</v>
      </c>
      <c r="L120" s="239">
        <v>21</v>
      </c>
      <c r="M120" s="239">
        <f>G120*(1+L120/100)</f>
        <v>0</v>
      </c>
      <c r="N120" s="237">
        <v>0</v>
      </c>
      <c r="O120" s="237">
        <f>ROUND(E120*N120,2)</f>
        <v>0</v>
      </c>
      <c r="P120" s="237">
        <v>0</v>
      </c>
      <c r="Q120" s="237">
        <f>ROUND(E120*P120,2)</f>
        <v>0</v>
      </c>
      <c r="R120" s="239" t="s">
        <v>218</v>
      </c>
      <c r="S120" s="239" t="s">
        <v>131</v>
      </c>
      <c r="T120" s="240" t="s">
        <v>131</v>
      </c>
      <c r="U120" s="223">
        <v>1.7999999999999999E-2</v>
      </c>
      <c r="V120" s="223">
        <f>ROUND(E120*U120,2)</f>
        <v>0.16</v>
      </c>
      <c r="W120" s="223"/>
      <c r="X120" s="223" t="s">
        <v>194</v>
      </c>
      <c r="Y120" s="223" t="s">
        <v>133</v>
      </c>
      <c r="Z120" s="213"/>
      <c r="AA120" s="213"/>
      <c r="AB120" s="213"/>
      <c r="AC120" s="213"/>
      <c r="AD120" s="213"/>
      <c r="AE120" s="213"/>
      <c r="AF120" s="213"/>
      <c r="AG120" s="213" t="s">
        <v>195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2">
      <c r="A121" s="220"/>
      <c r="B121" s="221"/>
      <c r="C121" s="256" t="s">
        <v>249</v>
      </c>
      <c r="D121" s="254"/>
      <c r="E121" s="254"/>
      <c r="F121" s="254"/>
      <c r="G121" s="254"/>
      <c r="H121" s="223"/>
      <c r="I121" s="223"/>
      <c r="J121" s="223"/>
      <c r="K121" s="223"/>
      <c r="L121" s="223"/>
      <c r="M121" s="223"/>
      <c r="N121" s="222"/>
      <c r="O121" s="222"/>
      <c r="P121" s="222"/>
      <c r="Q121" s="222"/>
      <c r="R121" s="223"/>
      <c r="S121" s="223"/>
      <c r="T121" s="223"/>
      <c r="U121" s="223"/>
      <c r="V121" s="223"/>
      <c r="W121" s="223"/>
      <c r="X121" s="223"/>
      <c r="Y121" s="223"/>
      <c r="Z121" s="213"/>
      <c r="AA121" s="213"/>
      <c r="AB121" s="213"/>
      <c r="AC121" s="213"/>
      <c r="AD121" s="213"/>
      <c r="AE121" s="213"/>
      <c r="AF121" s="213"/>
      <c r="AG121" s="213" t="s">
        <v>213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2">
      <c r="A122" s="220"/>
      <c r="B122" s="221"/>
      <c r="C122" s="250" t="s">
        <v>465</v>
      </c>
      <c r="D122" s="224"/>
      <c r="E122" s="225">
        <v>7.7</v>
      </c>
      <c r="F122" s="223"/>
      <c r="G122" s="223"/>
      <c r="H122" s="223"/>
      <c r="I122" s="223"/>
      <c r="J122" s="223"/>
      <c r="K122" s="223"/>
      <c r="L122" s="223"/>
      <c r="M122" s="223"/>
      <c r="N122" s="222"/>
      <c r="O122" s="222"/>
      <c r="P122" s="222"/>
      <c r="Q122" s="222"/>
      <c r="R122" s="223"/>
      <c r="S122" s="223"/>
      <c r="T122" s="223"/>
      <c r="U122" s="223"/>
      <c r="V122" s="223"/>
      <c r="W122" s="223"/>
      <c r="X122" s="223"/>
      <c r="Y122" s="223"/>
      <c r="Z122" s="213"/>
      <c r="AA122" s="213"/>
      <c r="AB122" s="213"/>
      <c r="AC122" s="213"/>
      <c r="AD122" s="213"/>
      <c r="AE122" s="213"/>
      <c r="AF122" s="213"/>
      <c r="AG122" s="213" t="s">
        <v>158</v>
      </c>
      <c r="AH122" s="213">
        <v>5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3">
      <c r="A123" s="220"/>
      <c r="B123" s="221"/>
      <c r="C123" s="250" t="s">
        <v>466</v>
      </c>
      <c r="D123" s="224"/>
      <c r="E123" s="225">
        <v>1</v>
      </c>
      <c r="F123" s="223"/>
      <c r="G123" s="223"/>
      <c r="H123" s="223"/>
      <c r="I123" s="223"/>
      <c r="J123" s="223"/>
      <c r="K123" s="223"/>
      <c r="L123" s="223"/>
      <c r="M123" s="223"/>
      <c r="N123" s="222"/>
      <c r="O123" s="222"/>
      <c r="P123" s="222"/>
      <c r="Q123" s="222"/>
      <c r="R123" s="223"/>
      <c r="S123" s="223"/>
      <c r="T123" s="223"/>
      <c r="U123" s="223"/>
      <c r="V123" s="223"/>
      <c r="W123" s="223"/>
      <c r="X123" s="223"/>
      <c r="Y123" s="223"/>
      <c r="Z123" s="213"/>
      <c r="AA123" s="213"/>
      <c r="AB123" s="213"/>
      <c r="AC123" s="213"/>
      <c r="AD123" s="213"/>
      <c r="AE123" s="213"/>
      <c r="AF123" s="213"/>
      <c r="AG123" s="213" t="s">
        <v>158</v>
      </c>
      <c r="AH123" s="213">
        <v>5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2">
      <c r="A124" s="220"/>
      <c r="B124" s="221"/>
      <c r="C124" s="248"/>
      <c r="D124" s="243"/>
      <c r="E124" s="243"/>
      <c r="F124" s="243"/>
      <c r="G124" s="243"/>
      <c r="H124" s="223"/>
      <c r="I124" s="223"/>
      <c r="J124" s="223"/>
      <c r="K124" s="223"/>
      <c r="L124" s="223"/>
      <c r="M124" s="223"/>
      <c r="N124" s="222"/>
      <c r="O124" s="222"/>
      <c r="P124" s="222"/>
      <c r="Q124" s="222"/>
      <c r="R124" s="223"/>
      <c r="S124" s="223"/>
      <c r="T124" s="223"/>
      <c r="U124" s="223"/>
      <c r="V124" s="223"/>
      <c r="W124" s="223"/>
      <c r="X124" s="223"/>
      <c r="Y124" s="223"/>
      <c r="Z124" s="213"/>
      <c r="AA124" s="213"/>
      <c r="AB124" s="213"/>
      <c r="AC124" s="213"/>
      <c r="AD124" s="213"/>
      <c r="AE124" s="213"/>
      <c r="AF124" s="213"/>
      <c r="AG124" s="213" t="s">
        <v>137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>
      <c r="A125" s="234">
        <v>23</v>
      </c>
      <c r="B125" s="235" t="s">
        <v>252</v>
      </c>
      <c r="C125" s="246" t="s">
        <v>253</v>
      </c>
      <c r="D125" s="236" t="s">
        <v>217</v>
      </c>
      <c r="E125" s="237">
        <v>18.149999999999999</v>
      </c>
      <c r="F125" s="238"/>
      <c r="G125" s="239">
        <f>ROUND(E125*F125,2)</f>
        <v>0</v>
      </c>
      <c r="H125" s="238"/>
      <c r="I125" s="239">
        <f>ROUND(E125*H125,2)</f>
        <v>0</v>
      </c>
      <c r="J125" s="238"/>
      <c r="K125" s="239">
        <f>ROUND(E125*J125,2)</f>
        <v>0</v>
      </c>
      <c r="L125" s="239">
        <v>21</v>
      </c>
      <c r="M125" s="239">
        <f>G125*(1+L125/100)</f>
        <v>0</v>
      </c>
      <c r="N125" s="237">
        <v>0</v>
      </c>
      <c r="O125" s="237">
        <f>ROUND(E125*N125,2)</f>
        <v>0</v>
      </c>
      <c r="P125" s="237">
        <v>0</v>
      </c>
      <c r="Q125" s="237">
        <f>ROUND(E125*P125,2)</f>
        <v>0</v>
      </c>
      <c r="R125" s="239" t="s">
        <v>218</v>
      </c>
      <c r="S125" s="239" t="s">
        <v>131</v>
      </c>
      <c r="T125" s="240" t="s">
        <v>131</v>
      </c>
      <c r="U125" s="223">
        <v>0</v>
      </c>
      <c r="V125" s="223">
        <f>ROUND(E125*U125,2)</f>
        <v>0</v>
      </c>
      <c r="W125" s="223"/>
      <c r="X125" s="223" t="s">
        <v>194</v>
      </c>
      <c r="Y125" s="223" t="s">
        <v>133</v>
      </c>
      <c r="Z125" s="213"/>
      <c r="AA125" s="213"/>
      <c r="AB125" s="213"/>
      <c r="AC125" s="213"/>
      <c r="AD125" s="213"/>
      <c r="AE125" s="213"/>
      <c r="AF125" s="213"/>
      <c r="AG125" s="213" t="s">
        <v>195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2">
      <c r="A126" s="220"/>
      <c r="B126" s="221"/>
      <c r="C126" s="250" t="s">
        <v>467</v>
      </c>
      <c r="D126" s="224"/>
      <c r="E126" s="225">
        <v>18.149999999999999</v>
      </c>
      <c r="F126" s="223"/>
      <c r="G126" s="223"/>
      <c r="H126" s="223"/>
      <c r="I126" s="223"/>
      <c r="J126" s="223"/>
      <c r="K126" s="223"/>
      <c r="L126" s="223"/>
      <c r="M126" s="223"/>
      <c r="N126" s="222"/>
      <c r="O126" s="222"/>
      <c r="P126" s="222"/>
      <c r="Q126" s="222"/>
      <c r="R126" s="223"/>
      <c r="S126" s="223"/>
      <c r="T126" s="223"/>
      <c r="U126" s="223"/>
      <c r="V126" s="223"/>
      <c r="W126" s="223"/>
      <c r="X126" s="223"/>
      <c r="Y126" s="223"/>
      <c r="Z126" s="213"/>
      <c r="AA126" s="213"/>
      <c r="AB126" s="213"/>
      <c r="AC126" s="213"/>
      <c r="AD126" s="213"/>
      <c r="AE126" s="213"/>
      <c r="AF126" s="213"/>
      <c r="AG126" s="213" t="s">
        <v>158</v>
      </c>
      <c r="AH126" s="213">
        <v>5</v>
      </c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2">
      <c r="A127" s="220"/>
      <c r="B127" s="221"/>
      <c r="C127" s="248"/>
      <c r="D127" s="243"/>
      <c r="E127" s="243"/>
      <c r="F127" s="243"/>
      <c r="G127" s="243"/>
      <c r="H127" s="223"/>
      <c r="I127" s="223"/>
      <c r="J127" s="223"/>
      <c r="K127" s="223"/>
      <c r="L127" s="223"/>
      <c r="M127" s="223"/>
      <c r="N127" s="222"/>
      <c r="O127" s="222"/>
      <c r="P127" s="222"/>
      <c r="Q127" s="222"/>
      <c r="R127" s="223"/>
      <c r="S127" s="223"/>
      <c r="T127" s="223"/>
      <c r="U127" s="223"/>
      <c r="V127" s="223"/>
      <c r="W127" s="223"/>
      <c r="X127" s="223"/>
      <c r="Y127" s="223"/>
      <c r="Z127" s="213"/>
      <c r="AA127" s="213"/>
      <c r="AB127" s="213"/>
      <c r="AC127" s="213"/>
      <c r="AD127" s="213"/>
      <c r="AE127" s="213"/>
      <c r="AF127" s="213"/>
      <c r="AG127" s="213" t="s">
        <v>137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ht="22.5" outlineLevel="1">
      <c r="A128" s="234">
        <v>24</v>
      </c>
      <c r="B128" s="235" t="s">
        <v>468</v>
      </c>
      <c r="C128" s="246" t="s">
        <v>469</v>
      </c>
      <c r="D128" s="236" t="s">
        <v>312</v>
      </c>
      <c r="E128" s="237">
        <v>1</v>
      </c>
      <c r="F128" s="238"/>
      <c r="G128" s="239">
        <f>ROUND(E128*F128,2)</f>
        <v>0</v>
      </c>
      <c r="H128" s="238"/>
      <c r="I128" s="239">
        <f>ROUND(E128*H128,2)</f>
        <v>0</v>
      </c>
      <c r="J128" s="238"/>
      <c r="K128" s="239">
        <f>ROUND(E128*J128,2)</f>
        <v>0</v>
      </c>
      <c r="L128" s="239">
        <v>21</v>
      </c>
      <c r="M128" s="239">
        <f>G128*(1+L128/100)</f>
        <v>0</v>
      </c>
      <c r="N128" s="237">
        <v>3.0400000000000002E-3</v>
      </c>
      <c r="O128" s="237">
        <f>ROUND(E128*N128,2)</f>
        <v>0</v>
      </c>
      <c r="P128" s="237">
        <v>0</v>
      </c>
      <c r="Q128" s="237">
        <f>ROUND(E128*P128,2)</f>
        <v>0</v>
      </c>
      <c r="R128" s="239" t="s">
        <v>262</v>
      </c>
      <c r="S128" s="239" t="s">
        <v>131</v>
      </c>
      <c r="T128" s="240" t="s">
        <v>470</v>
      </c>
      <c r="U128" s="223">
        <v>0</v>
      </c>
      <c r="V128" s="223">
        <f>ROUND(E128*U128,2)</f>
        <v>0</v>
      </c>
      <c r="W128" s="223"/>
      <c r="X128" s="223" t="s">
        <v>263</v>
      </c>
      <c r="Y128" s="223" t="s">
        <v>133</v>
      </c>
      <c r="Z128" s="213"/>
      <c r="AA128" s="213"/>
      <c r="AB128" s="213"/>
      <c r="AC128" s="213"/>
      <c r="AD128" s="213"/>
      <c r="AE128" s="213"/>
      <c r="AF128" s="213"/>
      <c r="AG128" s="213" t="s">
        <v>264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ht="22.5" outlineLevel="2">
      <c r="A129" s="220"/>
      <c r="B129" s="221"/>
      <c r="C129" s="256" t="s">
        <v>471</v>
      </c>
      <c r="D129" s="254"/>
      <c r="E129" s="254"/>
      <c r="F129" s="254"/>
      <c r="G129" s="254"/>
      <c r="H129" s="223"/>
      <c r="I129" s="223"/>
      <c r="J129" s="223"/>
      <c r="K129" s="223"/>
      <c r="L129" s="223"/>
      <c r="M129" s="223"/>
      <c r="N129" s="222"/>
      <c r="O129" s="222"/>
      <c r="P129" s="222"/>
      <c r="Q129" s="222"/>
      <c r="R129" s="223"/>
      <c r="S129" s="223"/>
      <c r="T129" s="223"/>
      <c r="U129" s="223"/>
      <c r="V129" s="223"/>
      <c r="W129" s="223"/>
      <c r="X129" s="223"/>
      <c r="Y129" s="223"/>
      <c r="Z129" s="213"/>
      <c r="AA129" s="213"/>
      <c r="AB129" s="213"/>
      <c r="AC129" s="213"/>
      <c r="AD129" s="213"/>
      <c r="AE129" s="213"/>
      <c r="AF129" s="213"/>
      <c r="AG129" s="213" t="s">
        <v>213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41" t="str">
        <f>C129</f>
        <v>Kácení stromů s odřezáním kmene a s odvětvením, odstranění pařezů s přesekáním kořenů, naložení kmenů a pařezů na dopravní prostředek a vodorovné přemístění, spálení větví.</v>
      </c>
      <c r="BB129" s="213"/>
      <c r="BC129" s="213"/>
      <c r="BD129" s="213"/>
      <c r="BE129" s="213"/>
      <c r="BF129" s="213"/>
      <c r="BG129" s="213"/>
      <c r="BH129" s="213"/>
    </row>
    <row r="130" spans="1:60" outlineLevel="2">
      <c r="A130" s="220"/>
      <c r="B130" s="221"/>
      <c r="C130" s="249" t="s">
        <v>472</v>
      </c>
      <c r="D130" s="244"/>
      <c r="E130" s="244"/>
      <c r="F130" s="244"/>
      <c r="G130" s="244"/>
      <c r="H130" s="223"/>
      <c r="I130" s="223"/>
      <c r="J130" s="223"/>
      <c r="K130" s="223"/>
      <c r="L130" s="223"/>
      <c r="M130" s="223"/>
      <c r="N130" s="222"/>
      <c r="O130" s="222"/>
      <c r="P130" s="222"/>
      <c r="Q130" s="222"/>
      <c r="R130" s="223"/>
      <c r="S130" s="223"/>
      <c r="T130" s="223"/>
      <c r="U130" s="223"/>
      <c r="V130" s="223"/>
      <c r="W130" s="223"/>
      <c r="X130" s="223"/>
      <c r="Y130" s="223"/>
      <c r="Z130" s="213"/>
      <c r="AA130" s="213"/>
      <c r="AB130" s="213"/>
      <c r="AC130" s="213"/>
      <c r="AD130" s="213"/>
      <c r="AE130" s="213"/>
      <c r="AF130" s="213"/>
      <c r="AG130" s="213" t="s">
        <v>136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2">
      <c r="A131" s="220"/>
      <c r="B131" s="221"/>
      <c r="C131" s="250" t="s">
        <v>473</v>
      </c>
      <c r="D131" s="224"/>
      <c r="E131" s="225">
        <v>1</v>
      </c>
      <c r="F131" s="223"/>
      <c r="G131" s="223"/>
      <c r="H131" s="223"/>
      <c r="I131" s="223"/>
      <c r="J131" s="223"/>
      <c r="K131" s="223"/>
      <c r="L131" s="223"/>
      <c r="M131" s="223"/>
      <c r="N131" s="222"/>
      <c r="O131" s="222"/>
      <c r="P131" s="222"/>
      <c r="Q131" s="222"/>
      <c r="R131" s="223"/>
      <c r="S131" s="223"/>
      <c r="T131" s="223"/>
      <c r="U131" s="223"/>
      <c r="V131" s="223"/>
      <c r="W131" s="223"/>
      <c r="X131" s="223"/>
      <c r="Y131" s="223"/>
      <c r="Z131" s="213"/>
      <c r="AA131" s="213"/>
      <c r="AB131" s="213"/>
      <c r="AC131" s="213"/>
      <c r="AD131" s="213"/>
      <c r="AE131" s="213"/>
      <c r="AF131" s="213"/>
      <c r="AG131" s="213" t="s">
        <v>158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3">
      <c r="A132" s="220"/>
      <c r="B132" s="221"/>
      <c r="C132" s="250" t="s">
        <v>200</v>
      </c>
      <c r="D132" s="224"/>
      <c r="E132" s="225"/>
      <c r="F132" s="223"/>
      <c r="G132" s="223"/>
      <c r="H132" s="223"/>
      <c r="I132" s="223"/>
      <c r="J132" s="223"/>
      <c r="K132" s="223"/>
      <c r="L132" s="223"/>
      <c r="M132" s="223"/>
      <c r="N132" s="222"/>
      <c r="O132" s="222"/>
      <c r="P132" s="222"/>
      <c r="Q132" s="222"/>
      <c r="R132" s="223"/>
      <c r="S132" s="223"/>
      <c r="T132" s="223"/>
      <c r="U132" s="223"/>
      <c r="V132" s="223"/>
      <c r="W132" s="223"/>
      <c r="X132" s="223"/>
      <c r="Y132" s="223"/>
      <c r="Z132" s="213"/>
      <c r="AA132" s="213"/>
      <c r="AB132" s="213"/>
      <c r="AC132" s="213"/>
      <c r="AD132" s="213"/>
      <c r="AE132" s="213"/>
      <c r="AF132" s="213"/>
      <c r="AG132" s="213" t="s">
        <v>158</v>
      </c>
      <c r="AH132" s="213">
        <v>0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2">
      <c r="A133" s="220"/>
      <c r="B133" s="221"/>
      <c r="C133" s="248"/>
      <c r="D133" s="243"/>
      <c r="E133" s="243"/>
      <c r="F133" s="243"/>
      <c r="G133" s="243"/>
      <c r="H133" s="223"/>
      <c r="I133" s="223"/>
      <c r="J133" s="223"/>
      <c r="K133" s="223"/>
      <c r="L133" s="223"/>
      <c r="M133" s="223"/>
      <c r="N133" s="222"/>
      <c r="O133" s="222"/>
      <c r="P133" s="222"/>
      <c r="Q133" s="222"/>
      <c r="R133" s="223"/>
      <c r="S133" s="223"/>
      <c r="T133" s="223"/>
      <c r="U133" s="223"/>
      <c r="V133" s="223"/>
      <c r="W133" s="223"/>
      <c r="X133" s="223"/>
      <c r="Y133" s="223"/>
      <c r="Z133" s="213"/>
      <c r="AA133" s="213"/>
      <c r="AB133" s="213"/>
      <c r="AC133" s="213"/>
      <c r="AD133" s="213"/>
      <c r="AE133" s="213"/>
      <c r="AF133" s="213"/>
      <c r="AG133" s="213" t="s">
        <v>137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>
      <c r="A134" s="234">
        <v>25</v>
      </c>
      <c r="B134" s="235" t="s">
        <v>260</v>
      </c>
      <c r="C134" s="246" t="s">
        <v>261</v>
      </c>
      <c r="D134" s="236" t="s">
        <v>217</v>
      </c>
      <c r="E134" s="237">
        <v>3.75</v>
      </c>
      <c r="F134" s="238"/>
      <c r="G134" s="239">
        <f>ROUND(E134*F134,2)</f>
        <v>0</v>
      </c>
      <c r="H134" s="238"/>
      <c r="I134" s="239">
        <f>ROUND(E134*H134,2)</f>
        <v>0</v>
      </c>
      <c r="J134" s="238"/>
      <c r="K134" s="239">
        <f>ROUND(E134*J134,2)</f>
        <v>0</v>
      </c>
      <c r="L134" s="239">
        <v>21</v>
      </c>
      <c r="M134" s="239">
        <f>G134*(1+L134/100)</f>
        <v>0</v>
      </c>
      <c r="N134" s="237">
        <v>0</v>
      </c>
      <c r="O134" s="237">
        <f>ROUND(E134*N134,2)</f>
        <v>0</v>
      </c>
      <c r="P134" s="237">
        <v>0</v>
      </c>
      <c r="Q134" s="237">
        <f>ROUND(E134*P134,2)</f>
        <v>0</v>
      </c>
      <c r="R134" s="239" t="s">
        <v>262</v>
      </c>
      <c r="S134" s="239" t="s">
        <v>131</v>
      </c>
      <c r="T134" s="240" t="s">
        <v>470</v>
      </c>
      <c r="U134" s="223">
        <v>0</v>
      </c>
      <c r="V134" s="223">
        <f>ROUND(E134*U134,2)</f>
        <v>0</v>
      </c>
      <c r="W134" s="223"/>
      <c r="X134" s="223" t="s">
        <v>263</v>
      </c>
      <c r="Y134" s="223" t="s">
        <v>133</v>
      </c>
      <c r="Z134" s="213"/>
      <c r="AA134" s="213"/>
      <c r="AB134" s="213"/>
      <c r="AC134" s="213"/>
      <c r="AD134" s="213"/>
      <c r="AE134" s="213"/>
      <c r="AF134" s="213"/>
      <c r="AG134" s="213" t="s">
        <v>264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2">
      <c r="A135" s="220"/>
      <c r="B135" s="221"/>
      <c r="C135" s="256" t="s">
        <v>265</v>
      </c>
      <c r="D135" s="254"/>
      <c r="E135" s="254"/>
      <c r="F135" s="254"/>
      <c r="G135" s="254"/>
      <c r="H135" s="223"/>
      <c r="I135" s="223"/>
      <c r="J135" s="223"/>
      <c r="K135" s="223"/>
      <c r="L135" s="223"/>
      <c r="M135" s="223"/>
      <c r="N135" s="222"/>
      <c r="O135" s="222"/>
      <c r="P135" s="222"/>
      <c r="Q135" s="222"/>
      <c r="R135" s="223"/>
      <c r="S135" s="223"/>
      <c r="T135" s="223"/>
      <c r="U135" s="223"/>
      <c r="V135" s="223"/>
      <c r="W135" s="223"/>
      <c r="X135" s="223"/>
      <c r="Y135" s="223"/>
      <c r="Z135" s="213"/>
      <c r="AA135" s="213"/>
      <c r="AB135" s="213"/>
      <c r="AC135" s="213"/>
      <c r="AD135" s="213"/>
      <c r="AE135" s="213"/>
      <c r="AF135" s="213"/>
      <c r="AG135" s="213" t="s">
        <v>213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41" t="str">
        <f>C135</f>
        <v>popř. lesní půdy s naložením, vodorovným přemístěním a složením na hromady nebo se zpětným přemístěním a rozprostřením.</v>
      </c>
      <c r="BB135" s="213"/>
      <c r="BC135" s="213"/>
      <c r="BD135" s="213"/>
      <c r="BE135" s="213"/>
      <c r="BF135" s="213"/>
      <c r="BG135" s="213"/>
      <c r="BH135" s="213"/>
    </row>
    <row r="136" spans="1:60" outlineLevel="2">
      <c r="A136" s="220"/>
      <c r="B136" s="221"/>
      <c r="C136" s="250" t="s">
        <v>474</v>
      </c>
      <c r="D136" s="224"/>
      <c r="E136" s="225">
        <v>3.75</v>
      </c>
      <c r="F136" s="223"/>
      <c r="G136" s="223"/>
      <c r="H136" s="223"/>
      <c r="I136" s="223"/>
      <c r="J136" s="223"/>
      <c r="K136" s="223"/>
      <c r="L136" s="223"/>
      <c r="M136" s="223"/>
      <c r="N136" s="222"/>
      <c r="O136" s="222"/>
      <c r="P136" s="222"/>
      <c r="Q136" s="222"/>
      <c r="R136" s="223"/>
      <c r="S136" s="223"/>
      <c r="T136" s="223"/>
      <c r="U136" s="223"/>
      <c r="V136" s="223"/>
      <c r="W136" s="223"/>
      <c r="X136" s="223"/>
      <c r="Y136" s="223"/>
      <c r="Z136" s="213"/>
      <c r="AA136" s="213"/>
      <c r="AB136" s="213"/>
      <c r="AC136" s="213"/>
      <c r="AD136" s="213"/>
      <c r="AE136" s="213"/>
      <c r="AF136" s="213"/>
      <c r="AG136" s="213" t="s">
        <v>158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3">
      <c r="A137" s="220"/>
      <c r="B137" s="221"/>
      <c r="C137" s="250" t="s">
        <v>221</v>
      </c>
      <c r="D137" s="224"/>
      <c r="E137" s="225"/>
      <c r="F137" s="223"/>
      <c r="G137" s="223"/>
      <c r="H137" s="223"/>
      <c r="I137" s="223"/>
      <c r="J137" s="223"/>
      <c r="K137" s="223"/>
      <c r="L137" s="223"/>
      <c r="M137" s="223"/>
      <c r="N137" s="222"/>
      <c r="O137" s="222"/>
      <c r="P137" s="222"/>
      <c r="Q137" s="222"/>
      <c r="R137" s="223"/>
      <c r="S137" s="223"/>
      <c r="T137" s="223"/>
      <c r="U137" s="223"/>
      <c r="V137" s="223"/>
      <c r="W137" s="223"/>
      <c r="X137" s="223"/>
      <c r="Y137" s="223"/>
      <c r="Z137" s="213"/>
      <c r="AA137" s="213"/>
      <c r="AB137" s="213"/>
      <c r="AC137" s="213"/>
      <c r="AD137" s="213"/>
      <c r="AE137" s="213"/>
      <c r="AF137" s="213"/>
      <c r="AG137" s="213" t="s">
        <v>158</v>
      </c>
      <c r="AH137" s="213">
        <v>0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2">
      <c r="A138" s="220"/>
      <c r="B138" s="221"/>
      <c r="C138" s="248"/>
      <c r="D138" s="243"/>
      <c r="E138" s="243"/>
      <c r="F138" s="243"/>
      <c r="G138" s="243"/>
      <c r="H138" s="223"/>
      <c r="I138" s="223"/>
      <c r="J138" s="223"/>
      <c r="K138" s="223"/>
      <c r="L138" s="223"/>
      <c r="M138" s="223"/>
      <c r="N138" s="222"/>
      <c r="O138" s="222"/>
      <c r="P138" s="222"/>
      <c r="Q138" s="222"/>
      <c r="R138" s="223"/>
      <c r="S138" s="223"/>
      <c r="T138" s="223"/>
      <c r="U138" s="223"/>
      <c r="V138" s="223"/>
      <c r="W138" s="223"/>
      <c r="X138" s="223"/>
      <c r="Y138" s="223"/>
      <c r="Z138" s="213"/>
      <c r="AA138" s="213"/>
      <c r="AB138" s="213"/>
      <c r="AC138" s="213"/>
      <c r="AD138" s="213"/>
      <c r="AE138" s="213"/>
      <c r="AF138" s="213"/>
      <c r="AG138" s="213" t="s">
        <v>137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>
      <c r="A139" s="234">
        <v>26</v>
      </c>
      <c r="B139" s="235" t="s">
        <v>267</v>
      </c>
      <c r="C139" s="246" t="s">
        <v>268</v>
      </c>
      <c r="D139" s="236" t="s">
        <v>217</v>
      </c>
      <c r="E139" s="237">
        <v>2.25</v>
      </c>
      <c r="F139" s="238"/>
      <c r="G139" s="239">
        <f>ROUND(E139*F139,2)</f>
        <v>0</v>
      </c>
      <c r="H139" s="238"/>
      <c r="I139" s="239">
        <f>ROUND(E139*H139,2)</f>
        <v>0</v>
      </c>
      <c r="J139" s="238"/>
      <c r="K139" s="239">
        <f>ROUND(E139*J139,2)</f>
        <v>0</v>
      </c>
      <c r="L139" s="239">
        <v>21</v>
      </c>
      <c r="M139" s="239">
        <f>G139*(1+L139/100)</f>
        <v>0</v>
      </c>
      <c r="N139" s="237">
        <v>0</v>
      </c>
      <c r="O139" s="237">
        <f>ROUND(E139*N139,2)</f>
        <v>0</v>
      </c>
      <c r="P139" s="237">
        <v>0</v>
      </c>
      <c r="Q139" s="237">
        <f>ROUND(E139*P139,2)</f>
        <v>0</v>
      </c>
      <c r="R139" s="239" t="s">
        <v>262</v>
      </c>
      <c r="S139" s="239" t="s">
        <v>131</v>
      </c>
      <c r="T139" s="240" t="s">
        <v>470</v>
      </c>
      <c r="U139" s="223">
        <v>0</v>
      </c>
      <c r="V139" s="223">
        <f>ROUND(E139*U139,2)</f>
        <v>0</v>
      </c>
      <c r="W139" s="223"/>
      <c r="X139" s="223" t="s">
        <v>263</v>
      </c>
      <c r="Y139" s="223" t="s">
        <v>133</v>
      </c>
      <c r="Z139" s="213"/>
      <c r="AA139" s="213"/>
      <c r="AB139" s="213"/>
      <c r="AC139" s="213"/>
      <c r="AD139" s="213"/>
      <c r="AE139" s="213"/>
      <c r="AF139" s="213"/>
      <c r="AG139" s="213" t="s">
        <v>264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2">
      <c r="A140" s="220"/>
      <c r="B140" s="221"/>
      <c r="C140" s="256" t="s">
        <v>269</v>
      </c>
      <c r="D140" s="254"/>
      <c r="E140" s="254"/>
      <c r="F140" s="254"/>
      <c r="G140" s="254"/>
      <c r="H140" s="223"/>
      <c r="I140" s="223"/>
      <c r="J140" s="223"/>
      <c r="K140" s="223"/>
      <c r="L140" s="223"/>
      <c r="M140" s="223"/>
      <c r="N140" s="222"/>
      <c r="O140" s="222"/>
      <c r="P140" s="222"/>
      <c r="Q140" s="222"/>
      <c r="R140" s="223"/>
      <c r="S140" s="223"/>
      <c r="T140" s="223"/>
      <c r="U140" s="223"/>
      <c r="V140" s="223"/>
      <c r="W140" s="223"/>
      <c r="X140" s="223"/>
      <c r="Y140" s="223"/>
      <c r="Z140" s="213"/>
      <c r="AA140" s="213"/>
      <c r="AB140" s="213"/>
      <c r="AC140" s="213"/>
      <c r="AD140" s="213"/>
      <c r="AE140" s="213"/>
      <c r="AF140" s="213"/>
      <c r="AG140" s="213" t="s">
        <v>213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41" t="str">
        <f>C140</f>
        <v>prohozenou zeminou nebo štěrkopískem, s vodorovnou přepravou k místu zásypu, uložením ve vrstvách a zhutněním.</v>
      </c>
      <c r="BB140" s="213"/>
      <c r="BC140" s="213"/>
      <c r="BD140" s="213"/>
      <c r="BE140" s="213"/>
      <c r="BF140" s="213"/>
      <c r="BG140" s="213"/>
      <c r="BH140" s="213"/>
    </row>
    <row r="141" spans="1:60" outlineLevel="2">
      <c r="A141" s="220"/>
      <c r="B141" s="221"/>
      <c r="C141" s="249" t="s">
        <v>270</v>
      </c>
      <c r="D141" s="244"/>
      <c r="E141" s="244"/>
      <c r="F141" s="244"/>
      <c r="G141" s="244"/>
      <c r="H141" s="223"/>
      <c r="I141" s="223"/>
      <c r="J141" s="223"/>
      <c r="K141" s="223"/>
      <c r="L141" s="223"/>
      <c r="M141" s="223"/>
      <c r="N141" s="222"/>
      <c r="O141" s="222"/>
      <c r="P141" s="222"/>
      <c r="Q141" s="222"/>
      <c r="R141" s="223"/>
      <c r="S141" s="223"/>
      <c r="T141" s="223"/>
      <c r="U141" s="223"/>
      <c r="V141" s="223"/>
      <c r="W141" s="223"/>
      <c r="X141" s="223"/>
      <c r="Y141" s="223"/>
      <c r="Z141" s="213"/>
      <c r="AA141" s="213"/>
      <c r="AB141" s="213"/>
      <c r="AC141" s="213"/>
      <c r="AD141" s="213"/>
      <c r="AE141" s="213"/>
      <c r="AF141" s="213"/>
      <c r="AG141" s="213" t="s">
        <v>136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2">
      <c r="A142" s="220"/>
      <c r="B142" s="221"/>
      <c r="C142" s="250" t="s">
        <v>475</v>
      </c>
      <c r="D142" s="224"/>
      <c r="E142" s="225">
        <v>2.25</v>
      </c>
      <c r="F142" s="223"/>
      <c r="G142" s="223"/>
      <c r="H142" s="223"/>
      <c r="I142" s="223"/>
      <c r="J142" s="223"/>
      <c r="K142" s="223"/>
      <c r="L142" s="223"/>
      <c r="M142" s="223"/>
      <c r="N142" s="222"/>
      <c r="O142" s="222"/>
      <c r="P142" s="222"/>
      <c r="Q142" s="222"/>
      <c r="R142" s="223"/>
      <c r="S142" s="223"/>
      <c r="T142" s="223"/>
      <c r="U142" s="223"/>
      <c r="V142" s="223"/>
      <c r="W142" s="223"/>
      <c r="X142" s="223"/>
      <c r="Y142" s="223"/>
      <c r="Z142" s="213"/>
      <c r="AA142" s="213"/>
      <c r="AB142" s="213"/>
      <c r="AC142" s="213"/>
      <c r="AD142" s="213"/>
      <c r="AE142" s="213"/>
      <c r="AF142" s="213"/>
      <c r="AG142" s="213" t="s">
        <v>158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3">
      <c r="A143" s="220"/>
      <c r="B143" s="221"/>
      <c r="C143" s="250" t="s">
        <v>221</v>
      </c>
      <c r="D143" s="224"/>
      <c r="E143" s="225"/>
      <c r="F143" s="223"/>
      <c r="G143" s="223"/>
      <c r="H143" s="223"/>
      <c r="I143" s="223"/>
      <c r="J143" s="223"/>
      <c r="K143" s="223"/>
      <c r="L143" s="223"/>
      <c r="M143" s="223"/>
      <c r="N143" s="222"/>
      <c r="O143" s="222"/>
      <c r="P143" s="222"/>
      <c r="Q143" s="222"/>
      <c r="R143" s="223"/>
      <c r="S143" s="223"/>
      <c r="T143" s="223"/>
      <c r="U143" s="223"/>
      <c r="V143" s="223"/>
      <c r="W143" s="223"/>
      <c r="X143" s="223"/>
      <c r="Y143" s="223"/>
      <c r="Z143" s="213"/>
      <c r="AA143" s="213"/>
      <c r="AB143" s="213"/>
      <c r="AC143" s="213"/>
      <c r="AD143" s="213"/>
      <c r="AE143" s="213"/>
      <c r="AF143" s="213"/>
      <c r="AG143" s="213" t="s">
        <v>158</v>
      </c>
      <c r="AH143" s="213">
        <v>0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2">
      <c r="A144" s="220"/>
      <c r="B144" s="221"/>
      <c r="C144" s="248"/>
      <c r="D144" s="243"/>
      <c r="E144" s="243"/>
      <c r="F144" s="243"/>
      <c r="G144" s="243"/>
      <c r="H144" s="223"/>
      <c r="I144" s="223"/>
      <c r="J144" s="223"/>
      <c r="K144" s="223"/>
      <c r="L144" s="223"/>
      <c r="M144" s="223"/>
      <c r="N144" s="222"/>
      <c r="O144" s="222"/>
      <c r="P144" s="222"/>
      <c r="Q144" s="222"/>
      <c r="R144" s="223"/>
      <c r="S144" s="223"/>
      <c r="T144" s="223"/>
      <c r="U144" s="223"/>
      <c r="V144" s="223"/>
      <c r="W144" s="223"/>
      <c r="X144" s="223"/>
      <c r="Y144" s="223"/>
      <c r="Z144" s="213"/>
      <c r="AA144" s="213"/>
      <c r="AB144" s="213"/>
      <c r="AC144" s="213"/>
      <c r="AD144" s="213"/>
      <c r="AE144" s="213"/>
      <c r="AF144" s="213"/>
      <c r="AG144" s="213" t="s">
        <v>137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ht="22.5" outlineLevel="1">
      <c r="A145" s="234">
        <v>27</v>
      </c>
      <c r="B145" s="235" t="s">
        <v>272</v>
      </c>
      <c r="C145" s="246" t="s">
        <v>273</v>
      </c>
      <c r="D145" s="236" t="s">
        <v>192</v>
      </c>
      <c r="E145" s="237">
        <v>9</v>
      </c>
      <c r="F145" s="238"/>
      <c r="G145" s="239">
        <f>ROUND(E145*F145,2)</f>
        <v>0</v>
      </c>
      <c r="H145" s="238"/>
      <c r="I145" s="239">
        <f>ROUND(E145*H145,2)</f>
        <v>0</v>
      </c>
      <c r="J145" s="238"/>
      <c r="K145" s="239">
        <f>ROUND(E145*J145,2)</f>
        <v>0</v>
      </c>
      <c r="L145" s="239">
        <v>21</v>
      </c>
      <c r="M145" s="239">
        <f>G145*(1+L145/100)</f>
        <v>0</v>
      </c>
      <c r="N145" s="237">
        <v>3.0000000000000001E-5</v>
      </c>
      <c r="O145" s="237">
        <f>ROUND(E145*N145,2)</f>
        <v>0</v>
      </c>
      <c r="P145" s="237">
        <v>0</v>
      </c>
      <c r="Q145" s="237">
        <f>ROUND(E145*P145,2)</f>
        <v>0</v>
      </c>
      <c r="R145" s="239" t="s">
        <v>262</v>
      </c>
      <c r="S145" s="239" t="s">
        <v>131</v>
      </c>
      <c r="T145" s="240" t="s">
        <v>470</v>
      </c>
      <c r="U145" s="223">
        <v>0</v>
      </c>
      <c r="V145" s="223">
        <f>ROUND(E145*U145,2)</f>
        <v>0</v>
      </c>
      <c r="W145" s="223"/>
      <c r="X145" s="223" t="s">
        <v>263</v>
      </c>
      <c r="Y145" s="223" t="s">
        <v>133</v>
      </c>
      <c r="Z145" s="213"/>
      <c r="AA145" s="213"/>
      <c r="AB145" s="213"/>
      <c r="AC145" s="213"/>
      <c r="AD145" s="213"/>
      <c r="AE145" s="213"/>
      <c r="AF145" s="213"/>
      <c r="AG145" s="213" t="s">
        <v>264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ht="22.5" outlineLevel="2">
      <c r="A146" s="220"/>
      <c r="B146" s="221"/>
      <c r="C146" s="256" t="s">
        <v>274</v>
      </c>
      <c r="D146" s="254"/>
      <c r="E146" s="254"/>
      <c r="F146" s="254"/>
      <c r="G146" s="254"/>
      <c r="H146" s="223"/>
      <c r="I146" s="223"/>
      <c r="J146" s="223"/>
      <c r="K146" s="223"/>
      <c r="L146" s="223"/>
      <c r="M146" s="223"/>
      <c r="N146" s="222"/>
      <c r="O146" s="222"/>
      <c r="P146" s="222"/>
      <c r="Q146" s="222"/>
      <c r="R146" s="223"/>
      <c r="S146" s="223"/>
      <c r="T146" s="223"/>
      <c r="U146" s="223"/>
      <c r="V146" s="223"/>
      <c r="W146" s="223"/>
      <c r="X146" s="223"/>
      <c r="Y146" s="223"/>
      <c r="Z146" s="213"/>
      <c r="AA146" s="213"/>
      <c r="AB146" s="213"/>
      <c r="AC146" s="213"/>
      <c r="AD146" s="213"/>
      <c r="AE146" s="213"/>
      <c r="AF146" s="213"/>
      <c r="AG146" s="213" t="s">
        <v>213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41" t="str">
        <f>C146</f>
        <v>vč. urovnání ornice, naložení na skládce, vodorovným přemístěním ornice na místo rozprostření, založení trávníku osetím a dodávky travního semene.</v>
      </c>
      <c r="BB146" s="213"/>
      <c r="BC146" s="213"/>
      <c r="BD146" s="213"/>
      <c r="BE146" s="213"/>
      <c r="BF146" s="213"/>
      <c r="BG146" s="213"/>
      <c r="BH146" s="213"/>
    </row>
    <row r="147" spans="1:60" outlineLevel="2">
      <c r="A147" s="220"/>
      <c r="B147" s="221"/>
      <c r="C147" s="249" t="s">
        <v>275</v>
      </c>
      <c r="D147" s="244"/>
      <c r="E147" s="244"/>
      <c r="F147" s="244"/>
      <c r="G147" s="244"/>
      <c r="H147" s="223"/>
      <c r="I147" s="223"/>
      <c r="J147" s="223"/>
      <c r="K147" s="223"/>
      <c r="L147" s="223"/>
      <c r="M147" s="223"/>
      <c r="N147" s="222"/>
      <c r="O147" s="222"/>
      <c r="P147" s="222"/>
      <c r="Q147" s="222"/>
      <c r="R147" s="223"/>
      <c r="S147" s="223"/>
      <c r="T147" s="223"/>
      <c r="U147" s="223"/>
      <c r="V147" s="223"/>
      <c r="W147" s="223"/>
      <c r="X147" s="223"/>
      <c r="Y147" s="223"/>
      <c r="Z147" s="213"/>
      <c r="AA147" s="213"/>
      <c r="AB147" s="213"/>
      <c r="AC147" s="213"/>
      <c r="AD147" s="213"/>
      <c r="AE147" s="213"/>
      <c r="AF147" s="213"/>
      <c r="AG147" s="213" t="s">
        <v>136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2">
      <c r="A148" s="220"/>
      <c r="B148" s="221"/>
      <c r="C148" s="250" t="s">
        <v>476</v>
      </c>
      <c r="D148" s="224"/>
      <c r="E148" s="225">
        <v>9</v>
      </c>
      <c r="F148" s="223"/>
      <c r="G148" s="223"/>
      <c r="H148" s="223"/>
      <c r="I148" s="223"/>
      <c r="J148" s="223"/>
      <c r="K148" s="223"/>
      <c r="L148" s="223"/>
      <c r="M148" s="223"/>
      <c r="N148" s="222"/>
      <c r="O148" s="222"/>
      <c r="P148" s="222"/>
      <c r="Q148" s="222"/>
      <c r="R148" s="223"/>
      <c r="S148" s="223"/>
      <c r="T148" s="223"/>
      <c r="U148" s="223"/>
      <c r="V148" s="223"/>
      <c r="W148" s="223"/>
      <c r="X148" s="223"/>
      <c r="Y148" s="223"/>
      <c r="Z148" s="213"/>
      <c r="AA148" s="213"/>
      <c r="AB148" s="213"/>
      <c r="AC148" s="213"/>
      <c r="AD148" s="213"/>
      <c r="AE148" s="213"/>
      <c r="AF148" s="213"/>
      <c r="AG148" s="213" t="s">
        <v>158</v>
      </c>
      <c r="AH148" s="213">
        <v>0</v>
      </c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3">
      <c r="A149" s="220"/>
      <c r="B149" s="221"/>
      <c r="C149" s="250" t="s">
        <v>277</v>
      </c>
      <c r="D149" s="224"/>
      <c r="E149" s="225"/>
      <c r="F149" s="223"/>
      <c r="G149" s="223"/>
      <c r="H149" s="223"/>
      <c r="I149" s="223"/>
      <c r="J149" s="223"/>
      <c r="K149" s="223"/>
      <c r="L149" s="223"/>
      <c r="M149" s="223"/>
      <c r="N149" s="222"/>
      <c r="O149" s="222"/>
      <c r="P149" s="222"/>
      <c r="Q149" s="222"/>
      <c r="R149" s="223"/>
      <c r="S149" s="223"/>
      <c r="T149" s="223"/>
      <c r="U149" s="223"/>
      <c r="V149" s="223"/>
      <c r="W149" s="223"/>
      <c r="X149" s="223"/>
      <c r="Y149" s="223"/>
      <c r="Z149" s="213"/>
      <c r="AA149" s="213"/>
      <c r="AB149" s="213"/>
      <c r="AC149" s="213"/>
      <c r="AD149" s="213"/>
      <c r="AE149" s="213"/>
      <c r="AF149" s="213"/>
      <c r="AG149" s="213" t="s">
        <v>158</v>
      </c>
      <c r="AH149" s="213">
        <v>0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3">
      <c r="A150" s="220"/>
      <c r="B150" s="221"/>
      <c r="C150" s="250" t="s">
        <v>221</v>
      </c>
      <c r="D150" s="224"/>
      <c r="E150" s="225"/>
      <c r="F150" s="223"/>
      <c r="G150" s="223"/>
      <c r="H150" s="223"/>
      <c r="I150" s="223"/>
      <c r="J150" s="223"/>
      <c r="K150" s="223"/>
      <c r="L150" s="223"/>
      <c r="M150" s="223"/>
      <c r="N150" s="222"/>
      <c r="O150" s="222"/>
      <c r="P150" s="222"/>
      <c r="Q150" s="222"/>
      <c r="R150" s="223"/>
      <c r="S150" s="223"/>
      <c r="T150" s="223"/>
      <c r="U150" s="223"/>
      <c r="V150" s="223"/>
      <c r="W150" s="223"/>
      <c r="X150" s="223"/>
      <c r="Y150" s="223"/>
      <c r="Z150" s="213"/>
      <c r="AA150" s="213"/>
      <c r="AB150" s="213"/>
      <c r="AC150" s="213"/>
      <c r="AD150" s="213"/>
      <c r="AE150" s="213"/>
      <c r="AF150" s="213"/>
      <c r="AG150" s="213" t="s">
        <v>158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2">
      <c r="A151" s="220"/>
      <c r="B151" s="221"/>
      <c r="C151" s="248"/>
      <c r="D151" s="243"/>
      <c r="E151" s="243"/>
      <c r="F151" s="243"/>
      <c r="G151" s="243"/>
      <c r="H151" s="223"/>
      <c r="I151" s="223"/>
      <c r="J151" s="223"/>
      <c r="K151" s="223"/>
      <c r="L151" s="223"/>
      <c r="M151" s="223"/>
      <c r="N151" s="222"/>
      <c r="O151" s="222"/>
      <c r="P151" s="222"/>
      <c r="Q151" s="222"/>
      <c r="R151" s="223"/>
      <c r="S151" s="223"/>
      <c r="T151" s="223"/>
      <c r="U151" s="223"/>
      <c r="V151" s="223"/>
      <c r="W151" s="223"/>
      <c r="X151" s="223"/>
      <c r="Y151" s="223"/>
      <c r="Z151" s="213"/>
      <c r="AA151" s="213"/>
      <c r="AB151" s="213"/>
      <c r="AC151" s="213"/>
      <c r="AD151" s="213"/>
      <c r="AE151" s="213"/>
      <c r="AF151" s="213"/>
      <c r="AG151" s="213" t="s">
        <v>137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ht="22.5" outlineLevel="1">
      <c r="A152" s="234">
        <v>28</v>
      </c>
      <c r="B152" s="235" t="s">
        <v>477</v>
      </c>
      <c r="C152" s="246" t="s">
        <v>478</v>
      </c>
      <c r="D152" s="236" t="s">
        <v>374</v>
      </c>
      <c r="E152" s="237">
        <v>3.3325</v>
      </c>
      <c r="F152" s="238"/>
      <c r="G152" s="239">
        <f>ROUND(E152*F152,2)</f>
        <v>0</v>
      </c>
      <c r="H152" s="238"/>
      <c r="I152" s="239">
        <f>ROUND(E152*H152,2)</f>
        <v>0</v>
      </c>
      <c r="J152" s="238"/>
      <c r="K152" s="239">
        <f>ROUND(E152*J152,2)</f>
        <v>0</v>
      </c>
      <c r="L152" s="239">
        <v>21</v>
      </c>
      <c r="M152" s="239">
        <f>G152*(1+L152/100)</f>
        <v>0</v>
      </c>
      <c r="N152" s="237">
        <v>1</v>
      </c>
      <c r="O152" s="237">
        <f>ROUND(E152*N152,2)</f>
        <v>3.33</v>
      </c>
      <c r="P152" s="237">
        <v>0</v>
      </c>
      <c r="Q152" s="237">
        <f>ROUND(E152*P152,2)</f>
        <v>0</v>
      </c>
      <c r="R152" s="239" t="s">
        <v>313</v>
      </c>
      <c r="S152" s="239" t="s">
        <v>131</v>
      </c>
      <c r="T152" s="240" t="s">
        <v>258</v>
      </c>
      <c r="U152" s="223">
        <v>0</v>
      </c>
      <c r="V152" s="223">
        <f>ROUND(E152*U152,2)</f>
        <v>0</v>
      </c>
      <c r="W152" s="223"/>
      <c r="X152" s="223" t="s">
        <v>314</v>
      </c>
      <c r="Y152" s="223" t="s">
        <v>133</v>
      </c>
      <c r="Z152" s="213"/>
      <c r="AA152" s="213"/>
      <c r="AB152" s="213"/>
      <c r="AC152" s="213"/>
      <c r="AD152" s="213"/>
      <c r="AE152" s="213"/>
      <c r="AF152" s="213"/>
      <c r="AG152" s="213" t="s">
        <v>315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2">
      <c r="A153" s="220"/>
      <c r="B153" s="221"/>
      <c r="C153" s="250" t="s">
        <v>479</v>
      </c>
      <c r="D153" s="224"/>
      <c r="E153" s="225">
        <v>3.3325</v>
      </c>
      <c r="F153" s="223"/>
      <c r="G153" s="223"/>
      <c r="H153" s="223"/>
      <c r="I153" s="223"/>
      <c r="J153" s="223"/>
      <c r="K153" s="223"/>
      <c r="L153" s="223"/>
      <c r="M153" s="223"/>
      <c r="N153" s="222"/>
      <c r="O153" s="222"/>
      <c r="P153" s="222"/>
      <c r="Q153" s="222"/>
      <c r="R153" s="223"/>
      <c r="S153" s="223"/>
      <c r="T153" s="223"/>
      <c r="U153" s="223"/>
      <c r="V153" s="223"/>
      <c r="W153" s="223"/>
      <c r="X153" s="223"/>
      <c r="Y153" s="223"/>
      <c r="Z153" s="213"/>
      <c r="AA153" s="213"/>
      <c r="AB153" s="213"/>
      <c r="AC153" s="213"/>
      <c r="AD153" s="213"/>
      <c r="AE153" s="213"/>
      <c r="AF153" s="213"/>
      <c r="AG153" s="213" t="s">
        <v>158</v>
      </c>
      <c r="AH153" s="213">
        <v>5</v>
      </c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2">
      <c r="A154" s="220"/>
      <c r="B154" s="221"/>
      <c r="C154" s="248"/>
      <c r="D154" s="243"/>
      <c r="E154" s="243"/>
      <c r="F154" s="243"/>
      <c r="G154" s="243"/>
      <c r="H154" s="223"/>
      <c r="I154" s="223"/>
      <c r="J154" s="223"/>
      <c r="K154" s="223"/>
      <c r="L154" s="223"/>
      <c r="M154" s="223"/>
      <c r="N154" s="222"/>
      <c r="O154" s="222"/>
      <c r="P154" s="222"/>
      <c r="Q154" s="222"/>
      <c r="R154" s="223"/>
      <c r="S154" s="223"/>
      <c r="T154" s="223"/>
      <c r="U154" s="223"/>
      <c r="V154" s="223"/>
      <c r="W154" s="223"/>
      <c r="X154" s="223"/>
      <c r="Y154" s="223"/>
      <c r="Z154" s="213"/>
      <c r="AA154" s="213"/>
      <c r="AB154" s="213"/>
      <c r="AC154" s="213"/>
      <c r="AD154" s="213"/>
      <c r="AE154" s="213"/>
      <c r="AF154" s="213"/>
      <c r="AG154" s="213" t="s">
        <v>137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>
      <c r="A155" s="227" t="s">
        <v>126</v>
      </c>
      <c r="B155" s="228" t="s">
        <v>70</v>
      </c>
      <c r="C155" s="245" t="s">
        <v>71</v>
      </c>
      <c r="D155" s="229"/>
      <c r="E155" s="230"/>
      <c r="F155" s="231"/>
      <c r="G155" s="231">
        <f>SUMIF(AG156:AG190,"&lt;&gt;NOR",G156:G190)</f>
        <v>0</v>
      </c>
      <c r="H155" s="231"/>
      <c r="I155" s="231">
        <f>SUM(I156:I190)</f>
        <v>0</v>
      </c>
      <c r="J155" s="231"/>
      <c r="K155" s="231">
        <f>SUM(K156:K190)</f>
        <v>0</v>
      </c>
      <c r="L155" s="231"/>
      <c r="M155" s="231">
        <f>SUM(M156:M190)</f>
        <v>0</v>
      </c>
      <c r="N155" s="230"/>
      <c r="O155" s="230">
        <f>SUM(O156:O190)</f>
        <v>8.1</v>
      </c>
      <c r="P155" s="230"/>
      <c r="Q155" s="230">
        <f>SUM(Q156:Q190)</f>
        <v>0</v>
      </c>
      <c r="R155" s="231"/>
      <c r="S155" s="231"/>
      <c r="T155" s="232"/>
      <c r="U155" s="226"/>
      <c r="V155" s="226">
        <f>SUM(V156:V190)</f>
        <v>2.54</v>
      </c>
      <c r="W155" s="226"/>
      <c r="X155" s="226"/>
      <c r="Y155" s="226"/>
      <c r="AG155" t="s">
        <v>127</v>
      </c>
    </row>
    <row r="156" spans="1:60" outlineLevel="1">
      <c r="A156" s="234">
        <v>29</v>
      </c>
      <c r="B156" s="235" t="s">
        <v>215</v>
      </c>
      <c r="C156" s="246" t="s">
        <v>216</v>
      </c>
      <c r="D156" s="236" t="s">
        <v>217</v>
      </c>
      <c r="E156" s="237">
        <v>3.52</v>
      </c>
      <c r="F156" s="238"/>
      <c r="G156" s="239">
        <f>ROUND(E156*F156,2)</f>
        <v>0</v>
      </c>
      <c r="H156" s="238"/>
      <c r="I156" s="239">
        <f>ROUND(E156*H156,2)</f>
        <v>0</v>
      </c>
      <c r="J156" s="238"/>
      <c r="K156" s="239">
        <f>ROUND(E156*J156,2)</f>
        <v>0</v>
      </c>
      <c r="L156" s="239">
        <v>21</v>
      </c>
      <c r="M156" s="239">
        <f>G156*(1+L156/100)</f>
        <v>0</v>
      </c>
      <c r="N156" s="237">
        <v>0</v>
      </c>
      <c r="O156" s="237">
        <f>ROUND(E156*N156,2)</f>
        <v>0</v>
      </c>
      <c r="P156" s="237">
        <v>0</v>
      </c>
      <c r="Q156" s="237">
        <f>ROUND(E156*P156,2)</f>
        <v>0</v>
      </c>
      <c r="R156" s="239" t="s">
        <v>218</v>
      </c>
      <c r="S156" s="239" t="s">
        <v>131</v>
      </c>
      <c r="T156" s="240" t="s">
        <v>131</v>
      </c>
      <c r="U156" s="223">
        <v>0.42199999999999999</v>
      </c>
      <c r="V156" s="223">
        <f>ROUND(E156*U156,2)</f>
        <v>1.49</v>
      </c>
      <c r="W156" s="223"/>
      <c r="X156" s="223" t="s">
        <v>194</v>
      </c>
      <c r="Y156" s="223" t="s">
        <v>133</v>
      </c>
      <c r="Z156" s="213"/>
      <c r="AA156" s="213"/>
      <c r="AB156" s="213"/>
      <c r="AC156" s="213"/>
      <c r="AD156" s="213"/>
      <c r="AE156" s="213"/>
      <c r="AF156" s="213"/>
      <c r="AG156" s="213" t="s">
        <v>195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2">
      <c r="A157" s="220"/>
      <c r="B157" s="221"/>
      <c r="C157" s="256" t="s">
        <v>219</v>
      </c>
      <c r="D157" s="254"/>
      <c r="E157" s="254"/>
      <c r="F157" s="254"/>
      <c r="G157" s="254"/>
      <c r="H157" s="223"/>
      <c r="I157" s="223"/>
      <c r="J157" s="223"/>
      <c r="K157" s="223"/>
      <c r="L157" s="223"/>
      <c r="M157" s="223"/>
      <c r="N157" s="222"/>
      <c r="O157" s="222"/>
      <c r="P157" s="222"/>
      <c r="Q157" s="222"/>
      <c r="R157" s="223"/>
      <c r="S157" s="223"/>
      <c r="T157" s="223"/>
      <c r="U157" s="223"/>
      <c r="V157" s="223"/>
      <c r="W157" s="223"/>
      <c r="X157" s="223"/>
      <c r="Y157" s="223"/>
      <c r="Z157" s="213"/>
      <c r="AA157" s="213"/>
      <c r="AB157" s="213"/>
      <c r="AC157" s="213"/>
      <c r="AD157" s="213"/>
      <c r="AE157" s="213"/>
      <c r="AF157" s="213"/>
      <c r="AG157" s="213" t="s">
        <v>213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41" t="str">
        <f>C157</f>
        <v>s přemístěním výkopku v příčných profilech na vzdálenost do 15 m nebo s naložením na dopravní prostředek.</v>
      </c>
      <c r="BB157" s="213"/>
      <c r="BC157" s="213"/>
      <c r="BD157" s="213"/>
      <c r="BE157" s="213"/>
      <c r="BF157" s="213"/>
      <c r="BG157" s="213"/>
      <c r="BH157" s="213"/>
    </row>
    <row r="158" spans="1:60" outlineLevel="2">
      <c r="A158" s="220"/>
      <c r="B158" s="221"/>
      <c r="C158" s="250" t="s">
        <v>278</v>
      </c>
      <c r="D158" s="224"/>
      <c r="E158" s="225"/>
      <c r="F158" s="223"/>
      <c r="G158" s="223"/>
      <c r="H158" s="223"/>
      <c r="I158" s="223"/>
      <c r="J158" s="223"/>
      <c r="K158" s="223"/>
      <c r="L158" s="223"/>
      <c r="M158" s="223"/>
      <c r="N158" s="222"/>
      <c r="O158" s="222"/>
      <c r="P158" s="222"/>
      <c r="Q158" s="222"/>
      <c r="R158" s="223"/>
      <c r="S158" s="223"/>
      <c r="T158" s="223"/>
      <c r="U158" s="223"/>
      <c r="V158" s="223"/>
      <c r="W158" s="223"/>
      <c r="X158" s="223"/>
      <c r="Y158" s="223"/>
      <c r="Z158" s="213"/>
      <c r="AA158" s="213"/>
      <c r="AB158" s="213"/>
      <c r="AC158" s="213"/>
      <c r="AD158" s="213"/>
      <c r="AE158" s="213"/>
      <c r="AF158" s="213"/>
      <c r="AG158" s="213" t="s">
        <v>158</v>
      </c>
      <c r="AH158" s="213">
        <v>0</v>
      </c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3">
      <c r="A159" s="220"/>
      <c r="B159" s="221"/>
      <c r="C159" s="250" t="s">
        <v>480</v>
      </c>
      <c r="D159" s="224"/>
      <c r="E159" s="225">
        <v>3.52</v>
      </c>
      <c r="F159" s="223"/>
      <c r="G159" s="223"/>
      <c r="H159" s="223"/>
      <c r="I159" s="223"/>
      <c r="J159" s="223"/>
      <c r="K159" s="223"/>
      <c r="L159" s="223"/>
      <c r="M159" s="223"/>
      <c r="N159" s="222"/>
      <c r="O159" s="222"/>
      <c r="P159" s="222"/>
      <c r="Q159" s="222"/>
      <c r="R159" s="223"/>
      <c r="S159" s="223"/>
      <c r="T159" s="223"/>
      <c r="U159" s="223"/>
      <c r="V159" s="223"/>
      <c r="W159" s="223"/>
      <c r="X159" s="223"/>
      <c r="Y159" s="223"/>
      <c r="Z159" s="213"/>
      <c r="AA159" s="213"/>
      <c r="AB159" s="213"/>
      <c r="AC159" s="213"/>
      <c r="AD159" s="213"/>
      <c r="AE159" s="213"/>
      <c r="AF159" s="213"/>
      <c r="AG159" s="213" t="s">
        <v>158</v>
      </c>
      <c r="AH159" s="213">
        <v>5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3">
      <c r="A160" s="220"/>
      <c r="B160" s="221"/>
      <c r="C160" s="250" t="s">
        <v>280</v>
      </c>
      <c r="D160" s="224"/>
      <c r="E160" s="225"/>
      <c r="F160" s="223"/>
      <c r="G160" s="223"/>
      <c r="H160" s="223"/>
      <c r="I160" s="223"/>
      <c r="J160" s="223"/>
      <c r="K160" s="223"/>
      <c r="L160" s="223"/>
      <c r="M160" s="223"/>
      <c r="N160" s="222"/>
      <c r="O160" s="222"/>
      <c r="P160" s="222"/>
      <c r="Q160" s="222"/>
      <c r="R160" s="223"/>
      <c r="S160" s="223"/>
      <c r="T160" s="223"/>
      <c r="U160" s="223"/>
      <c r="V160" s="223"/>
      <c r="W160" s="223"/>
      <c r="X160" s="223"/>
      <c r="Y160" s="223"/>
      <c r="Z160" s="213"/>
      <c r="AA160" s="213"/>
      <c r="AB160" s="213"/>
      <c r="AC160" s="213"/>
      <c r="AD160" s="213"/>
      <c r="AE160" s="213"/>
      <c r="AF160" s="213"/>
      <c r="AG160" s="213" t="s">
        <v>158</v>
      </c>
      <c r="AH160" s="213">
        <v>0</v>
      </c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2">
      <c r="A161" s="220"/>
      <c r="B161" s="221"/>
      <c r="C161" s="248"/>
      <c r="D161" s="243"/>
      <c r="E161" s="243"/>
      <c r="F161" s="243"/>
      <c r="G161" s="243"/>
      <c r="H161" s="223"/>
      <c r="I161" s="223"/>
      <c r="J161" s="223"/>
      <c r="K161" s="223"/>
      <c r="L161" s="223"/>
      <c r="M161" s="223"/>
      <c r="N161" s="222"/>
      <c r="O161" s="222"/>
      <c r="P161" s="222"/>
      <c r="Q161" s="222"/>
      <c r="R161" s="223"/>
      <c r="S161" s="223"/>
      <c r="T161" s="223"/>
      <c r="U161" s="223"/>
      <c r="V161" s="223"/>
      <c r="W161" s="223"/>
      <c r="X161" s="223"/>
      <c r="Y161" s="223"/>
      <c r="Z161" s="213"/>
      <c r="AA161" s="213"/>
      <c r="AB161" s="213"/>
      <c r="AC161" s="213"/>
      <c r="AD161" s="213"/>
      <c r="AE161" s="213"/>
      <c r="AF161" s="213"/>
      <c r="AG161" s="213" t="s">
        <v>137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>
      <c r="A162" s="234">
        <v>30</v>
      </c>
      <c r="B162" s="235" t="s">
        <v>222</v>
      </c>
      <c r="C162" s="246" t="s">
        <v>223</v>
      </c>
      <c r="D162" s="236" t="s">
        <v>217</v>
      </c>
      <c r="E162" s="237">
        <v>3.52</v>
      </c>
      <c r="F162" s="238"/>
      <c r="G162" s="239">
        <f>ROUND(E162*F162,2)</f>
        <v>0</v>
      </c>
      <c r="H162" s="238"/>
      <c r="I162" s="239">
        <f>ROUND(E162*H162,2)</f>
        <v>0</v>
      </c>
      <c r="J162" s="238"/>
      <c r="K162" s="239">
        <f>ROUND(E162*J162,2)</f>
        <v>0</v>
      </c>
      <c r="L162" s="239">
        <v>21</v>
      </c>
      <c r="M162" s="239">
        <f>G162*(1+L162/100)</f>
        <v>0</v>
      </c>
      <c r="N162" s="237">
        <v>0</v>
      </c>
      <c r="O162" s="237">
        <f>ROUND(E162*N162,2)</f>
        <v>0</v>
      </c>
      <c r="P162" s="237">
        <v>0</v>
      </c>
      <c r="Q162" s="237">
        <f>ROUND(E162*P162,2)</f>
        <v>0</v>
      </c>
      <c r="R162" s="239" t="s">
        <v>218</v>
      </c>
      <c r="S162" s="239" t="s">
        <v>131</v>
      </c>
      <c r="T162" s="240" t="s">
        <v>131</v>
      </c>
      <c r="U162" s="223">
        <v>8.7999999999999995E-2</v>
      </c>
      <c r="V162" s="223">
        <f>ROUND(E162*U162,2)</f>
        <v>0.31</v>
      </c>
      <c r="W162" s="223"/>
      <c r="X162" s="223" t="s">
        <v>194</v>
      </c>
      <c r="Y162" s="223" t="s">
        <v>133</v>
      </c>
      <c r="Z162" s="213"/>
      <c r="AA162" s="213"/>
      <c r="AB162" s="213"/>
      <c r="AC162" s="213"/>
      <c r="AD162" s="213"/>
      <c r="AE162" s="213"/>
      <c r="AF162" s="213"/>
      <c r="AG162" s="213" t="s">
        <v>203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2">
      <c r="A163" s="220"/>
      <c r="B163" s="221"/>
      <c r="C163" s="256" t="s">
        <v>219</v>
      </c>
      <c r="D163" s="254"/>
      <c r="E163" s="254"/>
      <c r="F163" s="254"/>
      <c r="G163" s="254"/>
      <c r="H163" s="223"/>
      <c r="I163" s="223"/>
      <c r="J163" s="223"/>
      <c r="K163" s="223"/>
      <c r="L163" s="223"/>
      <c r="M163" s="223"/>
      <c r="N163" s="222"/>
      <c r="O163" s="222"/>
      <c r="P163" s="222"/>
      <c r="Q163" s="222"/>
      <c r="R163" s="223"/>
      <c r="S163" s="223"/>
      <c r="T163" s="223"/>
      <c r="U163" s="223"/>
      <c r="V163" s="223"/>
      <c r="W163" s="223"/>
      <c r="X163" s="223"/>
      <c r="Y163" s="223"/>
      <c r="Z163" s="213"/>
      <c r="AA163" s="213"/>
      <c r="AB163" s="213"/>
      <c r="AC163" s="213"/>
      <c r="AD163" s="213"/>
      <c r="AE163" s="213"/>
      <c r="AF163" s="213"/>
      <c r="AG163" s="213" t="s">
        <v>213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41" t="str">
        <f>C163</f>
        <v>s přemístěním výkopku v příčných profilech na vzdálenost do 15 m nebo s naložením na dopravní prostředek.</v>
      </c>
      <c r="BB163" s="213"/>
      <c r="BC163" s="213"/>
      <c r="BD163" s="213"/>
      <c r="BE163" s="213"/>
      <c r="BF163" s="213"/>
      <c r="BG163" s="213"/>
      <c r="BH163" s="213"/>
    </row>
    <row r="164" spans="1:60" outlineLevel="2">
      <c r="A164" s="220"/>
      <c r="B164" s="221"/>
      <c r="C164" s="250" t="s">
        <v>281</v>
      </c>
      <c r="D164" s="224"/>
      <c r="E164" s="225"/>
      <c r="F164" s="223"/>
      <c r="G164" s="223"/>
      <c r="H164" s="223"/>
      <c r="I164" s="223"/>
      <c r="J164" s="223"/>
      <c r="K164" s="223"/>
      <c r="L164" s="223"/>
      <c r="M164" s="223"/>
      <c r="N164" s="222"/>
      <c r="O164" s="222"/>
      <c r="P164" s="222"/>
      <c r="Q164" s="222"/>
      <c r="R164" s="223"/>
      <c r="S164" s="223"/>
      <c r="T164" s="223"/>
      <c r="U164" s="223"/>
      <c r="V164" s="223"/>
      <c r="W164" s="223"/>
      <c r="X164" s="223"/>
      <c r="Y164" s="223"/>
      <c r="Z164" s="213"/>
      <c r="AA164" s="213"/>
      <c r="AB164" s="213"/>
      <c r="AC164" s="213"/>
      <c r="AD164" s="213"/>
      <c r="AE164" s="213"/>
      <c r="AF164" s="213"/>
      <c r="AG164" s="213" t="s">
        <v>158</v>
      </c>
      <c r="AH164" s="213">
        <v>0</v>
      </c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3">
      <c r="A165" s="220"/>
      <c r="B165" s="221"/>
      <c r="C165" s="250" t="s">
        <v>481</v>
      </c>
      <c r="D165" s="224"/>
      <c r="E165" s="225">
        <v>3.52</v>
      </c>
      <c r="F165" s="223"/>
      <c r="G165" s="223"/>
      <c r="H165" s="223"/>
      <c r="I165" s="223"/>
      <c r="J165" s="223"/>
      <c r="K165" s="223"/>
      <c r="L165" s="223"/>
      <c r="M165" s="223"/>
      <c r="N165" s="222"/>
      <c r="O165" s="222"/>
      <c r="P165" s="222"/>
      <c r="Q165" s="222"/>
      <c r="R165" s="223"/>
      <c r="S165" s="223"/>
      <c r="T165" s="223"/>
      <c r="U165" s="223"/>
      <c r="V165" s="223"/>
      <c r="W165" s="223"/>
      <c r="X165" s="223"/>
      <c r="Y165" s="223"/>
      <c r="Z165" s="213"/>
      <c r="AA165" s="213"/>
      <c r="AB165" s="213"/>
      <c r="AC165" s="213"/>
      <c r="AD165" s="213"/>
      <c r="AE165" s="213"/>
      <c r="AF165" s="213"/>
      <c r="AG165" s="213" t="s">
        <v>158</v>
      </c>
      <c r="AH165" s="213">
        <v>5</v>
      </c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2">
      <c r="A166" s="220"/>
      <c r="B166" s="221"/>
      <c r="C166" s="248"/>
      <c r="D166" s="243"/>
      <c r="E166" s="243"/>
      <c r="F166" s="243"/>
      <c r="G166" s="243"/>
      <c r="H166" s="223"/>
      <c r="I166" s="223"/>
      <c r="J166" s="223"/>
      <c r="K166" s="223"/>
      <c r="L166" s="223"/>
      <c r="M166" s="223"/>
      <c r="N166" s="222"/>
      <c r="O166" s="222"/>
      <c r="P166" s="222"/>
      <c r="Q166" s="222"/>
      <c r="R166" s="223"/>
      <c r="S166" s="223"/>
      <c r="T166" s="223"/>
      <c r="U166" s="223"/>
      <c r="V166" s="223"/>
      <c r="W166" s="223"/>
      <c r="X166" s="223"/>
      <c r="Y166" s="223"/>
      <c r="Z166" s="213"/>
      <c r="AA166" s="213"/>
      <c r="AB166" s="213"/>
      <c r="AC166" s="213"/>
      <c r="AD166" s="213"/>
      <c r="AE166" s="213"/>
      <c r="AF166" s="213"/>
      <c r="AG166" s="213" t="s">
        <v>137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>
      <c r="A167" s="234">
        <v>31</v>
      </c>
      <c r="B167" s="235" t="s">
        <v>283</v>
      </c>
      <c r="C167" s="246" t="s">
        <v>284</v>
      </c>
      <c r="D167" s="236" t="s">
        <v>217</v>
      </c>
      <c r="E167" s="237">
        <v>3.52</v>
      </c>
      <c r="F167" s="238"/>
      <c r="G167" s="239">
        <f>ROUND(E167*F167,2)</f>
        <v>0</v>
      </c>
      <c r="H167" s="238"/>
      <c r="I167" s="239">
        <f>ROUND(E167*H167,2)</f>
        <v>0</v>
      </c>
      <c r="J167" s="238"/>
      <c r="K167" s="239">
        <f>ROUND(E167*J167,2)</f>
        <v>0</v>
      </c>
      <c r="L167" s="239">
        <v>21</v>
      </c>
      <c r="M167" s="239">
        <f>G167*(1+L167/100)</f>
        <v>0</v>
      </c>
      <c r="N167" s="237">
        <v>0</v>
      </c>
      <c r="O167" s="237">
        <f>ROUND(E167*N167,2)</f>
        <v>0</v>
      </c>
      <c r="P167" s="237">
        <v>0</v>
      </c>
      <c r="Q167" s="237">
        <f>ROUND(E167*P167,2)</f>
        <v>0</v>
      </c>
      <c r="R167" s="239" t="s">
        <v>218</v>
      </c>
      <c r="S167" s="239" t="s">
        <v>131</v>
      </c>
      <c r="T167" s="240" t="s">
        <v>131</v>
      </c>
      <c r="U167" s="223">
        <v>1.0999999999999999E-2</v>
      </c>
      <c r="V167" s="223">
        <f>ROUND(E167*U167,2)</f>
        <v>0.04</v>
      </c>
      <c r="W167" s="223"/>
      <c r="X167" s="223" t="s">
        <v>194</v>
      </c>
      <c r="Y167" s="223" t="s">
        <v>133</v>
      </c>
      <c r="Z167" s="213"/>
      <c r="AA167" s="213"/>
      <c r="AB167" s="213"/>
      <c r="AC167" s="213"/>
      <c r="AD167" s="213"/>
      <c r="AE167" s="213"/>
      <c r="AF167" s="213"/>
      <c r="AG167" s="213" t="s">
        <v>195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2">
      <c r="A168" s="220"/>
      <c r="B168" s="221"/>
      <c r="C168" s="256" t="s">
        <v>235</v>
      </c>
      <c r="D168" s="254"/>
      <c r="E168" s="254"/>
      <c r="F168" s="254"/>
      <c r="G168" s="254"/>
      <c r="H168" s="223"/>
      <c r="I168" s="223"/>
      <c r="J168" s="223"/>
      <c r="K168" s="223"/>
      <c r="L168" s="223"/>
      <c r="M168" s="223"/>
      <c r="N168" s="222"/>
      <c r="O168" s="222"/>
      <c r="P168" s="222"/>
      <c r="Q168" s="222"/>
      <c r="R168" s="223"/>
      <c r="S168" s="223"/>
      <c r="T168" s="223"/>
      <c r="U168" s="223"/>
      <c r="V168" s="223"/>
      <c r="W168" s="223"/>
      <c r="X168" s="223"/>
      <c r="Y168" s="223"/>
      <c r="Z168" s="213"/>
      <c r="AA168" s="213"/>
      <c r="AB168" s="213"/>
      <c r="AC168" s="213"/>
      <c r="AD168" s="213"/>
      <c r="AE168" s="213"/>
      <c r="AF168" s="213"/>
      <c r="AG168" s="213" t="s">
        <v>213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2">
      <c r="A169" s="220"/>
      <c r="B169" s="221"/>
      <c r="C169" s="250" t="s">
        <v>281</v>
      </c>
      <c r="D169" s="224"/>
      <c r="E169" s="225"/>
      <c r="F169" s="223"/>
      <c r="G169" s="223"/>
      <c r="H169" s="223"/>
      <c r="I169" s="223"/>
      <c r="J169" s="223"/>
      <c r="K169" s="223"/>
      <c r="L169" s="223"/>
      <c r="M169" s="223"/>
      <c r="N169" s="222"/>
      <c r="O169" s="222"/>
      <c r="P169" s="222"/>
      <c r="Q169" s="222"/>
      <c r="R169" s="223"/>
      <c r="S169" s="223"/>
      <c r="T169" s="223"/>
      <c r="U169" s="223"/>
      <c r="V169" s="223"/>
      <c r="W169" s="223"/>
      <c r="X169" s="223"/>
      <c r="Y169" s="223"/>
      <c r="Z169" s="213"/>
      <c r="AA169" s="213"/>
      <c r="AB169" s="213"/>
      <c r="AC169" s="213"/>
      <c r="AD169" s="213"/>
      <c r="AE169" s="213"/>
      <c r="AF169" s="213"/>
      <c r="AG169" s="213" t="s">
        <v>158</v>
      </c>
      <c r="AH169" s="213">
        <v>0</v>
      </c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3">
      <c r="A170" s="220"/>
      <c r="B170" s="221"/>
      <c r="C170" s="250" t="s">
        <v>481</v>
      </c>
      <c r="D170" s="224"/>
      <c r="E170" s="225">
        <v>3.52</v>
      </c>
      <c r="F170" s="223"/>
      <c r="G170" s="223"/>
      <c r="H170" s="223"/>
      <c r="I170" s="223"/>
      <c r="J170" s="223"/>
      <c r="K170" s="223"/>
      <c r="L170" s="223"/>
      <c r="M170" s="223"/>
      <c r="N170" s="222"/>
      <c r="O170" s="222"/>
      <c r="P170" s="222"/>
      <c r="Q170" s="222"/>
      <c r="R170" s="223"/>
      <c r="S170" s="223"/>
      <c r="T170" s="223"/>
      <c r="U170" s="223"/>
      <c r="V170" s="223"/>
      <c r="W170" s="223"/>
      <c r="X170" s="223"/>
      <c r="Y170" s="223"/>
      <c r="Z170" s="213"/>
      <c r="AA170" s="213"/>
      <c r="AB170" s="213"/>
      <c r="AC170" s="213"/>
      <c r="AD170" s="213"/>
      <c r="AE170" s="213"/>
      <c r="AF170" s="213"/>
      <c r="AG170" s="213" t="s">
        <v>158</v>
      </c>
      <c r="AH170" s="213">
        <v>5</v>
      </c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2">
      <c r="A171" s="220"/>
      <c r="B171" s="221"/>
      <c r="C171" s="248"/>
      <c r="D171" s="243"/>
      <c r="E171" s="243"/>
      <c r="F171" s="243"/>
      <c r="G171" s="243"/>
      <c r="H171" s="223"/>
      <c r="I171" s="223"/>
      <c r="J171" s="223"/>
      <c r="K171" s="223"/>
      <c r="L171" s="223"/>
      <c r="M171" s="223"/>
      <c r="N171" s="222"/>
      <c r="O171" s="222"/>
      <c r="P171" s="222"/>
      <c r="Q171" s="222"/>
      <c r="R171" s="223"/>
      <c r="S171" s="223"/>
      <c r="T171" s="223"/>
      <c r="U171" s="223"/>
      <c r="V171" s="223"/>
      <c r="W171" s="223"/>
      <c r="X171" s="223"/>
      <c r="Y171" s="223"/>
      <c r="Z171" s="213"/>
      <c r="AA171" s="213"/>
      <c r="AB171" s="213"/>
      <c r="AC171" s="213"/>
      <c r="AD171" s="213"/>
      <c r="AE171" s="213"/>
      <c r="AF171" s="213"/>
      <c r="AG171" s="213" t="s">
        <v>137</v>
      </c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ht="22.5" outlineLevel="1">
      <c r="A172" s="234">
        <v>32</v>
      </c>
      <c r="B172" s="235" t="s">
        <v>285</v>
      </c>
      <c r="C172" s="246" t="s">
        <v>286</v>
      </c>
      <c r="D172" s="236" t="s">
        <v>217</v>
      </c>
      <c r="E172" s="237">
        <v>3.52</v>
      </c>
      <c r="F172" s="238"/>
      <c r="G172" s="239">
        <f>ROUND(E172*F172,2)</f>
        <v>0</v>
      </c>
      <c r="H172" s="238"/>
      <c r="I172" s="239">
        <f>ROUND(E172*H172,2)</f>
        <v>0</v>
      </c>
      <c r="J172" s="238"/>
      <c r="K172" s="239">
        <f>ROUND(E172*J172,2)</f>
        <v>0</v>
      </c>
      <c r="L172" s="239">
        <v>21</v>
      </c>
      <c r="M172" s="239">
        <f>G172*(1+L172/100)</f>
        <v>0</v>
      </c>
      <c r="N172" s="237">
        <v>0</v>
      </c>
      <c r="O172" s="237">
        <f>ROUND(E172*N172,2)</f>
        <v>0</v>
      </c>
      <c r="P172" s="237">
        <v>0</v>
      </c>
      <c r="Q172" s="237">
        <f>ROUND(E172*P172,2)</f>
        <v>0</v>
      </c>
      <c r="R172" s="239" t="s">
        <v>218</v>
      </c>
      <c r="S172" s="239" t="s">
        <v>131</v>
      </c>
      <c r="T172" s="240" t="s">
        <v>131</v>
      </c>
      <c r="U172" s="223">
        <v>8.9999999999999993E-3</v>
      </c>
      <c r="V172" s="223">
        <f>ROUND(E172*U172,2)</f>
        <v>0.03</v>
      </c>
      <c r="W172" s="223"/>
      <c r="X172" s="223" t="s">
        <v>194</v>
      </c>
      <c r="Y172" s="223" t="s">
        <v>133</v>
      </c>
      <c r="Z172" s="213"/>
      <c r="AA172" s="213"/>
      <c r="AB172" s="213"/>
      <c r="AC172" s="213"/>
      <c r="AD172" s="213"/>
      <c r="AE172" s="213"/>
      <c r="AF172" s="213"/>
      <c r="AG172" s="213" t="s">
        <v>195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2">
      <c r="A173" s="220"/>
      <c r="B173" s="221"/>
      <c r="C173" s="250" t="s">
        <v>281</v>
      </c>
      <c r="D173" s="224"/>
      <c r="E173" s="225"/>
      <c r="F173" s="223"/>
      <c r="G173" s="223"/>
      <c r="H173" s="223"/>
      <c r="I173" s="223"/>
      <c r="J173" s="223"/>
      <c r="K173" s="223"/>
      <c r="L173" s="223"/>
      <c r="M173" s="223"/>
      <c r="N173" s="222"/>
      <c r="O173" s="222"/>
      <c r="P173" s="222"/>
      <c r="Q173" s="222"/>
      <c r="R173" s="223"/>
      <c r="S173" s="223"/>
      <c r="T173" s="223"/>
      <c r="U173" s="223"/>
      <c r="V173" s="223"/>
      <c r="W173" s="223"/>
      <c r="X173" s="223"/>
      <c r="Y173" s="223"/>
      <c r="Z173" s="213"/>
      <c r="AA173" s="213"/>
      <c r="AB173" s="213"/>
      <c r="AC173" s="213"/>
      <c r="AD173" s="213"/>
      <c r="AE173" s="213"/>
      <c r="AF173" s="213"/>
      <c r="AG173" s="213" t="s">
        <v>158</v>
      </c>
      <c r="AH173" s="213">
        <v>0</v>
      </c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3">
      <c r="A174" s="220"/>
      <c r="B174" s="221"/>
      <c r="C174" s="250" t="s">
        <v>481</v>
      </c>
      <c r="D174" s="224"/>
      <c r="E174" s="225">
        <v>3.52</v>
      </c>
      <c r="F174" s="223"/>
      <c r="G174" s="223"/>
      <c r="H174" s="223"/>
      <c r="I174" s="223"/>
      <c r="J174" s="223"/>
      <c r="K174" s="223"/>
      <c r="L174" s="223"/>
      <c r="M174" s="223"/>
      <c r="N174" s="222"/>
      <c r="O174" s="222"/>
      <c r="P174" s="222"/>
      <c r="Q174" s="222"/>
      <c r="R174" s="223"/>
      <c r="S174" s="223"/>
      <c r="T174" s="223"/>
      <c r="U174" s="223"/>
      <c r="V174" s="223"/>
      <c r="W174" s="223"/>
      <c r="X174" s="223"/>
      <c r="Y174" s="223"/>
      <c r="Z174" s="213"/>
      <c r="AA174" s="213"/>
      <c r="AB174" s="213"/>
      <c r="AC174" s="213"/>
      <c r="AD174" s="213"/>
      <c r="AE174" s="213"/>
      <c r="AF174" s="213"/>
      <c r="AG174" s="213" t="s">
        <v>158</v>
      </c>
      <c r="AH174" s="213">
        <v>5</v>
      </c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2">
      <c r="A175" s="220"/>
      <c r="B175" s="221"/>
      <c r="C175" s="248"/>
      <c r="D175" s="243"/>
      <c r="E175" s="243"/>
      <c r="F175" s="243"/>
      <c r="G175" s="243"/>
      <c r="H175" s="223"/>
      <c r="I175" s="223"/>
      <c r="J175" s="223"/>
      <c r="K175" s="223"/>
      <c r="L175" s="223"/>
      <c r="M175" s="223"/>
      <c r="N175" s="222"/>
      <c r="O175" s="222"/>
      <c r="P175" s="222"/>
      <c r="Q175" s="222"/>
      <c r="R175" s="223"/>
      <c r="S175" s="223"/>
      <c r="T175" s="223"/>
      <c r="U175" s="223"/>
      <c r="V175" s="223"/>
      <c r="W175" s="223"/>
      <c r="X175" s="223"/>
      <c r="Y175" s="223"/>
      <c r="Z175" s="213"/>
      <c r="AA175" s="213"/>
      <c r="AB175" s="213"/>
      <c r="AC175" s="213"/>
      <c r="AD175" s="213"/>
      <c r="AE175" s="213"/>
      <c r="AF175" s="213"/>
      <c r="AG175" s="213" t="s">
        <v>137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>
      <c r="A176" s="234">
        <v>33</v>
      </c>
      <c r="B176" s="235" t="s">
        <v>247</v>
      </c>
      <c r="C176" s="246" t="s">
        <v>248</v>
      </c>
      <c r="D176" s="236" t="s">
        <v>192</v>
      </c>
      <c r="E176" s="237">
        <v>8.8000000000000007</v>
      </c>
      <c r="F176" s="238"/>
      <c r="G176" s="239">
        <f>ROUND(E176*F176,2)</f>
        <v>0</v>
      </c>
      <c r="H176" s="238"/>
      <c r="I176" s="239">
        <f>ROUND(E176*H176,2)</f>
        <v>0</v>
      </c>
      <c r="J176" s="238"/>
      <c r="K176" s="239">
        <f>ROUND(E176*J176,2)</f>
        <v>0</v>
      </c>
      <c r="L176" s="239">
        <v>21</v>
      </c>
      <c r="M176" s="239">
        <f>G176*(1+L176/100)</f>
        <v>0</v>
      </c>
      <c r="N176" s="237">
        <v>0</v>
      </c>
      <c r="O176" s="237">
        <f>ROUND(E176*N176,2)</f>
        <v>0</v>
      </c>
      <c r="P176" s="237">
        <v>0</v>
      </c>
      <c r="Q176" s="237">
        <f>ROUND(E176*P176,2)</f>
        <v>0</v>
      </c>
      <c r="R176" s="239" t="s">
        <v>218</v>
      </c>
      <c r="S176" s="239" t="s">
        <v>131</v>
      </c>
      <c r="T176" s="240" t="s">
        <v>131</v>
      </c>
      <c r="U176" s="223">
        <v>1.7999999999999999E-2</v>
      </c>
      <c r="V176" s="223">
        <f>ROUND(E176*U176,2)</f>
        <v>0.16</v>
      </c>
      <c r="W176" s="223"/>
      <c r="X176" s="223" t="s">
        <v>194</v>
      </c>
      <c r="Y176" s="223" t="s">
        <v>133</v>
      </c>
      <c r="Z176" s="213"/>
      <c r="AA176" s="213"/>
      <c r="AB176" s="213"/>
      <c r="AC176" s="213"/>
      <c r="AD176" s="213"/>
      <c r="AE176" s="213"/>
      <c r="AF176" s="213"/>
      <c r="AG176" s="213" t="s">
        <v>203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2">
      <c r="A177" s="220"/>
      <c r="B177" s="221"/>
      <c r="C177" s="256" t="s">
        <v>249</v>
      </c>
      <c r="D177" s="254"/>
      <c r="E177" s="254"/>
      <c r="F177" s="254"/>
      <c r="G177" s="254"/>
      <c r="H177" s="223"/>
      <c r="I177" s="223"/>
      <c r="J177" s="223"/>
      <c r="K177" s="223"/>
      <c r="L177" s="223"/>
      <c r="M177" s="223"/>
      <c r="N177" s="222"/>
      <c r="O177" s="222"/>
      <c r="P177" s="222"/>
      <c r="Q177" s="222"/>
      <c r="R177" s="223"/>
      <c r="S177" s="223"/>
      <c r="T177" s="223"/>
      <c r="U177" s="223"/>
      <c r="V177" s="223"/>
      <c r="W177" s="223"/>
      <c r="X177" s="223"/>
      <c r="Y177" s="223"/>
      <c r="Z177" s="213"/>
      <c r="AA177" s="213"/>
      <c r="AB177" s="213"/>
      <c r="AC177" s="213"/>
      <c r="AD177" s="213"/>
      <c r="AE177" s="213"/>
      <c r="AF177" s="213"/>
      <c r="AG177" s="213" t="s">
        <v>213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2">
      <c r="A178" s="220"/>
      <c r="B178" s="221"/>
      <c r="C178" s="250" t="s">
        <v>278</v>
      </c>
      <c r="D178" s="224"/>
      <c r="E178" s="225"/>
      <c r="F178" s="223"/>
      <c r="G178" s="223"/>
      <c r="H178" s="223"/>
      <c r="I178" s="223"/>
      <c r="J178" s="223"/>
      <c r="K178" s="223"/>
      <c r="L178" s="223"/>
      <c r="M178" s="223"/>
      <c r="N178" s="222"/>
      <c r="O178" s="222"/>
      <c r="P178" s="222"/>
      <c r="Q178" s="222"/>
      <c r="R178" s="223"/>
      <c r="S178" s="223"/>
      <c r="T178" s="223"/>
      <c r="U178" s="223"/>
      <c r="V178" s="223"/>
      <c r="W178" s="223"/>
      <c r="X178" s="223"/>
      <c r="Y178" s="223"/>
      <c r="Z178" s="213"/>
      <c r="AA178" s="213"/>
      <c r="AB178" s="213"/>
      <c r="AC178" s="213"/>
      <c r="AD178" s="213"/>
      <c r="AE178" s="213"/>
      <c r="AF178" s="213"/>
      <c r="AG178" s="213" t="s">
        <v>158</v>
      </c>
      <c r="AH178" s="213">
        <v>0</v>
      </c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3">
      <c r="A179" s="220"/>
      <c r="B179" s="221"/>
      <c r="C179" s="250" t="s">
        <v>482</v>
      </c>
      <c r="D179" s="224"/>
      <c r="E179" s="225">
        <v>8.8000000000000007</v>
      </c>
      <c r="F179" s="223"/>
      <c r="G179" s="223"/>
      <c r="H179" s="223"/>
      <c r="I179" s="223"/>
      <c r="J179" s="223"/>
      <c r="K179" s="223"/>
      <c r="L179" s="223"/>
      <c r="M179" s="223"/>
      <c r="N179" s="222"/>
      <c r="O179" s="222"/>
      <c r="P179" s="222"/>
      <c r="Q179" s="222"/>
      <c r="R179" s="223"/>
      <c r="S179" s="223"/>
      <c r="T179" s="223"/>
      <c r="U179" s="223"/>
      <c r="V179" s="223"/>
      <c r="W179" s="223"/>
      <c r="X179" s="223"/>
      <c r="Y179" s="223"/>
      <c r="Z179" s="213"/>
      <c r="AA179" s="213"/>
      <c r="AB179" s="213"/>
      <c r="AC179" s="213"/>
      <c r="AD179" s="213"/>
      <c r="AE179" s="213"/>
      <c r="AF179" s="213"/>
      <c r="AG179" s="213" t="s">
        <v>158</v>
      </c>
      <c r="AH179" s="213">
        <v>0</v>
      </c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3">
      <c r="A180" s="220"/>
      <c r="B180" s="221"/>
      <c r="C180" s="250" t="s">
        <v>221</v>
      </c>
      <c r="D180" s="224"/>
      <c r="E180" s="225"/>
      <c r="F180" s="223"/>
      <c r="G180" s="223"/>
      <c r="H180" s="223"/>
      <c r="I180" s="223"/>
      <c r="J180" s="223"/>
      <c r="K180" s="223"/>
      <c r="L180" s="223"/>
      <c r="M180" s="223"/>
      <c r="N180" s="222"/>
      <c r="O180" s="222"/>
      <c r="P180" s="222"/>
      <c r="Q180" s="222"/>
      <c r="R180" s="223"/>
      <c r="S180" s="223"/>
      <c r="T180" s="223"/>
      <c r="U180" s="223"/>
      <c r="V180" s="223"/>
      <c r="W180" s="223"/>
      <c r="X180" s="223"/>
      <c r="Y180" s="223"/>
      <c r="Z180" s="213"/>
      <c r="AA180" s="213"/>
      <c r="AB180" s="213"/>
      <c r="AC180" s="213"/>
      <c r="AD180" s="213"/>
      <c r="AE180" s="213"/>
      <c r="AF180" s="213"/>
      <c r="AG180" s="213" t="s">
        <v>158</v>
      </c>
      <c r="AH180" s="213">
        <v>0</v>
      </c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2">
      <c r="A181" s="220"/>
      <c r="B181" s="221"/>
      <c r="C181" s="248"/>
      <c r="D181" s="243"/>
      <c r="E181" s="243"/>
      <c r="F181" s="243"/>
      <c r="G181" s="243"/>
      <c r="H181" s="223"/>
      <c r="I181" s="223"/>
      <c r="J181" s="223"/>
      <c r="K181" s="223"/>
      <c r="L181" s="223"/>
      <c r="M181" s="223"/>
      <c r="N181" s="222"/>
      <c r="O181" s="222"/>
      <c r="P181" s="222"/>
      <c r="Q181" s="222"/>
      <c r="R181" s="223"/>
      <c r="S181" s="223"/>
      <c r="T181" s="223"/>
      <c r="U181" s="223"/>
      <c r="V181" s="223"/>
      <c r="W181" s="223"/>
      <c r="X181" s="223"/>
      <c r="Y181" s="223"/>
      <c r="Z181" s="213"/>
      <c r="AA181" s="213"/>
      <c r="AB181" s="213"/>
      <c r="AC181" s="213"/>
      <c r="AD181" s="213"/>
      <c r="AE181" s="213"/>
      <c r="AF181" s="213"/>
      <c r="AG181" s="213" t="s">
        <v>137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1">
      <c r="A182" s="234">
        <v>34</v>
      </c>
      <c r="B182" s="235" t="s">
        <v>252</v>
      </c>
      <c r="C182" s="246" t="s">
        <v>253</v>
      </c>
      <c r="D182" s="236" t="s">
        <v>217</v>
      </c>
      <c r="E182" s="237">
        <v>3.52</v>
      </c>
      <c r="F182" s="238"/>
      <c r="G182" s="239">
        <f>ROUND(E182*F182,2)</f>
        <v>0</v>
      </c>
      <c r="H182" s="238"/>
      <c r="I182" s="239">
        <f>ROUND(E182*H182,2)</f>
        <v>0</v>
      </c>
      <c r="J182" s="238"/>
      <c r="K182" s="239">
        <f>ROUND(E182*J182,2)</f>
        <v>0</v>
      </c>
      <c r="L182" s="239">
        <v>21</v>
      </c>
      <c r="M182" s="239">
        <f>G182*(1+L182/100)</f>
        <v>0</v>
      </c>
      <c r="N182" s="237">
        <v>0</v>
      </c>
      <c r="O182" s="237">
        <f>ROUND(E182*N182,2)</f>
        <v>0</v>
      </c>
      <c r="P182" s="237">
        <v>0</v>
      </c>
      <c r="Q182" s="237">
        <f>ROUND(E182*P182,2)</f>
        <v>0</v>
      </c>
      <c r="R182" s="239" t="s">
        <v>218</v>
      </c>
      <c r="S182" s="239" t="s">
        <v>131</v>
      </c>
      <c r="T182" s="240" t="s">
        <v>131</v>
      </c>
      <c r="U182" s="223">
        <v>0</v>
      </c>
      <c r="V182" s="223">
        <f>ROUND(E182*U182,2)</f>
        <v>0</v>
      </c>
      <c r="W182" s="223"/>
      <c r="X182" s="223" t="s">
        <v>194</v>
      </c>
      <c r="Y182" s="223" t="s">
        <v>133</v>
      </c>
      <c r="Z182" s="213"/>
      <c r="AA182" s="213"/>
      <c r="AB182" s="213"/>
      <c r="AC182" s="213"/>
      <c r="AD182" s="213"/>
      <c r="AE182" s="213"/>
      <c r="AF182" s="213"/>
      <c r="AG182" s="213" t="s">
        <v>203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2">
      <c r="A183" s="220"/>
      <c r="B183" s="221"/>
      <c r="C183" s="250" t="s">
        <v>281</v>
      </c>
      <c r="D183" s="224"/>
      <c r="E183" s="225"/>
      <c r="F183" s="223"/>
      <c r="G183" s="223"/>
      <c r="H183" s="223"/>
      <c r="I183" s="223"/>
      <c r="J183" s="223"/>
      <c r="K183" s="223"/>
      <c r="L183" s="223"/>
      <c r="M183" s="223"/>
      <c r="N183" s="222"/>
      <c r="O183" s="222"/>
      <c r="P183" s="222"/>
      <c r="Q183" s="222"/>
      <c r="R183" s="223"/>
      <c r="S183" s="223"/>
      <c r="T183" s="223"/>
      <c r="U183" s="223"/>
      <c r="V183" s="223"/>
      <c r="W183" s="223"/>
      <c r="X183" s="223"/>
      <c r="Y183" s="223"/>
      <c r="Z183" s="213"/>
      <c r="AA183" s="213"/>
      <c r="AB183" s="213"/>
      <c r="AC183" s="213"/>
      <c r="AD183" s="213"/>
      <c r="AE183" s="213"/>
      <c r="AF183" s="213"/>
      <c r="AG183" s="213" t="s">
        <v>158</v>
      </c>
      <c r="AH183" s="213">
        <v>0</v>
      </c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3">
      <c r="A184" s="220"/>
      <c r="B184" s="221"/>
      <c r="C184" s="250" t="s">
        <v>481</v>
      </c>
      <c r="D184" s="224"/>
      <c r="E184" s="225">
        <v>3.52</v>
      </c>
      <c r="F184" s="223"/>
      <c r="G184" s="223"/>
      <c r="H184" s="223"/>
      <c r="I184" s="223"/>
      <c r="J184" s="223"/>
      <c r="K184" s="223"/>
      <c r="L184" s="223"/>
      <c r="M184" s="223"/>
      <c r="N184" s="222"/>
      <c r="O184" s="222"/>
      <c r="P184" s="222"/>
      <c r="Q184" s="222"/>
      <c r="R184" s="223"/>
      <c r="S184" s="223"/>
      <c r="T184" s="223"/>
      <c r="U184" s="223"/>
      <c r="V184" s="223"/>
      <c r="W184" s="223"/>
      <c r="X184" s="223"/>
      <c r="Y184" s="223"/>
      <c r="Z184" s="213"/>
      <c r="AA184" s="213"/>
      <c r="AB184" s="213"/>
      <c r="AC184" s="213"/>
      <c r="AD184" s="213"/>
      <c r="AE184" s="213"/>
      <c r="AF184" s="213"/>
      <c r="AG184" s="213" t="s">
        <v>158</v>
      </c>
      <c r="AH184" s="213">
        <v>5</v>
      </c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2">
      <c r="A185" s="220"/>
      <c r="B185" s="221"/>
      <c r="C185" s="248"/>
      <c r="D185" s="243"/>
      <c r="E185" s="243"/>
      <c r="F185" s="243"/>
      <c r="G185" s="243"/>
      <c r="H185" s="223"/>
      <c r="I185" s="223"/>
      <c r="J185" s="223"/>
      <c r="K185" s="223"/>
      <c r="L185" s="223"/>
      <c r="M185" s="223"/>
      <c r="N185" s="222"/>
      <c r="O185" s="222"/>
      <c r="P185" s="222"/>
      <c r="Q185" s="222"/>
      <c r="R185" s="223"/>
      <c r="S185" s="223"/>
      <c r="T185" s="223"/>
      <c r="U185" s="223"/>
      <c r="V185" s="223"/>
      <c r="W185" s="223"/>
      <c r="X185" s="223"/>
      <c r="Y185" s="223"/>
      <c r="Z185" s="213"/>
      <c r="AA185" s="213"/>
      <c r="AB185" s="213"/>
      <c r="AC185" s="213"/>
      <c r="AD185" s="213"/>
      <c r="AE185" s="213"/>
      <c r="AF185" s="213"/>
      <c r="AG185" s="213" t="s">
        <v>137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ht="22.5" outlineLevel="1">
      <c r="A186" s="234">
        <v>35</v>
      </c>
      <c r="B186" s="235" t="s">
        <v>288</v>
      </c>
      <c r="C186" s="246" t="s">
        <v>289</v>
      </c>
      <c r="D186" s="236" t="s">
        <v>192</v>
      </c>
      <c r="E186" s="237">
        <v>17.600000000000001</v>
      </c>
      <c r="F186" s="238"/>
      <c r="G186" s="239">
        <f>ROUND(E186*F186,2)</f>
        <v>0</v>
      </c>
      <c r="H186" s="238"/>
      <c r="I186" s="239">
        <f>ROUND(E186*H186,2)</f>
        <v>0</v>
      </c>
      <c r="J186" s="238"/>
      <c r="K186" s="239">
        <f>ROUND(E186*J186,2)</f>
        <v>0</v>
      </c>
      <c r="L186" s="239">
        <v>21</v>
      </c>
      <c r="M186" s="239">
        <f>G186*(1+L186/100)</f>
        <v>0</v>
      </c>
      <c r="N186" s="237">
        <v>0.46</v>
      </c>
      <c r="O186" s="237">
        <f>ROUND(E186*N186,2)</f>
        <v>8.1</v>
      </c>
      <c r="P186" s="237">
        <v>0</v>
      </c>
      <c r="Q186" s="237">
        <f>ROUND(E186*P186,2)</f>
        <v>0</v>
      </c>
      <c r="R186" s="239" t="s">
        <v>193</v>
      </c>
      <c r="S186" s="239" t="s">
        <v>131</v>
      </c>
      <c r="T186" s="240" t="s">
        <v>131</v>
      </c>
      <c r="U186" s="223">
        <v>2.9000000000000001E-2</v>
      </c>
      <c r="V186" s="223">
        <f>ROUND(E186*U186,2)</f>
        <v>0.51</v>
      </c>
      <c r="W186" s="223"/>
      <c r="X186" s="223" t="s">
        <v>194</v>
      </c>
      <c r="Y186" s="223" t="s">
        <v>133</v>
      </c>
      <c r="Z186" s="213"/>
      <c r="AA186" s="213"/>
      <c r="AB186" s="213"/>
      <c r="AC186" s="213"/>
      <c r="AD186" s="213"/>
      <c r="AE186" s="213"/>
      <c r="AF186" s="213"/>
      <c r="AG186" s="213" t="s">
        <v>203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2">
      <c r="A187" s="220"/>
      <c r="B187" s="221"/>
      <c r="C187" s="250" t="s">
        <v>278</v>
      </c>
      <c r="D187" s="224"/>
      <c r="E187" s="225"/>
      <c r="F187" s="223"/>
      <c r="G187" s="223"/>
      <c r="H187" s="223"/>
      <c r="I187" s="223"/>
      <c r="J187" s="223"/>
      <c r="K187" s="223"/>
      <c r="L187" s="223"/>
      <c r="M187" s="223"/>
      <c r="N187" s="222"/>
      <c r="O187" s="222"/>
      <c r="P187" s="222"/>
      <c r="Q187" s="222"/>
      <c r="R187" s="223"/>
      <c r="S187" s="223"/>
      <c r="T187" s="223"/>
      <c r="U187" s="223"/>
      <c r="V187" s="223"/>
      <c r="W187" s="223"/>
      <c r="X187" s="223"/>
      <c r="Y187" s="223"/>
      <c r="Z187" s="213"/>
      <c r="AA187" s="213"/>
      <c r="AB187" s="213"/>
      <c r="AC187" s="213"/>
      <c r="AD187" s="213"/>
      <c r="AE187" s="213"/>
      <c r="AF187" s="213"/>
      <c r="AG187" s="213" t="s">
        <v>158</v>
      </c>
      <c r="AH187" s="213">
        <v>0</v>
      </c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3">
      <c r="A188" s="220"/>
      <c r="B188" s="221"/>
      <c r="C188" s="250" t="s">
        <v>483</v>
      </c>
      <c r="D188" s="224"/>
      <c r="E188" s="225">
        <v>17.600000000000001</v>
      </c>
      <c r="F188" s="223"/>
      <c r="G188" s="223"/>
      <c r="H188" s="223"/>
      <c r="I188" s="223"/>
      <c r="J188" s="223"/>
      <c r="K188" s="223"/>
      <c r="L188" s="223"/>
      <c r="M188" s="223"/>
      <c r="N188" s="222"/>
      <c r="O188" s="222"/>
      <c r="P188" s="222"/>
      <c r="Q188" s="222"/>
      <c r="R188" s="223"/>
      <c r="S188" s="223"/>
      <c r="T188" s="223"/>
      <c r="U188" s="223"/>
      <c r="V188" s="223"/>
      <c r="W188" s="223"/>
      <c r="X188" s="223"/>
      <c r="Y188" s="223"/>
      <c r="Z188" s="213"/>
      <c r="AA188" s="213"/>
      <c r="AB188" s="213"/>
      <c r="AC188" s="213"/>
      <c r="AD188" s="213"/>
      <c r="AE188" s="213"/>
      <c r="AF188" s="213"/>
      <c r="AG188" s="213" t="s">
        <v>158</v>
      </c>
      <c r="AH188" s="213">
        <v>5</v>
      </c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3">
      <c r="A189" s="220"/>
      <c r="B189" s="221"/>
      <c r="C189" s="250" t="s">
        <v>280</v>
      </c>
      <c r="D189" s="224"/>
      <c r="E189" s="225"/>
      <c r="F189" s="223"/>
      <c r="G189" s="223"/>
      <c r="H189" s="223"/>
      <c r="I189" s="223"/>
      <c r="J189" s="223"/>
      <c r="K189" s="223"/>
      <c r="L189" s="223"/>
      <c r="M189" s="223"/>
      <c r="N189" s="222"/>
      <c r="O189" s="222"/>
      <c r="P189" s="222"/>
      <c r="Q189" s="222"/>
      <c r="R189" s="223"/>
      <c r="S189" s="223"/>
      <c r="T189" s="223"/>
      <c r="U189" s="223"/>
      <c r="V189" s="223"/>
      <c r="W189" s="223"/>
      <c r="X189" s="223"/>
      <c r="Y189" s="223"/>
      <c r="Z189" s="213"/>
      <c r="AA189" s="213"/>
      <c r="AB189" s="213"/>
      <c r="AC189" s="213"/>
      <c r="AD189" s="213"/>
      <c r="AE189" s="213"/>
      <c r="AF189" s="213"/>
      <c r="AG189" s="213" t="s">
        <v>158</v>
      </c>
      <c r="AH189" s="213">
        <v>0</v>
      </c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2">
      <c r="A190" s="220"/>
      <c r="B190" s="221"/>
      <c r="C190" s="248"/>
      <c r="D190" s="243"/>
      <c r="E190" s="243"/>
      <c r="F190" s="243"/>
      <c r="G190" s="243"/>
      <c r="H190" s="223"/>
      <c r="I190" s="223"/>
      <c r="J190" s="223"/>
      <c r="K190" s="223"/>
      <c r="L190" s="223"/>
      <c r="M190" s="223"/>
      <c r="N190" s="222"/>
      <c r="O190" s="222"/>
      <c r="P190" s="222"/>
      <c r="Q190" s="222"/>
      <c r="R190" s="223"/>
      <c r="S190" s="223"/>
      <c r="T190" s="223"/>
      <c r="U190" s="223"/>
      <c r="V190" s="223"/>
      <c r="W190" s="223"/>
      <c r="X190" s="223"/>
      <c r="Y190" s="223"/>
      <c r="Z190" s="213"/>
      <c r="AA190" s="213"/>
      <c r="AB190" s="213"/>
      <c r="AC190" s="213"/>
      <c r="AD190" s="213"/>
      <c r="AE190" s="213"/>
      <c r="AF190" s="213"/>
      <c r="AG190" s="213" t="s">
        <v>137</v>
      </c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>
      <c r="A191" s="227" t="s">
        <v>126</v>
      </c>
      <c r="B191" s="228" t="s">
        <v>72</v>
      </c>
      <c r="C191" s="245" t="s">
        <v>73</v>
      </c>
      <c r="D191" s="229"/>
      <c r="E191" s="230"/>
      <c r="F191" s="231"/>
      <c r="G191" s="231">
        <f>SUMIF(AG192:AG232,"&lt;&gt;NOR",G192:G232)</f>
        <v>0</v>
      </c>
      <c r="H191" s="231"/>
      <c r="I191" s="231">
        <f>SUM(I192:I232)</f>
        <v>0</v>
      </c>
      <c r="J191" s="231"/>
      <c r="K191" s="231">
        <f>SUM(K192:K232)</f>
        <v>0</v>
      </c>
      <c r="L191" s="231"/>
      <c r="M191" s="231">
        <f>SUM(M192:M232)</f>
        <v>0</v>
      </c>
      <c r="N191" s="230"/>
      <c r="O191" s="230">
        <f>SUM(O192:O232)</f>
        <v>44.819999999999993</v>
      </c>
      <c r="P191" s="230"/>
      <c r="Q191" s="230">
        <f>SUM(Q192:Q232)</f>
        <v>0</v>
      </c>
      <c r="R191" s="231"/>
      <c r="S191" s="231"/>
      <c r="T191" s="232"/>
      <c r="U191" s="226"/>
      <c r="V191" s="226">
        <f>SUM(V192:V232)</f>
        <v>177.26999999999998</v>
      </c>
      <c r="W191" s="226"/>
      <c r="X191" s="226"/>
      <c r="Y191" s="226"/>
      <c r="AG191" t="s">
        <v>127</v>
      </c>
    </row>
    <row r="192" spans="1:60" ht="22.5" outlineLevel="1">
      <c r="A192" s="234">
        <v>36</v>
      </c>
      <c r="B192" s="235" t="s">
        <v>484</v>
      </c>
      <c r="C192" s="246" t="s">
        <v>485</v>
      </c>
      <c r="D192" s="236" t="s">
        <v>217</v>
      </c>
      <c r="E192" s="237">
        <v>14</v>
      </c>
      <c r="F192" s="238"/>
      <c r="G192" s="239">
        <f>ROUND(E192*F192,2)</f>
        <v>0</v>
      </c>
      <c r="H192" s="238"/>
      <c r="I192" s="239">
        <f>ROUND(E192*H192,2)</f>
        <v>0</v>
      </c>
      <c r="J192" s="238"/>
      <c r="K192" s="239">
        <f>ROUND(E192*J192,2)</f>
        <v>0</v>
      </c>
      <c r="L192" s="239">
        <v>21</v>
      </c>
      <c r="M192" s="239">
        <f>G192*(1+L192/100)</f>
        <v>0</v>
      </c>
      <c r="N192" s="237">
        <v>2.5249999999999999</v>
      </c>
      <c r="O192" s="237">
        <f>ROUND(E192*N192,2)</f>
        <v>35.35</v>
      </c>
      <c r="P192" s="237">
        <v>0</v>
      </c>
      <c r="Q192" s="237">
        <f>ROUND(E192*P192,2)</f>
        <v>0</v>
      </c>
      <c r="R192" s="239" t="s">
        <v>486</v>
      </c>
      <c r="S192" s="239" t="s">
        <v>131</v>
      </c>
      <c r="T192" s="240" t="s">
        <v>131</v>
      </c>
      <c r="U192" s="223">
        <v>0.26900000000000002</v>
      </c>
      <c r="V192" s="223">
        <f>ROUND(E192*U192,2)</f>
        <v>3.77</v>
      </c>
      <c r="W192" s="223"/>
      <c r="X192" s="223" t="s">
        <v>194</v>
      </c>
      <c r="Y192" s="223" t="s">
        <v>133</v>
      </c>
      <c r="Z192" s="213"/>
      <c r="AA192" s="213"/>
      <c r="AB192" s="213"/>
      <c r="AC192" s="213"/>
      <c r="AD192" s="213"/>
      <c r="AE192" s="213"/>
      <c r="AF192" s="213"/>
      <c r="AG192" s="213" t="s">
        <v>195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2">
      <c r="A193" s="220"/>
      <c r="B193" s="221"/>
      <c r="C193" s="250" t="s">
        <v>487</v>
      </c>
      <c r="D193" s="224"/>
      <c r="E193" s="225"/>
      <c r="F193" s="223"/>
      <c r="G193" s="223"/>
      <c r="H193" s="223"/>
      <c r="I193" s="223"/>
      <c r="J193" s="223"/>
      <c r="K193" s="223"/>
      <c r="L193" s="223"/>
      <c r="M193" s="223"/>
      <c r="N193" s="222"/>
      <c r="O193" s="222"/>
      <c r="P193" s="222"/>
      <c r="Q193" s="222"/>
      <c r="R193" s="223"/>
      <c r="S193" s="223"/>
      <c r="T193" s="223"/>
      <c r="U193" s="223"/>
      <c r="V193" s="223"/>
      <c r="W193" s="223"/>
      <c r="X193" s="223"/>
      <c r="Y193" s="223"/>
      <c r="Z193" s="213"/>
      <c r="AA193" s="213"/>
      <c r="AB193" s="213"/>
      <c r="AC193" s="213"/>
      <c r="AD193" s="213"/>
      <c r="AE193" s="213"/>
      <c r="AF193" s="213"/>
      <c r="AG193" s="213" t="s">
        <v>158</v>
      </c>
      <c r="AH193" s="213">
        <v>0</v>
      </c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3">
      <c r="A194" s="220"/>
      <c r="B194" s="221"/>
      <c r="C194" s="250" t="s">
        <v>488</v>
      </c>
      <c r="D194" s="224"/>
      <c r="E194" s="225">
        <v>14</v>
      </c>
      <c r="F194" s="223"/>
      <c r="G194" s="223"/>
      <c r="H194" s="223"/>
      <c r="I194" s="223"/>
      <c r="J194" s="223"/>
      <c r="K194" s="223"/>
      <c r="L194" s="223"/>
      <c r="M194" s="223"/>
      <c r="N194" s="222"/>
      <c r="O194" s="222"/>
      <c r="P194" s="222"/>
      <c r="Q194" s="222"/>
      <c r="R194" s="223"/>
      <c r="S194" s="223"/>
      <c r="T194" s="223"/>
      <c r="U194" s="223"/>
      <c r="V194" s="223"/>
      <c r="W194" s="223"/>
      <c r="X194" s="223"/>
      <c r="Y194" s="223"/>
      <c r="Z194" s="213"/>
      <c r="AA194" s="213"/>
      <c r="AB194" s="213"/>
      <c r="AC194" s="213"/>
      <c r="AD194" s="213"/>
      <c r="AE194" s="213"/>
      <c r="AF194" s="213"/>
      <c r="AG194" s="213" t="s">
        <v>158</v>
      </c>
      <c r="AH194" s="213">
        <v>0</v>
      </c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3">
      <c r="A195" s="220"/>
      <c r="B195" s="221"/>
      <c r="C195" s="250" t="s">
        <v>221</v>
      </c>
      <c r="D195" s="224"/>
      <c r="E195" s="225"/>
      <c r="F195" s="223"/>
      <c r="G195" s="223"/>
      <c r="H195" s="223"/>
      <c r="I195" s="223"/>
      <c r="J195" s="223"/>
      <c r="K195" s="223"/>
      <c r="L195" s="223"/>
      <c r="M195" s="223"/>
      <c r="N195" s="222"/>
      <c r="O195" s="222"/>
      <c r="P195" s="222"/>
      <c r="Q195" s="222"/>
      <c r="R195" s="223"/>
      <c r="S195" s="223"/>
      <c r="T195" s="223"/>
      <c r="U195" s="223"/>
      <c r="V195" s="223"/>
      <c r="W195" s="223"/>
      <c r="X195" s="223"/>
      <c r="Y195" s="223"/>
      <c r="Z195" s="213"/>
      <c r="AA195" s="213"/>
      <c r="AB195" s="213"/>
      <c r="AC195" s="213"/>
      <c r="AD195" s="213"/>
      <c r="AE195" s="213"/>
      <c r="AF195" s="213"/>
      <c r="AG195" s="213" t="s">
        <v>158</v>
      </c>
      <c r="AH195" s="213">
        <v>0</v>
      </c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2">
      <c r="A196" s="220"/>
      <c r="B196" s="221"/>
      <c r="C196" s="248"/>
      <c r="D196" s="243"/>
      <c r="E196" s="243"/>
      <c r="F196" s="243"/>
      <c r="G196" s="243"/>
      <c r="H196" s="223"/>
      <c r="I196" s="223"/>
      <c r="J196" s="223"/>
      <c r="K196" s="223"/>
      <c r="L196" s="223"/>
      <c r="M196" s="223"/>
      <c r="N196" s="222"/>
      <c r="O196" s="222"/>
      <c r="P196" s="222"/>
      <c r="Q196" s="222"/>
      <c r="R196" s="223"/>
      <c r="S196" s="223"/>
      <c r="T196" s="223"/>
      <c r="U196" s="223"/>
      <c r="V196" s="223"/>
      <c r="W196" s="223"/>
      <c r="X196" s="223"/>
      <c r="Y196" s="223"/>
      <c r="Z196" s="213"/>
      <c r="AA196" s="213"/>
      <c r="AB196" s="213"/>
      <c r="AC196" s="213"/>
      <c r="AD196" s="213"/>
      <c r="AE196" s="213"/>
      <c r="AF196" s="213"/>
      <c r="AG196" s="213" t="s">
        <v>137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1">
      <c r="A197" s="234">
        <v>37</v>
      </c>
      <c r="B197" s="235" t="s">
        <v>489</v>
      </c>
      <c r="C197" s="246" t="s">
        <v>490</v>
      </c>
      <c r="D197" s="236" t="s">
        <v>192</v>
      </c>
      <c r="E197" s="237">
        <v>76</v>
      </c>
      <c r="F197" s="238"/>
      <c r="G197" s="239">
        <f>ROUND(E197*F197,2)</f>
        <v>0</v>
      </c>
      <c r="H197" s="238"/>
      <c r="I197" s="239">
        <f>ROUND(E197*H197,2)</f>
        <v>0</v>
      </c>
      <c r="J197" s="238"/>
      <c r="K197" s="239">
        <f>ROUND(E197*J197,2)</f>
        <v>0</v>
      </c>
      <c r="L197" s="239">
        <v>21</v>
      </c>
      <c r="M197" s="239">
        <f>G197*(1+L197/100)</f>
        <v>0</v>
      </c>
      <c r="N197" s="237">
        <v>4.0050000000000002E-2</v>
      </c>
      <c r="O197" s="237">
        <f>ROUND(E197*N197,2)</f>
        <v>3.04</v>
      </c>
      <c r="P197" s="237">
        <v>0</v>
      </c>
      <c r="Q197" s="237">
        <f>ROUND(E197*P197,2)</f>
        <v>0</v>
      </c>
      <c r="R197" s="239" t="s">
        <v>486</v>
      </c>
      <c r="S197" s="239" t="s">
        <v>131</v>
      </c>
      <c r="T197" s="240" t="s">
        <v>131</v>
      </c>
      <c r="U197" s="223">
        <v>0.92700000000000005</v>
      </c>
      <c r="V197" s="223">
        <f>ROUND(E197*U197,2)</f>
        <v>70.45</v>
      </c>
      <c r="W197" s="223"/>
      <c r="X197" s="223" t="s">
        <v>194</v>
      </c>
      <c r="Y197" s="223" t="s">
        <v>133</v>
      </c>
      <c r="Z197" s="213"/>
      <c r="AA197" s="213"/>
      <c r="AB197" s="213"/>
      <c r="AC197" s="213"/>
      <c r="AD197" s="213"/>
      <c r="AE197" s="213"/>
      <c r="AF197" s="213"/>
      <c r="AG197" s="213" t="s">
        <v>195</v>
      </c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2">
      <c r="A198" s="220"/>
      <c r="B198" s="221"/>
      <c r="C198" s="250" t="s">
        <v>491</v>
      </c>
      <c r="D198" s="224"/>
      <c r="E198" s="225">
        <v>76</v>
      </c>
      <c r="F198" s="223"/>
      <c r="G198" s="223"/>
      <c r="H198" s="223"/>
      <c r="I198" s="223"/>
      <c r="J198" s="223"/>
      <c r="K198" s="223"/>
      <c r="L198" s="223"/>
      <c r="M198" s="223"/>
      <c r="N198" s="222"/>
      <c r="O198" s="222"/>
      <c r="P198" s="222"/>
      <c r="Q198" s="222"/>
      <c r="R198" s="223"/>
      <c r="S198" s="223"/>
      <c r="T198" s="223"/>
      <c r="U198" s="223"/>
      <c r="V198" s="223"/>
      <c r="W198" s="223"/>
      <c r="X198" s="223"/>
      <c r="Y198" s="223"/>
      <c r="Z198" s="213"/>
      <c r="AA198" s="213"/>
      <c r="AB198" s="213"/>
      <c r="AC198" s="213"/>
      <c r="AD198" s="213"/>
      <c r="AE198" s="213"/>
      <c r="AF198" s="213"/>
      <c r="AG198" s="213" t="s">
        <v>158</v>
      </c>
      <c r="AH198" s="213">
        <v>0</v>
      </c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2">
      <c r="A199" s="220"/>
      <c r="B199" s="221"/>
      <c r="C199" s="248"/>
      <c r="D199" s="243"/>
      <c r="E199" s="243"/>
      <c r="F199" s="243"/>
      <c r="G199" s="243"/>
      <c r="H199" s="223"/>
      <c r="I199" s="223"/>
      <c r="J199" s="223"/>
      <c r="K199" s="223"/>
      <c r="L199" s="223"/>
      <c r="M199" s="223"/>
      <c r="N199" s="222"/>
      <c r="O199" s="222"/>
      <c r="P199" s="222"/>
      <c r="Q199" s="222"/>
      <c r="R199" s="223"/>
      <c r="S199" s="223"/>
      <c r="T199" s="223"/>
      <c r="U199" s="223"/>
      <c r="V199" s="223"/>
      <c r="W199" s="223"/>
      <c r="X199" s="223"/>
      <c r="Y199" s="223"/>
      <c r="Z199" s="213"/>
      <c r="AA199" s="213"/>
      <c r="AB199" s="213"/>
      <c r="AC199" s="213"/>
      <c r="AD199" s="213"/>
      <c r="AE199" s="213"/>
      <c r="AF199" s="213"/>
      <c r="AG199" s="213" t="s">
        <v>137</v>
      </c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1">
      <c r="A200" s="234">
        <v>38</v>
      </c>
      <c r="B200" s="235" t="s">
        <v>492</v>
      </c>
      <c r="C200" s="246" t="s">
        <v>493</v>
      </c>
      <c r="D200" s="236" t="s">
        <v>192</v>
      </c>
      <c r="E200" s="237">
        <v>76</v>
      </c>
      <c r="F200" s="238"/>
      <c r="G200" s="239">
        <f>ROUND(E200*F200,2)</f>
        <v>0</v>
      </c>
      <c r="H200" s="238"/>
      <c r="I200" s="239">
        <f>ROUND(E200*H200,2)</f>
        <v>0</v>
      </c>
      <c r="J200" s="238"/>
      <c r="K200" s="239">
        <f>ROUND(E200*J200,2)</f>
        <v>0</v>
      </c>
      <c r="L200" s="239">
        <v>21</v>
      </c>
      <c r="M200" s="239">
        <f>G200*(1+L200/100)</f>
        <v>0</v>
      </c>
      <c r="N200" s="237">
        <v>0</v>
      </c>
      <c r="O200" s="237">
        <f>ROUND(E200*N200,2)</f>
        <v>0</v>
      </c>
      <c r="P200" s="237">
        <v>0</v>
      </c>
      <c r="Q200" s="237">
        <f>ROUND(E200*P200,2)</f>
        <v>0</v>
      </c>
      <c r="R200" s="239" t="s">
        <v>486</v>
      </c>
      <c r="S200" s="239" t="s">
        <v>131</v>
      </c>
      <c r="T200" s="240" t="s">
        <v>131</v>
      </c>
      <c r="U200" s="223">
        <v>0.52600000000000002</v>
      </c>
      <c r="V200" s="223">
        <f>ROUND(E200*U200,2)</f>
        <v>39.979999999999997</v>
      </c>
      <c r="W200" s="223"/>
      <c r="X200" s="223" t="s">
        <v>194</v>
      </c>
      <c r="Y200" s="223" t="s">
        <v>133</v>
      </c>
      <c r="Z200" s="213"/>
      <c r="AA200" s="213"/>
      <c r="AB200" s="213"/>
      <c r="AC200" s="213"/>
      <c r="AD200" s="213"/>
      <c r="AE200" s="213"/>
      <c r="AF200" s="213"/>
      <c r="AG200" s="213" t="s">
        <v>195</v>
      </c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2">
      <c r="A201" s="220"/>
      <c r="B201" s="221"/>
      <c r="C201" s="250" t="s">
        <v>494</v>
      </c>
      <c r="D201" s="224"/>
      <c r="E201" s="225">
        <v>76</v>
      </c>
      <c r="F201" s="223"/>
      <c r="G201" s="223"/>
      <c r="H201" s="223"/>
      <c r="I201" s="223"/>
      <c r="J201" s="223"/>
      <c r="K201" s="223"/>
      <c r="L201" s="223"/>
      <c r="M201" s="223"/>
      <c r="N201" s="222"/>
      <c r="O201" s="222"/>
      <c r="P201" s="222"/>
      <c r="Q201" s="222"/>
      <c r="R201" s="223"/>
      <c r="S201" s="223"/>
      <c r="T201" s="223"/>
      <c r="U201" s="223"/>
      <c r="V201" s="223"/>
      <c r="W201" s="223"/>
      <c r="X201" s="223"/>
      <c r="Y201" s="223"/>
      <c r="Z201" s="213"/>
      <c r="AA201" s="213"/>
      <c r="AB201" s="213"/>
      <c r="AC201" s="213"/>
      <c r="AD201" s="213"/>
      <c r="AE201" s="213"/>
      <c r="AF201" s="213"/>
      <c r="AG201" s="213" t="s">
        <v>158</v>
      </c>
      <c r="AH201" s="213">
        <v>5</v>
      </c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2">
      <c r="A202" s="220"/>
      <c r="B202" s="221"/>
      <c r="C202" s="248"/>
      <c r="D202" s="243"/>
      <c r="E202" s="243"/>
      <c r="F202" s="243"/>
      <c r="G202" s="243"/>
      <c r="H202" s="223"/>
      <c r="I202" s="223"/>
      <c r="J202" s="223"/>
      <c r="K202" s="223"/>
      <c r="L202" s="223"/>
      <c r="M202" s="223"/>
      <c r="N202" s="222"/>
      <c r="O202" s="222"/>
      <c r="P202" s="222"/>
      <c r="Q202" s="222"/>
      <c r="R202" s="223"/>
      <c r="S202" s="223"/>
      <c r="T202" s="223"/>
      <c r="U202" s="223"/>
      <c r="V202" s="223"/>
      <c r="W202" s="223"/>
      <c r="X202" s="223"/>
      <c r="Y202" s="223"/>
      <c r="Z202" s="213"/>
      <c r="AA202" s="213"/>
      <c r="AB202" s="213"/>
      <c r="AC202" s="213"/>
      <c r="AD202" s="213"/>
      <c r="AE202" s="213"/>
      <c r="AF202" s="213"/>
      <c r="AG202" s="213" t="s">
        <v>137</v>
      </c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>
      <c r="A203" s="234">
        <v>39</v>
      </c>
      <c r="B203" s="235" t="s">
        <v>495</v>
      </c>
      <c r="C203" s="246" t="s">
        <v>496</v>
      </c>
      <c r="D203" s="236" t="s">
        <v>374</v>
      </c>
      <c r="E203" s="237">
        <v>1.1644000000000001</v>
      </c>
      <c r="F203" s="238"/>
      <c r="G203" s="239">
        <f>ROUND(E203*F203,2)</f>
        <v>0</v>
      </c>
      <c r="H203" s="238"/>
      <c r="I203" s="239">
        <f>ROUND(E203*H203,2)</f>
        <v>0</v>
      </c>
      <c r="J203" s="238"/>
      <c r="K203" s="239">
        <f>ROUND(E203*J203,2)</f>
        <v>0</v>
      </c>
      <c r="L203" s="239">
        <v>21</v>
      </c>
      <c r="M203" s="239">
        <f>G203*(1+L203/100)</f>
        <v>0</v>
      </c>
      <c r="N203" s="237">
        <v>1.0187999999999999</v>
      </c>
      <c r="O203" s="237">
        <f>ROUND(E203*N203,2)</f>
        <v>1.19</v>
      </c>
      <c r="P203" s="237">
        <v>0</v>
      </c>
      <c r="Q203" s="237">
        <f>ROUND(E203*P203,2)</f>
        <v>0</v>
      </c>
      <c r="R203" s="239" t="s">
        <v>486</v>
      </c>
      <c r="S203" s="239" t="s">
        <v>131</v>
      </c>
      <c r="T203" s="240" t="s">
        <v>131</v>
      </c>
      <c r="U203" s="223">
        <v>30.36</v>
      </c>
      <c r="V203" s="223">
        <f>ROUND(E203*U203,2)</f>
        <v>35.35</v>
      </c>
      <c r="W203" s="223"/>
      <c r="X203" s="223" t="s">
        <v>194</v>
      </c>
      <c r="Y203" s="223" t="s">
        <v>133</v>
      </c>
      <c r="Z203" s="213"/>
      <c r="AA203" s="213"/>
      <c r="AB203" s="213"/>
      <c r="AC203" s="213"/>
      <c r="AD203" s="213"/>
      <c r="AE203" s="213"/>
      <c r="AF203" s="213"/>
      <c r="AG203" s="213" t="s">
        <v>195</v>
      </c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2">
      <c r="A204" s="220"/>
      <c r="B204" s="221"/>
      <c r="C204" s="250" t="s">
        <v>497</v>
      </c>
      <c r="D204" s="224"/>
      <c r="E204" s="225">
        <v>0.1174</v>
      </c>
      <c r="F204" s="223"/>
      <c r="G204" s="223"/>
      <c r="H204" s="223"/>
      <c r="I204" s="223"/>
      <c r="J204" s="223"/>
      <c r="K204" s="223"/>
      <c r="L204" s="223"/>
      <c r="M204" s="223"/>
      <c r="N204" s="222"/>
      <c r="O204" s="222"/>
      <c r="P204" s="222"/>
      <c r="Q204" s="222"/>
      <c r="R204" s="223"/>
      <c r="S204" s="223"/>
      <c r="T204" s="223"/>
      <c r="U204" s="223"/>
      <c r="V204" s="223"/>
      <c r="W204" s="223"/>
      <c r="X204" s="223"/>
      <c r="Y204" s="223"/>
      <c r="Z204" s="213"/>
      <c r="AA204" s="213"/>
      <c r="AB204" s="213"/>
      <c r="AC204" s="213"/>
      <c r="AD204" s="213"/>
      <c r="AE204" s="213"/>
      <c r="AF204" s="213"/>
      <c r="AG204" s="213" t="s">
        <v>158</v>
      </c>
      <c r="AH204" s="213">
        <v>0</v>
      </c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3">
      <c r="A205" s="220"/>
      <c r="B205" s="221"/>
      <c r="C205" s="250" t="s">
        <v>498</v>
      </c>
      <c r="D205" s="224"/>
      <c r="E205" s="225">
        <v>0.39129999999999998</v>
      </c>
      <c r="F205" s="223"/>
      <c r="G205" s="223"/>
      <c r="H205" s="223"/>
      <c r="I205" s="223"/>
      <c r="J205" s="223"/>
      <c r="K205" s="223"/>
      <c r="L205" s="223"/>
      <c r="M205" s="223"/>
      <c r="N205" s="222"/>
      <c r="O205" s="222"/>
      <c r="P205" s="222"/>
      <c r="Q205" s="222"/>
      <c r="R205" s="223"/>
      <c r="S205" s="223"/>
      <c r="T205" s="223"/>
      <c r="U205" s="223"/>
      <c r="V205" s="223"/>
      <c r="W205" s="223"/>
      <c r="X205" s="223"/>
      <c r="Y205" s="223"/>
      <c r="Z205" s="213"/>
      <c r="AA205" s="213"/>
      <c r="AB205" s="213"/>
      <c r="AC205" s="213"/>
      <c r="AD205" s="213"/>
      <c r="AE205" s="213"/>
      <c r="AF205" s="213"/>
      <c r="AG205" s="213" t="s">
        <v>158</v>
      </c>
      <c r="AH205" s="213">
        <v>0</v>
      </c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3">
      <c r="A206" s="220"/>
      <c r="B206" s="221"/>
      <c r="C206" s="250" t="s">
        <v>499</v>
      </c>
      <c r="D206" s="224"/>
      <c r="E206" s="225">
        <v>0.65569999999999995</v>
      </c>
      <c r="F206" s="223"/>
      <c r="G206" s="223"/>
      <c r="H206" s="223"/>
      <c r="I206" s="223"/>
      <c r="J206" s="223"/>
      <c r="K206" s="223"/>
      <c r="L206" s="223"/>
      <c r="M206" s="223"/>
      <c r="N206" s="222"/>
      <c r="O206" s="222"/>
      <c r="P206" s="222"/>
      <c r="Q206" s="222"/>
      <c r="R206" s="223"/>
      <c r="S206" s="223"/>
      <c r="T206" s="223"/>
      <c r="U206" s="223"/>
      <c r="V206" s="223"/>
      <c r="W206" s="223"/>
      <c r="X206" s="223"/>
      <c r="Y206" s="223"/>
      <c r="Z206" s="213"/>
      <c r="AA206" s="213"/>
      <c r="AB206" s="213"/>
      <c r="AC206" s="213"/>
      <c r="AD206" s="213"/>
      <c r="AE206" s="213"/>
      <c r="AF206" s="213"/>
      <c r="AG206" s="213" t="s">
        <v>158</v>
      </c>
      <c r="AH206" s="213">
        <v>0</v>
      </c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3">
      <c r="A207" s="220"/>
      <c r="B207" s="221"/>
      <c r="C207" s="250" t="s">
        <v>500</v>
      </c>
      <c r="D207" s="224"/>
      <c r="E207" s="225"/>
      <c r="F207" s="223"/>
      <c r="G207" s="223"/>
      <c r="H207" s="223"/>
      <c r="I207" s="223"/>
      <c r="J207" s="223"/>
      <c r="K207" s="223"/>
      <c r="L207" s="223"/>
      <c r="M207" s="223"/>
      <c r="N207" s="222"/>
      <c r="O207" s="222"/>
      <c r="P207" s="222"/>
      <c r="Q207" s="222"/>
      <c r="R207" s="223"/>
      <c r="S207" s="223"/>
      <c r="T207" s="223"/>
      <c r="U207" s="223"/>
      <c r="V207" s="223"/>
      <c r="W207" s="223"/>
      <c r="X207" s="223"/>
      <c r="Y207" s="223"/>
      <c r="Z207" s="213"/>
      <c r="AA207" s="213"/>
      <c r="AB207" s="213"/>
      <c r="AC207" s="213"/>
      <c r="AD207" s="213"/>
      <c r="AE207" s="213"/>
      <c r="AF207" s="213"/>
      <c r="AG207" s="213" t="s">
        <v>158</v>
      </c>
      <c r="AH207" s="213">
        <v>0</v>
      </c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2">
      <c r="A208" s="220"/>
      <c r="B208" s="221"/>
      <c r="C208" s="248"/>
      <c r="D208" s="243"/>
      <c r="E208" s="243"/>
      <c r="F208" s="243"/>
      <c r="G208" s="243"/>
      <c r="H208" s="223"/>
      <c r="I208" s="223"/>
      <c r="J208" s="223"/>
      <c r="K208" s="223"/>
      <c r="L208" s="223"/>
      <c r="M208" s="223"/>
      <c r="N208" s="222"/>
      <c r="O208" s="222"/>
      <c r="P208" s="222"/>
      <c r="Q208" s="222"/>
      <c r="R208" s="223"/>
      <c r="S208" s="223"/>
      <c r="T208" s="223"/>
      <c r="U208" s="223"/>
      <c r="V208" s="223"/>
      <c r="W208" s="223"/>
      <c r="X208" s="223"/>
      <c r="Y208" s="223"/>
      <c r="Z208" s="213"/>
      <c r="AA208" s="213"/>
      <c r="AB208" s="213"/>
      <c r="AC208" s="213"/>
      <c r="AD208" s="213"/>
      <c r="AE208" s="213"/>
      <c r="AF208" s="213"/>
      <c r="AG208" s="213" t="s">
        <v>137</v>
      </c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ht="22.5" outlineLevel="1">
      <c r="A209" s="234">
        <v>40</v>
      </c>
      <c r="B209" s="235" t="s">
        <v>501</v>
      </c>
      <c r="C209" s="246" t="s">
        <v>502</v>
      </c>
      <c r="D209" s="236" t="s">
        <v>297</v>
      </c>
      <c r="E209" s="237">
        <v>12</v>
      </c>
      <c r="F209" s="238"/>
      <c r="G209" s="239">
        <f>ROUND(E209*F209,2)</f>
        <v>0</v>
      </c>
      <c r="H209" s="238"/>
      <c r="I209" s="239">
        <f>ROUND(E209*H209,2)</f>
        <v>0</v>
      </c>
      <c r="J209" s="238"/>
      <c r="K209" s="239">
        <f>ROUND(E209*J209,2)</f>
        <v>0</v>
      </c>
      <c r="L209" s="239">
        <v>21</v>
      </c>
      <c r="M209" s="239">
        <f>G209*(1+L209/100)</f>
        <v>0</v>
      </c>
      <c r="N209" s="237">
        <v>3.29E-3</v>
      </c>
      <c r="O209" s="237">
        <f>ROUND(E209*N209,2)</f>
        <v>0.04</v>
      </c>
      <c r="P209" s="237">
        <v>0</v>
      </c>
      <c r="Q209" s="237">
        <f>ROUND(E209*P209,2)</f>
        <v>0</v>
      </c>
      <c r="R209" s="239" t="s">
        <v>503</v>
      </c>
      <c r="S209" s="239" t="s">
        <v>131</v>
      </c>
      <c r="T209" s="240" t="s">
        <v>131</v>
      </c>
      <c r="U209" s="223">
        <v>1.88</v>
      </c>
      <c r="V209" s="223">
        <f>ROUND(E209*U209,2)</f>
        <v>22.56</v>
      </c>
      <c r="W209" s="223"/>
      <c r="X209" s="223" t="s">
        <v>194</v>
      </c>
      <c r="Y209" s="223" t="s">
        <v>133</v>
      </c>
      <c r="Z209" s="213"/>
      <c r="AA209" s="213"/>
      <c r="AB209" s="213"/>
      <c r="AC209" s="213"/>
      <c r="AD209" s="213"/>
      <c r="AE209" s="213"/>
      <c r="AF209" s="213"/>
      <c r="AG209" s="213" t="s">
        <v>195</v>
      </c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2">
      <c r="A210" s="220"/>
      <c r="B210" s="221"/>
      <c r="C210" s="256" t="s">
        <v>504</v>
      </c>
      <c r="D210" s="254"/>
      <c r="E210" s="254"/>
      <c r="F210" s="254"/>
      <c r="G210" s="254"/>
      <c r="H210" s="223"/>
      <c r="I210" s="223"/>
      <c r="J210" s="223"/>
      <c r="K210" s="223"/>
      <c r="L210" s="223"/>
      <c r="M210" s="223"/>
      <c r="N210" s="222"/>
      <c r="O210" s="222"/>
      <c r="P210" s="222"/>
      <c r="Q210" s="222"/>
      <c r="R210" s="223"/>
      <c r="S210" s="223"/>
      <c r="T210" s="223"/>
      <c r="U210" s="223"/>
      <c r="V210" s="223"/>
      <c r="W210" s="223"/>
      <c r="X210" s="223"/>
      <c r="Y210" s="223"/>
      <c r="Z210" s="213"/>
      <c r="AA210" s="213"/>
      <c r="AB210" s="213"/>
      <c r="AC210" s="213"/>
      <c r="AD210" s="213"/>
      <c r="AE210" s="213"/>
      <c r="AF210" s="213"/>
      <c r="AG210" s="213" t="s">
        <v>213</v>
      </c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2">
      <c r="A211" s="220"/>
      <c r="B211" s="221"/>
      <c r="C211" s="250" t="s">
        <v>505</v>
      </c>
      <c r="D211" s="224"/>
      <c r="E211" s="225">
        <v>12</v>
      </c>
      <c r="F211" s="223"/>
      <c r="G211" s="223"/>
      <c r="H211" s="223"/>
      <c r="I211" s="223"/>
      <c r="J211" s="223"/>
      <c r="K211" s="223"/>
      <c r="L211" s="223"/>
      <c r="M211" s="223"/>
      <c r="N211" s="222"/>
      <c r="O211" s="222"/>
      <c r="P211" s="222"/>
      <c r="Q211" s="222"/>
      <c r="R211" s="223"/>
      <c r="S211" s="223"/>
      <c r="T211" s="223"/>
      <c r="U211" s="223"/>
      <c r="V211" s="223"/>
      <c r="W211" s="223"/>
      <c r="X211" s="223"/>
      <c r="Y211" s="223"/>
      <c r="Z211" s="213"/>
      <c r="AA211" s="213"/>
      <c r="AB211" s="213"/>
      <c r="AC211" s="213"/>
      <c r="AD211" s="213"/>
      <c r="AE211" s="213"/>
      <c r="AF211" s="213"/>
      <c r="AG211" s="213" t="s">
        <v>158</v>
      </c>
      <c r="AH211" s="213">
        <v>0</v>
      </c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3">
      <c r="A212" s="220"/>
      <c r="B212" s="221"/>
      <c r="C212" s="250" t="s">
        <v>506</v>
      </c>
      <c r="D212" s="224"/>
      <c r="E212" s="225"/>
      <c r="F212" s="223"/>
      <c r="G212" s="223"/>
      <c r="H212" s="223"/>
      <c r="I212" s="223"/>
      <c r="J212" s="223"/>
      <c r="K212" s="223"/>
      <c r="L212" s="223"/>
      <c r="M212" s="223"/>
      <c r="N212" s="222"/>
      <c r="O212" s="222"/>
      <c r="P212" s="222"/>
      <c r="Q212" s="222"/>
      <c r="R212" s="223"/>
      <c r="S212" s="223"/>
      <c r="T212" s="223"/>
      <c r="U212" s="223"/>
      <c r="V212" s="223"/>
      <c r="W212" s="223"/>
      <c r="X212" s="223"/>
      <c r="Y212" s="223"/>
      <c r="Z212" s="213"/>
      <c r="AA212" s="213"/>
      <c r="AB212" s="213"/>
      <c r="AC212" s="213"/>
      <c r="AD212" s="213"/>
      <c r="AE212" s="213"/>
      <c r="AF212" s="213"/>
      <c r="AG212" s="213" t="s">
        <v>158</v>
      </c>
      <c r="AH212" s="213">
        <v>0</v>
      </c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3">
      <c r="A213" s="220"/>
      <c r="B213" s="221"/>
      <c r="C213" s="250" t="s">
        <v>221</v>
      </c>
      <c r="D213" s="224"/>
      <c r="E213" s="225"/>
      <c r="F213" s="223"/>
      <c r="G213" s="223"/>
      <c r="H213" s="223"/>
      <c r="I213" s="223"/>
      <c r="J213" s="223"/>
      <c r="K213" s="223"/>
      <c r="L213" s="223"/>
      <c r="M213" s="223"/>
      <c r="N213" s="222"/>
      <c r="O213" s="222"/>
      <c r="P213" s="222"/>
      <c r="Q213" s="222"/>
      <c r="R213" s="223"/>
      <c r="S213" s="223"/>
      <c r="T213" s="223"/>
      <c r="U213" s="223"/>
      <c r="V213" s="223"/>
      <c r="W213" s="223"/>
      <c r="X213" s="223"/>
      <c r="Y213" s="223"/>
      <c r="Z213" s="213"/>
      <c r="AA213" s="213"/>
      <c r="AB213" s="213"/>
      <c r="AC213" s="213"/>
      <c r="AD213" s="213"/>
      <c r="AE213" s="213"/>
      <c r="AF213" s="213"/>
      <c r="AG213" s="213" t="s">
        <v>158</v>
      </c>
      <c r="AH213" s="213">
        <v>0</v>
      </c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2">
      <c r="A214" s="220"/>
      <c r="B214" s="221"/>
      <c r="C214" s="248"/>
      <c r="D214" s="243"/>
      <c r="E214" s="243"/>
      <c r="F214" s="243"/>
      <c r="G214" s="243"/>
      <c r="H214" s="223"/>
      <c r="I214" s="223"/>
      <c r="J214" s="223"/>
      <c r="K214" s="223"/>
      <c r="L214" s="223"/>
      <c r="M214" s="223"/>
      <c r="N214" s="222"/>
      <c r="O214" s="222"/>
      <c r="P214" s="222"/>
      <c r="Q214" s="222"/>
      <c r="R214" s="223"/>
      <c r="S214" s="223"/>
      <c r="T214" s="223"/>
      <c r="U214" s="223"/>
      <c r="V214" s="223"/>
      <c r="W214" s="223"/>
      <c r="X214" s="223"/>
      <c r="Y214" s="223"/>
      <c r="Z214" s="213"/>
      <c r="AA214" s="213"/>
      <c r="AB214" s="213"/>
      <c r="AC214" s="213"/>
      <c r="AD214" s="213"/>
      <c r="AE214" s="213"/>
      <c r="AF214" s="213"/>
      <c r="AG214" s="213" t="s">
        <v>137</v>
      </c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1">
      <c r="A215" s="234">
        <v>41</v>
      </c>
      <c r="B215" s="235" t="s">
        <v>507</v>
      </c>
      <c r="C215" s="246" t="s">
        <v>508</v>
      </c>
      <c r="D215" s="236" t="s">
        <v>217</v>
      </c>
      <c r="E215" s="237">
        <v>2</v>
      </c>
      <c r="F215" s="238"/>
      <c r="G215" s="239">
        <f>ROUND(E215*F215,2)</f>
        <v>0</v>
      </c>
      <c r="H215" s="238"/>
      <c r="I215" s="239">
        <f>ROUND(E215*H215,2)</f>
        <v>0</v>
      </c>
      <c r="J215" s="238"/>
      <c r="K215" s="239">
        <f>ROUND(E215*J215,2)</f>
        <v>0</v>
      </c>
      <c r="L215" s="239">
        <v>21</v>
      </c>
      <c r="M215" s="239">
        <f>G215*(1+L215/100)</f>
        <v>0</v>
      </c>
      <c r="N215" s="237">
        <v>2.5249999999999999</v>
      </c>
      <c r="O215" s="237">
        <f>ROUND(E215*N215,2)</f>
        <v>5.05</v>
      </c>
      <c r="P215" s="237">
        <v>0</v>
      </c>
      <c r="Q215" s="237">
        <f>ROUND(E215*P215,2)</f>
        <v>0</v>
      </c>
      <c r="R215" s="239" t="s">
        <v>509</v>
      </c>
      <c r="S215" s="239" t="s">
        <v>131</v>
      </c>
      <c r="T215" s="240" t="s">
        <v>131</v>
      </c>
      <c r="U215" s="223">
        <v>2.58</v>
      </c>
      <c r="V215" s="223">
        <f>ROUND(E215*U215,2)</f>
        <v>5.16</v>
      </c>
      <c r="W215" s="223"/>
      <c r="X215" s="223" t="s">
        <v>194</v>
      </c>
      <c r="Y215" s="223" t="s">
        <v>133</v>
      </c>
      <c r="Z215" s="213"/>
      <c r="AA215" s="213"/>
      <c r="AB215" s="213"/>
      <c r="AC215" s="213"/>
      <c r="AD215" s="213"/>
      <c r="AE215" s="213"/>
      <c r="AF215" s="213"/>
      <c r="AG215" s="213" t="s">
        <v>195</v>
      </c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2">
      <c r="A216" s="220"/>
      <c r="B216" s="221"/>
      <c r="C216" s="256" t="s">
        <v>510</v>
      </c>
      <c r="D216" s="254"/>
      <c r="E216" s="254"/>
      <c r="F216" s="254"/>
      <c r="G216" s="254"/>
      <c r="H216" s="223"/>
      <c r="I216" s="223"/>
      <c r="J216" s="223"/>
      <c r="K216" s="223"/>
      <c r="L216" s="223"/>
      <c r="M216" s="223"/>
      <c r="N216" s="222"/>
      <c r="O216" s="222"/>
      <c r="P216" s="222"/>
      <c r="Q216" s="222"/>
      <c r="R216" s="223"/>
      <c r="S216" s="223"/>
      <c r="T216" s="223"/>
      <c r="U216" s="223"/>
      <c r="V216" s="223"/>
      <c r="W216" s="223"/>
      <c r="X216" s="223"/>
      <c r="Y216" s="223"/>
      <c r="Z216" s="213"/>
      <c r="AA216" s="213"/>
      <c r="AB216" s="213"/>
      <c r="AC216" s="213"/>
      <c r="AD216" s="213"/>
      <c r="AE216" s="213"/>
      <c r="AF216" s="213"/>
      <c r="AG216" s="213" t="s">
        <v>213</v>
      </c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2">
      <c r="A217" s="220"/>
      <c r="B217" s="221"/>
      <c r="C217" s="249" t="s">
        <v>511</v>
      </c>
      <c r="D217" s="244"/>
      <c r="E217" s="244"/>
      <c r="F217" s="244"/>
      <c r="G217" s="244"/>
      <c r="H217" s="223"/>
      <c r="I217" s="223"/>
      <c r="J217" s="223"/>
      <c r="K217" s="223"/>
      <c r="L217" s="223"/>
      <c r="M217" s="223"/>
      <c r="N217" s="222"/>
      <c r="O217" s="222"/>
      <c r="P217" s="222"/>
      <c r="Q217" s="222"/>
      <c r="R217" s="223"/>
      <c r="S217" s="223"/>
      <c r="T217" s="223"/>
      <c r="U217" s="223"/>
      <c r="V217" s="223"/>
      <c r="W217" s="223"/>
      <c r="X217" s="223"/>
      <c r="Y217" s="223"/>
      <c r="Z217" s="213"/>
      <c r="AA217" s="213"/>
      <c r="AB217" s="213"/>
      <c r="AC217" s="213"/>
      <c r="AD217" s="213"/>
      <c r="AE217" s="213"/>
      <c r="AF217" s="213"/>
      <c r="AG217" s="213" t="s">
        <v>136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2">
      <c r="A218" s="220"/>
      <c r="B218" s="221"/>
      <c r="C218" s="250" t="s">
        <v>512</v>
      </c>
      <c r="D218" s="224"/>
      <c r="E218" s="225">
        <v>1.5</v>
      </c>
      <c r="F218" s="223"/>
      <c r="G218" s="223"/>
      <c r="H218" s="223"/>
      <c r="I218" s="223"/>
      <c r="J218" s="223"/>
      <c r="K218" s="223"/>
      <c r="L218" s="223"/>
      <c r="M218" s="223"/>
      <c r="N218" s="222"/>
      <c r="O218" s="222"/>
      <c r="P218" s="222"/>
      <c r="Q218" s="222"/>
      <c r="R218" s="223"/>
      <c r="S218" s="223"/>
      <c r="T218" s="223"/>
      <c r="U218" s="223"/>
      <c r="V218" s="223"/>
      <c r="W218" s="223"/>
      <c r="X218" s="223"/>
      <c r="Y218" s="223"/>
      <c r="Z218" s="213"/>
      <c r="AA218" s="213"/>
      <c r="AB218" s="213"/>
      <c r="AC218" s="213"/>
      <c r="AD218" s="213"/>
      <c r="AE218" s="213"/>
      <c r="AF218" s="213"/>
      <c r="AG218" s="213" t="s">
        <v>158</v>
      </c>
      <c r="AH218" s="213">
        <v>0</v>
      </c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3">
      <c r="A219" s="220"/>
      <c r="B219" s="221"/>
      <c r="C219" s="250" t="s">
        <v>513</v>
      </c>
      <c r="D219" s="224"/>
      <c r="E219" s="225">
        <v>0.5</v>
      </c>
      <c r="F219" s="223"/>
      <c r="G219" s="223"/>
      <c r="H219" s="223"/>
      <c r="I219" s="223"/>
      <c r="J219" s="223"/>
      <c r="K219" s="223"/>
      <c r="L219" s="223"/>
      <c r="M219" s="223"/>
      <c r="N219" s="222"/>
      <c r="O219" s="222"/>
      <c r="P219" s="222"/>
      <c r="Q219" s="222"/>
      <c r="R219" s="223"/>
      <c r="S219" s="223"/>
      <c r="T219" s="223"/>
      <c r="U219" s="223"/>
      <c r="V219" s="223"/>
      <c r="W219" s="223"/>
      <c r="X219" s="223"/>
      <c r="Y219" s="223"/>
      <c r="Z219" s="213"/>
      <c r="AA219" s="213"/>
      <c r="AB219" s="213"/>
      <c r="AC219" s="213"/>
      <c r="AD219" s="213"/>
      <c r="AE219" s="213"/>
      <c r="AF219" s="213"/>
      <c r="AG219" s="213" t="s">
        <v>158</v>
      </c>
      <c r="AH219" s="213">
        <v>0</v>
      </c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3">
      <c r="A220" s="220"/>
      <c r="B220" s="221"/>
      <c r="C220" s="250" t="s">
        <v>221</v>
      </c>
      <c r="D220" s="224"/>
      <c r="E220" s="225"/>
      <c r="F220" s="223"/>
      <c r="G220" s="223"/>
      <c r="H220" s="223"/>
      <c r="I220" s="223"/>
      <c r="J220" s="223"/>
      <c r="K220" s="223"/>
      <c r="L220" s="223"/>
      <c r="M220" s="223"/>
      <c r="N220" s="222"/>
      <c r="O220" s="222"/>
      <c r="P220" s="222"/>
      <c r="Q220" s="222"/>
      <c r="R220" s="223"/>
      <c r="S220" s="223"/>
      <c r="T220" s="223"/>
      <c r="U220" s="223"/>
      <c r="V220" s="223"/>
      <c r="W220" s="223"/>
      <c r="X220" s="223"/>
      <c r="Y220" s="223"/>
      <c r="Z220" s="213"/>
      <c r="AA220" s="213"/>
      <c r="AB220" s="213"/>
      <c r="AC220" s="213"/>
      <c r="AD220" s="213"/>
      <c r="AE220" s="213"/>
      <c r="AF220" s="213"/>
      <c r="AG220" s="213" t="s">
        <v>158</v>
      </c>
      <c r="AH220" s="213">
        <v>0</v>
      </c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2">
      <c r="A221" s="220"/>
      <c r="B221" s="221"/>
      <c r="C221" s="248"/>
      <c r="D221" s="243"/>
      <c r="E221" s="243"/>
      <c r="F221" s="243"/>
      <c r="G221" s="243"/>
      <c r="H221" s="223"/>
      <c r="I221" s="223"/>
      <c r="J221" s="223"/>
      <c r="K221" s="223"/>
      <c r="L221" s="223"/>
      <c r="M221" s="223"/>
      <c r="N221" s="222"/>
      <c r="O221" s="222"/>
      <c r="P221" s="222"/>
      <c r="Q221" s="222"/>
      <c r="R221" s="223"/>
      <c r="S221" s="223"/>
      <c r="T221" s="223"/>
      <c r="U221" s="223"/>
      <c r="V221" s="223"/>
      <c r="W221" s="223"/>
      <c r="X221" s="223"/>
      <c r="Y221" s="223"/>
      <c r="Z221" s="213"/>
      <c r="AA221" s="213"/>
      <c r="AB221" s="213"/>
      <c r="AC221" s="213"/>
      <c r="AD221" s="213"/>
      <c r="AE221" s="213"/>
      <c r="AF221" s="213"/>
      <c r="AG221" s="213" t="s">
        <v>137</v>
      </c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ht="33.75" outlineLevel="1">
      <c r="A222" s="234">
        <v>42</v>
      </c>
      <c r="B222" s="235" t="s">
        <v>514</v>
      </c>
      <c r="C222" s="246" t="s">
        <v>515</v>
      </c>
      <c r="D222" s="236" t="s">
        <v>312</v>
      </c>
      <c r="E222" s="237">
        <v>1.5</v>
      </c>
      <c r="F222" s="238"/>
      <c r="G222" s="239">
        <f>ROUND(E222*F222,2)</f>
        <v>0</v>
      </c>
      <c r="H222" s="238"/>
      <c r="I222" s="239">
        <f>ROUND(E222*H222,2)</f>
        <v>0</v>
      </c>
      <c r="J222" s="238"/>
      <c r="K222" s="239">
        <f>ROUND(E222*J222,2)</f>
        <v>0</v>
      </c>
      <c r="L222" s="239">
        <v>21</v>
      </c>
      <c r="M222" s="239">
        <f>G222*(1+L222/100)</f>
        <v>0</v>
      </c>
      <c r="N222" s="237">
        <v>1.5E-3</v>
      </c>
      <c r="O222" s="237">
        <f>ROUND(E222*N222,2)</f>
        <v>0</v>
      </c>
      <c r="P222" s="237">
        <v>0</v>
      </c>
      <c r="Q222" s="237">
        <f>ROUND(E222*P222,2)</f>
        <v>0</v>
      </c>
      <c r="R222" s="239" t="s">
        <v>313</v>
      </c>
      <c r="S222" s="239" t="s">
        <v>131</v>
      </c>
      <c r="T222" s="240" t="s">
        <v>131</v>
      </c>
      <c r="U222" s="223">
        <v>0</v>
      </c>
      <c r="V222" s="223">
        <f>ROUND(E222*U222,2)</f>
        <v>0</v>
      </c>
      <c r="W222" s="223"/>
      <c r="X222" s="223" t="s">
        <v>314</v>
      </c>
      <c r="Y222" s="223" t="s">
        <v>133</v>
      </c>
      <c r="Z222" s="213"/>
      <c r="AA222" s="213"/>
      <c r="AB222" s="213"/>
      <c r="AC222" s="213"/>
      <c r="AD222" s="213"/>
      <c r="AE222" s="213"/>
      <c r="AF222" s="213"/>
      <c r="AG222" s="213" t="s">
        <v>315</v>
      </c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ht="22.5" outlineLevel="2">
      <c r="A223" s="220"/>
      <c r="B223" s="221"/>
      <c r="C223" s="250" t="s">
        <v>516</v>
      </c>
      <c r="D223" s="224"/>
      <c r="E223" s="225">
        <v>1.5</v>
      </c>
      <c r="F223" s="223"/>
      <c r="G223" s="223"/>
      <c r="H223" s="223"/>
      <c r="I223" s="223"/>
      <c r="J223" s="223"/>
      <c r="K223" s="223"/>
      <c r="L223" s="223"/>
      <c r="M223" s="223"/>
      <c r="N223" s="222"/>
      <c r="O223" s="222"/>
      <c r="P223" s="222"/>
      <c r="Q223" s="222"/>
      <c r="R223" s="223"/>
      <c r="S223" s="223"/>
      <c r="T223" s="223"/>
      <c r="U223" s="223"/>
      <c r="V223" s="223"/>
      <c r="W223" s="223"/>
      <c r="X223" s="223"/>
      <c r="Y223" s="223"/>
      <c r="Z223" s="213"/>
      <c r="AA223" s="213"/>
      <c r="AB223" s="213"/>
      <c r="AC223" s="213"/>
      <c r="AD223" s="213"/>
      <c r="AE223" s="213"/>
      <c r="AF223" s="213"/>
      <c r="AG223" s="213" t="s">
        <v>158</v>
      </c>
      <c r="AH223" s="213">
        <v>0</v>
      </c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3">
      <c r="A224" s="220"/>
      <c r="B224" s="221"/>
      <c r="C224" s="250" t="s">
        <v>221</v>
      </c>
      <c r="D224" s="224"/>
      <c r="E224" s="225"/>
      <c r="F224" s="223"/>
      <c r="G224" s="223"/>
      <c r="H224" s="223"/>
      <c r="I224" s="223"/>
      <c r="J224" s="223"/>
      <c r="K224" s="223"/>
      <c r="L224" s="223"/>
      <c r="M224" s="223"/>
      <c r="N224" s="222"/>
      <c r="O224" s="222"/>
      <c r="P224" s="222"/>
      <c r="Q224" s="222"/>
      <c r="R224" s="223"/>
      <c r="S224" s="223"/>
      <c r="T224" s="223"/>
      <c r="U224" s="223"/>
      <c r="V224" s="223"/>
      <c r="W224" s="223"/>
      <c r="X224" s="223"/>
      <c r="Y224" s="223"/>
      <c r="Z224" s="213"/>
      <c r="AA224" s="213"/>
      <c r="AB224" s="213"/>
      <c r="AC224" s="213"/>
      <c r="AD224" s="213"/>
      <c r="AE224" s="213"/>
      <c r="AF224" s="213"/>
      <c r="AG224" s="213" t="s">
        <v>158</v>
      </c>
      <c r="AH224" s="213">
        <v>0</v>
      </c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2">
      <c r="A225" s="220"/>
      <c r="B225" s="221"/>
      <c r="C225" s="248"/>
      <c r="D225" s="243"/>
      <c r="E225" s="243"/>
      <c r="F225" s="243"/>
      <c r="G225" s="243"/>
      <c r="H225" s="223"/>
      <c r="I225" s="223"/>
      <c r="J225" s="223"/>
      <c r="K225" s="223"/>
      <c r="L225" s="223"/>
      <c r="M225" s="223"/>
      <c r="N225" s="222"/>
      <c r="O225" s="222"/>
      <c r="P225" s="222"/>
      <c r="Q225" s="222"/>
      <c r="R225" s="223"/>
      <c r="S225" s="223"/>
      <c r="T225" s="223"/>
      <c r="U225" s="223"/>
      <c r="V225" s="223"/>
      <c r="W225" s="223"/>
      <c r="X225" s="223"/>
      <c r="Y225" s="223"/>
      <c r="Z225" s="213"/>
      <c r="AA225" s="213"/>
      <c r="AB225" s="213"/>
      <c r="AC225" s="213"/>
      <c r="AD225" s="213"/>
      <c r="AE225" s="213"/>
      <c r="AF225" s="213"/>
      <c r="AG225" s="213" t="s">
        <v>137</v>
      </c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1">
      <c r="A226" s="234">
        <v>43</v>
      </c>
      <c r="B226" s="235" t="s">
        <v>517</v>
      </c>
      <c r="C226" s="246" t="s">
        <v>518</v>
      </c>
      <c r="D226" s="236" t="s">
        <v>297</v>
      </c>
      <c r="E226" s="237">
        <v>12</v>
      </c>
      <c r="F226" s="238"/>
      <c r="G226" s="239">
        <f>ROUND(E226*F226,2)</f>
        <v>0</v>
      </c>
      <c r="H226" s="238"/>
      <c r="I226" s="239">
        <f>ROUND(E226*H226,2)</f>
        <v>0</v>
      </c>
      <c r="J226" s="238"/>
      <c r="K226" s="239">
        <f>ROUND(E226*J226,2)</f>
        <v>0</v>
      </c>
      <c r="L226" s="239">
        <v>21</v>
      </c>
      <c r="M226" s="239">
        <f>G226*(1+L226/100)</f>
        <v>0</v>
      </c>
      <c r="N226" s="237">
        <v>1.2E-2</v>
      </c>
      <c r="O226" s="237">
        <f>ROUND(E226*N226,2)</f>
        <v>0.14000000000000001</v>
      </c>
      <c r="P226" s="237">
        <v>0</v>
      </c>
      <c r="Q226" s="237">
        <f>ROUND(E226*P226,2)</f>
        <v>0</v>
      </c>
      <c r="R226" s="239" t="s">
        <v>313</v>
      </c>
      <c r="S226" s="239" t="s">
        <v>131</v>
      </c>
      <c r="T226" s="240" t="s">
        <v>131</v>
      </c>
      <c r="U226" s="223">
        <v>0</v>
      </c>
      <c r="V226" s="223">
        <f>ROUND(E226*U226,2)</f>
        <v>0</v>
      </c>
      <c r="W226" s="223"/>
      <c r="X226" s="223" t="s">
        <v>314</v>
      </c>
      <c r="Y226" s="223" t="s">
        <v>133</v>
      </c>
      <c r="Z226" s="213"/>
      <c r="AA226" s="213"/>
      <c r="AB226" s="213"/>
      <c r="AC226" s="213"/>
      <c r="AD226" s="213"/>
      <c r="AE226" s="213"/>
      <c r="AF226" s="213"/>
      <c r="AG226" s="213" t="s">
        <v>315</v>
      </c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2">
      <c r="A227" s="220"/>
      <c r="B227" s="221"/>
      <c r="C227" s="250" t="s">
        <v>519</v>
      </c>
      <c r="D227" s="224"/>
      <c r="E227" s="225">
        <v>12</v>
      </c>
      <c r="F227" s="223"/>
      <c r="G227" s="223"/>
      <c r="H227" s="223"/>
      <c r="I227" s="223"/>
      <c r="J227" s="223"/>
      <c r="K227" s="223"/>
      <c r="L227" s="223"/>
      <c r="M227" s="223"/>
      <c r="N227" s="222"/>
      <c r="O227" s="222"/>
      <c r="P227" s="222"/>
      <c r="Q227" s="222"/>
      <c r="R227" s="223"/>
      <c r="S227" s="223"/>
      <c r="T227" s="223"/>
      <c r="U227" s="223"/>
      <c r="V227" s="223"/>
      <c r="W227" s="223"/>
      <c r="X227" s="223"/>
      <c r="Y227" s="223"/>
      <c r="Z227" s="213"/>
      <c r="AA227" s="213"/>
      <c r="AB227" s="213"/>
      <c r="AC227" s="213"/>
      <c r="AD227" s="213"/>
      <c r="AE227" s="213"/>
      <c r="AF227" s="213"/>
      <c r="AG227" s="213" t="s">
        <v>158</v>
      </c>
      <c r="AH227" s="213">
        <v>5</v>
      </c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2">
      <c r="A228" s="220"/>
      <c r="B228" s="221"/>
      <c r="C228" s="248"/>
      <c r="D228" s="243"/>
      <c r="E228" s="243"/>
      <c r="F228" s="243"/>
      <c r="G228" s="243"/>
      <c r="H228" s="223"/>
      <c r="I228" s="223"/>
      <c r="J228" s="223"/>
      <c r="K228" s="223"/>
      <c r="L228" s="223"/>
      <c r="M228" s="223"/>
      <c r="N228" s="222"/>
      <c r="O228" s="222"/>
      <c r="P228" s="222"/>
      <c r="Q228" s="222"/>
      <c r="R228" s="223"/>
      <c r="S228" s="223"/>
      <c r="T228" s="223"/>
      <c r="U228" s="223"/>
      <c r="V228" s="223"/>
      <c r="W228" s="223"/>
      <c r="X228" s="223"/>
      <c r="Y228" s="223"/>
      <c r="Z228" s="213"/>
      <c r="AA228" s="213"/>
      <c r="AB228" s="213"/>
      <c r="AC228" s="213"/>
      <c r="AD228" s="213"/>
      <c r="AE228" s="213"/>
      <c r="AF228" s="213"/>
      <c r="AG228" s="213" t="s">
        <v>137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ht="22.5" outlineLevel="1">
      <c r="A229" s="234">
        <v>44</v>
      </c>
      <c r="B229" s="235" t="s">
        <v>520</v>
      </c>
      <c r="C229" s="246" t="s">
        <v>521</v>
      </c>
      <c r="D229" s="236" t="s">
        <v>192</v>
      </c>
      <c r="E229" s="237">
        <v>2</v>
      </c>
      <c r="F229" s="238"/>
      <c r="G229" s="239">
        <f>ROUND(E229*F229,2)</f>
        <v>0</v>
      </c>
      <c r="H229" s="238"/>
      <c r="I229" s="239">
        <f>ROUND(E229*H229,2)</f>
        <v>0</v>
      </c>
      <c r="J229" s="238"/>
      <c r="K229" s="239">
        <f>ROUND(E229*J229,2)</f>
        <v>0</v>
      </c>
      <c r="L229" s="239">
        <v>21</v>
      </c>
      <c r="M229" s="239">
        <f>G229*(1+L229/100)</f>
        <v>0</v>
      </c>
      <c r="N229" s="237">
        <v>5.7000000000000002E-3</v>
      </c>
      <c r="O229" s="237">
        <f>ROUND(E229*N229,2)</f>
        <v>0.01</v>
      </c>
      <c r="P229" s="237">
        <v>0</v>
      </c>
      <c r="Q229" s="237">
        <f>ROUND(E229*P229,2)</f>
        <v>0</v>
      </c>
      <c r="R229" s="239" t="s">
        <v>313</v>
      </c>
      <c r="S229" s="239" t="s">
        <v>131</v>
      </c>
      <c r="T229" s="240" t="s">
        <v>131</v>
      </c>
      <c r="U229" s="223">
        <v>0</v>
      </c>
      <c r="V229" s="223">
        <f>ROUND(E229*U229,2)</f>
        <v>0</v>
      </c>
      <c r="W229" s="223"/>
      <c r="X229" s="223" t="s">
        <v>314</v>
      </c>
      <c r="Y229" s="223" t="s">
        <v>133</v>
      </c>
      <c r="Z229" s="213"/>
      <c r="AA229" s="213"/>
      <c r="AB229" s="213"/>
      <c r="AC229" s="213"/>
      <c r="AD229" s="213"/>
      <c r="AE229" s="213"/>
      <c r="AF229" s="213"/>
      <c r="AG229" s="213" t="s">
        <v>315</v>
      </c>
      <c r="AH229" s="213"/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ht="45" outlineLevel="2">
      <c r="A230" s="220"/>
      <c r="B230" s="221"/>
      <c r="C230" s="250" t="s">
        <v>522</v>
      </c>
      <c r="D230" s="224"/>
      <c r="E230" s="225">
        <v>2</v>
      </c>
      <c r="F230" s="223"/>
      <c r="G230" s="223"/>
      <c r="H230" s="223"/>
      <c r="I230" s="223"/>
      <c r="J230" s="223"/>
      <c r="K230" s="223"/>
      <c r="L230" s="223"/>
      <c r="M230" s="223"/>
      <c r="N230" s="222"/>
      <c r="O230" s="222"/>
      <c r="P230" s="222"/>
      <c r="Q230" s="222"/>
      <c r="R230" s="223"/>
      <c r="S230" s="223"/>
      <c r="T230" s="223"/>
      <c r="U230" s="223"/>
      <c r="V230" s="223"/>
      <c r="W230" s="223"/>
      <c r="X230" s="223"/>
      <c r="Y230" s="223"/>
      <c r="Z230" s="213"/>
      <c r="AA230" s="213"/>
      <c r="AB230" s="213"/>
      <c r="AC230" s="213"/>
      <c r="AD230" s="213"/>
      <c r="AE230" s="213"/>
      <c r="AF230" s="213"/>
      <c r="AG230" s="213" t="s">
        <v>158</v>
      </c>
      <c r="AH230" s="213">
        <v>0</v>
      </c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3">
      <c r="A231" s="220"/>
      <c r="B231" s="221"/>
      <c r="C231" s="250" t="s">
        <v>221</v>
      </c>
      <c r="D231" s="224"/>
      <c r="E231" s="225"/>
      <c r="F231" s="223"/>
      <c r="G231" s="223"/>
      <c r="H231" s="223"/>
      <c r="I231" s="223"/>
      <c r="J231" s="223"/>
      <c r="K231" s="223"/>
      <c r="L231" s="223"/>
      <c r="M231" s="223"/>
      <c r="N231" s="222"/>
      <c r="O231" s="222"/>
      <c r="P231" s="222"/>
      <c r="Q231" s="222"/>
      <c r="R231" s="223"/>
      <c r="S231" s="223"/>
      <c r="T231" s="223"/>
      <c r="U231" s="223"/>
      <c r="V231" s="223"/>
      <c r="W231" s="223"/>
      <c r="X231" s="223"/>
      <c r="Y231" s="223"/>
      <c r="Z231" s="213"/>
      <c r="AA231" s="213"/>
      <c r="AB231" s="213"/>
      <c r="AC231" s="213"/>
      <c r="AD231" s="213"/>
      <c r="AE231" s="213"/>
      <c r="AF231" s="213"/>
      <c r="AG231" s="213" t="s">
        <v>158</v>
      </c>
      <c r="AH231" s="213">
        <v>0</v>
      </c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2">
      <c r="A232" s="220"/>
      <c r="B232" s="221"/>
      <c r="C232" s="248"/>
      <c r="D232" s="243"/>
      <c r="E232" s="243"/>
      <c r="F232" s="243"/>
      <c r="G232" s="243"/>
      <c r="H232" s="223"/>
      <c r="I232" s="223"/>
      <c r="J232" s="223"/>
      <c r="K232" s="223"/>
      <c r="L232" s="223"/>
      <c r="M232" s="223"/>
      <c r="N232" s="222"/>
      <c r="O232" s="222"/>
      <c r="P232" s="222"/>
      <c r="Q232" s="222"/>
      <c r="R232" s="223"/>
      <c r="S232" s="223"/>
      <c r="T232" s="223"/>
      <c r="U232" s="223"/>
      <c r="V232" s="223"/>
      <c r="W232" s="223"/>
      <c r="X232" s="223"/>
      <c r="Y232" s="223"/>
      <c r="Z232" s="213"/>
      <c r="AA232" s="213"/>
      <c r="AB232" s="213"/>
      <c r="AC232" s="213"/>
      <c r="AD232" s="213"/>
      <c r="AE232" s="213"/>
      <c r="AF232" s="213"/>
      <c r="AG232" s="213" t="s">
        <v>137</v>
      </c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>
      <c r="A233" s="227" t="s">
        <v>126</v>
      </c>
      <c r="B233" s="228" t="s">
        <v>74</v>
      </c>
      <c r="C233" s="245" t="s">
        <v>75</v>
      </c>
      <c r="D233" s="229"/>
      <c r="E233" s="230"/>
      <c r="F233" s="231"/>
      <c r="G233" s="231">
        <f>SUMIF(AG234:AG270,"&lt;&gt;NOR",G234:G270)</f>
        <v>0</v>
      </c>
      <c r="H233" s="231"/>
      <c r="I233" s="231">
        <f>SUM(I234:I270)</f>
        <v>0</v>
      </c>
      <c r="J233" s="231"/>
      <c r="K233" s="231">
        <f>SUM(K234:K270)</f>
        <v>0</v>
      </c>
      <c r="L233" s="231"/>
      <c r="M233" s="231">
        <f>SUM(M234:M270)</f>
        <v>0</v>
      </c>
      <c r="N233" s="230"/>
      <c r="O233" s="230">
        <f>SUM(O234:O270)</f>
        <v>23.86</v>
      </c>
      <c r="P233" s="230"/>
      <c r="Q233" s="230">
        <f>SUM(Q234:Q270)</f>
        <v>0</v>
      </c>
      <c r="R233" s="231"/>
      <c r="S233" s="231"/>
      <c r="T233" s="232"/>
      <c r="U233" s="226"/>
      <c r="V233" s="226">
        <f>SUM(V234:V270)</f>
        <v>22.12</v>
      </c>
      <c r="W233" s="226"/>
      <c r="X233" s="226"/>
      <c r="Y233" s="226"/>
      <c r="AG233" t="s">
        <v>127</v>
      </c>
    </row>
    <row r="234" spans="1:60" ht="22.5" outlineLevel="1">
      <c r="A234" s="234">
        <v>45</v>
      </c>
      <c r="B234" s="235" t="s">
        <v>320</v>
      </c>
      <c r="C234" s="246" t="s">
        <v>321</v>
      </c>
      <c r="D234" s="236" t="s">
        <v>192</v>
      </c>
      <c r="E234" s="237">
        <v>1</v>
      </c>
      <c r="F234" s="238"/>
      <c r="G234" s="239">
        <f>ROUND(E234*F234,2)</f>
        <v>0</v>
      </c>
      <c r="H234" s="238"/>
      <c r="I234" s="239">
        <f>ROUND(E234*H234,2)</f>
        <v>0</v>
      </c>
      <c r="J234" s="238"/>
      <c r="K234" s="239">
        <f>ROUND(E234*J234,2)</f>
        <v>0</v>
      </c>
      <c r="L234" s="239">
        <v>21</v>
      </c>
      <c r="M234" s="239">
        <f>G234*(1+L234/100)</f>
        <v>0</v>
      </c>
      <c r="N234" s="237">
        <v>0.34499999999999997</v>
      </c>
      <c r="O234" s="237">
        <f>ROUND(E234*N234,2)</f>
        <v>0.35</v>
      </c>
      <c r="P234" s="237">
        <v>0</v>
      </c>
      <c r="Q234" s="237">
        <f>ROUND(E234*P234,2)</f>
        <v>0</v>
      </c>
      <c r="R234" s="239" t="s">
        <v>193</v>
      </c>
      <c r="S234" s="239" t="s">
        <v>131</v>
      </c>
      <c r="T234" s="240" t="s">
        <v>131</v>
      </c>
      <c r="U234" s="223">
        <v>2.5999999999999999E-2</v>
      </c>
      <c r="V234" s="223">
        <f>ROUND(E234*U234,2)</f>
        <v>0.03</v>
      </c>
      <c r="W234" s="223"/>
      <c r="X234" s="223" t="s">
        <v>194</v>
      </c>
      <c r="Y234" s="223" t="s">
        <v>133</v>
      </c>
      <c r="Z234" s="213"/>
      <c r="AA234" s="213"/>
      <c r="AB234" s="213"/>
      <c r="AC234" s="213"/>
      <c r="AD234" s="213"/>
      <c r="AE234" s="213"/>
      <c r="AF234" s="213"/>
      <c r="AG234" s="213" t="s">
        <v>195</v>
      </c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2">
      <c r="A235" s="220"/>
      <c r="B235" s="221"/>
      <c r="C235" s="250" t="s">
        <v>523</v>
      </c>
      <c r="D235" s="224"/>
      <c r="E235" s="225">
        <v>1</v>
      </c>
      <c r="F235" s="223"/>
      <c r="G235" s="223"/>
      <c r="H235" s="223"/>
      <c r="I235" s="223"/>
      <c r="J235" s="223"/>
      <c r="K235" s="223"/>
      <c r="L235" s="223"/>
      <c r="M235" s="223"/>
      <c r="N235" s="222"/>
      <c r="O235" s="222"/>
      <c r="P235" s="222"/>
      <c r="Q235" s="222"/>
      <c r="R235" s="223"/>
      <c r="S235" s="223"/>
      <c r="T235" s="223"/>
      <c r="U235" s="223"/>
      <c r="V235" s="223"/>
      <c r="W235" s="223"/>
      <c r="X235" s="223"/>
      <c r="Y235" s="223"/>
      <c r="Z235" s="213"/>
      <c r="AA235" s="213"/>
      <c r="AB235" s="213"/>
      <c r="AC235" s="213"/>
      <c r="AD235" s="213"/>
      <c r="AE235" s="213"/>
      <c r="AF235" s="213"/>
      <c r="AG235" s="213" t="s">
        <v>158</v>
      </c>
      <c r="AH235" s="213">
        <v>5</v>
      </c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3">
      <c r="A236" s="220"/>
      <c r="B236" s="221"/>
      <c r="C236" s="250" t="s">
        <v>221</v>
      </c>
      <c r="D236" s="224"/>
      <c r="E236" s="225"/>
      <c r="F236" s="223"/>
      <c r="G236" s="223"/>
      <c r="H236" s="223"/>
      <c r="I236" s="223"/>
      <c r="J236" s="223"/>
      <c r="K236" s="223"/>
      <c r="L236" s="223"/>
      <c r="M236" s="223"/>
      <c r="N236" s="222"/>
      <c r="O236" s="222"/>
      <c r="P236" s="222"/>
      <c r="Q236" s="222"/>
      <c r="R236" s="223"/>
      <c r="S236" s="223"/>
      <c r="T236" s="223"/>
      <c r="U236" s="223"/>
      <c r="V236" s="223"/>
      <c r="W236" s="223"/>
      <c r="X236" s="223"/>
      <c r="Y236" s="223"/>
      <c r="Z236" s="213"/>
      <c r="AA236" s="213"/>
      <c r="AB236" s="213"/>
      <c r="AC236" s="213"/>
      <c r="AD236" s="213"/>
      <c r="AE236" s="213"/>
      <c r="AF236" s="213"/>
      <c r="AG236" s="213" t="s">
        <v>158</v>
      </c>
      <c r="AH236" s="213">
        <v>0</v>
      </c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2">
      <c r="A237" s="220"/>
      <c r="B237" s="221"/>
      <c r="C237" s="248"/>
      <c r="D237" s="243"/>
      <c r="E237" s="243"/>
      <c r="F237" s="243"/>
      <c r="G237" s="243"/>
      <c r="H237" s="223"/>
      <c r="I237" s="223"/>
      <c r="J237" s="223"/>
      <c r="K237" s="223"/>
      <c r="L237" s="223"/>
      <c r="M237" s="223"/>
      <c r="N237" s="222"/>
      <c r="O237" s="222"/>
      <c r="P237" s="222"/>
      <c r="Q237" s="222"/>
      <c r="R237" s="223"/>
      <c r="S237" s="223"/>
      <c r="T237" s="223"/>
      <c r="U237" s="223"/>
      <c r="V237" s="223"/>
      <c r="W237" s="223"/>
      <c r="X237" s="223"/>
      <c r="Y237" s="223"/>
      <c r="Z237" s="213"/>
      <c r="AA237" s="213"/>
      <c r="AB237" s="213"/>
      <c r="AC237" s="213"/>
      <c r="AD237" s="213"/>
      <c r="AE237" s="213"/>
      <c r="AF237" s="213"/>
      <c r="AG237" s="213" t="s">
        <v>137</v>
      </c>
      <c r="AH237" s="213"/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ht="22.5" outlineLevel="1">
      <c r="A238" s="234">
        <v>46</v>
      </c>
      <c r="B238" s="235" t="s">
        <v>288</v>
      </c>
      <c r="C238" s="246" t="s">
        <v>289</v>
      </c>
      <c r="D238" s="236" t="s">
        <v>192</v>
      </c>
      <c r="E238" s="237">
        <v>7.7</v>
      </c>
      <c r="F238" s="238"/>
      <c r="G238" s="239">
        <f>ROUND(E238*F238,2)</f>
        <v>0</v>
      </c>
      <c r="H238" s="238"/>
      <c r="I238" s="239">
        <f>ROUND(E238*H238,2)</f>
        <v>0</v>
      </c>
      <c r="J238" s="238"/>
      <c r="K238" s="239">
        <f>ROUND(E238*J238,2)</f>
        <v>0</v>
      </c>
      <c r="L238" s="239">
        <v>21</v>
      </c>
      <c r="M238" s="239">
        <f>G238*(1+L238/100)</f>
        <v>0</v>
      </c>
      <c r="N238" s="237">
        <v>0.46</v>
      </c>
      <c r="O238" s="237">
        <f>ROUND(E238*N238,2)</f>
        <v>3.54</v>
      </c>
      <c r="P238" s="237">
        <v>0</v>
      </c>
      <c r="Q238" s="237">
        <f>ROUND(E238*P238,2)</f>
        <v>0</v>
      </c>
      <c r="R238" s="239" t="s">
        <v>193</v>
      </c>
      <c r="S238" s="239" t="s">
        <v>131</v>
      </c>
      <c r="T238" s="240" t="s">
        <v>131</v>
      </c>
      <c r="U238" s="223">
        <v>2.9000000000000001E-2</v>
      </c>
      <c r="V238" s="223">
        <f>ROUND(E238*U238,2)</f>
        <v>0.22</v>
      </c>
      <c r="W238" s="223"/>
      <c r="X238" s="223" t="s">
        <v>194</v>
      </c>
      <c r="Y238" s="223" t="s">
        <v>133</v>
      </c>
      <c r="Z238" s="213"/>
      <c r="AA238" s="213"/>
      <c r="AB238" s="213"/>
      <c r="AC238" s="213"/>
      <c r="AD238" s="213"/>
      <c r="AE238" s="213"/>
      <c r="AF238" s="213"/>
      <c r="AG238" s="213" t="s">
        <v>203</v>
      </c>
      <c r="AH238" s="213"/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2">
      <c r="A239" s="220"/>
      <c r="B239" s="221"/>
      <c r="C239" s="250" t="s">
        <v>524</v>
      </c>
      <c r="D239" s="224"/>
      <c r="E239" s="225">
        <v>7.7</v>
      </c>
      <c r="F239" s="223"/>
      <c r="G239" s="223"/>
      <c r="H239" s="223"/>
      <c r="I239" s="223"/>
      <c r="J239" s="223"/>
      <c r="K239" s="223"/>
      <c r="L239" s="223"/>
      <c r="M239" s="223"/>
      <c r="N239" s="222"/>
      <c r="O239" s="222"/>
      <c r="P239" s="222"/>
      <c r="Q239" s="222"/>
      <c r="R239" s="223"/>
      <c r="S239" s="223"/>
      <c r="T239" s="223"/>
      <c r="U239" s="223"/>
      <c r="V239" s="223"/>
      <c r="W239" s="223"/>
      <c r="X239" s="223"/>
      <c r="Y239" s="223"/>
      <c r="Z239" s="213"/>
      <c r="AA239" s="213"/>
      <c r="AB239" s="213"/>
      <c r="AC239" s="213"/>
      <c r="AD239" s="213"/>
      <c r="AE239" s="213"/>
      <c r="AF239" s="213"/>
      <c r="AG239" s="213" t="s">
        <v>158</v>
      </c>
      <c r="AH239" s="213">
        <v>5</v>
      </c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2">
      <c r="A240" s="220"/>
      <c r="B240" s="221"/>
      <c r="C240" s="248"/>
      <c r="D240" s="243"/>
      <c r="E240" s="243"/>
      <c r="F240" s="243"/>
      <c r="G240" s="243"/>
      <c r="H240" s="223"/>
      <c r="I240" s="223"/>
      <c r="J240" s="223"/>
      <c r="K240" s="223"/>
      <c r="L240" s="223"/>
      <c r="M240" s="223"/>
      <c r="N240" s="222"/>
      <c r="O240" s="222"/>
      <c r="P240" s="222"/>
      <c r="Q240" s="222"/>
      <c r="R240" s="223"/>
      <c r="S240" s="223"/>
      <c r="T240" s="223"/>
      <c r="U240" s="223"/>
      <c r="V240" s="223"/>
      <c r="W240" s="223"/>
      <c r="X240" s="223"/>
      <c r="Y240" s="223"/>
      <c r="Z240" s="213"/>
      <c r="AA240" s="213"/>
      <c r="AB240" s="213"/>
      <c r="AC240" s="213"/>
      <c r="AD240" s="213"/>
      <c r="AE240" s="213"/>
      <c r="AF240" s="213"/>
      <c r="AG240" s="213" t="s">
        <v>137</v>
      </c>
      <c r="AH240" s="213"/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ht="22.5" outlineLevel="1">
      <c r="A241" s="234">
        <v>47</v>
      </c>
      <c r="B241" s="235" t="s">
        <v>325</v>
      </c>
      <c r="C241" s="246" t="s">
        <v>326</v>
      </c>
      <c r="D241" s="236" t="s">
        <v>192</v>
      </c>
      <c r="E241" s="237">
        <v>7</v>
      </c>
      <c r="F241" s="238"/>
      <c r="G241" s="239">
        <f>ROUND(E241*F241,2)</f>
        <v>0</v>
      </c>
      <c r="H241" s="238"/>
      <c r="I241" s="239">
        <f>ROUND(E241*H241,2)</f>
        <v>0</v>
      </c>
      <c r="J241" s="238"/>
      <c r="K241" s="239">
        <f>ROUND(E241*J241,2)</f>
        <v>0</v>
      </c>
      <c r="L241" s="239">
        <v>21</v>
      </c>
      <c r="M241" s="239">
        <f>G241*(1+L241/100)</f>
        <v>0</v>
      </c>
      <c r="N241" s="237">
        <v>0.18462999999999999</v>
      </c>
      <c r="O241" s="237">
        <f>ROUND(E241*N241,2)</f>
        <v>1.29</v>
      </c>
      <c r="P241" s="237">
        <v>0</v>
      </c>
      <c r="Q241" s="237">
        <f>ROUND(E241*P241,2)</f>
        <v>0</v>
      </c>
      <c r="R241" s="239" t="s">
        <v>193</v>
      </c>
      <c r="S241" s="239" t="s">
        <v>131</v>
      </c>
      <c r="T241" s="240" t="s">
        <v>131</v>
      </c>
      <c r="U241" s="223">
        <v>6.4000000000000001E-2</v>
      </c>
      <c r="V241" s="223">
        <f>ROUND(E241*U241,2)</f>
        <v>0.45</v>
      </c>
      <c r="W241" s="223"/>
      <c r="X241" s="223" t="s">
        <v>194</v>
      </c>
      <c r="Y241" s="223" t="s">
        <v>133</v>
      </c>
      <c r="Z241" s="213"/>
      <c r="AA241" s="213"/>
      <c r="AB241" s="213"/>
      <c r="AC241" s="213"/>
      <c r="AD241" s="213"/>
      <c r="AE241" s="213"/>
      <c r="AF241" s="213"/>
      <c r="AG241" s="213" t="s">
        <v>195</v>
      </c>
      <c r="AH241" s="213"/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2">
      <c r="A242" s="220"/>
      <c r="B242" s="221"/>
      <c r="C242" s="256" t="s">
        <v>327</v>
      </c>
      <c r="D242" s="254"/>
      <c r="E242" s="254"/>
      <c r="F242" s="254"/>
      <c r="G242" s="254"/>
      <c r="H242" s="223"/>
      <c r="I242" s="223"/>
      <c r="J242" s="223"/>
      <c r="K242" s="223"/>
      <c r="L242" s="223"/>
      <c r="M242" s="223"/>
      <c r="N242" s="222"/>
      <c r="O242" s="222"/>
      <c r="P242" s="222"/>
      <c r="Q242" s="222"/>
      <c r="R242" s="223"/>
      <c r="S242" s="223"/>
      <c r="T242" s="223"/>
      <c r="U242" s="223"/>
      <c r="V242" s="223"/>
      <c r="W242" s="223"/>
      <c r="X242" s="223"/>
      <c r="Y242" s="223"/>
      <c r="Z242" s="213"/>
      <c r="AA242" s="213"/>
      <c r="AB242" s="213"/>
      <c r="AC242" s="213"/>
      <c r="AD242" s="213"/>
      <c r="AE242" s="213"/>
      <c r="AF242" s="213"/>
      <c r="AG242" s="213" t="s">
        <v>213</v>
      </c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2">
      <c r="A243" s="220"/>
      <c r="B243" s="221"/>
      <c r="C243" s="250" t="s">
        <v>525</v>
      </c>
      <c r="D243" s="224"/>
      <c r="E243" s="225">
        <v>7</v>
      </c>
      <c r="F243" s="223"/>
      <c r="G243" s="223"/>
      <c r="H243" s="223"/>
      <c r="I243" s="223"/>
      <c r="J243" s="223"/>
      <c r="K243" s="223"/>
      <c r="L243" s="223"/>
      <c r="M243" s="223"/>
      <c r="N243" s="222"/>
      <c r="O243" s="222"/>
      <c r="P243" s="222"/>
      <c r="Q243" s="222"/>
      <c r="R243" s="223"/>
      <c r="S243" s="223"/>
      <c r="T243" s="223"/>
      <c r="U243" s="223"/>
      <c r="V243" s="223"/>
      <c r="W243" s="223"/>
      <c r="X243" s="223"/>
      <c r="Y243" s="223"/>
      <c r="Z243" s="213"/>
      <c r="AA243" s="213"/>
      <c r="AB243" s="213"/>
      <c r="AC243" s="213"/>
      <c r="AD243" s="213"/>
      <c r="AE243" s="213"/>
      <c r="AF243" s="213"/>
      <c r="AG243" s="213" t="s">
        <v>158</v>
      </c>
      <c r="AH243" s="213">
        <v>5</v>
      </c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2">
      <c r="A244" s="220"/>
      <c r="B244" s="221"/>
      <c r="C244" s="248"/>
      <c r="D244" s="243"/>
      <c r="E244" s="243"/>
      <c r="F244" s="243"/>
      <c r="G244" s="243"/>
      <c r="H244" s="223"/>
      <c r="I244" s="223"/>
      <c r="J244" s="223"/>
      <c r="K244" s="223"/>
      <c r="L244" s="223"/>
      <c r="M244" s="223"/>
      <c r="N244" s="222"/>
      <c r="O244" s="222"/>
      <c r="P244" s="222"/>
      <c r="Q244" s="222"/>
      <c r="R244" s="223"/>
      <c r="S244" s="223"/>
      <c r="T244" s="223"/>
      <c r="U244" s="223"/>
      <c r="V244" s="223"/>
      <c r="W244" s="223"/>
      <c r="X244" s="223"/>
      <c r="Y244" s="223"/>
      <c r="Z244" s="213"/>
      <c r="AA244" s="213"/>
      <c r="AB244" s="213"/>
      <c r="AC244" s="213"/>
      <c r="AD244" s="213"/>
      <c r="AE244" s="213"/>
      <c r="AF244" s="213"/>
      <c r="AG244" s="213" t="s">
        <v>137</v>
      </c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1">
      <c r="A245" s="234">
        <v>48</v>
      </c>
      <c r="B245" s="235" t="s">
        <v>329</v>
      </c>
      <c r="C245" s="246" t="s">
        <v>330</v>
      </c>
      <c r="D245" s="236" t="s">
        <v>192</v>
      </c>
      <c r="E245" s="237">
        <v>7</v>
      </c>
      <c r="F245" s="238"/>
      <c r="G245" s="239">
        <f>ROUND(E245*F245,2)</f>
        <v>0</v>
      </c>
      <c r="H245" s="238"/>
      <c r="I245" s="239">
        <f>ROUND(E245*H245,2)</f>
        <v>0</v>
      </c>
      <c r="J245" s="238"/>
      <c r="K245" s="239">
        <f>ROUND(E245*J245,2)</f>
        <v>0</v>
      </c>
      <c r="L245" s="239">
        <v>21</v>
      </c>
      <c r="M245" s="239">
        <f>G245*(1+L245/100)</f>
        <v>0</v>
      </c>
      <c r="N245" s="237">
        <v>0.33206000000000002</v>
      </c>
      <c r="O245" s="237">
        <f>ROUND(E245*N245,2)</f>
        <v>2.3199999999999998</v>
      </c>
      <c r="P245" s="237">
        <v>0</v>
      </c>
      <c r="Q245" s="237">
        <f>ROUND(E245*P245,2)</f>
        <v>0</v>
      </c>
      <c r="R245" s="239" t="s">
        <v>193</v>
      </c>
      <c r="S245" s="239" t="s">
        <v>131</v>
      </c>
      <c r="T245" s="240" t="s">
        <v>131</v>
      </c>
      <c r="U245" s="223">
        <v>2.5000000000000001E-2</v>
      </c>
      <c r="V245" s="223">
        <f>ROUND(E245*U245,2)</f>
        <v>0.18</v>
      </c>
      <c r="W245" s="223"/>
      <c r="X245" s="223" t="s">
        <v>194</v>
      </c>
      <c r="Y245" s="223" t="s">
        <v>133</v>
      </c>
      <c r="Z245" s="213"/>
      <c r="AA245" s="213"/>
      <c r="AB245" s="213"/>
      <c r="AC245" s="213"/>
      <c r="AD245" s="213"/>
      <c r="AE245" s="213"/>
      <c r="AF245" s="213"/>
      <c r="AG245" s="213" t="s">
        <v>195</v>
      </c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2">
      <c r="A246" s="220"/>
      <c r="B246" s="221"/>
      <c r="C246" s="256" t="s">
        <v>331</v>
      </c>
      <c r="D246" s="254"/>
      <c r="E246" s="254"/>
      <c r="F246" s="254"/>
      <c r="G246" s="254"/>
      <c r="H246" s="223"/>
      <c r="I246" s="223"/>
      <c r="J246" s="223"/>
      <c r="K246" s="223"/>
      <c r="L246" s="223"/>
      <c r="M246" s="223"/>
      <c r="N246" s="222"/>
      <c r="O246" s="222"/>
      <c r="P246" s="222"/>
      <c r="Q246" s="222"/>
      <c r="R246" s="223"/>
      <c r="S246" s="223"/>
      <c r="T246" s="223"/>
      <c r="U246" s="223"/>
      <c r="V246" s="223"/>
      <c r="W246" s="223"/>
      <c r="X246" s="223"/>
      <c r="Y246" s="223"/>
      <c r="Z246" s="213"/>
      <c r="AA246" s="213"/>
      <c r="AB246" s="213"/>
      <c r="AC246" s="213"/>
      <c r="AD246" s="213"/>
      <c r="AE246" s="213"/>
      <c r="AF246" s="213"/>
      <c r="AG246" s="213" t="s">
        <v>213</v>
      </c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2">
      <c r="A247" s="220"/>
      <c r="B247" s="221"/>
      <c r="C247" s="250" t="s">
        <v>525</v>
      </c>
      <c r="D247" s="224"/>
      <c r="E247" s="225">
        <v>7</v>
      </c>
      <c r="F247" s="223"/>
      <c r="G247" s="223"/>
      <c r="H247" s="223"/>
      <c r="I247" s="223"/>
      <c r="J247" s="223"/>
      <c r="K247" s="223"/>
      <c r="L247" s="223"/>
      <c r="M247" s="223"/>
      <c r="N247" s="222"/>
      <c r="O247" s="222"/>
      <c r="P247" s="222"/>
      <c r="Q247" s="222"/>
      <c r="R247" s="223"/>
      <c r="S247" s="223"/>
      <c r="T247" s="223"/>
      <c r="U247" s="223"/>
      <c r="V247" s="223"/>
      <c r="W247" s="223"/>
      <c r="X247" s="223"/>
      <c r="Y247" s="223"/>
      <c r="Z247" s="213"/>
      <c r="AA247" s="213"/>
      <c r="AB247" s="213"/>
      <c r="AC247" s="213"/>
      <c r="AD247" s="213"/>
      <c r="AE247" s="213"/>
      <c r="AF247" s="213"/>
      <c r="AG247" s="213" t="s">
        <v>158</v>
      </c>
      <c r="AH247" s="213">
        <v>5</v>
      </c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2">
      <c r="A248" s="220"/>
      <c r="B248" s="221"/>
      <c r="C248" s="248"/>
      <c r="D248" s="243"/>
      <c r="E248" s="243"/>
      <c r="F248" s="243"/>
      <c r="G248" s="243"/>
      <c r="H248" s="223"/>
      <c r="I248" s="223"/>
      <c r="J248" s="223"/>
      <c r="K248" s="223"/>
      <c r="L248" s="223"/>
      <c r="M248" s="223"/>
      <c r="N248" s="222"/>
      <c r="O248" s="222"/>
      <c r="P248" s="222"/>
      <c r="Q248" s="222"/>
      <c r="R248" s="223"/>
      <c r="S248" s="223"/>
      <c r="T248" s="223"/>
      <c r="U248" s="223"/>
      <c r="V248" s="223"/>
      <c r="W248" s="223"/>
      <c r="X248" s="223"/>
      <c r="Y248" s="223"/>
      <c r="Z248" s="213"/>
      <c r="AA248" s="213"/>
      <c r="AB248" s="213"/>
      <c r="AC248" s="213"/>
      <c r="AD248" s="213"/>
      <c r="AE248" s="213"/>
      <c r="AF248" s="213"/>
      <c r="AG248" s="213" t="s">
        <v>137</v>
      </c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1">
      <c r="A249" s="234">
        <v>49</v>
      </c>
      <c r="B249" s="235" t="s">
        <v>332</v>
      </c>
      <c r="C249" s="246" t="s">
        <v>333</v>
      </c>
      <c r="D249" s="236" t="s">
        <v>192</v>
      </c>
      <c r="E249" s="237">
        <v>7</v>
      </c>
      <c r="F249" s="238"/>
      <c r="G249" s="239">
        <f>ROUND(E249*F249,2)</f>
        <v>0</v>
      </c>
      <c r="H249" s="238"/>
      <c r="I249" s="239">
        <f>ROUND(E249*H249,2)</f>
        <v>0</v>
      </c>
      <c r="J249" s="238"/>
      <c r="K249" s="239">
        <f>ROUND(E249*J249,2)</f>
        <v>0</v>
      </c>
      <c r="L249" s="239">
        <v>21</v>
      </c>
      <c r="M249" s="239">
        <f>G249*(1+L249/100)</f>
        <v>0</v>
      </c>
      <c r="N249" s="237">
        <v>1.01E-3</v>
      </c>
      <c r="O249" s="237">
        <f>ROUND(E249*N249,2)</f>
        <v>0.01</v>
      </c>
      <c r="P249" s="237">
        <v>0</v>
      </c>
      <c r="Q249" s="237">
        <f>ROUND(E249*P249,2)</f>
        <v>0</v>
      </c>
      <c r="R249" s="239" t="s">
        <v>193</v>
      </c>
      <c r="S249" s="239" t="s">
        <v>131</v>
      </c>
      <c r="T249" s="240" t="s">
        <v>131</v>
      </c>
      <c r="U249" s="223">
        <v>4.0000000000000001E-3</v>
      </c>
      <c r="V249" s="223">
        <f>ROUND(E249*U249,2)</f>
        <v>0.03</v>
      </c>
      <c r="W249" s="223"/>
      <c r="X249" s="223" t="s">
        <v>194</v>
      </c>
      <c r="Y249" s="223" t="s">
        <v>133</v>
      </c>
      <c r="Z249" s="213"/>
      <c r="AA249" s="213"/>
      <c r="AB249" s="213"/>
      <c r="AC249" s="213"/>
      <c r="AD249" s="213"/>
      <c r="AE249" s="213"/>
      <c r="AF249" s="213"/>
      <c r="AG249" s="213" t="s">
        <v>195</v>
      </c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2">
      <c r="A250" s="220"/>
      <c r="B250" s="221"/>
      <c r="C250" s="250" t="s">
        <v>525</v>
      </c>
      <c r="D250" s="224"/>
      <c r="E250" s="225">
        <v>7</v>
      </c>
      <c r="F250" s="223"/>
      <c r="G250" s="223"/>
      <c r="H250" s="223"/>
      <c r="I250" s="223"/>
      <c r="J250" s="223"/>
      <c r="K250" s="223"/>
      <c r="L250" s="223"/>
      <c r="M250" s="223"/>
      <c r="N250" s="222"/>
      <c r="O250" s="222"/>
      <c r="P250" s="222"/>
      <c r="Q250" s="222"/>
      <c r="R250" s="223"/>
      <c r="S250" s="223"/>
      <c r="T250" s="223"/>
      <c r="U250" s="223"/>
      <c r="V250" s="223"/>
      <c r="W250" s="223"/>
      <c r="X250" s="223"/>
      <c r="Y250" s="223"/>
      <c r="Z250" s="213"/>
      <c r="AA250" s="213"/>
      <c r="AB250" s="213"/>
      <c r="AC250" s="213"/>
      <c r="AD250" s="213"/>
      <c r="AE250" s="213"/>
      <c r="AF250" s="213"/>
      <c r="AG250" s="213" t="s">
        <v>158</v>
      </c>
      <c r="AH250" s="213">
        <v>5</v>
      </c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outlineLevel="2">
      <c r="A251" s="220"/>
      <c r="B251" s="221"/>
      <c r="C251" s="248"/>
      <c r="D251" s="243"/>
      <c r="E251" s="243"/>
      <c r="F251" s="243"/>
      <c r="G251" s="243"/>
      <c r="H251" s="223"/>
      <c r="I251" s="223"/>
      <c r="J251" s="223"/>
      <c r="K251" s="223"/>
      <c r="L251" s="223"/>
      <c r="M251" s="223"/>
      <c r="N251" s="222"/>
      <c r="O251" s="222"/>
      <c r="P251" s="222"/>
      <c r="Q251" s="222"/>
      <c r="R251" s="223"/>
      <c r="S251" s="223"/>
      <c r="T251" s="223"/>
      <c r="U251" s="223"/>
      <c r="V251" s="223"/>
      <c r="W251" s="223"/>
      <c r="X251" s="223"/>
      <c r="Y251" s="223"/>
      <c r="Z251" s="213"/>
      <c r="AA251" s="213"/>
      <c r="AB251" s="213"/>
      <c r="AC251" s="213"/>
      <c r="AD251" s="213"/>
      <c r="AE251" s="213"/>
      <c r="AF251" s="213"/>
      <c r="AG251" s="213" t="s">
        <v>137</v>
      </c>
      <c r="AH251" s="213"/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1">
      <c r="A252" s="234">
        <v>50</v>
      </c>
      <c r="B252" s="235" t="s">
        <v>334</v>
      </c>
      <c r="C252" s="246" t="s">
        <v>335</v>
      </c>
      <c r="D252" s="236" t="s">
        <v>192</v>
      </c>
      <c r="E252" s="237">
        <v>7</v>
      </c>
      <c r="F252" s="238"/>
      <c r="G252" s="239">
        <f>ROUND(E252*F252,2)</f>
        <v>0</v>
      </c>
      <c r="H252" s="238"/>
      <c r="I252" s="239">
        <f>ROUND(E252*H252,2)</f>
        <v>0</v>
      </c>
      <c r="J252" s="238"/>
      <c r="K252" s="239">
        <f>ROUND(E252*J252,2)</f>
        <v>0</v>
      </c>
      <c r="L252" s="239">
        <v>21</v>
      </c>
      <c r="M252" s="239">
        <f>G252*(1+L252/100)</f>
        <v>0</v>
      </c>
      <c r="N252" s="237">
        <v>6.9999999999999999E-4</v>
      </c>
      <c r="O252" s="237">
        <f>ROUND(E252*N252,2)</f>
        <v>0</v>
      </c>
      <c r="P252" s="237">
        <v>0</v>
      </c>
      <c r="Q252" s="237">
        <f>ROUND(E252*P252,2)</f>
        <v>0</v>
      </c>
      <c r="R252" s="239" t="s">
        <v>193</v>
      </c>
      <c r="S252" s="239" t="s">
        <v>131</v>
      </c>
      <c r="T252" s="240" t="s">
        <v>131</v>
      </c>
      <c r="U252" s="223">
        <v>2E-3</v>
      </c>
      <c r="V252" s="223">
        <f>ROUND(E252*U252,2)</f>
        <v>0.01</v>
      </c>
      <c r="W252" s="223"/>
      <c r="X252" s="223" t="s">
        <v>194</v>
      </c>
      <c r="Y252" s="223" t="s">
        <v>133</v>
      </c>
      <c r="Z252" s="213"/>
      <c r="AA252" s="213"/>
      <c r="AB252" s="213"/>
      <c r="AC252" s="213"/>
      <c r="AD252" s="213"/>
      <c r="AE252" s="213"/>
      <c r="AF252" s="213"/>
      <c r="AG252" s="213" t="s">
        <v>195</v>
      </c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2">
      <c r="A253" s="220"/>
      <c r="B253" s="221"/>
      <c r="C253" s="256" t="s">
        <v>336</v>
      </c>
      <c r="D253" s="254"/>
      <c r="E253" s="254"/>
      <c r="F253" s="254"/>
      <c r="G253" s="254"/>
      <c r="H253" s="223"/>
      <c r="I253" s="223"/>
      <c r="J253" s="223"/>
      <c r="K253" s="223"/>
      <c r="L253" s="223"/>
      <c r="M253" s="223"/>
      <c r="N253" s="222"/>
      <c r="O253" s="222"/>
      <c r="P253" s="222"/>
      <c r="Q253" s="222"/>
      <c r="R253" s="223"/>
      <c r="S253" s="223"/>
      <c r="T253" s="223"/>
      <c r="U253" s="223"/>
      <c r="V253" s="223"/>
      <c r="W253" s="223"/>
      <c r="X253" s="223"/>
      <c r="Y253" s="223"/>
      <c r="Z253" s="213"/>
      <c r="AA253" s="213"/>
      <c r="AB253" s="213"/>
      <c r="AC253" s="213"/>
      <c r="AD253" s="213"/>
      <c r="AE253" s="213"/>
      <c r="AF253" s="213"/>
      <c r="AG253" s="213" t="s">
        <v>213</v>
      </c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2">
      <c r="A254" s="220"/>
      <c r="B254" s="221"/>
      <c r="C254" s="250" t="s">
        <v>525</v>
      </c>
      <c r="D254" s="224"/>
      <c r="E254" s="225">
        <v>7</v>
      </c>
      <c r="F254" s="223"/>
      <c r="G254" s="223"/>
      <c r="H254" s="223"/>
      <c r="I254" s="223"/>
      <c r="J254" s="223"/>
      <c r="K254" s="223"/>
      <c r="L254" s="223"/>
      <c r="M254" s="223"/>
      <c r="N254" s="222"/>
      <c r="O254" s="222"/>
      <c r="P254" s="222"/>
      <c r="Q254" s="222"/>
      <c r="R254" s="223"/>
      <c r="S254" s="223"/>
      <c r="T254" s="223"/>
      <c r="U254" s="223"/>
      <c r="V254" s="223"/>
      <c r="W254" s="223"/>
      <c r="X254" s="223"/>
      <c r="Y254" s="223"/>
      <c r="Z254" s="213"/>
      <c r="AA254" s="213"/>
      <c r="AB254" s="213"/>
      <c r="AC254" s="213"/>
      <c r="AD254" s="213"/>
      <c r="AE254" s="213"/>
      <c r="AF254" s="213"/>
      <c r="AG254" s="213" t="s">
        <v>158</v>
      </c>
      <c r="AH254" s="213">
        <v>5</v>
      </c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2">
      <c r="A255" s="220"/>
      <c r="B255" s="221"/>
      <c r="C255" s="248"/>
      <c r="D255" s="243"/>
      <c r="E255" s="243"/>
      <c r="F255" s="243"/>
      <c r="G255" s="243"/>
      <c r="H255" s="223"/>
      <c r="I255" s="223"/>
      <c r="J255" s="223"/>
      <c r="K255" s="223"/>
      <c r="L255" s="223"/>
      <c r="M255" s="223"/>
      <c r="N255" s="222"/>
      <c r="O255" s="222"/>
      <c r="P255" s="222"/>
      <c r="Q255" s="222"/>
      <c r="R255" s="223"/>
      <c r="S255" s="223"/>
      <c r="T255" s="223"/>
      <c r="U255" s="223"/>
      <c r="V255" s="223"/>
      <c r="W255" s="223"/>
      <c r="X255" s="223"/>
      <c r="Y255" s="223"/>
      <c r="Z255" s="213"/>
      <c r="AA255" s="213"/>
      <c r="AB255" s="213"/>
      <c r="AC255" s="213"/>
      <c r="AD255" s="213"/>
      <c r="AE255" s="213"/>
      <c r="AF255" s="213"/>
      <c r="AG255" s="213" t="s">
        <v>137</v>
      </c>
      <c r="AH255" s="213"/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ht="22.5" outlineLevel="1">
      <c r="A256" s="234">
        <v>51</v>
      </c>
      <c r="B256" s="235" t="s">
        <v>338</v>
      </c>
      <c r="C256" s="246" t="s">
        <v>339</v>
      </c>
      <c r="D256" s="236" t="s">
        <v>192</v>
      </c>
      <c r="E256" s="237">
        <v>7</v>
      </c>
      <c r="F256" s="238"/>
      <c r="G256" s="239">
        <f>ROUND(E256*F256,2)</f>
        <v>0</v>
      </c>
      <c r="H256" s="238"/>
      <c r="I256" s="239">
        <f>ROUND(E256*H256,2)</f>
        <v>0</v>
      </c>
      <c r="J256" s="238"/>
      <c r="K256" s="239">
        <f>ROUND(E256*J256,2)</f>
        <v>0</v>
      </c>
      <c r="L256" s="239">
        <v>21</v>
      </c>
      <c r="M256" s="239">
        <f>G256*(1+L256/100)</f>
        <v>0</v>
      </c>
      <c r="N256" s="237">
        <v>0.10373</v>
      </c>
      <c r="O256" s="237">
        <f>ROUND(E256*N256,2)</f>
        <v>0.73</v>
      </c>
      <c r="P256" s="237">
        <v>0</v>
      </c>
      <c r="Q256" s="237">
        <f>ROUND(E256*P256,2)</f>
        <v>0</v>
      </c>
      <c r="R256" s="239" t="s">
        <v>193</v>
      </c>
      <c r="S256" s="239" t="s">
        <v>131</v>
      </c>
      <c r="T256" s="240" t="s">
        <v>131</v>
      </c>
      <c r="U256" s="223">
        <v>6.4000000000000001E-2</v>
      </c>
      <c r="V256" s="223">
        <f>ROUND(E256*U256,2)</f>
        <v>0.45</v>
      </c>
      <c r="W256" s="223"/>
      <c r="X256" s="223" t="s">
        <v>194</v>
      </c>
      <c r="Y256" s="223" t="s">
        <v>133</v>
      </c>
      <c r="Z256" s="213"/>
      <c r="AA256" s="213"/>
      <c r="AB256" s="213"/>
      <c r="AC256" s="213"/>
      <c r="AD256" s="213"/>
      <c r="AE256" s="213"/>
      <c r="AF256" s="213"/>
      <c r="AG256" s="213" t="s">
        <v>195</v>
      </c>
      <c r="AH256" s="213"/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2">
      <c r="A257" s="220"/>
      <c r="B257" s="221"/>
      <c r="C257" s="250" t="s">
        <v>526</v>
      </c>
      <c r="D257" s="224"/>
      <c r="E257" s="225">
        <v>7</v>
      </c>
      <c r="F257" s="223"/>
      <c r="G257" s="223"/>
      <c r="H257" s="223"/>
      <c r="I257" s="223"/>
      <c r="J257" s="223"/>
      <c r="K257" s="223"/>
      <c r="L257" s="223"/>
      <c r="M257" s="223"/>
      <c r="N257" s="222"/>
      <c r="O257" s="222"/>
      <c r="P257" s="222"/>
      <c r="Q257" s="222"/>
      <c r="R257" s="223"/>
      <c r="S257" s="223"/>
      <c r="T257" s="223"/>
      <c r="U257" s="223"/>
      <c r="V257" s="223"/>
      <c r="W257" s="223"/>
      <c r="X257" s="223"/>
      <c r="Y257" s="223"/>
      <c r="Z257" s="213"/>
      <c r="AA257" s="213"/>
      <c r="AB257" s="213"/>
      <c r="AC257" s="213"/>
      <c r="AD257" s="213"/>
      <c r="AE257" s="213"/>
      <c r="AF257" s="213"/>
      <c r="AG257" s="213" t="s">
        <v>158</v>
      </c>
      <c r="AH257" s="213">
        <v>0</v>
      </c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3">
      <c r="A258" s="220"/>
      <c r="B258" s="221"/>
      <c r="C258" s="250" t="s">
        <v>221</v>
      </c>
      <c r="D258" s="224"/>
      <c r="E258" s="225"/>
      <c r="F258" s="223"/>
      <c r="G258" s="223"/>
      <c r="H258" s="223"/>
      <c r="I258" s="223"/>
      <c r="J258" s="223"/>
      <c r="K258" s="223"/>
      <c r="L258" s="223"/>
      <c r="M258" s="223"/>
      <c r="N258" s="222"/>
      <c r="O258" s="222"/>
      <c r="P258" s="222"/>
      <c r="Q258" s="222"/>
      <c r="R258" s="223"/>
      <c r="S258" s="223"/>
      <c r="T258" s="223"/>
      <c r="U258" s="223"/>
      <c r="V258" s="223"/>
      <c r="W258" s="223"/>
      <c r="X258" s="223"/>
      <c r="Y258" s="223"/>
      <c r="Z258" s="213"/>
      <c r="AA258" s="213"/>
      <c r="AB258" s="213"/>
      <c r="AC258" s="213"/>
      <c r="AD258" s="213"/>
      <c r="AE258" s="213"/>
      <c r="AF258" s="213"/>
      <c r="AG258" s="213" t="s">
        <v>158</v>
      </c>
      <c r="AH258" s="213">
        <v>0</v>
      </c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2">
      <c r="A259" s="220"/>
      <c r="B259" s="221"/>
      <c r="C259" s="248"/>
      <c r="D259" s="243"/>
      <c r="E259" s="243"/>
      <c r="F259" s="243"/>
      <c r="G259" s="243"/>
      <c r="H259" s="223"/>
      <c r="I259" s="223"/>
      <c r="J259" s="223"/>
      <c r="K259" s="223"/>
      <c r="L259" s="223"/>
      <c r="M259" s="223"/>
      <c r="N259" s="222"/>
      <c r="O259" s="222"/>
      <c r="P259" s="222"/>
      <c r="Q259" s="222"/>
      <c r="R259" s="223"/>
      <c r="S259" s="223"/>
      <c r="T259" s="223"/>
      <c r="U259" s="223"/>
      <c r="V259" s="223"/>
      <c r="W259" s="223"/>
      <c r="X259" s="223"/>
      <c r="Y259" s="223"/>
      <c r="Z259" s="213"/>
      <c r="AA259" s="213"/>
      <c r="AB259" s="213"/>
      <c r="AC259" s="213"/>
      <c r="AD259" s="213"/>
      <c r="AE259" s="213"/>
      <c r="AF259" s="213"/>
      <c r="AG259" s="213" t="s">
        <v>137</v>
      </c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ht="22.5" outlineLevel="1">
      <c r="A260" s="234">
        <v>52</v>
      </c>
      <c r="B260" s="235" t="s">
        <v>527</v>
      </c>
      <c r="C260" s="246" t="s">
        <v>528</v>
      </c>
      <c r="D260" s="236" t="s">
        <v>192</v>
      </c>
      <c r="E260" s="237">
        <v>25</v>
      </c>
      <c r="F260" s="238"/>
      <c r="G260" s="239">
        <f>ROUND(E260*F260,2)</f>
        <v>0</v>
      </c>
      <c r="H260" s="238"/>
      <c r="I260" s="239">
        <f>ROUND(E260*H260,2)</f>
        <v>0</v>
      </c>
      <c r="J260" s="238"/>
      <c r="K260" s="239">
        <f>ROUND(E260*J260,2)</f>
        <v>0</v>
      </c>
      <c r="L260" s="239">
        <v>21</v>
      </c>
      <c r="M260" s="239">
        <f>G260*(1+L260/100)</f>
        <v>0</v>
      </c>
      <c r="N260" s="237">
        <v>0.61199999999999999</v>
      </c>
      <c r="O260" s="237">
        <f>ROUND(E260*N260,2)</f>
        <v>15.3</v>
      </c>
      <c r="P260" s="237">
        <v>0</v>
      </c>
      <c r="Q260" s="237">
        <f>ROUND(E260*P260,2)</f>
        <v>0</v>
      </c>
      <c r="R260" s="239" t="s">
        <v>193</v>
      </c>
      <c r="S260" s="239" t="s">
        <v>131</v>
      </c>
      <c r="T260" s="240" t="s">
        <v>131</v>
      </c>
      <c r="U260" s="223">
        <v>0.83</v>
      </c>
      <c r="V260" s="223">
        <f>ROUND(E260*U260,2)</f>
        <v>20.75</v>
      </c>
      <c r="W260" s="223"/>
      <c r="X260" s="223" t="s">
        <v>194</v>
      </c>
      <c r="Y260" s="223" t="s">
        <v>133</v>
      </c>
      <c r="Z260" s="213"/>
      <c r="AA260" s="213"/>
      <c r="AB260" s="213"/>
      <c r="AC260" s="213"/>
      <c r="AD260" s="213"/>
      <c r="AE260" s="213"/>
      <c r="AF260" s="213"/>
      <c r="AG260" s="213" t="s">
        <v>195</v>
      </c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2">
      <c r="A261" s="220"/>
      <c r="B261" s="221"/>
      <c r="C261" s="256" t="s">
        <v>529</v>
      </c>
      <c r="D261" s="254"/>
      <c r="E261" s="254"/>
      <c r="F261" s="254"/>
      <c r="G261" s="254"/>
      <c r="H261" s="223"/>
      <c r="I261" s="223"/>
      <c r="J261" s="223"/>
      <c r="K261" s="223"/>
      <c r="L261" s="223"/>
      <c r="M261" s="223"/>
      <c r="N261" s="222"/>
      <c r="O261" s="222"/>
      <c r="P261" s="222"/>
      <c r="Q261" s="222"/>
      <c r="R261" s="223"/>
      <c r="S261" s="223"/>
      <c r="T261" s="223"/>
      <c r="U261" s="223"/>
      <c r="V261" s="223"/>
      <c r="W261" s="223"/>
      <c r="X261" s="223"/>
      <c r="Y261" s="223"/>
      <c r="Z261" s="213"/>
      <c r="AA261" s="213"/>
      <c r="AB261" s="213"/>
      <c r="AC261" s="213"/>
      <c r="AD261" s="213"/>
      <c r="AE261" s="213"/>
      <c r="AF261" s="213"/>
      <c r="AG261" s="213" t="s">
        <v>213</v>
      </c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41" t="str">
        <f>C261</f>
        <v>lomařsky upraveného rigolového, bez vyplnění spár v ploše vodorovné nebo ve sklonu, s provedením lože tl. 50 mm</v>
      </c>
      <c r="BB261" s="213"/>
      <c r="BC261" s="213"/>
      <c r="BD261" s="213"/>
      <c r="BE261" s="213"/>
      <c r="BF261" s="213"/>
      <c r="BG261" s="213"/>
      <c r="BH261" s="213"/>
    </row>
    <row r="262" spans="1:60" ht="22.5" outlineLevel="2">
      <c r="A262" s="220"/>
      <c r="B262" s="221"/>
      <c r="C262" s="250" t="s">
        <v>530</v>
      </c>
      <c r="D262" s="224"/>
      <c r="E262" s="225">
        <v>25</v>
      </c>
      <c r="F262" s="223"/>
      <c r="G262" s="223"/>
      <c r="H262" s="223"/>
      <c r="I262" s="223"/>
      <c r="J262" s="223"/>
      <c r="K262" s="223"/>
      <c r="L262" s="223"/>
      <c r="M262" s="223"/>
      <c r="N262" s="222"/>
      <c r="O262" s="222"/>
      <c r="P262" s="222"/>
      <c r="Q262" s="222"/>
      <c r="R262" s="223"/>
      <c r="S262" s="223"/>
      <c r="T262" s="223"/>
      <c r="U262" s="223"/>
      <c r="V262" s="223"/>
      <c r="W262" s="223"/>
      <c r="X262" s="223"/>
      <c r="Y262" s="223"/>
      <c r="Z262" s="213"/>
      <c r="AA262" s="213"/>
      <c r="AB262" s="213"/>
      <c r="AC262" s="213"/>
      <c r="AD262" s="213"/>
      <c r="AE262" s="213"/>
      <c r="AF262" s="213"/>
      <c r="AG262" s="213" t="s">
        <v>158</v>
      </c>
      <c r="AH262" s="213">
        <v>0</v>
      </c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3">
      <c r="A263" s="220"/>
      <c r="B263" s="221"/>
      <c r="C263" s="250" t="s">
        <v>221</v>
      </c>
      <c r="D263" s="224"/>
      <c r="E263" s="225"/>
      <c r="F263" s="223"/>
      <c r="G263" s="223"/>
      <c r="H263" s="223"/>
      <c r="I263" s="223"/>
      <c r="J263" s="223"/>
      <c r="K263" s="223"/>
      <c r="L263" s="223"/>
      <c r="M263" s="223"/>
      <c r="N263" s="222"/>
      <c r="O263" s="222"/>
      <c r="P263" s="222"/>
      <c r="Q263" s="222"/>
      <c r="R263" s="223"/>
      <c r="S263" s="223"/>
      <c r="T263" s="223"/>
      <c r="U263" s="223"/>
      <c r="V263" s="223"/>
      <c r="W263" s="223"/>
      <c r="X263" s="223"/>
      <c r="Y263" s="223"/>
      <c r="Z263" s="213"/>
      <c r="AA263" s="213"/>
      <c r="AB263" s="213"/>
      <c r="AC263" s="213"/>
      <c r="AD263" s="213"/>
      <c r="AE263" s="213"/>
      <c r="AF263" s="213"/>
      <c r="AG263" s="213" t="s">
        <v>158</v>
      </c>
      <c r="AH263" s="213">
        <v>0</v>
      </c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2">
      <c r="A264" s="220"/>
      <c r="B264" s="221"/>
      <c r="C264" s="248"/>
      <c r="D264" s="243"/>
      <c r="E264" s="243"/>
      <c r="F264" s="243"/>
      <c r="G264" s="243"/>
      <c r="H264" s="223"/>
      <c r="I264" s="223"/>
      <c r="J264" s="223"/>
      <c r="K264" s="223"/>
      <c r="L264" s="223"/>
      <c r="M264" s="223"/>
      <c r="N264" s="222"/>
      <c r="O264" s="222"/>
      <c r="P264" s="222"/>
      <c r="Q264" s="222"/>
      <c r="R264" s="223"/>
      <c r="S264" s="223"/>
      <c r="T264" s="223"/>
      <c r="U264" s="223"/>
      <c r="V264" s="223"/>
      <c r="W264" s="223"/>
      <c r="X264" s="223"/>
      <c r="Y264" s="223"/>
      <c r="Z264" s="213"/>
      <c r="AA264" s="213"/>
      <c r="AB264" s="213"/>
      <c r="AC264" s="213"/>
      <c r="AD264" s="213"/>
      <c r="AE264" s="213"/>
      <c r="AF264" s="213"/>
      <c r="AG264" s="213" t="s">
        <v>137</v>
      </c>
      <c r="AH264" s="213"/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1">
      <c r="A265" s="234">
        <v>53</v>
      </c>
      <c r="B265" s="235" t="s">
        <v>344</v>
      </c>
      <c r="C265" s="246" t="s">
        <v>345</v>
      </c>
      <c r="D265" s="236" t="s">
        <v>217</v>
      </c>
      <c r="E265" s="237">
        <v>0.1</v>
      </c>
      <c r="F265" s="238"/>
      <c r="G265" s="239">
        <f>ROUND(E265*F265,2)</f>
        <v>0</v>
      </c>
      <c r="H265" s="238"/>
      <c r="I265" s="239">
        <f>ROUND(E265*H265,2)</f>
        <v>0</v>
      </c>
      <c r="J265" s="238"/>
      <c r="K265" s="239">
        <f>ROUND(E265*J265,2)</f>
        <v>0</v>
      </c>
      <c r="L265" s="239">
        <v>21</v>
      </c>
      <c r="M265" s="239">
        <f>G265*(1+L265/100)</f>
        <v>0</v>
      </c>
      <c r="N265" s="237">
        <v>3.1697700000000002</v>
      </c>
      <c r="O265" s="237">
        <f>ROUND(E265*N265,2)</f>
        <v>0.32</v>
      </c>
      <c r="P265" s="237">
        <v>0</v>
      </c>
      <c r="Q265" s="237">
        <f>ROUND(E265*P265,2)</f>
        <v>0</v>
      </c>
      <c r="R265" s="239" t="s">
        <v>262</v>
      </c>
      <c r="S265" s="239" t="s">
        <v>131</v>
      </c>
      <c r="T265" s="240" t="s">
        <v>470</v>
      </c>
      <c r="U265" s="223">
        <v>0</v>
      </c>
      <c r="V265" s="223">
        <f>ROUND(E265*U265,2)</f>
        <v>0</v>
      </c>
      <c r="W265" s="223"/>
      <c r="X265" s="223" t="s">
        <v>263</v>
      </c>
      <c r="Y265" s="223" t="s">
        <v>133</v>
      </c>
      <c r="Z265" s="213"/>
      <c r="AA265" s="213"/>
      <c r="AB265" s="213"/>
      <c r="AC265" s="213"/>
      <c r="AD265" s="213"/>
      <c r="AE265" s="213"/>
      <c r="AF265" s="213"/>
      <c r="AG265" s="213" t="s">
        <v>264</v>
      </c>
      <c r="AH265" s="213"/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2">
      <c r="A266" s="220"/>
      <c r="B266" s="221"/>
      <c r="C266" s="256" t="s">
        <v>346</v>
      </c>
      <c r="D266" s="254"/>
      <c r="E266" s="254"/>
      <c r="F266" s="254"/>
      <c r="G266" s="254"/>
      <c r="H266" s="223"/>
      <c r="I266" s="223"/>
      <c r="J266" s="223"/>
      <c r="K266" s="223"/>
      <c r="L266" s="223"/>
      <c r="M266" s="223"/>
      <c r="N266" s="222"/>
      <c r="O266" s="222"/>
      <c r="P266" s="222"/>
      <c r="Q266" s="222"/>
      <c r="R266" s="223"/>
      <c r="S266" s="223"/>
      <c r="T266" s="223"/>
      <c r="U266" s="223"/>
      <c r="V266" s="223"/>
      <c r="W266" s="223"/>
      <c r="X266" s="223"/>
      <c r="Y266" s="223"/>
      <c r="Z266" s="213"/>
      <c r="AA266" s="213"/>
      <c r="AB266" s="213"/>
      <c r="AC266" s="213"/>
      <c r="AD266" s="213"/>
      <c r="AE266" s="213"/>
      <c r="AF266" s="213"/>
      <c r="AG266" s="213" t="s">
        <v>213</v>
      </c>
      <c r="AH266" s="213"/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2">
      <c r="A267" s="220"/>
      <c r="B267" s="221"/>
      <c r="C267" s="250" t="s">
        <v>531</v>
      </c>
      <c r="D267" s="224"/>
      <c r="E267" s="225">
        <v>0.1</v>
      </c>
      <c r="F267" s="223"/>
      <c r="G267" s="223"/>
      <c r="H267" s="223"/>
      <c r="I267" s="223"/>
      <c r="J267" s="223"/>
      <c r="K267" s="223"/>
      <c r="L267" s="223"/>
      <c r="M267" s="223"/>
      <c r="N267" s="222"/>
      <c r="O267" s="222"/>
      <c r="P267" s="222"/>
      <c r="Q267" s="222"/>
      <c r="R267" s="223"/>
      <c r="S267" s="223"/>
      <c r="T267" s="223"/>
      <c r="U267" s="223"/>
      <c r="V267" s="223"/>
      <c r="W267" s="223"/>
      <c r="X267" s="223"/>
      <c r="Y267" s="223"/>
      <c r="Z267" s="213"/>
      <c r="AA267" s="213"/>
      <c r="AB267" s="213"/>
      <c r="AC267" s="213"/>
      <c r="AD267" s="213"/>
      <c r="AE267" s="213"/>
      <c r="AF267" s="213"/>
      <c r="AG267" s="213" t="s">
        <v>158</v>
      </c>
      <c r="AH267" s="213">
        <v>0</v>
      </c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3">
      <c r="A268" s="220"/>
      <c r="B268" s="221"/>
      <c r="C268" s="250" t="s">
        <v>348</v>
      </c>
      <c r="D268" s="224"/>
      <c r="E268" s="225"/>
      <c r="F268" s="223"/>
      <c r="G268" s="223"/>
      <c r="H268" s="223"/>
      <c r="I268" s="223"/>
      <c r="J268" s="223"/>
      <c r="K268" s="223"/>
      <c r="L268" s="223"/>
      <c r="M268" s="223"/>
      <c r="N268" s="222"/>
      <c r="O268" s="222"/>
      <c r="P268" s="222"/>
      <c r="Q268" s="222"/>
      <c r="R268" s="223"/>
      <c r="S268" s="223"/>
      <c r="T268" s="223"/>
      <c r="U268" s="223"/>
      <c r="V268" s="223"/>
      <c r="W268" s="223"/>
      <c r="X268" s="223"/>
      <c r="Y268" s="223"/>
      <c r="Z268" s="213"/>
      <c r="AA268" s="213"/>
      <c r="AB268" s="213"/>
      <c r="AC268" s="213"/>
      <c r="AD268" s="213"/>
      <c r="AE268" s="213"/>
      <c r="AF268" s="213"/>
      <c r="AG268" s="213" t="s">
        <v>158</v>
      </c>
      <c r="AH268" s="213">
        <v>0</v>
      </c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3">
      <c r="A269" s="220"/>
      <c r="B269" s="221"/>
      <c r="C269" s="250" t="s">
        <v>221</v>
      </c>
      <c r="D269" s="224"/>
      <c r="E269" s="225"/>
      <c r="F269" s="223"/>
      <c r="G269" s="223"/>
      <c r="H269" s="223"/>
      <c r="I269" s="223"/>
      <c r="J269" s="223"/>
      <c r="K269" s="223"/>
      <c r="L269" s="223"/>
      <c r="M269" s="223"/>
      <c r="N269" s="222"/>
      <c r="O269" s="222"/>
      <c r="P269" s="222"/>
      <c r="Q269" s="222"/>
      <c r="R269" s="223"/>
      <c r="S269" s="223"/>
      <c r="T269" s="223"/>
      <c r="U269" s="223"/>
      <c r="V269" s="223"/>
      <c r="W269" s="223"/>
      <c r="X269" s="223"/>
      <c r="Y269" s="223"/>
      <c r="Z269" s="213"/>
      <c r="AA269" s="213"/>
      <c r="AB269" s="213"/>
      <c r="AC269" s="213"/>
      <c r="AD269" s="213"/>
      <c r="AE269" s="213"/>
      <c r="AF269" s="213"/>
      <c r="AG269" s="213" t="s">
        <v>158</v>
      </c>
      <c r="AH269" s="213">
        <v>0</v>
      </c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2">
      <c r="A270" s="220"/>
      <c r="B270" s="221"/>
      <c r="C270" s="248"/>
      <c r="D270" s="243"/>
      <c r="E270" s="243"/>
      <c r="F270" s="243"/>
      <c r="G270" s="243"/>
      <c r="H270" s="223"/>
      <c r="I270" s="223"/>
      <c r="J270" s="223"/>
      <c r="K270" s="223"/>
      <c r="L270" s="223"/>
      <c r="M270" s="223"/>
      <c r="N270" s="222"/>
      <c r="O270" s="222"/>
      <c r="P270" s="222"/>
      <c r="Q270" s="222"/>
      <c r="R270" s="223"/>
      <c r="S270" s="223"/>
      <c r="T270" s="223"/>
      <c r="U270" s="223"/>
      <c r="V270" s="223"/>
      <c r="W270" s="223"/>
      <c r="X270" s="223"/>
      <c r="Y270" s="223"/>
      <c r="Z270" s="213"/>
      <c r="AA270" s="213"/>
      <c r="AB270" s="213"/>
      <c r="AC270" s="213"/>
      <c r="AD270" s="213"/>
      <c r="AE270" s="213"/>
      <c r="AF270" s="213"/>
      <c r="AG270" s="213" t="s">
        <v>137</v>
      </c>
      <c r="AH270" s="213"/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>
      <c r="A271" s="227" t="s">
        <v>126</v>
      </c>
      <c r="B271" s="228" t="s">
        <v>78</v>
      </c>
      <c r="C271" s="245" t="s">
        <v>79</v>
      </c>
      <c r="D271" s="229"/>
      <c r="E271" s="230"/>
      <c r="F271" s="231"/>
      <c r="G271" s="231">
        <f>SUMIF(AG272:AG280,"&lt;&gt;NOR",G272:G280)</f>
        <v>0</v>
      </c>
      <c r="H271" s="231"/>
      <c r="I271" s="231">
        <f>SUM(I272:I280)</f>
        <v>0</v>
      </c>
      <c r="J271" s="231"/>
      <c r="K271" s="231">
        <f>SUM(K272:K280)</f>
        <v>0</v>
      </c>
      <c r="L271" s="231"/>
      <c r="M271" s="231">
        <f>SUM(M272:M280)</f>
        <v>0</v>
      </c>
      <c r="N271" s="230"/>
      <c r="O271" s="230">
        <f>SUM(O272:O280)</f>
        <v>11.870000000000001</v>
      </c>
      <c r="P271" s="230"/>
      <c r="Q271" s="230">
        <f>SUM(Q272:Q280)</f>
        <v>0</v>
      </c>
      <c r="R271" s="231"/>
      <c r="S271" s="231"/>
      <c r="T271" s="232"/>
      <c r="U271" s="226"/>
      <c r="V271" s="226">
        <f>SUM(V272:V280)</f>
        <v>11.53</v>
      </c>
      <c r="W271" s="226"/>
      <c r="X271" s="226"/>
      <c r="Y271" s="226"/>
      <c r="AG271" t="s">
        <v>127</v>
      </c>
    </row>
    <row r="272" spans="1:60" outlineLevel="1">
      <c r="A272" s="234">
        <v>54</v>
      </c>
      <c r="B272" s="235" t="s">
        <v>532</v>
      </c>
      <c r="C272" s="246" t="s">
        <v>533</v>
      </c>
      <c r="D272" s="236" t="s">
        <v>297</v>
      </c>
      <c r="E272" s="237">
        <v>3</v>
      </c>
      <c r="F272" s="238"/>
      <c r="G272" s="239">
        <f>ROUND(E272*F272,2)</f>
        <v>0</v>
      </c>
      <c r="H272" s="238"/>
      <c r="I272" s="239">
        <f>ROUND(E272*H272,2)</f>
        <v>0</v>
      </c>
      <c r="J272" s="238"/>
      <c r="K272" s="239">
        <f>ROUND(E272*J272,2)</f>
        <v>0</v>
      </c>
      <c r="L272" s="239">
        <v>21</v>
      </c>
      <c r="M272" s="239">
        <f>G272*(1+L272/100)</f>
        <v>0</v>
      </c>
      <c r="N272" s="237">
        <v>2.6372499999999999</v>
      </c>
      <c r="O272" s="237">
        <f>ROUND(E272*N272,2)</f>
        <v>7.91</v>
      </c>
      <c r="P272" s="237">
        <v>0</v>
      </c>
      <c r="Q272" s="237">
        <f>ROUND(E272*P272,2)</f>
        <v>0</v>
      </c>
      <c r="R272" s="239" t="s">
        <v>193</v>
      </c>
      <c r="S272" s="239" t="s">
        <v>131</v>
      </c>
      <c r="T272" s="240" t="s">
        <v>131</v>
      </c>
      <c r="U272" s="223">
        <v>3.8420000000000001</v>
      </c>
      <c r="V272" s="223">
        <f>ROUND(E272*U272,2)</f>
        <v>11.53</v>
      </c>
      <c r="W272" s="223"/>
      <c r="X272" s="223" t="s">
        <v>194</v>
      </c>
      <c r="Y272" s="223" t="s">
        <v>133</v>
      </c>
      <c r="Z272" s="213"/>
      <c r="AA272" s="213"/>
      <c r="AB272" s="213"/>
      <c r="AC272" s="213"/>
      <c r="AD272" s="213"/>
      <c r="AE272" s="213"/>
      <c r="AF272" s="213"/>
      <c r="AG272" s="213" t="s">
        <v>195</v>
      </c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2">
      <c r="A273" s="220"/>
      <c r="B273" s="221"/>
      <c r="C273" s="256" t="s">
        <v>534</v>
      </c>
      <c r="D273" s="254"/>
      <c r="E273" s="254"/>
      <c r="F273" s="254"/>
      <c r="G273" s="254"/>
      <c r="H273" s="223"/>
      <c r="I273" s="223"/>
      <c r="J273" s="223"/>
      <c r="K273" s="223"/>
      <c r="L273" s="223"/>
      <c r="M273" s="223"/>
      <c r="N273" s="222"/>
      <c r="O273" s="222"/>
      <c r="P273" s="222"/>
      <c r="Q273" s="222"/>
      <c r="R273" s="223"/>
      <c r="S273" s="223"/>
      <c r="T273" s="223"/>
      <c r="U273" s="223"/>
      <c r="V273" s="223"/>
      <c r="W273" s="223"/>
      <c r="X273" s="223"/>
      <c r="Y273" s="223"/>
      <c r="Z273" s="213"/>
      <c r="AA273" s="213"/>
      <c r="AB273" s="213"/>
      <c r="AC273" s="213"/>
      <c r="AD273" s="213"/>
      <c r="AE273" s="213"/>
      <c r="AF273" s="213"/>
      <c r="AG273" s="213" t="s">
        <v>213</v>
      </c>
      <c r="AH273" s="213"/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41" t="str">
        <f>C273</f>
        <v>včetně podkladní vrstvy ze štěrkopísku a podkladní vrstvy (lože) z betonu prostého, uložení trub. Bez dodání trub.</v>
      </c>
      <c r="BB273" s="213"/>
      <c r="BC273" s="213"/>
      <c r="BD273" s="213"/>
      <c r="BE273" s="213"/>
      <c r="BF273" s="213"/>
      <c r="BG273" s="213"/>
      <c r="BH273" s="213"/>
    </row>
    <row r="274" spans="1:60" outlineLevel="2">
      <c r="A274" s="220"/>
      <c r="B274" s="221"/>
      <c r="C274" s="250" t="s">
        <v>535</v>
      </c>
      <c r="D274" s="224"/>
      <c r="E274" s="225">
        <v>3</v>
      </c>
      <c r="F274" s="223"/>
      <c r="G274" s="223"/>
      <c r="H274" s="223"/>
      <c r="I274" s="223"/>
      <c r="J274" s="223"/>
      <c r="K274" s="223"/>
      <c r="L274" s="223"/>
      <c r="M274" s="223"/>
      <c r="N274" s="222"/>
      <c r="O274" s="222"/>
      <c r="P274" s="222"/>
      <c r="Q274" s="222"/>
      <c r="R274" s="223"/>
      <c r="S274" s="223"/>
      <c r="T274" s="223"/>
      <c r="U274" s="223"/>
      <c r="V274" s="223"/>
      <c r="W274" s="223"/>
      <c r="X274" s="223"/>
      <c r="Y274" s="223"/>
      <c r="Z274" s="213"/>
      <c r="AA274" s="213"/>
      <c r="AB274" s="213"/>
      <c r="AC274" s="213"/>
      <c r="AD274" s="213"/>
      <c r="AE274" s="213"/>
      <c r="AF274" s="213"/>
      <c r="AG274" s="213" t="s">
        <v>158</v>
      </c>
      <c r="AH274" s="213">
        <v>0</v>
      </c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3">
      <c r="A275" s="220"/>
      <c r="B275" s="221"/>
      <c r="C275" s="250" t="s">
        <v>536</v>
      </c>
      <c r="D275" s="224"/>
      <c r="E275" s="225"/>
      <c r="F275" s="223"/>
      <c r="G275" s="223"/>
      <c r="H275" s="223"/>
      <c r="I275" s="223"/>
      <c r="J275" s="223"/>
      <c r="K275" s="223"/>
      <c r="L275" s="223"/>
      <c r="M275" s="223"/>
      <c r="N275" s="222"/>
      <c r="O275" s="222"/>
      <c r="P275" s="222"/>
      <c r="Q275" s="222"/>
      <c r="R275" s="223"/>
      <c r="S275" s="223"/>
      <c r="T275" s="223"/>
      <c r="U275" s="223"/>
      <c r="V275" s="223"/>
      <c r="W275" s="223"/>
      <c r="X275" s="223"/>
      <c r="Y275" s="223"/>
      <c r="Z275" s="213"/>
      <c r="AA275" s="213"/>
      <c r="AB275" s="213"/>
      <c r="AC275" s="213"/>
      <c r="AD275" s="213"/>
      <c r="AE275" s="213"/>
      <c r="AF275" s="213"/>
      <c r="AG275" s="213" t="s">
        <v>158</v>
      </c>
      <c r="AH275" s="213">
        <v>0</v>
      </c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3">
      <c r="A276" s="220"/>
      <c r="B276" s="221"/>
      <c r="C276" s="250" t="s">
        <v>221</v>
      </c>
      <c r="D276" s="224"/>
      <c r="E276" s="225"/>
      <c r="F276" s="223"/>
      <c r="G276" s="223"/>
      <c r="H276" s="223"/>
      <c r="I276" s="223"/>
      <c r="J276" s="223"/>
      <c r="K276" s="223"/>
      <c r="L276" s="223"/>
      <c r="M276" s="223"/>
      <c r="N276" s="222"/>
      <c r="O276" s="222"/>
      <c r="P276" s="222"/>
      <c r="Q276" s="222"/>
      <c r="R276" s="223"/>
      <c r="S276" s="223"/>
      <c r="T276" s="223"/>
      <c r="U276" s="223"/>
      <c r="V276" s="223"/>
      <c r="W276" s="223"/>
      <c r="X276" s="223"/>
      <c r="Y276" s="223"/>
      <c r="Z276" s="213"/>
      <c r="AA276" s="213"/>
      <c r="AB276" s="213"/>
      <c r="AC276" s="213"/>
      <c r="AD276" s="213"/>
      <c r="AE276" s="213"/>
      <c r="AF276" s="213"/>
      <c r="AG276" s="213" t="s">
        <v>158</v>
      </c>
      <c r="AH276" s="213">
        <v>0</v>
      </c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2">
      <c r="A277" s="220"/>
      <c r="B277" s="221"/>
      <c r="C277" s="248"/>
      <c r="D277" s="243"/>
      <c r="E277" s="243"/>
      <c r="F277" s="243"/>
      <c r="G277" s="243"/>
      <c r="H277" s="223"/>
      <c r="I277" s="223"/>
      <c r="J277" s="223"/>
      <c r="K277" s="223"/>
      <c r="L277" s="223"/>
      <c r="M277" s="223"/>
      <c r="N277" s="222"/>
      <c r="O277" s="222"/>
      <c r="P277" s="222"/>
      <c r="Q277" s="222"/>
      <c r="R277" s="223"/>
      <c r="S277" s="223"/>
      <c r="T277" s="223"/>
      <c r="U277" s="223"/>
      <c r="V277" s="223"/>
      <c r="W277" s="223"/>
      <c r="X277" s="223"/>
      <c r="Y277" s="223"/>
      <c r="Z277" s="213"/>
      <c r="AA277" s="213"/>
      <c r="AB277" s="213"/>
      <c r="AC277" s="213"/>
      <c r="AD277" s="213"/>
      <c r="AE277" s="213"/>
      <c r="AF277" s="213"/>
      <c r="AG277" s="213" t="s">
        <v>137</v>
      </c>
      <c r="AH277" s="213"/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ht="22.5" outlineLevel="1">
      <c r="A278" s="234">
        <v>55</v>
      </c>
      <c r="B278" s="235" t="s">
        <v>537</v>
      </c>
      <c r="C278" s="246" t="s">
        <v>538</v>
      </c>
      <c r="D278" s="236" t="s">
        <v>312</v>
      </c>
      <c r="E278" s="237">
        <v>3.3</v>
      </c>
      <c r="F278" s="238"/>
      <c r="G278" s="239">
        <f>ROUND(E278*F278,2)</f>
        <v>0</v>
      </c>
      <c r="H278" s="238"/>
      <c r="I278" s="239">
        <f>ROUND(E278*H278,2)</f>
        <v>0</v>
      </c>
      <c r="J278" s="238"/>
      <c r="K278" s="239">
        <f>ROUND(E278*J278,2)</f>
        <v>0</v>
      </c>
      <c r="L278" s="239">
        <v>21</v>
      </c>
      <c r="M278" s="239">
        <f>G278*(1+L278/100)</f>
        <v>0</v>
      </c>
      <c r="N278" s="237">
        <v>1.2</v>
      </c>
      <c r="O278" s="237">
        <f>ROUND(E278*N278,2)</f>
        <v>3.96</v>
      </c>
      <c r="P278" s="237">
        <v>0</v>
      </c>
      <c r="Q278" s="237">
        <f>ROUND(E278*P278,2)</f>
        <v>0</v>
      </c>
      <c r="R278" s="239" t="s">
        <v>313</v>
      </c>
      <c r="S278" s="239" t="s">
        <v>131</v>
      </c>
      <c r="T278" s="240" t="s">
        <v>131</v>
      </c>
      <c r="U278" s="223">
        <v>0</v>
      </c>
      <c r="V278" s="223">
        <f>ROUND(E278*U278,2)</f>
        <v>0</v>
      </c>
      <c r="W278" s="223"/>
      <c r="X278" s="223" t="s">
        <v>314</v>
      </c>
      <c r="Y278" s="223" t="s">
        <v>133</v>
      </c>
      <c r="Z278" s="213"/>
      <c r="AA278" s="213"/>
      <c r="AB278" s="213"/>
      <c r="AC278" s="213"/>
      <c r="AD278" s="213"/>
      <c r="AE278" s="213"/>
      <c r="AF278" s="213"/>
      <c r="AG278" s="213" t="s">
        <v>315</v>
      </c>
      <c r="AH278" s="213"/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2">
      <c r="A279" s="220"/>
      <c r="B279" s="221"/>
      <c r="C279" s="250" t="s">
        <v>539</v>
      </c>
      <c r="D279" s="224"/>
      <c r="E279" s="225">
        <v>3.3</v>
      </c>
      <c r="F279" s="223"/>
      <c r="G279" s="223"/>
      <c r="H279" s="223"/>
      <c r="I279" s="223"/>
      <c r="J279" s="223"/>
      <c r="K279" s="223"/>
      <c r="L279" s="223"/>
      <c r="M279" s="223"/>
      <c r="N279" s="222"/>
      <c r="O279" s="222"/>
      <c r="P279" s="222"/>
      <c r="Q279" s="222"/>
      <c r="R279" s="223"/>
      <c r="S279" s="223"/>
      <c r="T279" s="223"/>
      <c r="U279" s="223"/>
      <c r="V279" s="223"/>
      <c r="W279" s="223"/>
      <c r="X279" s="223"/>
      <c r="Y279" s="223"/>
      <c r="Z279" s="213"/>
      <c r="AA279" s="213"/>
      <c r="AB279" s="213"/>
      <c r="AC279" s="213"/>
      <c r="AD279" s="213"/>
      <c r="AE279" s="213"/>
      <c r="AF279" s="213"/>
      <c r="AG279" s="213" t="s">
        <v>158</v>
      </c>
      <c r="AH279" s="213">
        <v>5</v>
      </c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outlineLevel="2">
      <c r="A280" s="220"/>
      <c r="B280" s="221"/>
      <c r="C280" s="248"/>
      <c r="D280" s="243"/>
      <c r="E280" s="243"/>
      <c r="F280" s="243"/>
      <c r="G280" s="243"/>
      <c r="H280" s="223"/>
      <c r="I280" s="223"/>
      <c r="J280" s="223"/>
      <c r="K280" s="223"/>
      <c r="L280" s="223"/>
      <c r="M280" s="223"/>
      <c r="N280" s="222"/>
      <c r="O280" s="222"/>
      <c r="P280" s="222"/>
      <c r="Q280" s="222"/>
      <c r="R280" s="223"/>
      <c r="S280" s="223"/>
      <c r="T280" s="223"/>
      <c r="U280" s="223"/>
      <c r="V280" s="223"/>
      <c r="W280" s="223"/>
      <c r="X280" s="223"/>
      <c r="Y280" s="223"/>
      <c r="Z280" s="213"/>
      <c r="AA280" s="213"/>
      <c r="AB280" s="213"/>
      <c r="AC280" s="213"/>
      <c r="AD280" s="213"/>
      <c r="AE280" s="213"/>
      <c r="AF280" s="213"/>
      <c r="AG280" s="213" t="s">
        <v>137</v>
      </c>
      <c r="AH280" s="213"/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>
      <c r="A281" s="227" t="s">
        <v>126</v>
      </c>
      <c r="B281" s="228" t="s">
        <v>80</v>
      </c>
      <c r="C281" s="245" t="s">
        <v>81</v>
      </c>
      <c r="D281" s="229"/>
      <c r="E281" s="230"/>
      <c r="F281" s="231"/>
      <c r="G281" s="231">
        <f>SUMIF(AG282:AG296,"&lt;&gt;NOR",G282:G296)</f>
        <v>0</v>
      </c>
      <c r="H281" s="231"/>
      <c r="I281" s="231">
        <f>SUM(I282:I296)</f>
        <v>0</v>
      </c>
      <c r="J281" s="231"/>
      <c r="K281" s="231">
        <f>SUM(K282:K296)</f>
        <v>0</v>
      </c>
      <c r="L281" s="231"/>
      <c r="M281" s="231">
        <f>SUM(M282:M296)</f>
        <v>0</v>
      </c>
      <c r="N281" s="230"/>
      <c r="O281" s="230">
        <f>SUM(O282:O296)</f>
        <v>2.37</v>
      </c>
      <c r="P281" s="230"/>
      <c r="Q281" s="230">
        <f>SUM(Q282:Q296)</f>
        <v>0</v>
      </c>
      <c r="R281" s="231"/>
      <c r="S281" s="231"/>
      <c r="T281" s="232"/>
      <c r="U281" s="226"/>
      <c r="V281" s="226">
        <f>SUM(V282:V296)</f>
        <v>1.63</v>
      </c>
      <c r="W281" s="226"/>
      <c r="X281" s="226"/>
      <c r="Y281" s="226"/>
      <c r="AG281" t="s">
        <v>127</v>
      </c>
    </row>
    <row r="282" spans="1:60" ht="22.5" outlineLevel="1">
      <c r="A282" s="234">
        <v>56</v>
      </c>
      <c r="B282" s="235" t="s">
        <v>540</v>
      </c>
      <c r="C282" s="246" t="s">
        <v>541</v>
      </c>
      <c r="D282" s="236" t="s">
        <v>297</v>
      </c>
      <c r="E282" s="237">
        <v>3.6</v>
      </c>
      <c r="F282" s="238"/>
      <c r="G282" s="239">
        <f>ROUND(E282*F282,2)</f>
        <v>0</v>
      </c>
      <c r="H282" s="238"/>
      <c r="I282" s="239">
        <f>ROUND(E282*H282,2)</f>
        <v>0</v>
      </c>
      <c r="J282" s="238"/>
      <c r="K282" s="239">
        <f>ROUND(E282*J282,2)</f>
        <v>0</v>
      </c>
      <c r="L282" s="239">
        <v>21</v>
      </c>
      <c r="M282" s="239">
        <f>G282*(1+L282/100)</f>
        <v>0</v>
      </c>
      <c r="N282" s="237">
        <v>0.35942000000000002</v>
      </c>
      <c r="O282" s="237">
        <f>ROUND(E282*N282,2)</f>
        <v>1.29</v>
      </c>
      <c r="P282" s="237">
        <v>0</v>
      </c>
      <c r="Q282" s="237">
        <f>ROUND(E282*P282,2)</f>
        <v>0</v>
      </c>
      <c r="R282" s="239" t="s">
        <v>193</v>
      </c>
      <c r="S282" s="239" t="s">
        <v>131</v>
      </c>
      <c r="T282" s="240" t="s">
        <v>131</v>
      </c>
      <c r="U282" s="223">
        <v>0.45200000000000001</v>
      </c>
      <c r="V282" s="223">
        <f>ROUND(E282*U282,2)</f>
        <v>1.63</v>
      </c>
      <c r="W282" s="223"/>
      <c r="X282" s="223" t="s">
        <v>194</v>
      </c>
      <c r="Y282" s="223" t="s">
        <v>133</v>
      </c>
      <c r="Z282" s="213"/>
      <c r="AA282" s="213"/>
      <c r="AB282" s="213"/>
      <c r="AC282" s="213"/>
      <c r="AD282" s="213"/>
      <c r="AE282" s="213"/>
      <c r="AF282" s="213"/>
      <c r="AG282" s="213" t="s">
        <v>195</v>
      </c>
      <c r="AH282" s="213"/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outlineLevel="2">
      <c r="A283" s="220"/>
      <c r="B283" s="221"/>
      <c r="C283" s="256" t="s">
        <v>303</v>
      </c>
      <c r="D283" s="254"/>
      <c r="E283" s="254"/>
      <c r="F283" s="254"/>
      <c r="G283" s="254"/>
      <c r="H283" s="223"/>
      <c r="I283" s="223"/>
      <c r="J283" s="223"/>
      <c r="K283" s="223"/>
      <c r="L283" s="223"/>
      <c r="M283" s="223"/>
      <c r="N283" s="222"/>
      <c r="O283" s="222"/>
      <c r="P283" s="222"/>
      <c r="Q283" s="222"/>
      <c r="R283" s="223"/>
      <c r="S283" s="223"/>
      <c r="T283" s="223"/>
      <c r="U283" s="223"/>
      <c r="V283" s="223"/>
      <c r="W283" s="223"/>
      <c r="X283" s="223"/>
      <c r="Y283" s="223"/>
      <c r="Z283" s="213"/>
      <c r="AA283" s="213"/>
      <c r="AB283" s="213"/>
      <c r="AC283" s="213"/>
      <c r="AD283" s="213"/>
      <c r="AE283" s="213"/>
      <c r="AF283" s="213"/>
      <c r="AG283" s="213" t="s">
        <v>213</v>
      </c>
      <c r="AH283" s="213"/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2">
      <c r="A284" s="220"/>
      <c r="B284" s="221"/>
      <c r="C284" s="249" t="s">
        <v>542</v>
      </c>
      <c r="D284" s="244"/>
      <c r="E284" s="244"/>
      <c r="F284" s="244"/>
      <c r="G284" s="244"/>
      <c r="H284" s="223"/>
      <c r="I284" s="223"/>
      <c r="J284" s="223"/>
      <c r="K284" s="223"/>
      <c r="L284" s="223"/>
      <c r="M284" s="223"/>
      <c r="N284" s="222"/>
      <c r="O284" s="222"/>
      <c r="P284" s="222"/>
      <c r="Q284" s="222"/>
      <c r="R284" s="223"/>
      <c r="S284" s="223"/>
      <c r="T284" s="223"/>
      <c r="U284" s="223"/>
      <c r="V284" s="223"/>
      <c r="W284" s="223"/>
      <c r="X284" s="223"/>
      <c r="Y284" s="223"/>
      <c r="Z284" s="213"/>
      <c r="AA284" s="213"/>
      <c r="AB284" s="213"/>
      <c r="AC284" s="213"/>
      <c r="AD284" s="213"/>
      <c r="AE284" s="213"/>
      <c r="AF284" s="213"/>
      <c r="AG284" s="213" t="s">
        <v>136</v>
      </c>
      <c r="AH284" s="213"/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ht="22.5" outlineLevel="2">
      <c r="A285" s="220"/>
      <c r="B285" s="221"/>
      <c r="C285" s="250" t="s">
        <v>543</v>
      </c>
      <c r="D285" s="224"/>
      <c r="E285" s="225">
        <v>3.6</v>
      </c>
      <c r="F285" s="223"/>
      <c r="G285" s="223"/>
      <c r="H285" s="223"/>
      <c r="I285" s="223"/>
      <c r="J285" s="223"/>
      <c r="K285" s="223"/>
      <c r="L285" s="223"/>
      <c r="M285" s="223"/>
      <c r="N285" s="222"/>
      <c r="O285" s="222"/>
      <c r="P285" s="222"/>
      <c r="Q285" s="222"/>
      <c r="R285" s="223"/>
      <c r="S285" s="223"/>
      <c r="T285" s="223"/>
      <c r="U285" s="223"/>
      <c r="V285" s="223"/>
      <c r="W285" s="223"/>
      <c r="X285" s="223"/>
      <c r="Y285" s="223"/>
      <c r="Z285" s="213"/>
      <c r="AA285" s="213"/>
      <c r="AB285" s="213"/>
      <c r="AC285" s="213"/>
      <c r="AD285" s="213"/>
      <c r="AE285" s="213"/>
      <c r="AF285" s="213"/>
      <c r="AG285" s="213" t="s">
        <v>158</v>
      </c>
      <c r="AH285" s="213">
        <v>0</v>
      </c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outlineLevel="3">
      <c r="A286" s="220"/>
      <c r="B286" s="221"/>
      <c r="C286" s="250" t="s">
        <v>221</v>
      </c>
      <c r="D286" s="224"/>
      <c r="E286" s="225"/>
      <c r="F286" s="223"/>
      <c r="G286" s="223"/>
      <c r="H286" s="223"/>
      <c r="I286" s="223"/>
      <c r="J286" s="223"/>
      <c r="K286" s="223"/>
      <c r="L286" s="223"/>
      <c r="M286" s="223"/>
      <c r="N286" s="222"/>
      <c r="O286" s="222"/>
      <c r="P286" s="222"/>
      <c r="Q286" s="222"/>
      <c r="R286" s="223"/>
      <c r="S286" s="223"/>
      <c r="T286" s="223"/>
      <c r="U286" s="223"/>
      <c r="V286" s="223"/>
      <c r="W286" s="223"/>
      <c r="X286" s="223"/>
      <c r="Y286" s="223"/>
      <c r="Z286" s="213"/>
      <c r="AA286" s="213"/>
      <c r="AB286" s="213"/>
      <c r="AC286" s="213"/>
      <c r="AD286" s="213"/>
      <c r="AE286" s="213"/>
      <c r="AF286" s="213"/>
      <c r="AG286" s="213" t="s">
        <v>158</v>
      </c>
      <c r="AH286" s="213">
        <v>0</v>
      </c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2">
      <c r="A287" s="220"/>
      <c r="B287" s="221"/>
      <c r="C287" s="248"/>
      <c r="D287" s="243"/>
      <c r="E287" s="243"/>
      <c r="F287" s="243"/>
      <c r="G287" s="243"/>
      <c r="H287" s="223"/>
      <c r="I287" s="223"/>
      <c r="J287" s="223"/>
      <c r="K287" s="223"/>
      <c r="L287" s="223"/>
      <c r="M287" s="223"/>
      <c r="N287" s="222"/>
      <c r="O287" s="222"/>
      <c r="P287" s="222"/>
      <c r="Q287" s="222"/>
      <c r="R287" s="223"/>
      <c r="S287" s="223"/>
      <c r="T287" s="223"/>
      <c r="U287" s="223"/>
      <c r="V287" s="223"/>
      <c r="W287" s="223"/>
      <c r="X287" s="223"/>
      <c r="Y287" s="223"/>
      <c r="Z287" s="213"/>
      <c r="AA287" s="213"/>
      <c r="AB287" s="213"/>
      <c r="AC287" s="213"/>
      <c r="AD287" s="213"/>
      <c r="AE287" s="213"/>
      <c r="AF287" s="213"/>
      <c r="AG287" s="213" t="s">
        <v>137</v>
      </c>
      <c r="AH287" s="213"/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ht="22.5" outlineLevel="1">
      <c r="A288" s="234">
        <v>57</v>
      </c>
      <c r="B288" s="235" t="s">
        <v>544</v>
      </c>
      <c r="C288" s="246" t="s">
        <v>545</v>
      </c>
      <c r="D288" s="236" t="s">
        <v>546</v>
      </c>
      <c r="E288" s="237">
        <v>1.4999999999999999E-2</v>
      </c>
      <c r="F288" s="238"/>
      <c r="G288" s="239">
        <f>ROUND(E288*F288,2)</f>
        <v>0</v>
      </c>
      <c r="H288" s="238"/>
      <c r="I288" s="239">
        <f>ROUND(E288*H288,2)</f>
        <v>0</v>
      </c>
      <c r="J288" s="238"/>
      <c r="K288" s="239">
        <f>ROUND(E288*J288,2)</f>
        <v>0</v>
      </c>
      <c r="L288" s="239">
        <v>21</v>
      </c>
      <c r="M288" s="239">
        <f>G288*(1+L288/100)</f>
        <v>0</v>
      </c>
      <c r="N288" s="237">
        <v>4.6270199999999999</v>
      </c>
      <c r="O288" s="237">
        <f>ROUND(E288*N288,2)</f>
        <v>7.0000000000000007E-2</v>
      </c>
      <c r="P288" s="237">
        <v>0</v>
      </c>
      <c r="Q288" s="237">
        <f>ROUND(E288*P288,2)</f>
        <v>0</v>
      </c>
      <c r="R288" s="239" t="s">
        <v>262</v>
      </c>
      <c r="S288" s="239" t="s">
        <v>131</v>
      </c>
      <c r="T288" s="240" t="s">
        <v>470</v>
      </c>
      <c r="U288" s="223">
        <v>0</v>
      </c>
      <c r="V288" s="223">
        <f>ROUND(E288*U288,2)</f>
        <v>0</v>
      </c>
      <c r="W288" s="223"/>
      <c r="X288" s="223" t="s">
        <v>263</v>
      </c>
      <c r="Y288" s="223" t="s">
        <v>133</v>
      </c>
      <c r="Z288" s="213"/>
      <c r="AA288" s="213"/>
      <c r="AB288" s="213"/>
      <c r="AC288" s="213"/>
      <c r="AD288" s="213"/>
      <c r="AE288" s="213"/>
      <c r="AF288" s="213"/>
      <c r="AG288" s="213" t="s">
        <v>264</v>
      </c>
      <c r="AH288" s="213"/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ht="45" outlineLevel="2">
      <c r="A289" s="220"/>
      <c r="B289" s="221"/>
      <c r="C289" s="256" t="s">
        <v>547</v>
      </c>
      <c r="D289" s="254"/>
      <c r="E289" s="254"/>
      <c r="F289" s="254"/>
      <c r="G289" s="254"/>
      <c r="H289" s="223"/>
      <c r="I289" s="223"/>
      <c r="J289" s="223"/>
      <c r="K289" s="223"/>
      <c r="L289" s="223"/>
      <c r="M289" s="223"/>
      <c r="N289" s="222"/>
      <c r="O289" s="222"/>
      <c r="P289" s="222"/>
      <c r="Q289" s="222"/>
      <c r="R289" s="223"/>
      <c r="S289" s="223"/>
      <c r="T289" s="223"/>
      <c r="U289" s="223"/>
      <c r="V289" s="223"/>
      <c r="W289" s="223"/>
      <c r="X289" s="223"/>
      <c r="Y289" s="223"/>
      <c r="Z289" s="213"/>
      <c r="AA289" s="213"/>
      <c r="AB289" s="213"/>
      <c r="AC289" s="213"/>
      <c r="AD289" s="213"/>
      <c r="AE289" s="213"/>
      <c r="AF289" s="213"/>
      <c r="AG289" s="213" t="s">
        <v>213</v>
      </c>
      <c r="AH289" s="213"/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41" t="str">
        <f>C289</f>
        <v>hloubení jam pro osazení sloupků, s naložením na dopravní prostředek a odvozem výkopku do 20 m, se složením, bez rozhrnutí, v hornině 3, dodávka a osazení sloupků a vzpěr plotových ocelových trubkových výšky 255 cm typových, se zabetonováním do 0,05 m3 betonem B 30, dodávka a montáž pletiva se čtvercovými oky 50,0 x 2,24 x 2,0 mm, ostnatého drátu čtyřšpičkového 2,24 mm, do výšky 2 m, dodávka a montáž vrat 330 x 205 cm a vrátek 100 x 205 cm ocelových se sloupky (1 kus/ 100 m).</v>
      </c>
      <c r="BB289" s="213"/>
      <c r="BC289" s="213"/>
      <c r="BD289" s="213"/>
      <c r="BE289" s="213"/>
      <c r="BF289" s="213"/>
      <c r="BG289" s="213"/>
      <c r="BH289" s="213"/>
    </row>
    <row r="290" spans="1:60" ht="22.5" outlineLevel="2">
      <c r="A290" s="220"/>
      <c r="B290" s="221"/>
      <c r="C290" s="250" t="s">
        <v>548</v>
      </c>
      <c r="D290" s="224"/>
      <c r="E290" s="225">
        <v>1.4999999999999999E-2</v>
      </c>
      <c r="F290" s="223"/>
      <c r="G290" s="223"/>
      <c r="H290" s="223"/>
      <c r="I290" s="223"/>
      <c r="J290" s="223"/>
      <c r="K290" s="223"/>
      <c r="L290" s="223"/>
      <c r="M290" s="223"/>
      <c r="N290" s="222"/>
      <c r="O290" s="222"/>
      <c r="P290" s="222"/>
      <c r="Q290" s="222"/>
      <c r="R290" s="223"/>
      <c r="S290" s="223"/>
      <c r="T290" s="223"/>
      <c r="U290" s="223"/>
      <c r="V290" s="223"/>
      <c r="W290" s="223"/>
      <c r="X290" s="223"/>
      <c r="Y290" s="223"/>
      <c r="Z290" s="213"/>
      <c r="AA290" s="213"/>
      <c r="AB290" s="213"/>
      <c r="AC290" s="213"/>
      <c r="AD290" s="213"/>
      <c r="AE290" s="213"/>
      <c r="AF290" s="213"/>
      <c r="AG290" s="213" t="s">
        <v>158</v>
      </c>
      <c r="AH290" s="213">
        <v>0</v>
      </c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outlineLevel="3">
      <c r="A291" s="220"/>
      <c r="B291" s="221"/>
      <c r="C291" s="250" t="s">
        <v>221</v>
      </c>
      <c r="D291" s="224"/>
      <c r="E291" s="225"/>
      <c r="F291" s="223"/>
      <c r="G291" s="223"/>
      <c r="H291" s="223"/>
      <c r="I291" s="223"/>
      <c r="J291" s="223"/>
      <c r="K291" s="223"/>
      <c r="L291" s="223"/>
      <c r="M291" s="223"/>
      <c r="N291" s="222"/>
      <c r="O291" s="222"/>
      <c r="P291" s="222"/>
      <c r="Q291" s="222"/>
      <c r="R291" s="223"/>
      <c r="S291" s="223"/>
      <c r="T291" s="223"/>
      <c r="U291" s="223"/>
      <c r="V291" s="223"/>
      <c r="W291" s="223"/>
      <c r="X291" s="223"/>
      <c r="Y291" s="223"/>
      <c r="Z291" s="213"/>
      <c r="AA291" s="213"/>
      <c r="AB291" s="213"/>
      <c r="AC291" s="213"/>
      <c r="AD291" s="213"/>
      <c r="AE291" s="213"/>
      <c r="AF291" s="213"/>
      <c r="AG291" s="213" t="s">
        <v>158</v>
      </c>
      <c r="AH291" s="213">
        <v>0</v>
      </c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2">
      <c r="A292" s="220"/>
      <c r="B292" s="221"/>
      <c r="C292" s="248"/>
      <c r="D292" s="243"/>
      <c r="E292" s="243"/>
      <c r="F292" s="243"/>
      <c r="G292" s="243"/>
      <c r="H292" s="223"/>
      <c r="I292" s="223"/>
      <c r="J292" s="223"/>
      <c r="K292" s="223"/>
      <c r="L292" s="223"/>
      <c r="M292" s="223"/>
      <c r="N292" s="222"/>
      <c r="O292" s="222"/>
      <c r="P292" s="222"/>
      <c r="Q292" s="222"/>
      <c r="R292" s="223"/>
      <c r="S292" s="223"/>
      <c r="T292" s="223"/>
      <c r="U292" s="223"/>
      <c r="V292" s="223"/>
      <c r="W292" s="223"/>
      <c r="X292" s="223"/>
      <c r="Y292" s="223"/>
      <c r="Z292" s="213"/>
      <c r="AA292" s="213"/>
      <c r="AB292" s="213"/>
      <c r="AC292" s="213"/>
      <c r="AD292" s="213"/>
      <c r="AE292" s="213"/>
      <c r="AF292" s="213"/>
      <c r="AG292" s="213" t="s">
        <v>137</v>
      </c>
      <c r="AH292" s="213"/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outlineLevel="1">
      <c r="A293" s="234">
        <v>58</v>
      </c>
      <c r="B293" s="235" t="s">
        <v>549</v>
      </c>
      <c r="C293" s="246" t="s">
        <v>550</v>
      </c>
      <c r="D293" s="236" t="s">
        <v>312</v>
      </c>
      <c r="E293" s="237">
        <v>11.52</v>
      </c>
      <c r="F293" s="238"/>
      <c r="G293" s="239">
        <f>ROUND(E293*F293,2)</f>
        <v>0</v>
      </c>
      <c r="H293" s="238"/>
      <c r="I293" s="239">
        <f>ROUND(E293*H293,2)</f>
        <v>0</v>
      </c>
      <c r="J293" s="238"/>
      <c r="K293" s="239">
        <f>ROUND(E293*J293,2)</f>
        <v>0</v>
      </c>
      <c r="L293" s="239">
        <v>21</v>
      </c>
      <c r="M293" s="239">
        <f>G293*(1+L293/100)</f>
        <v>0</v>
      </c>
      <c r="N293" s="237">
        <v>8.7999999999999995E-2</v>
      </c>
      <c r="O293" s="237">
        <f>ROUND(E293*N293,2)</f>
        <v>1.01</v>
      </c>
      <c r="P293" s="237">
        <v>0</v>
      </c>
      <c r="Q293" s="237">
        <f>ROUND(E293*P293,2)</f>
        <v>0</v>
      </c>
      <c r="R293" s="239" t="s">
        <v>313</v>
      </c>
      <c r="S293" s="239" t="s">
        <v>131</v>
      </c>
      <c r="T293" s="240" t="s">
        <v>131</v>
      </c>
      <c r="U293" s="223">
        <v>0</v>
      </c>
      <c r="V293" s="223">
        <f>ROUND(E293*U293,2)</f>
        <v>0</v>
      </c>
      <c r="W293" s="223"/>
      <c r="X293" s="223" t="s">
        <v>314</v>
      </c>
      <c r="Y293" s="223" t="s">
        <v>133</v>
      </c>
      <c r="Z293" s="213"/>
      <c r="AA293" s="213"/>
      <c r="AB293" s="213"/>
      <c r="AC293" s="213"/>
      <c r="AD293" s="213"/>
      <c r="AE293" s="213"/>
      <c r="AF293" s="213"/>
      <c r="AG293" s="213" t="s">
        <v>315</v>
      </c>
      <c r="AH293" s="213"/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ht="22.5" outlineLevel="2">
      <c r="A294" s="220"/>
      <c r="B294" s="221"/>
      <c r="C294" s="250" t="s">
        <v>551</v>
      </c>
      <c r="D294" s="224"/>
      <c r="E294" s="225"/>
      <c r="F294" s="223"/>
      <c r="G294" s="223"/>
      <c r="H294" s="223"/>
      <c r="I294" s="223"/>
      <c r="J294" s="223"/>
      <c r="K294" s="223"/>
      <c r="L294" s="223"/>
      <c r="M294" s="223"/>
      <c r="N294" s="222"/>
      <c r="O294" s="222"/>
      <c r="P294" s="222"/>
      <c r="Q294" s="222"/>
      <c r="R294" s="223"/>
      <c r="S294" s="223"/>
      <c r="T294" s="223"/>
      <c r="U294" s="223"/>
      <c r="V294" s="223"/>
      <c r="W294" s="223"/>
      <c r="X294" s="223"/>
      <c r="Y294" s="223"/>
      <c r="Z294" s="213"/>
      <c r="AA294" s="213"/>
      <c r="AB294" s="213"/>
      <c r="AC294" s="213"/>
      <c r="AD294" s="213"/>
      <c r="AE294" s="213"/>
      <c r="AF294" s="213"/>
      <c r="AG294" s="213" t="s">
        <v>158</v>
      </c>
      <c r="AH294" s="213">
        <v>0</v>
      </c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3">
      <c r="A295" s="220"/>
      <c r="B295" s="221"/>
      <c r="C295" s="250" t="s">
        <v>552</v>
      </c>
      <c r="D295" s="224"/>
      <c r="E295" s="225">
        <v>11.52</v>
      </c>
      <c r="F295" s="223"/>
      <c r="G295" s="223"/>
      <c r="H295" s="223"/>
      <c r="I295" s="223"/>
      <c r="J295" s="223"/>
      <c r="K295" s="223"/>
      <c r="L295" s="223"/>
      <c r="M295" s="223"/>
      <c r="N295" s="222"/>
      <c r="O295" s="222"/>
      <c r="P295" s="222"/>
      <c r="Q295" s="222"/>
      <c r="R295" s="223"/>
      <c r="S295" s="223"/>
      <c r="T295" s="223"/>
      <c r="U295" s="223"/>
      <c r="V295" s="223"/>
      <c r="W295" s="223"/>
      <c r="X295" s="223"/>
      <c r="Y295" s="223"/>
      <c r="Z295" s="213"/>
      <c r="AA295" s="213"/>
      <c r="AB295" s="213"/>
      <c r="AC295" s="213"/>
      <c r="AD295" s="213"/>
      <c r="AE295" s="213"/>
      <c r="AF295" s="213"/>
      <c r="AG295" s="213" t="s">
        <v>158</v>
      </c>
      <c r="AH295" s="213">
        <v>5</v>
      </c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outlineLevel="2">
      <c r="A296" s="220"/>
      <c r="B296" s="221"/>
      <c r="C296" s="248"/>
      <c r="D296" s="243"/>
      <c r="E296" s="243"/>
      <c r="F296" s="243"/>
      <c r="G296" s="243"/>
      <c r="H296" s="223"/>
      <c r="I296" s="223"/>
      <c r="J296" s="223"/>
      <c r="K296" s="223"/>
      <c r="L296" s="223"/>
      <c r="M296" s="223"/>
      <c r="N296" s="222"/>
      <c r="O296" s="222"/>
      <c r="P296" s="222"/>
      <c r="Q296" s="222"/>
      <c r="R296" s="223"/>
      <c r="S296" s="223"/>
      <c r="T296" s="223"/>
      <c r="U296" s="223"/>
      <c r="V296" s="223"/>
      <c r="W296" s="223"/>
      <c r="X296" s="223"/>
      <c r="Y296" s="223"/>
      <c r="Z296" s="213"/>
      <c r="AA296" s="213"/>
      <c r="AB296" s="213"/>
      <c r="AC296" s="213"/>
      <c r="AD296" s="213"/>
      <c r="AE296" s="213"/>
      <c r="AF296" s="213"/>
      <c r="AG296" s="213" t="s">
        <v>137</v>
      </c>
      <c r="AH296" s="213"/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>
      <c r="A297" s="227" t="s">
        <v>126</v>
      </c>
      <c r="B297" s="228" t="s">
        <v>82</v>
      </c>
      <c r="C297" s="245" t="s">
        <v>83</v>
      </c>
      <c r="D297" s="229"/>
      <c r="E297" s="230"/>
      <c r="F297" s="231"/>
      <c r="G297" s="231">
        <f>SUMIF(AG298:AG310,"&lt;&gt;NOR",G298:G310)</f>
        <v>0</v>
      </c>
      <c r="H297" s="231"/>
      <c r="I297" s="231">
        <f>SUM(I298:I310)</f>
        <v>0</v>
      </c>
      <c r="J297" s="231"/>
      <c r="K297" s="231">
        <f>SUM(K298:K310)</f>
        <v>0</v>
      </c>
      <c r="L297" s="231"/>
      <c r="M297" s="231">
        <f>SUM(M298:M310)</f>
        <v>0</v>
      </c>
      <c r="N297" s="230"/>
      <c r="O297" s="230">
        <f>SUM(O298:O310)</f>
        <v>0.98</v>
      </c>
      <c r="P297" s="230"/>
      <c r="Q297" s="230">
        <f>SUM(Q298:Q310)</f>
        <v>0</v>
      </c>
      <c r="R297" s="231"/>
      <c r="S297" s="231"/>
      <c r="T297" s="232"/>
      <c r="U297" s="226"/>
      <c r="V297" s="226">
        <f>SUM(V298:V310)</f>
        <v>9.07</v>
      </c>
      <c r="W297" s="226"/>
      <c r="X297" s="226"/>
      <c r="Y297" s="226"/>
      <c r="AG297" t="s">
        <v>127</v>
      </c>
    </row>
    <row r="298" spans="1:60" ht="22.5" outlineLevel="1">
      <c r="A298" s="234">
        <v>59</v>
      </c>
      <c r="B298" s="235" t="s">
        <v>553</v>
      </c>
      <c r="C298" s="246" t="s">
        <v>554</v>
      </c>
      <c r="D298" s="236" t="s">
        <v>217</v>
      </c>
      <c r="E298" s="237">
        <v>48</v>
      </c>
      <c r="F298" s="238"/>
      <c r="G298" s="239">
        <f>ROUND(E298*F298,2)</f>
        <v>0</v>
      </c>
      <c r="H298" s="238"/>
      <c r="I298" s="239">
        <f>ROUND(E298*H298,2)</f>
        <v>0</v>
      </c>
      <c r="J298" s="238"/>
      <c r="K298" s="239">
        <f>ROUND(E298*J298,2)</f>
        <v>0</v>
      </c>
      <c r="L298" s="239">
        <v>21</v>
      </c>
      <c r="M298" s="239">
        <f>G298*(1+L298/100)</f>
        <v>0</v>
      </c>
      <c r="N298" s="237">
        <v>1.9109999999999999E-2</v>
      </c>
      <c r="O298" s="237">
        <f>ROUND(E298*N298,2)</f>
        <v>0.92</v>
      </c>
      <c r="P298" s="237">
        <v>0</v>
      </c>
      <c r="Q298" s="237">
        <f>ROUND(E298*P298,2)</f>
        <v>0</v>
      </c>
      <c r="R298" s="239" t="s">
        <v>555</v>
      </c>
      <c r="S298" s="239" t="s">
        <v>131</v>
      </c>
      <c r="T298" s="240" t="s">
        <v>131</v>
      </c>
      <c r="U298" s="223">
        <v>0.108</v>
      </c>
      <c r="V298" s="223">
        <f>ROUND(E298*U298,2)</f>
        <v>5.18</v>
      </c>
      <c r="W298" s="223"/>
      <c r="X298" s="223" t="s">
        <v>194</v>
      </c>
      <c r="Y298" s="223" t="s">
        <v>133</v>
      </c>
      <c r="Z298" s="213"/>
      <c r="AA298" s="213"/>
      <c r="AB298" s="213"/>
      <c r="AC298" s="213"/>
      <c r="AD298" s="213"/>
      <c r="AE298" s="213"/>
      <c r="AF298" s="213"/>
      <c r="AG298" s="213" t="s">
        <v>195</v>
      </c>
      <c r="AH298" s="213"/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outlineLevel="2">
      <c r="A299" s="220"/>
      <c r="B299" s="221"/>
      <c r="C299" s="256" t="s">
        <v>556</v>
      </c>
      <c r="D299" s="254"/>
      <c r="E299" s="254"/>
      <c r="F299" s="254"/>
      <c r="G299" s="254"/>
      <c r="H299" s="223"/>
      <c r="I299" s="223"/>
      <c r="J299" s="223"/>
      <c r="K299" s="223"/>
      <c r="L299" s="223"/>
      <c r="M299" s="223"/>
      <c r="N299" s="222"/>
      <c r="O299" s="222"/>
      <c r="P299" s="222"/>
      <c r="Q299" s="222"/>
      <c r="R299" s="223"/>
      <c r="S299" s="223"/>
      <c r="T299" s="223"/>
      <c r="U299" s="223"/>
      <c r="V299" s="223"/>
      <c r="W299" s="223"/>
      <c r="X299" s="223"/>
      <c r="Y299" s="223"/>
      <c r="Z299" s="213"/>
      <c r="AA299" s="213"/>
      <c r="AB299" s="213"/>
      <c r="AC299" s="213"/>
      <c r="AD299" s="213"/>
      <c r="AE299" s="213"/>
      <c r="AF299" s="213"/>
      <c r="AG299" s="213" t="s">
        <v>213</v>
      </c>
      <c r="AH299" s="213"/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ht="22.5" outlineLevel="2">
      <c r="A300" s="220"/>
      <c r="B300" s="221"/>
      <c r="C300" s="250" t="s">
        <v>557</v>
      </c>
      <c r="D300" s="224"/>
      <c r="E300" s="225">
        <v>48</v>
      </c>
      <c r="F300" s="223"/>
      <c r="G300" s="223"/>
      <c r="H300" s="223"/>
      <c r="I300" s="223"/>
      <c r="J300" s="223"/>
      <c r="K300" s="223"/>
      <c r="L300" s="223"/>
      <c r="M300" s="223"/>
      <c r="N300" s="222"/>
      <c r="O300" s="222"/>
      <c r="P300" s="222"/>
      <c r="Q300" s="222"/>
      <c r="R300" s="223"/>
      <c r="S300" s="223"/>
      <c r="T300" s="223"/>
      <c r="U300" s="223"/>
      <c r="V300" s="223"/>
      <c r="W300" s="223"/>
      <c r="X300" s="223"/>
      <c r="Y300" s="223"/>
      <c r="Z300" s="213"/>
      <c r="AA300" s="213"/>
      <c r="AB300" s="213"/>
      <c r="AC300" s="213"/>
      <c r="AD300" s="213"/>
      <c r="AE300" s="213"/>
      <c r="AF300" s="213"/>
      <c r="AG300" s="213" t="s">
        <v>158</v>
      </c>
      <c r="AH300" s="213">
        <v>0</v>
      </c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outlineLevel="3">
      <c r="A301" s="220"/>
      <c r="B301" s="221"/>
      <c r="C301" s="250" t="s">
        <v>200</v>
      </c>
      <c r="D301" s="224"/>
      <c r="E301" s="225"/>
      <c r="F301" s="223"/>
      <c r="G301" s="223"/>
      <c r="H301" s="223"/>
      <c r="I301" s="223"/>
      <c r="J301" s="223"/>
      <c r="K301" s="223"/>
      <c r="L301" s="223"/>
      <c r="M301" s="223"/>
      <c r="N301" s="222"/>
      <c r="O301" s="222"/>
      <c r="P301" s="222"/>
      <c r="Q301" s="222"/>
      <c r="R301" s="223"/>
      <c r="S301" s="223"/>
      <c r="T301" s="223"/>
      <c r="U301" s="223"/>
      <c r="V301" s="223"/>
      <c r="W301" s="223"/>
      <c r="X301" s="223"/>
      <c r="Y301" s="223"/>
      <c r="Z301" s="213"/>
      <c r="AA301" s="213"/>
      <c r="AB301" s="213"/>
      <c r="AC301" s="213"/>
      <c r="AD301" s="213"/>
      <c r="AE301" s="213"/>
      <c r="AF301" s="213"/>
      <c r="AG301" s="213" t="s">
        <v>158</v>
      </c>
      <c r="AH301" s="213">
        <v>0</v>
      </c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outlineLevel="2">
      <c r="A302" s="220"/>
      <c r="B302" s="221"/>
      <c r="C302" s="248"/>
      <c r="D302" s="243"/>
      <c r="E302" s="243"/>
      <c r="F302" s="243"/>
      <c r="G302" s="243"/>
      <c r="H302" s="223"/>
      <c r="I302" s="223"/>
      <c r="J302" s="223"/>
      <c r="K302" s="223"/>
      <c r="L302" s="223"/>
      <c r="M302" s="223"/>
      <c r="N302" s="222"/>
      <c r="O302" s="222"/>
      <c r="P302" s="222"/>
      <c r="Q302" s="222"/>
      <c r="R302" s="223"/>
      <c r="S302" s="223"/>
      <c r="T302" s="223"/>
      <c r="U302" s="223"/>
      <c r="V302" s="223"/>
      <c r="W302" s="223"/>
      <c r="X302" s="223"/>
      <c r="Y302" s="223"/>
      <c r="Z302" s="213"/>
      <c r="AA302" s="213"/>
      <c r="AB302" s="213"/>
      <c r="AC302" s="213"/>
      <c r="AD302" s="213"/>
      <c r="AE302" s="213"/>
      <c r="AF302" s="213"/>
      <c r="AG302" s="213" t="s">
        <v>137</v>
      </c>
      <c r="AH302" s="213"/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ht="33.75" outlineLevel="1">
      <c r="A303" s="234">
        <v>60</v>
      </c>
      <c r="B303" s="235" t="s">
        <v>558</v>
      </c>
      <c r="C303" s="246" t="s">
        <v>559</v>
      </c>
      <c r="D303" s="236" t="s">
        <v>217</v>
      </c>
      <c r="E303" s="237">
        <v>144</v>
      </c>
      <c r="F303" s="238"/>
      <c r="G303" s="239">
        <f>ROUND(E303*F303,2)</f>
        <v>0</v>
      </c>
      <c r="H303" s="238"/>
      <c r="I303" s="239">
        <f>ROUND(E303*H303,2)</f>
        <v>0</v>
      </c>
      <c r="J303" s="238"/>
      <c r="K303" s="239">
        <f>ROUND(E303*J303,2)</f>
        <v>0</v>
      </c>
      <c r="L303" s="239">
        <v>21</v>
      </c>
      <c r="M303" s="239">
        <f>G303*(1+L303/100)</f>
        <v>0</v>
      </c>
      <c r="N303" s="237">
        <v>4.0000000000000002E-4</v>
      </c>
      <c r="O303" s="237">
        <f>ROUND(E303*N303,2)</f>
        <v>0.06</v>
      </c>
      <c r="P303" s="237">
        <v>0</v>
      </c>
      <c r="Q303" s="237">
        <f>ROUND(E303*P303,2)</f>
        <v>0</v>
      </c>
      <c r="R303" s="239" t="s">
        <v>555</v>
      </c>
      <c r="S303" s="239" t="s">
        <v>131</v>
      </c>
      <c r="T303" s="240" t="s">
        <v>131</v>
      </c>
      <c r="U303" s="223">
        <v>3.0000000000000001E-3</v>
      </c>
      <c r="V303" s="223">
        <f>ROUND(E303*U303,2)</f>
        <v>0.43</v>
      </c>
      <c r="W303" s="223"/>
      <c r="X303" s="223" t="s">
        <v>194</v>
      </c>
      <c r="Y303" s="223" t="s">
        <v>133</v>
      </c>
      <c r="Z303" s="213"/>
      <c r="AA303" s="213"/>
      <c r="AB303" s="213"/>
      <c r="AC303" s="213"/>
      <c r="AD303" s="213"/>
      <c r="AE303" s="213"/>
      <c r="AF303" s="213"/>
      <c r="AG303" s="213" t="s">
        <v>195</v>
      </c>
      <c r="AH303" s="213"/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outlineLevel="2">
      <c r="A304" s="220"/>
      <c r="B304" s="221"/>
      <c r="C304" s="256" t="s">
        <v>556</v>
      </c>
      <c r="D304" s="254"/>
      <c r="E304" s="254"/>
      <c r="F304" s="254"/>
      <c r="G304" s="254"/>
      <c r="H304" s="223"/>
      <c r="I304" s="223"/>
      <c r="J304" s="223"/>
      <c r="K304" s="223"/>
      <c r="L304" s="223"/>
      <c r="M304" s="223"/>
      <c r="N304" s="222"/>
      <c r="O304" s="222"/>
      <c r="P304" s="222"/>
      <c r="Q304" s="222"/>
      <c r="R304" s="223"/>
      <c r="S304" s="223"/>
      <c r="T304" s="223"/>
      <c r="U304" s="223"/>
      <c r="V304" s="223"/>
      <c r="W304" s="223"/>
      <c r="X304" s="223"/>
      <c r="Y304" s="223"/>
      <c r="Z304" s="213"/>
      <c r="AA304" s="213"/>
      <c r="AB304" s="213"/>
      <c r="AC304" s="213"/>
      <c r="AD304" s="213"/>
      <c r="AE304" s="213"/>
      <c r="AF304" s="213"/>
      <c r="AG304" s="213" t="s">
        <v>213</v>
      </c>
      <c r="AH304" s="213"/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outlineLevel="2">
      <c r="A305" s="220"/>
      <c r="B305" s="221"/>
      <c r="C305" s="250" t="s">
        <v>560</v>
      </c>
      <c r="D305" s="224"/>
      <c r="E305" s="225">
        <v>144</v>
      </c>
      <c r="F305" s="223"/>
      <c r="G305" s="223"/>
      <c r="H305" s="223"/>
      <c r="I305" s="223"/>
      <c r="J305" s="223"/>
      <c r="K305" s="223"/>
      <c r="L305" s="223"/>
      <c r="M305" s="223"/>
      <c r="N305" s="222"/>
      <c r="O305" s="222"/>
      <c r="P305" s="222"/>
      <c r="Q305" s="222"/>
      <c r="R305" s="223"/>
      <c r="S305" s="223"/>
      <c r="T305" s="223"/>
      <c r="U305" s="223"/>
      <c r="V305" s="223"/>
      <c r="W305" s="223"/>
      <c r="X305" s="223"/>
      <c r="Y305" s="223"/>
      <c r="Z305" s="213"/>
      <c r="AA305" s="213"/>
      <c r="AB305" s="213"/>
      <c r="AC305" s="213"/>
      <c r="AD305" s="213"/>
      <c r="AE305" s="213"/>
      <c r="AF305" s="213"/>
      <c r="AG305" s="213" t="s">
        <v>158</v>
      </c>
      <c r="AH305" s="213">
        <v>5</v>
      </c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outlineLevel="2">
      <c r="A306" s="220"/>
      <c r="B306" s="221"/>
      <c r="C306" s="248"/>
      <c r="D306" s="243"/>
      <c r="E306" s="243"/>
      <c r="F306" s="243"/>
      <c r="G306" s="243"/>
      <c r="H306" s="223"/>
      <c r="I306" s="223"/>
      <c r="J306" s="223"/>
      <c r="K306" s="223"/>
      <c r="L306" s="223"/>
      <c r="M306" s="223"/>
      <c r="N306" s="222"/>
      <c r="O306" s="222"/>
      <c r="P306" s="222"/>
      <c r="Q306" s="222"/>
      <c r="R306" s="223"/>
      <c r="S306" s="223"/>
      <c r="T306" s="223"/>
      <c r="U306" s="223"/>
      <c r="V306" s="223"/>
      <c r="W306" s="223"/>
      <c r="X306" s="223"/>
      <c r="Y306" s="223"/>
      <c r="Z306" s="213"/>
      <c r="AA306" s="213"/>
      <c r="AB306" s="213"/>
      <c r="AC306" s="213"/>
      <c r="AD306" s="213"/>
      <c r="AE306" s="213"/>
      <c r="AF306" s="213"/>
      <c r="AG306" s="213" t="s">
        <v>137</v>
      </c>
      <c r="AH306" s="213"/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ht="22.5" outlineLevel="1">
      <c r="A307" s="234">
        <v>61</v>
      </c>
      <c r="B307" s="235" t="s">
        <v>561</v>
      </c>
      <c r="C307" s="246" t="s">
        <v>562</v>
      </c>
      <c r="D307" s="236" t="s">
        <v>217</v>
      </c>
      <c r="E307" s="237">
        <v>48</v>
      </c>
      <c r="F307" s="238"/>
      <c r="G307" s="239">
        <f>ROUND(E307*F307,2)</f>
        <v>0</v>
      </c>
      <c r="H307" s="238"/>
      <c r="I307" s="239">
        <f>ROUND(E307*H307,2)</f>
        <v>0</v>
      </c>
      <c r="J307" s="238"/>
      <c r="K307" s="239">
        <f>ROUND(E307*J307,2)</f>
        <v>0</v>
      </c>
      <c r="L307" s="239">
        <v>21</v>
      </c>
      <c r="M307" s="239">
        <f>G307*(1+L307/100)</f>
        <v>0</v>
      </c>
      <c r="N307" s="237">
        <v>0</v>
      </c>
      <c r="O307" s="237">
        <f>ROUND(E307*N307,2)</f>
        <v>0</v>
      </c>
      <c r="P307" s="237">
        <v>0</v>
      </c>
      <c r="Q307" s="237">
        <f>ROUND(E307*P307,2)</f>
        <v>0</v>
      </c>
      <c r="R307" s="239" t="s">
        <v>555</v>
      </c>
      <c r="S307" s="239" t="s">
        <v>131</v>
      </c>
      <c r="T307" s="240" t="s">
        <v>131</v>
      </c>
      <c r="U307" s="223">
        <v>7.1999999999999995E-2</v>
      </c>
      <c r="V307" s="223">
        <f>ROUND(E307*U307,2)</f>
        <v>3.46</v>
      </c>
      <c r="W307" s="223"/>
      <c r="X307" s="223" t="s">
        <v>194</v>
      </c>
      <c r="Y307" s="223" t="s">
        <v>133</v>
      </c>
      <c r="Z307" s="213"/>
      <c r="AA307" s="213"/>
      <c r="AB307" s="213"/>
      <c r="AC307" s="213"/>
      <c r="AD307" s="213"/>
      <c r="AE307" s="213"/>
      <c r="AF307" s="213"/>
      <c r="AG307" s="213" t="s">
        <v>195</v>
      </c>
      <c r="AH307" s="213"/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outlineLevel="2">
      <c r="A308" s="220"/>
      <c r="B308" s="221"/>
      <c r="C308" s="256" t="s">
        <v>556</v>
      </c>
      <c r="D308" s="254"/>
      <c r="E308" s="254"/>
      <c r="F308" s="254"/>
      <c r="G308" s="254"/>
      <c r="H308" s="223"/>
      <c r="I308" s="223"/>
      <c r="J308" s="223"/>
      <c r="K308" s="223"/>
      <c r="L308" s="223"/>
      <c r="M308" s="223"/>
      <c r="N308" s="222"/>
      <c r="O308" s="222"/>
      <c r="P308" s="222"/>
      <c r="Q308" s="222"/>
      <c r="R308" s="223"/>
      <c r="S308" s="223"/>
      <c r="T308" s="223"/>
      <c r="U308" s="223"/>
      <c r="V308" s="223"/>
      <c r="W308" s="223"/>
      <c r="X308" s="223"/>
      <c r="Y308" s="223"/>
      <c r="Z308" s="213"/>
      <c r="AA308" s="213"/>
      <c r="AB308" s="213"/>
      <c r="AC308" s="213"/>
      <c r="AD308" s="213"/>
      <c r="AE308" s="213"/>
      <c r="AF308" s="213"/>
      <c r="AG308" s="213" t="s">
        <v>213</v>
      </c>
      <c r="AH308" s="213"/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outlineLevel="2">
      <c r="A309" s="220"/>
      <c r="B309" s="221"/>
      <c r="C309" s="250" t="s">
        <v>563</v>
      </c>
      <c r="D309" s="224"/>
      <c r="E309" s="225">
        <v>48</v>
      </c>
      <c r="F309" s="223"/>
      <c r="G309" s="223"/>
      <c r="H309" s="223"/>
      <c r="I309" s="223"/>
      <c r="J309" s="223"/>
      <c r="K309" s="223"/>
      <c r="L309" s="223"/>
      <c r="M309" s="223"/>
      <c r="N309" s="222"/>
      <c r="O309" s="222"/>
      <c r="P309" s="222"/>
      <c r="Q309" s="222"/>
      <c r="R309" s="223"/>
      <c r="S309" s="223"/>
      <c r="T309" s="223"/>
      <c r="U309" s="223"/>
      <c r="V309" s="223"/>
      <c r="W309" s="223"/>
      <c r="X309" s="223"/>
      <c r="Y309" s="223"/>
      <c r="Z309" s="213"/>
      <c r="AA309" s="213"/>
      <c r="AB309" s="213"/>
      <c r="AC309" s="213"/>
      <c r="AD309" s="213"/>
      <c r="AE309" s="213"/>
      <c r="AF309" s="213"/>
      <c r="AG309" s="213" t="s">
        <v>158</v>
      </c>
      <c r="AH309" s="213">
        <v>5</v>
      </c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outlineLevel="2">
      <c r="A310" s="220"/>
      <c r="B310" s="221"/>
      <c r="C310" s="248"/>
      <c r="D310" s="243"/>
      <c r="E310" s="243"/>
      <c r="F310" s="243"/>
      <c r="G310" s="243"/>
      <c r="H310" s="223"/>
      <c r="I310" s="223"/>
      <c r="J310" s="223"/>
      <c r="K310" s="223"/>
      <c r="L310" s="223"/>
      <c r="M310" s="223"/>
      <c r="N310" s="222"/>
      <c r="O310" s="222"/>
      <c r="P310" s="222"/>
      <c r="Q310" s="222"/>
      <c r="R310" s="223"/>
      <c r="S310" s="223"/>
      <c r="T310" s="223"/>
      <c r="U310" s="223"/>
      <c r="V310" s="223"/>
      <c r="W310" s="223"/>
      <c r="X310" s="223"/>
      <c r="Y310" s="223"/>
      <c r="Z310" s="213"/>
      <c r="AA310" s="213"/>
      <c r="AB310" s="213"/>
      <c r="AC310" s="213"/>
      <c r="AD310" s="213"/>
      <c r="AE310" s="213"/>
      <c r="AF310" s="213"/>
      <c r="AG310" s="213" t="s">
        <v>137</v>
      </c>
      <c r="AH310" s="213"/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>
      <c r="A311" s="227" t="s">
        <v>126</v>
      </c>
      <c r="B311" s="228" t="s">
        <v>84</v>
      </c>
      <c r="C311" s="245" t="s">
        <v>85</v>
      </c>
      <c r="D311" s="229"/>
      <c r="E311" s="230"/>
      <c r="F311" s="231"/>
      <c r="G311" s="231">
        <f>SUMIF(AG312:AG315,"&lt;&gt;NOR",G312:G315)</f>
        <v>0</v>
      </c>
      <c r="H311" s="231"/>
      <c r="I311" s="231">
        <f>SUM(I312:I315)</f>
        <v>0</v>
      </c>
      <c r="J311" s="231"/>
      <c r="K311" s="231">
        <f>SUM(K312:K315)</f>
        <v>0</v>
      </c>
      <c r="L311" s="231"/>
      <c r="M311" s="231">
        <f>SUM(M312:M315)</f>
        <v>0</v>
      </c>
      <c r="N311" s="230"/>
      <c r="O311" s="230">
        <f>SUM(O312:O315)</f>
        <v>0</v>
      </c>
      <c r="P311" s="230"/>
      <c r="Q311" s="230">
        <f>SUM(Q312:Q315)</f>
        <v>0</v>
      </c>
      <c r="R311" s="231"/>
      <c r="S311" s="231"/>
      <c r="T311" s="232"/>
      <c r="U311" s="226"/>
      <c r="V311" s="226">
        <f>SUM(V312:V315)</f>
        <v>4.5</v>
      </c>
      <c r="W311" s="226"/>
      <c r="X311" s="226"/>
      <c r="Y311" s="226"/>
      <c r="AG311" t="s">
        <v>127</v>
      </c>
    </row>
    <row r="312" spans="1:60" ht="22.5" outlineLevel="1">
      <c r="A312" s="234">
        <v>62</v>
      </c>
      <c r="B312" s="235" t="s">
        <v>564</v>
      </c>
      <c r="C312" s="246" t="s">
        <v>565</v>
      </c>
      <c r="D312" s="236" t="s">
        <v>312</v>
      </c>
      <c r="E312" s="237">
        <v>36</v>
      </c>
      <c r="F312" s="238"/>
      <c r="G312" s="239">
        <f>ROUND(E312*F312,2)</f>
        <v>0</v>
      </c>
      <c r="H312" s="238"/>
      <c r="I312" s="239">
        <f>ROUND(E312*H312,2)</f>
        <v>0</v>
      </c>
      <c r="J312" s="238"/>
      <c r="K312" s="239">
        <f>ROUND(E312*J312,2)</f>
        <v>0</v>
      </c>
      <c r="L312" s="239">
        <v>21</v>
      </c>
      <c r="M312" s="239">
        <f>G312*(1+L312/100)</f>
        <v>0</v>
      </c>
      <c r="N312" s="237">
        <v>2.0000000000000002E-5</v>
      </c>
      <c r="O312" s="237">
        <f>ROUND(E312*N312,2)</f>
        <v>0</v>
      </c>
      <c r="P312" s="237">
        <v>0</v>
      </c>
      <c r="Q312" s="237">
        <f>ROUND(E312*P312,2)</f>
        <v>0</v>
      </c>
      <c r="R312" s="239" t="s">
        <v>566</v>
      </c>
      <c r="S312" s="239" t="s">
        <v>131</v>
      </c>
      <c r="T312" s="240" t="s">
        <v>131</v>
      </c>
      <c r="U312" s="223">
        <v>0.125</v>
      </c>
      <c r="V312" s="223">
        <f>ROUND(E312*U312,2)</f>
        <v>4.5</v>
      </c>
      <c r="W312" s="223"/>
      <c r="X312" s="223" t="s">
        <v>194</v>
      </c>
      <c r="Y312" s="223" t="s">
        <v>133</v>
      </c>
      <c r="Z312" s="213"/>
      <c r="AA312" s="213"/>
      <c r="AB312" s="213"/>
      <c r="AC312" s="213"/>
      <c r="AD312" s="213"/>
      <c r="AE312" s="213"/>
      <c r="AF312" s="213"/>
      <c r="AG312" s="213" t="s">
        <v>195</v>
      </c>
      <c r="AH312" s="213"/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outlineLevel="2">
      <c r="A313" s="220"/>
      <c r="B313" s="221"/>
      <c r="C313" s="250" t="s">
        <v>567</v>
      </c>
      <c r="D313" s="224"/>
      <c r="E313" s="225">
        <v>36</v>
      </c>
      <c r="F313" s="223"/>
      <c r="G313" s="223"/>
      <c r="H313" s="223"/>
      <c r="I313" s="223"/>
      <c r="J313" s="223"/>
      <c r="K313" s="223"/>
      <c r="L313" s="223"/>
      <c r="M313" s="223"/>
      <c r="N313" s="222"/>
      <c r="O313" s="222"/>
      <c r="P313" s="222"/>
      <c r="Q313" s="222"/>
      <c r="R313" s="223"/>
      <c r="S313" s="223"/>
      <c r="T313" s="223"/>
      <c r="U313" s="223"/>
      <c r="V313" s="223"/>
      <c r="W313" s="223"/>
      <c r="X313" s="223"/>
      <c r="Y313" s="223"/>
      <c r="Z313" s="213"/>
      <c r="AA313" s="213"/>
      <c r="AB313" s="213"/>
      <c r="AC313" s="213"/>
      <c r="AD313" s="213"/>
      <c r="AE313" s="213"/>
      <c r="AF313" s="213"/>
      <c r="AG313" s="213" t="s">
        <v>158</v>
      </c>
      <c r="AH313" s="213">
        <v>0</v>
      </c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3">
      <c r="A314" s="220"/>
      <c r="B314" s="221"/>
      <c r="C314" s="250" t="s">
        <v>221</v>
      </c>
      <c r="D314" s="224"/>
      <c r="E314" s="225"/>
      <c r="F314" s="223"/>
      <c r="G314" s="223"/>
      <c r="H314" s="223"/>
      <c r="I314" s="223"/>
      <c r="J314" s="223"/>
      <c r="K314" s="223"/>
      <c r="L314" s="223"/>
      <c r="M314" s="223"/>
      <c r="N314" s="222"/>
      <c r="O314" s="222"/>
      <c r="P314" s="222"/>
      <c r="Q314" s="222"/>
      <c r="R314" s="223"/>
      <c r="S314" s="223"/>
      <c r="T314" s="223"/>
      <c r="U314" s="223"/>
      <c r="V314" s="223"/>
      <c r="W314" s="223"/>
      <c r="X314" s="223"/>
      <c r="Y314" s="223"/>
      <c r="Z314" s="213"/>
      <c r="AA314" s="213"/>
      <c r="AB314" s="213"/>
      <c r="AC314" s="213"/>
      <c r="AD314" s="213"/>
      <c r="AE314" s="213"/>
      <c r="AF314" s="213"/>
      <c r="AG314" s="213" t="s">
        <v>158</v>
      </c>
      <c r="AH314" s="213">
        <v>0</v>
      </c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2">
      <c r="A315" s="220"/>
      <c r="B315" s="221"/>
      <c r="C315" s="248"/>
      <c r="D315" s="243"/>
      <c r="E315" s="243"/>
      <c r="F315" s="243"/>
      <c r="G315" s="243"/>
      <c r="H315" s="223"/>
      <c r="I315" s="223"/>
      <c r="J315" s="223"/>
      <c r="K315" s="223"/>
      <c r="L315" s="223"/>
      <c r="M315" s="223"/>
      <c r="N315" s="222"/>
      <c r="O315" s="222"/>
      <c r="P315" s="222"/>
      <c r="Q315" s="222"/>
      <c r="R315" s="223"/>
      <c r="S315" s="223"/>
      <c r="T315" s="223"/>
      <c r="U315" s="223"/>
      <c r="V315" s="223"/>
      <c r="W315" s="223"/>
      <c r="X315" s="223"/>
      <c r="Y315" s="223"/>
      <c r="Z315" s="213"/>
      <c r="AA315" s="213"/>
      <c r="AB315" s="213"/>
      <c r="AC315" s="213"/>
      <c r="AD315" s="213"/>
      <c r="AE315" s="213"/>
      <c r="AF315" s="213"/>
      <c r="AG315" s="213" t="s">
        <v>137</v>
      </c>
      <c r="AH315" s="213"/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>
      <c r="A316" s="227" t="s">
        <v>126</v>
      </c>
      <c r="B316" s="228" t="s">
        <v>86</v>
      </c>
      <c r="C316" s="245" t="s">
        <v>87</v>
      </c>
      <c r="D316" s="229"/>
      <c r="E316" s="230"/>
      <c r="F316" s="231"/>
      <c r="G316" s="231">
        <f>SUMIF(AG317:AG339,"&lt;&gt;NOR",G317:G339)</f>
        <v>0</v>
      </c>
      <c r="H316" s="231"/>
      <c r="I316" s="231">
        <f>SUM(I317:I339)</f>
        <v>0</v>
      </c>
      <c r="J316" s="231"/>
      <c r="K316" s="231">
        <f>SUM(K317:K339)</f>
        <v>0</v>
      </c>
      <c r="L316" s="231"/>
      <c r="M316" s="231">
        <f>SUM(M317:M339)</f>
        <v>0</v>
      </c>
      <c r="N316" s="230"/>
      <c r="O316" s="230">
        <f>SUM(O317:O339)</f>
        <v>0</v>
      </c>
      <c r="P316" s="230"/>
      <c r="Q316" s="230">
        <f>SUM(Q317:Q339)</f>
        <v>52.86</v>
      </c>
      <c r="R316" s="231"/>
      <c r="S316" s="231"/>
      <c r="T316" s="232"/>
      <c r="U316" s="226"/>
      <c r="V316" s="226">
        <f>SUM(V317:V339)</f>
        <v>55.88</v>
      </c>
      <c r="W316" s="226"/>
      <c r="X316" s="226"/>
      <c r="Y316" s="226"/>
      <c r="AG316" t="s">
        <v>127</v>
      </c>
    </row>
    <row r="317" spans="1:60" outlineLevel="1">
      <c r="A317" s="234">
        <v>63</v>
      </c>
      <c r="B317" s="235" t="s">
        <v>568</v>
      </c>
      <c r="C317" s="246" t="s">
        <v>569</v>
      </c>
      <c r="D317" s="236" t="s">
        <v>217</v>
      </c>
      <c r="E317" s="237">
        <v>20</v>
      </c>
      <c r="F317" s="238"/>
      <c r="G317" s="239">
        <f>ROUND(E317*F317,2)</f>
        <v>0</v>
      </c>
      <c r="H317" s="238"/>
      <c r="I317" s="239">
        <f>ROUND(E317*H317,2)</f>
        <v>0</v>
      </c>
      <c r="J317" s="238"/>
      <c r="K317" s="239">
        <f>ROUND(E317*J317,2)</f>
        <v>0</v>
      </c>
      <c r="L317" s="239">
        <v>21</v>
      </c>
      <c r="M317" s="239">
        <f>G317*(1+L317/100)</f>
        <v>0</v>
      </c>
      <c r="N317" s="237">
        <v>0</v>
      </c>
      <c r="O317" s="237">
        <f>ROUND(E317*N317,2)</f>
        <v>0</v>
      </c>
      <c r="P317" s="237">
        <v>2.5</v>
      </c>
      <c r="Q317" s="237">
        <f>ROUND(E317*P317,2)</f>
        <v>50</v>
      </c>
      <c r="R317" s="239" t="s">
        <v>381</v>
      </c>
      <c r="S317" s="239" t="s">
        <v>131</v>
      </c>
      <c r="T317" s="240" t="s">
        <v>131</v>
      </c>
      <c r="U317" s="223">
        <v>1.8240000000000001</v>
      </c>
      <c r="V317" s="223">
        <f>ROUND(E317*U317,2)</f>
        <v>36.479999999999997</v>
      </c>
      <c r="W317" s="223"/>
      <c r="X317" s="223" t="s">
        <v>194</v>
      </c>
      <c r="Y317" s="223" t="s">
        <v>133</v>
      </c>
      <c r="Z317" s="213"/>
      <c r="AA317" s="213"/>
      <c r="AB317" s="213"/>
      <c r="AC317" s="213"/>
      <c r="AD317" s="213"/>
      <c r="AE317" s="213"/>
      <c r="AF317" s="213"/>
      <c r="AG317" s="213" t="s">
        <v>195</v>
      </c>
      <c r="AH317" s="213"/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outlineLevel="2">
      <c r="A318" s="220"/>
      <c r="B318" s="221"/>
      <c r="C318" s="256" t="s">
        <v>570</v>
      </c>
      <c r="D318" s="254"/>
      <c r="E318" s="254"/>
      <c r="F318" s="254"/>
      <c r="G318" s="254"/>
      <c r="H318" s="223"/>
      <c r="I318" s="223"/>
      <c r="J318" s="223"/>
      <c r="K318" s="223"/>
      <c r="L318" s="223"/>
      <c r="M318" s="223"/>
      <c r="N318" s="222"/>
      <c r="O318" s="222"/>
      <c r="P318" s="222"/>
      <c r="Q318" s="222"/>
      <c r="R318" s="223"/>
      <c r="S318" s="223"/>
      <c r="T318" s="223"/>
      <c r="U318" s="223"/>
      <c r="V318" s="223"/>
      <c r="W318" s="223"/>
      <c r="X318" s="223"/>
      <c r="Y318" s="223"/>
      <c r="Z318" s="213"/>
      <c r="AA318" s="213"/>
      <c r="AB318" s="213"/>
      <c r="AC318" s="213"/>
      <c r="AD318" s="213"/>
      <c r="AE318" s="213"/>
      <c r="AF318" s="213"/>
      <c r="AG318" s="213" t="s">
        <v>213</v>
      </c>
      <c r="AH318" s="213"/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ht="22.5" outlineLevel="2">
      <c r="A319" s="220"/>
      <c r="B319" s="221"/>
      <c r="C319" s="250" t="s">
        <v>571</v>
      </c>
      <c r="D319" s="224"/>
      <c r="E319" s="225">
        <v>20</v>
      </c>
      <c r="F319" s="223"/>
      <c r="G319" s="223"/>
      <c r="H319" s="223"/>
      <c r="I319" s="223"/>
      <c r="J319" s="223"/>
      <c r="K319" s="223"/>
      <c r="L319" s="223"/>
      <c r="M319" s="223"/>
      <c r="N319" s="222"/>
      <c r="O319" s="222"/>
      <c r="P319" s="222"/>
      <c r="Q319" s="222"/>
      <c r="R319" s="223"/>
      <c r="S319" s="223"/>
      <c r="T319" s="223"/>
      <c r="U319" s="223"/>
      <c r="V319" s="223"/>
      <c r="W319" s="223"/>
      <c r="X319" s="223"/>
      <c r="Y319" s="223"/>
      <c r="Z319" s="213"/>
      <c r="AA319" s="213"/>
      <c r="AB319" s="213"/>
      <c r="AC319" s="213"/>
      <c r="AD319" s="213"/>
      <c r="AE319" s="213"/>
      <c r="AF319" s="213"/>
      <c r="AG319" s="213" t="s">
        <v>158</v>
      </c>
      <c r="AH319" s="213">
        <v>0</v>
      </c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3">
      <c r="A320" s="220"/>
      <c r="B320" s="221"/>
      <c r="C320" s="250" t="s">
        <v>200</v>
      </c>
      <c r="D320" s="224"/>
      <c r="E320" s="225"/>
      <c r="F320" s="223"/>
      <c r="G320" s="223"/>
      <c r="H320" s="223"/>
      <c r="I320" s="223"/>
      <c r="J320" s="223"/>
      <c r="K320" s="223"/>
      <c r="L320" s="223"/>
      <c r="M320" s="223"/>
      <c r="N320" s="222"/>
      <c r="O320" s="222"/>
      <c r="P320" s="222"/>
      <c r="Q320" s="222"/>
      <c r="R320" s="223"/>
      <c r="S320" s="223"/>
      <c r="T320" s="223"/>
      <c r="U320" s="223"/>
      <c r="V320" s="223"/>
      <c r="W320" s="223"/>
      <c r="X320" s="223"/>
      <c r="Y320" s="223"/>
      <c r="Z320" s="213"/>
      <c r="AA320" s="213"/>
      <c r="AB320" s="213"/>
      <c r="AC320" s="213"/>
      <c r="AD320" s="213"/>
      <c r="AE320" s="213"/>
      <c r="AF320" s="213"/>
      <c r="AG320" s="213" t="s">
        <v>158</v>
      </c>
      <c r="AH320" s="213">
        <v>0</v>
      </c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outlineLevel="2">
      <c r="A321" s="220"/>
      <c r="B321" s="221"/>
      <c r="C321" s="248"/>
      <c r="D321" s="243"/>
      <c r="E321" s="243"/>
      <c r="F321" s="243"/>
      <c r="G321" s="243"/>
      <c r="H321" s="223"/>
      <c r="I321" s="223"/>
      <c r="J321" s="223"/>
      <c r="K321" s="223"/>
      <c r="L321" s="223"/>
      <c r="M321" s="223"/>
      <c r="N321" s="222"/>
      <c r="O321" s="222"/>
      <c r="P321" s="222"/>
      <c r="Q321" s="222"/>
      <c r="R321" s="223"/>
      <c r="S321" s="223"/>
      <c r="T321" s="223"/>
      <c r="U321" s="223"/>
      <c r="V321" s="223"/>
      <c r="W321" s="223"/>
      <c r="X321" s="223"/>
      <c r="Y321" s="223"/>
      <c r="Z321" s="213"/>
      <c r="AA321" s="213"/>
      <c r="AB321" s="213"/>
      <c r="AC321" s="213"/>
      <c r="AD321" s="213"/>
      <c r="AE321" s="213"/>
      <c r="AF321" s="213"/>
      <c r="AG321" s="213" t="s">
        <v>137</v>
      </c>
      <c r="AH321" s="213"/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outlineLevel="1">
      <c r="A322" s="234">
        <v>64</v>
      </c>
      <c r="B322" s="235" t="s">
        <v>379</v>
      </c>
      <c r="C322" s="246" t="s">
        <v>380</v>
      </c>
      <c r="D322" s="236" t="s">
        <v>217</v>
      </c>
      <c r="E322" s="237">
        <v>1</v>
      </c>
      <c r="F322" s="238"/>
      <c r="G322" s="239">
        <f>ROUND(E322*F322,2)</f>
        <v>0</v>
      </c>
      <c r="H322" s="238"/>
      <c r="I322" s="239">
        <f>ROUND(E322*H322,2)</f>
        <v>0</v>
      </c>
      <c r="J322" s="238"/>
      <c r="K322" s="239">
        <f>ROUND(E322*J322,2)</f>
        <v>0</v>
      </c>
      <c r="L322" s="239">
        <v>21</v>
      </c>
      <c r="M322" s="239">
        <f>G322*(1+L322/100)</f>
        <v>0</v>
      </c>
      <c r="N322" s="237">
        <v>0</v>
      </c>
      <c r="O322" s="237">
        <f>ROUND(E322*N322,2)</f>
        <v>0</v>
      </c>
      <c r="P322" s="237">
        <v>2.4</v>
      </c>
      <c r="Q322" s="237">
        <f>ROUND(E322*P322,2)</f>
        <v>2.4</v>
      </c>
      <c r="R322" s="239" t="s">
        <v>381</v>
      </c>
      <c r="S322" s="239" t="s">
        <v>131</v>
      </c>
      <c r="T322" s="240" t="s">
        <v>131</v>
      </c>
      <c r="U322" s="223">
        <v>13.301</v>
      </c>
      <c r="V322" s="223">
        <f>ROUND(E322*U322,2)</f>
        <v>13.3</v>
      </c>
      <c r="W322" s="223"/>
      <c r="X322" s="223" t="s">
        <v>194</v>
      </c>
      <c r="Y322" s="223" t="s">
        <v>133</v>
      </c>
      <c r="Z322" s="213"/>
      <c r="AA322" s="213"/>
      <c r="AB322" s="213"/>
      <c r="AC322" s="213"/>
      <c r="AD322" s="213"/>
      <c r="AE322" s="213"/>
      <c r="AF322" s="213"/>
      <c r="AG322" s="213" t="s">
        <v>195</v>
      </c>
      <c r="AH322" s="213"/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outlineLevel="2">
      <c r="A323" s="220"/>
      <c r="B323" s="221"/>
      <c r="C323" s="256" t="s">
        <v>382</v>
      </c>
      <c r="D323" s="254"/>
      <c r="E323" s="254"/>
      <c r="F323" s="254"/>
      <c r="G323" s="254"/>
      <c r="H323" s="223"/>
      <c r="I323" s="223"/>
      <c r="J323" s="223"/>
      <c r="K323" s="223"/>
      <c r="L323" s="223"/>
      <c r="M323" s="223"/>
      <c r="N323" s="222"/>
      <c r="O323" s="222"/>
      <c r="P323" s="222"/>
      <c r="Q323" s="222"/>
      <c r="R323" s="223"/>
      <c r="S323" s="223"/>
      <c r="T323" s="223"/>
      <c r="U323" s="223"/>
      <c r="V323" s="223"/>
      <c r="W323" s="223"/>
      <c r="X323" s="223"/>
      <c r="Y323" s="223"/>
      <c r="Z323" s="213"/>
      <c r="AA323" s="213"/>
      <c r="AB323" s="213"/>
      <c r="AC323" s="213"/>
      <c r="AD323" s="213"/>
      <c r="AE323" s="213"/>
      <c r="AF323" s="213"/>
      <c r="AG323" s="213" t="s">
        <v>213</v>
      </c>
      <c r="AH323" s="213"/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2">
      <c r="A324" s="220"/>
      <c r="B324" s="221"/>
      <c r="C324" s="250" t="s">
        <v>572</v>
      </c>
      <c r="D324" s="224"/>
      <c r="E324" s="225">
        <v>1</v>
      </c>
      <c r="F324" s="223"/>
      <c r="G324" s="223"/>
      <c r="H324" s="223"/>
      <c r="I324" s="223"/>
      <c r="J324" s="223"/>
      <c r="K324" s="223"/>
      <c r="L324" s="223"/>
      <c r="M324" s="223"/>
      <c r="N324" s="222"/>
      <c r="O324" s="222"/>
      <c r="P324" s="222"/>
      <c r="Q324" s="222"/>
      <c r="R324" s="223"/>
      <c r="S324" s="223"/>
      <c r="T324" s="223"/>
      <c r="U324" s="223"/>
      <c r="V324" s="223"/>
      <c r="W324" s="223"/>
      <c r="X324" s="223"/>
      <c r="Y324" s="223"/>
      <c r="Z324" s="213"/>
      <c r="AA324" s="213"/>
      <c r="AB324" s="213"/>
      <c r="AC324" s="213"/>
      <c r="AD324" s="213"/>
      <c r="AE324" s="213"/>
      <c r="AF324" s="213"/>
      <c r="AG324" s="213" t="s">
        <v>158</v>
      </c>
      <c r="AH324" s="213">
        <v>0</v>
      </c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3">
      <c r="A325" s="220"/>
      <c r="B325" s="221"/>
      <c r="C325" s="250" t="s">
        <v>200</v>
      </c>
      <c r="D325" s="224"/>
      <c r="E325" s="225"/>
      <c r="F325" s="223"/>
      <c r="G325" s="223"/>
      <c r="H325" s="223"/>
      <c r="I325" s="223"/>
      <c r="J325" s="223"/>
      <c r="K325" s="223"/>
      <c r="L325" s="223"/>
      <c r="M325" s="223"/>
      <c r="N325" s="222"/>
      <c r="O325" s="222"/>
      <c r="P325" s="222"/>
      <c r="Q325" s="222"/>
      <c r="R325" s="223"/>
      <c r="S325" s="223"/>
      <c r="T325" s="223"/>
      <c r="U325" s="223"/>
      <c r="V325" s="223"/>
      <c r="W325" s="223"/>
      <c r="X325" s="223"/>
      <c r="Y325" s="223"/>
      <c r="Z325" s="213"/>
      <c r="AA325" s="213"/>
      <c r="AB325" s="213"/>
      <c r="AC325" s="213"/>
      <c r="AD325" s="213"/>
      <c r="AE325" s="213"/>
      <c r="AF325" s="213"/>
      <c r="AG325" s="213" t="s">
        <v>158</v>
      </c>
      <c r="AH325" s="213">
        <v>0</v>
      </c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outlineLevel="2">
      <c r="A326" s="220"/>
      <c r="B326" s="221"/>
      <c r="C326" s="248"/>
      <c r="D326" s="243"/>
      <c r="E326" s="243"/>
      <c r="F326" s="243"/>
      <c r="G326" s="243"/>
      <c r="H326" s="223"/>
      <c r="I326" s="223"/>
      <c r="J326" s="223"/>
      <c r="K326" s="223"/>
      <c r="L326" s="223"/>
      <c r="M326" s="223"/>
      <c r="N326" s="222"/>
      <c r="O326" s="222"/>
      <c r="P326" s="222"/>
      <c r="Q326" s="222"/>
      <c r="R326" s="223"/>
      <c r="S326" s="223"/>
      <c r="T326" s="223"/>
      <c r="U326" s="223"/>
      <c r="V326" s="223"/>
      <c r="W326" s="223"/>
      <c r="X326" s="223"/>
      <c r="Y326" s="223"/>
      <c r="Z326" s="213"/>
      <c r="AA326" s="213"/>
      <c r="AB326" s="213"/>
      <c r="AC326" s="213"/>
      <c r="AD326" s="213"/>
      <c r="AE326" s="213"/>
      <c r="AF326" s="213"/>
      <c r="AG326" s="213" t="s">
        <v>137</v>
      </c>
      <c r="AH326" s="213"/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ht="22.5" outlineLevel="1">
      <c r="A327" s="234">
        <v>65</v>
      </c>
      <c r="B327" s="235" t="s">
        <v>573</v>
      </c>
      <c r="C327" s="246" t="s">
        <v>574</v>
      </c>
      <c r="D327" s="236" t="s">
        <v>297</v>
      </c>
      <c r="E327" s="237">
        <v>12.5</v>
      </c>
      <c r="F327" s="238"/>
      <c r="G327" s="239">
        <f>ROUND(E327*F327,2)</f>
        <v>0</v>
      </c>
      <c r="H327" s="238"/>
      <c r="I327" s="239">
        <f>ROUND(E327*H327,2)</f>
        <v>0</v>
      </c>
      <c r="J327" s="238"/>
      <c r="K327" s="239">
        <f>ROUND(E327*J327,2)</f>
        <v>0</v>
      </c>
      <c r="L327" s="239">
        <v>21</v>
      </c>
      <c r="M327" s="239">
        <f>G327*(1+L327/100)</f>
        <v>0</v>
      </c>
      <c r="N327" s="237">
        <v>0</v>
      </c>
      <c r="O327" s="237">
        <f>ROUND(E327*N327,2)</f>
        <v>0</v>
      </c>
      <c r="P327" s="237">
        <v>3.5000000000000003E-2</v>
      </c>
      <c r="Q327" s="237">
        <f>ROUND(E327*P327,2)</f>
        <v>0.44</v>
      </c>
      <c r="R327" s="239" t="s">
        <v>193</v>
      </c>
      <c r="S327" s="239" t="s">
        <v>131</v>
      </c>
      <c r="T327" s="240" t="s">
        <v>131</v>
      </c>
      <c r="U327" s="223">
        <v>0.36</v>
      </c>
      <c r="V327" s="223">
        <f>ROUND(E327*U327,2)</f>
        <v>4.5</v>
      </c>
      <c r="W327" s="223"/>
      <c r="X327" s="223" t="s">
        <v>194</v>
      </c>
      <c r="Y327" s="223" t="s">
        <v>133</v>
      </c>
      <c r="Z327" s="213"/>
      <c r="AA327" s="213"/>
      <c r="AB327" s="213"/>
      <c r="AC327" s="213"/>
      <c r="AD327" s="213"/>
      <c r="AE327" s="213"/>
      <c r="AF327" s="213"/>
      <c r="AG327" s="213" t="s">
        <v>195</v>
      </c>
      <c r="AH327" s="213"/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ht="22.5" outlineLevel="2">
      <c r="A328" s="220"/>
      <c r="B328" s="221"/>
      <c r="C328" s="256" t="s">
        <v>575</v>
      </c>
      <c r="D328" s="254"/>
      <c r="E328" s="254"/>
      <c r="F328" s="254"/>
      <c r="G328" s="254"/>
      <c r="H328" s="223"/>
      <c r="I328" s="223"/>
      <c r="J328" s="223"/>
      <c r="K328" s="223"/>
      <c r="L328" s="223"/>
      <c r="M328" s="223"/>
      <c r="N328" s="222"/>
      <c r="O328" s="222"/>
      <c r="P328" s="222"/>
      <c r="Q328" s="222"/>
      <c r="R328" s="223"/>
      <c r="S328" s="223"/>
      <c r="T328" s="223"/>
      <c r="U328" s="223"/>
      <c r="V328" s="223"/>
      <c r="W328" s="223"/>
      <c r="X328" s="223"/>
      <c r="Y328" s="223"/>
      <c r="Z328" s="213"/>
      <c r="AA328" s="213"/>
      <c r="AB328" s="213"/>
      <c r="AC328" s="213"/>
      <c r="AD328" s="213"/>
      <c r="AE328" s="213"/>
      <c r="AF328" s="213"/>
      <c r="AG328" s="213" t="s">
        <v>213</v>
      </c>
      <c r="AH328" s="213"/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41" t="str">
        <f>C328</f>
        <v>s jednou pásnicí s přemístěním hmot na skládku na vzdálenost do 10 m nebo s naložením na dopravní prostředek, se zásypem jam po odstraněných sloupcích a jeho zhutněním</v>
      </c>
      <c r="BB328" s="213"/>
      <c r="BC328" s="213"/>
      <c r="BD328" s="213"/>
      <c r="BE328" s="213"/>
      <c r="BF328" s="213"/>
      <c r="BG328" s="213"/>
      <c r="BH328" s="213"/>
    </row>
    <row r="329" spans="1:60" ht="22.5" outlineLevel="2">
      <c r="A329" s="220"/>
      <c r="B329" s="221"/>
      <c r="C329" s="250" t="s">
        <v>576</v>
      </c>
      <c r="D329" s="224"/>
      <c r="E329" s="225">
        <v>12.5</v>
      </c>
      <c r="F329" s="223"/>
      <c r="G329" s="223"/>
      <c r="H329" s="223"/>
      <c r="I329" s="223"/>
      <c r="J329" s="223"/>
      <c r="K329" s="223"/>
      <c r="L329" s="223"/>
      <c r="M329" s="223"/>
      <c r="N329" s="222"/>
      <c r="O329" s="222"/>
      <c r="P329" s="222"/>
      <c r="Q329" s="222"/>
      <c r="R329" s="223"/>
      <c r="S329" s="223"/>
      <c r="T329" s="223"/>
      <c r="U329" s="223"/>
      <c r="V329" s="223"/>
      <c r="W329" s="223"/>
      <c r="X329" s="223"/>
      <c r="Y329" s="223"/>
      <c r="Z329" s="213"/>
      <c r="AA329" s="213"/>
      <c r="AB329" s="213"/>
      <c r="AC329" s="213"/>
      <c r="AD329" s="213"/>
      <c r="AE329" s="213"/>
      <c r="AF329" s="213"/>
      <c r="AG329" s="213" t="s">
        <v>158</v>
      </c>
      <c r="AH329" s="213">
        <v>0</v>
      </c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3">
      <c r="A330" s="220"/>
      <c r="B330" s="221"/>
      <c r="C330" s="250" t="s">
        <v>200</v>
      </c>
      <c r="D330" s="224"/>
      <c r="E330" s="225"/>
      <c r="F330" s="223"/>
      <c r="G330" s="223"/>
      <c r="H330" s="223"/>
      <c r="I330" s="223"/>
      <c r="J330" s="223"/>
      <c r="K330" s="223"/>
      <c r="L330" s="223"/>
      <c r="M330" s="223"/>
      <c r="N330" s="222"/>
      <c r="O330" s="222"/>
      <c r="P330" s="222"/>
      <c r="Q330" s="222"/>
      <c r="R330" s="223"/>
      <c r="S330" s="223"/>
      <c r="T330" s="223"/>
      <c r="U330" s="223"/>
      <c r="V330" s="223"/>
      <c r="W330" s="223"/>
      <c r="X330" s="223"/>
      <c r="Y330" s="223"/>
      <c r="Z330" s="213"/>
      <c r="AA330" s="213"/>
      <c r="AB330" s="213"/>
      <c r="AC330" s="213"/>
      <c r="AD330" s="213"/>
      <c r="AE330" s="213"/>
      <c r="AF330" s="213"/>
      <c r="AG330" s="213" t="s">
        <v>158</v>
      </c>
      <c r="AH330" s="213">
        <v>0</v>
      </c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outlineLevel="2">
      <c r="A331" s="220"/>
      <c r="B331" s="221"/>
      <c r="C331" s="248"/>
      <c r="D331" s="243"/>
      <c r="E331" s="243"/>
      <c r="F331" s="243"/>
      <c r="G331" s="243"/>
      <c r="H331" s="223"/>
      <c r="I331" s="223"/>
      <c r="J331" s="223"/>
      <c r="K331" s="223"/>
      <c r="L331" s="223"/>
      <c r="M331" s="223"/>
      <c r="N331" s="222"/>
      <c r="O331" s="222"/>
      <c r="P331" s="222"/>
      <c r="Q331" s="222"/>
      <c r="R331" s="223"/>
      <c r="S331" s="223"/>
      <c r="T331" s="223"/>
      <c r="U331" s="223"/>
      <c r="V331" s="223"/>
      <c r="W331" s="223"/>
      <c r="X331" s="223"/>
      <c r="Y331" s="223"/>
      <c r="Z331" s="213"/>
      <c r="AA331" s="213"/>
      <c r="AB331" s="213"/>
      <c r="AC331" s="213"/>
      <c r="AD331" s="213"/>
      <c r="AE331" s="213"/>
      <c r="AF331" s="213"/>
      <c r="AG331" s="213" t="s">
        <v>137</v>
      </c>
      <c r="AH331" s="213"/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outlineLevel="1">
      <c r="A332" s="234">
        <v>66</v>
      </c>
      <c r="B332" s="235" t="s">
        <v>577</v>
      </c>
      <c r="C332" s="246" t="s">
        <v>578</v>
      </c>
      <c r="D332" s="236" t="s">
        <v>297</v>
      </c>
      <c r="E332" s="237">
        <v>1.5</v>
      </c>
      <c r="F332" s="238"/>
      <c r="G332" s="239">
        <f>ROUND(E332*F332,2)</f>
        <v>0</v>
      </c>
      <c r="H332" s="238"/>
      <c r="I332" s="239">
        <f>ROUND(E332*H332,2)</f>
        <v>0</v>
      </c>
      <c r="J332" s="238"/>
      <c r="K332" s="239">
        <f>ROUND(E332*J332,2)</f>
        <v>0</v>
      </c>
      <c r="L332" s="239">
        <v>21</v>
      </c>
      <c r="M332" s="239">
        <f>G332*(1+L332/100)</f>
        <v>0</v>
      </c>
      <c r="N332" s="237">
        <v>0</v>
      </c>
      <c r="O332" s="237">
        <f>ROUND(E332*N332,2)</f>
        <v>0</v>
      </c>
      <c r="P332" s="237">
        <v>0.01</v>
      </c>
      <c r="Q332" s="237">
        <f>ROUND(E332*P332,2)</f>
        <v>0.02</v>
      </c>
      <c r="R332" s="239" t="s">
        <v>486</v>
      </c>
      <c r="S332" s="239" t="s">
        <v>131</v>
      </c>
      <c r="T332" s="240" t="s">
        <v>131</v>
      </c>
      <c r="U332" s="223">
        <v>0.4</v>
      </c>
      <c r="V332" s="223">
        <f>ROUND(E332*U332,2)</f>
        <v>0.6</v>
      </c>
      <c r="W332" s="223"/>
      <c r="X332" s="223" t="s">
        <v>194</v>
      </c>
      <c r="Y332" s="223" t="s">
        <v>133</v>
      </c>
      <c r="Z332" s="213"/>
      <c r="AA332" s="213"/>
      <c r="AB332" s="213"/>
      <c r="AC332" s="213"/>
      <c r="AD332" s="213"/>
      <c r="AE332" s="213"/>
      <c r="AF332" s="213"/>
      <c r="AG332" s="213" t="s">
        <v>195</v>
      </c>
      <c r="AH332" s="213"/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ht="22.5" outlineLevel="2">
      <c r="A333" s="220"/>
      <c r="B333" s="221"/>
      <c r="C333" s="250" t="s">
        <v>579</v>
      </c>
      <c r="D333" s="224"/>
      <c r="E333" s="225">
        <v>1.5</v>
      </c>
      <c r="F333" s="223"/>
      <c r="G333" s="223"/>
      <c r="H333" s="223"/>
      <c r="I333" s="223"/>
      <c r="J333" s="223"/>
      <c r="K333" s="223"/>
      <c r="L333" s="223"/>
      <c r="M333" s="223"/>
      <c r="N333" s="222"/>
      <c r="O333" s="222"/>
      <c r="P333" s="222"/>
      <c r="Q333" s="222"/>
      <c r="R333" s="223"/>
      <c r="S333" s="223"/>
      <c r="T333" s="223"/>
      <c r="U333" s="223"/>
      <c r="V333" s="223"/>
      <c r="W333" s="223"/>
      <c r="X333" s="223"/>
      <c r="Y333" s="223"/>
      <c r="Z333" s="213"/>
      <c r="AA333" s="213"/>
      <c r="AB333" s="213"/>
      <c r="AC333" s="213"/>
      <c r="AD333" s="213"/>
      <c r="AE333" s="213"/>
      <c r="AF333" s="213"/>
      <c r="AG333" s="213" t="s">
        <v>158</v>
      </c>
      <c r="AH333" s="213">
        <v>0</v>
      </c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outlineLevel="3">
      <c r="A334" s="220"/>
      <c r="B334" s="221"/>
      <c r="C334" s="250" t="s">
        <v>200</v>
      </c>
      <c r="D334" s="224"/>
      <c r="E334" s="225"/>
      <c r="F334" s="223"/>
      <c r="G334" s="223"/>
      <c r="H334" s="223"/>
      <c r="I334" s="223"/>
      <c r="J334" s="223"/>
      <c r="K334" s="223"/>
      <c r="L334" s="223"/>
      <c r="M334" s="223"/>
      <c r="N334" s="222"/>
      <c r="O334" s="222"/>
      <c r="P334" s="222"/>
      <c r="Q334" s="222"/>
      <c r="R334" s="223"/>
      <c r="S334" s="223"/>
      <c r="T334" s="223"/>
      <c r="U334" s="223"/>
      <c r="V334" s="223"/>
      <c r="W334" s="223"/>
      <c r="X334" s="223"/>
      <c r="Y334" s="223"/>
      <c r="Z334" s="213"/>
      <c r="AA334" s="213"/>
      <c r="AB334" s="213"/>
      <c r="AC334" s="213"/>
      <c r="AD334" s="213"/>
      <c r="AE334" s="213"/>
      <c r="AF334" s="213"/>
      <c r="AG334" s="213" t="s">
        <v>158</v>
      </c>
      <c r="AH334" s="213">
        <v>0</v>
      </c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outlineLevel="2">
      <c r="A335" s="220"/>
      <c r="B335" s="221"/>
      <c r="C335" s="248"/>
      <c r="D335" s="243"/>
      <c r="E335" s="243"/>
      <c r="F335" s="243"/>
      <c r="G335" s="243"/>
      <c r="H335" s="223"/>
      <c r="I335" s="223"/>
      <c r="J335" s="223"/>
      <c r="K335" s="223"/>
      <c r="L335" s="223"/>
      <c r="M335" s="223"/>
      <c r="N335" s="222"/>
      <c r="O335" s="222"/>
      <c r="P335" s="222"/>
      <c r="Q335" s="222"/>
      <c r="R335" s="223"/>
      <c r="S335" s="223"/>
      <c r="T335" s="223"/>
      <c r="U335" s="223"/>
      <c r="V335" s="223"/>
      <c r="W335" s="223"/>
      <c r="X335" s="223"/>
      <c r="Y335" s="223"/>
      <c r="Z335" s="213"/>
      <c r="AA335" s="213"/>
      <c r="AB335" s="213"/>
      <c r="AC335" s="213"/>
      <c r="AD335" s="213"/>
      <c r="AE335" s="213"/>
      <c r="AF335" s="213"/>
      <c r="AG335" s="213" t="s">
        <v>137</v>
      </c>
      <c r="AH335" s="213"/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outlineLevel="1">
      <c r="A336" s="234">
        <v>67</v>
      </c>
      <c r="B336" s="235" t="s">
        <v>580</v>
      </c>
      <c r="C336" s="246" t="s">
        <v>581</v>
      </c>
      <c r="D336" s="236" t="s">
        <v>297</v>
      </c>
      <c r="E336" s="237">
        <v>1</v>
      </c>
      <c r="F336" s="238"/>
      <c r="G336" s="239">
        <f>ROUND(E336*F336,2)</f>
        <v>0</v>
      </c>
      <c r="H336" s="238"/>
      <c r="I336" s="239">
        <f>ROUND(E336*H336,2)</f>
        <v>0</v>
      </c>
      <c r="J336" s="238"/>
      <c r="K336" s="239">
        <f>ROUND(E336*J336,2)</f>
        <v>0</v>
      </c>
      <c r="L336" s="239">
        <v>21</v>
      </c>
      <c r="M336" s="239">
        <f>G336*(1+L336/100)</f>
        <v>0</v>
      </c>
      <c r="N336" s="237">
        <v>0</v>
      </c>
      <c r="O336" s="237">
        <f>ROUND(E336*N336,2)</f>
        <v>0</v>
      </c>
      <c r="P336" s="237">
        <v>4.6000000000000001E-4</v>
      </c>
      <c r="Q336" s="237">
        <f>ROUND(E336*P336,2)</f>
        <v>0</v>
      </c>
      <c r="R336" s="239" t="s">
        <v>381</v>
      </c>
      <c r="S336" s="239" t="s">
        <v>131</v>
      </c>
      <c r="T336" s="240" t="s">
        <v>131</v>
      </c>
      <c r="U336" s="223">
        <v>1</v>
      </c>
      <c r="V336" s="223">
        <f>ROUND(E336*U336,2)</f>
        <v>1</v>
      </c>
      <c r="W336" s="223"/>
      <c r="X336" s="223" t="s">
        <v>194</v>
      </c>
      <c r="Y336" s="223" t="s">
        <v>133</v>
      </c>
      <c r="Z336" s="213"/>
      <c r="AA336" s="213"/>
      <c r="AB336" s="213"/>
      <c r="AC336" s="213"/>
      <c r="AD336" s="213"/>
      <c r="AE336" s="213"/>
      <c r="AF336" s="213"/>
      <c r="AG336" s="213" t="s">
        <v>195</v>
      </c>
      <c r="AH336" s="213"/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outlineLevel="2">
      <c r="A337" s="220"/>
      <c r="B337" s="221"/>
      <c r="C337" s="250" t="s">
        <v>582</v>
      </c>
      <c r="D337" s="224"/>
      <c r="E337" s="225">
        <v>1</v>
      </c>
      <c r="F337" s="223"/>
      <c r="G337" s="223"/>
      <c r="H337" s="223"/>
      <c r="I337" s="223"/>
      <c r="J337" s="223"/>
      <c r="K337" s="223"/>
      <c r="L337" s="223"/>
      <c r="M337" s="223"/>
      <c r="N337" s="222"/>
      <c r="O337" s="222"/>
      <c r="P337" s="222"/>
      <c r="Q337" s="222"/>
      <c r="R337" s="223"/>
      <c r="S337" s="223"/>
      <c r="T337" s="223"/>
      <c r="U337" s="223"/>
      <c r="V337" s="223"/>
      <c r="W337" s="223"/>
      <c r="X337" s="223"/>
      <c r="Y337" s="223"/>
      <c r="Z337" s="213"/>
      <c r="AA337" s="213"/>
      <c r="AB337" s="213"/>
      <c r="AC337" s="213"/>
      <c r="AD337" s="213"/>
      <c r="AE337" s="213"/>
      <c r="AF337" s="213"/>
      <c r="AG337" s="213" t="s">
        <v>158</v>
      </c>
      <c r="AH337" s="213">
        <v>0</v>
      </c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outlineLevel="3">
      <c r="A338" s="220"/>
      <c r="B338" s="221"/>
      <c r="C338" s="250" t="s">
        <v>221</v>
      </c>
      <c r="D338" s="224"/>
      <c r="E338" s="225"/>
      <c r="F338" s="223"/>
      <c r="G338" s="223"/>
      <c r="H338" s="223"/>
      <c r="I338" s="223"/>
      <c r="J338" s="223"/>
      <c r="K338" s="223"/>
      <c r="L338" s="223"/>
      <c r="M338" s="223"/>
      <c r="N338" s="222"/>
      <c r="O338" s="222"/>
      <c r="P338" s="222"/>
      <c r="Q338" s="222"/>
      <c r="R338" s="223"/>
      <c r="S338" s="223"/>
      <c r="T338" s="223"/>
      <c r="U338" s="223"/>
      <c r="V338" s="223"/>
      <c r="W338" s="223"/>
      <c r="X338" s="223"/>
      <c r="Y338" s="223"/>
      <c r="Z338" s="213"/>
      <c r="AA338" s="213"/>
      <c r="AB338" s="213"/>
      <c r="AC338" s="213"/>
      <c r="AD338" s="213"/>
      <c r="AE338" s="213"/>
      <c r="AF338" s="213"/>
      <c r="AG338" s="213" t="s">
        <v>158</v>
      </c>
      <c r="AH338" s="213">
        <v>0</v>
      </c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outlineLevel="2">
      <c r="A339" s="220"/>
      <c r="B339" s="221"/>
      <c r="C339" s="248"/>
      <c r="D339" s="243"/>
      <c r="E339" s="243"/>
      <c r="F339" s="243"/>
      <c r="G339" s="243"/>
      <c r="H339" s="223"/>
      <c r="I339" s="223"/>
      <c r="J339" s="223"/>
      <c r="K339" s="223"/>
      <c r="L339" s="223"/>
      <c r="M339" s="223"/>
      <c r="N339" s="222"/>
      <c r="O339" s="222"/>
      <c r="P339" s="222"/>
      <c r="Q339" s="222"/>
      <c r="R339" s="223"/>
      <c r="S339" s="223"/>
      <c r="T339" s="223"/>
      <c r="U339" s="223"/>
      <c r="V339" s="223"/>
      <c r="W339" s="223"/>
      <c r="X339" s="223"/>
      <c r="Y339" s="223"/>
      <c r="Z339" s="213"/>
      <c r="AA339" s="213"/>
      <c r="AB339" s="213"/>
      <c r="AC339" s="213"/>
      <c r="AD339" s="213"/>
      <c r="AE339" s="213"/>
      <c r="AF339" s="213"/>
      <c r="AG339" s="213" t="s">
        <v>137</v>
      </c>
      <c r="AH339" s="213"/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>
      <c r="A340" s="227" t="s">
        <v>126</v>
      </c>
      <c r="B340" s="228" t="s">
        <v>88</v>
      </c>
      <c r="C340" s="245" t="s">
        <v>89</v>
      </c>
      <c r="D340" s="229"/>
      <c r="E340" s="230"/>
      <c r="F340" s="231"/>
      <c r="G340" s="231">
        <f>SUMIF(AG341:AG345,"&lt;&gt;NOR",G341:G345)</f>
        <v>0</v>
      </c>
      <c r="H340" s="231"/>
      <c r="I340" s="231">
        <f>SUM(I341:I345)</f>
        <v>0</v>
      </c>
      <c r="J340" s="231"/>
      <c r="K340" s="231">
        <f>SUM(K341:K345)</f>
        <v>0</v>
      </c>
      <c r="L340" s="231"/>
      <c r="M340" s="231">
        <f>SUM(M341:M345)</f>
        <v>0</v>
      </c>
      <c r="N340" s="230"/>
      <c r="O340" s="230">
        <f>SUM(O341:O345)</f>
        <v>0</v>
      </c>
      <c r="P340" s="230"/>
      <c r="Q340" s="230">
        <f>SUM(Q341:Q345)</f>
        <v>0</v>
      </c>
      <c r="R340" s="231"/>
      <c r="S340" s="231"/>
      <c r="T340" s="232"/>
      <c r="U340" s="226"/>
      <c r="V340" s="226">
        <f>SUM(V341:V345)</f>
        <v>335.95</v>
      </c>
      <c r="W340" s="226"/>
      <c r="X340" s="226"/>
      <c r="Y340" s="226"/>
      <c r="AG340" t="s">
        <v>127</v>
      </c>
    </row>
    <row r="341" spans="1:60" ht="22.5" outlineLevel="1">
      <c r="A341" s="234">
        <v>68</v>
      </c>
      <c r="B341" s="235" t="s">
        <v>583</v>
      </c>
      <c r="C341" s="246" t="s">
        <v>584</v>
      </c>
      <c r="D341" s="236" t="s">
        <v>374</v>
      </c>
      <c r="E341" s="237">
        <v>109.82061</v>
      </c>
      <c r="F341" s="238"/>
      <c r="G341" s="239">
        <f>ROUND(E341*F341,2)</f>
        <v>0</v>
      </c>
      <c r="H341" s="238"/>
      <c r="I341" s="239">
        <f>ROUND(E341*H341,2)</f>
        <v>0</v>
      </c>
      <c r="J341" s="238"/>
      <c r="K341" s="239">
        <f>ROUND(E341*J341,2)</f>
        <v>0</v>
      </c>
      <c r="L341" s="239">
        <v>21</v>
      </c>
      <c r="M341" s="239">
        <f>G341*(1+L341/100)</f>
        <v>0</v>
      </c>
      <c r="N341" s="237">
        <v>0</v>
      </c>
      <c r="O341" s="237">
        <f>ROUND(E341*N341,2)</f>
        <v>0</v>
      </c>
      <c r="P341" s="237">
        <v>0</v>
      </c>
      <c r="Q341" s="237">
        <f>ROUND(E341*P341,2)</f>
        <v>0</v>
      </c>
      <c r="R341" s="239" t="s">
        <v>293</v>
      </c>
      <c r="S341" s="239" t="s">
        <v>131</v>
      </c>
      <c r="T341" s="240" t="s">
        <v>131</v>
      </c>
      <c r="U341" s="223">
        <v>2.4209999999999998</v>
      </c>
      <c r="V341" s="223">
        <f>ROUND(E341*U341,2)</f>
        <v>265.88</v>
      </c>
      <c r="W341" s="223"/>
      <c r="X341" s="223" t="s">
        <v>386</v>
      </c>
      <c r="Y341" s="223" t="s">
        <v>133</v>
      </c>
      <c r="Z341" s="213"/>
      <c r="AA341" s="213"/>
      <c r="AB341" s="213"/>
      <c r="AC341" s="213"/>
      <c r="AD341" s="213"/>
      <c r="AE341" s="213"/>
      <c r="AF341" s="213"/>
      <c r="AG341" s="213" t="s">
        <v>387</v>
      </c>
      <c r="AH341" s="213"/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outlineLevel="2">
      <c r="A342" s="220"/>
      <c r="B342" s="221"/>
      <c r="C342" s="257"/>
      <c r="D342" s="255"/>
      <c r="E342" s="255"/>
      <c r="F342" s="255"/>
      <c r="G342" s="255"/>
      <c r="H342" s="223"/>
      <c r="I342" s="223"/>
      <c r="J342" s="223"/>
      <c r="K342" s="223"/>
      <c r="L342" s="223"/>
      <c r="M342" s="223"/>
      <c r="N342" s="222"/>
      <c r="O342" s="222"/>
      <c r="P342" s="222"/>
      <c r="Q342" s="222"/>
      <c r="R342" s="223"/>
      <c r="S342" s="223"/>
      <c r="T342" s="223"/>
      <c r="U342" s="223"/>
      <c r="V342" s="223"/>
      <c r="W342" s="223"/>
      <c r="X342" s="223"/>
      <c r="Y342" s="223"/>
      <c r="Z342" s="213"/>
      <c r="AA342" s="213"/>
      <c r="AB342" s="213"/>
      <c r="AC342" s="213"/>
      <c r="AD342" s="213"/>
      <c r="AE342" s="213"/>
      <c r="AF342" s="213"/>
      <c r="AG342" s="213" t="s">
        <v>137</v>
      </c>
      <c r="AH342" s="213"/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outlineLevel="1">
      <c r="A343" s="234">
        <v>69</v>
      </c>
      <c r="B343" s="235" t="s">
        <v>585</v>
      </c>
      <c r="C343" s="246" t="s">
        <v>586</v>
      </c>
      <c r="D343" s="236" t="s">
        <v>374</v>
      </c>
      <c r="E343" s="237">
        <v>109.82061</v>
      </c>
      <c r="F343" s="238"/>
      <c r="G343" s="239">
        <f>ROUND(E343*F343,2)</f>
        <v>0</v>
      </c>
      <c r="H343" s="238"/>
      <c r="I343" s="239">
        <f>ROUND(E343*H343,2)</f>
        <v>0</v>
      </c>
      <c r="J343" s="238"/>
      <c r="K343" s="239">
        <f>ROUND(E343*J343,2)</f>
        <v>0</v>
      </c>
      <c r="L343" s="239">
        <v>21</v>
      </c>
      <c r="M343" s="239">
        <f>G343*(1+L343/100)</f>
        <v>0</v>
      </c>
      <c r="N343" s="237">
        <v>0</v>
      </c>
      <c r="O343" s="237">
        <f>ROUND(E343*N343,2)</f>
        <v>0</v>
      </c>
      <c r="P343" s="237">
        <v>0</v>
      </c>
      <c r="Q343" s="237">
        <f>ROUND(E343*P343,2)</f>
        <v>0</v>
      </c>
      <c r="R343" s="239" t="s">
        <v>486</v>
      </c>
      <c r="S343" s="239" t="s">
        <v>131</v>
      </c>
      <c r="T343" s="240" t="s">
        <v>131</v>
      </c>
      <c r="U343" s="223">
        <v>0.63800000000000001</v>
      </c>
      <c r="V343" s="223">
        <f>ROUND(E343*U343,2)</f>
        <v>70.069999999999993</v>
      </c>
      <c r="W343" s="223"/>
      <c r="X343" s="223" t="s">
        <v>386</v>
      </c>
      <c r="Y343" s="223" t="s">
        <v>133</v>
      </c>
      <c r="Z343" s="213"/>
      <c r="AA343" s="213"/>
      <c r="AB343" s="213"/>
      <c r="AC343" s="213"/>
      <c r="AD343" s="213"/>
      <c r="AE343" s="213"/>
      <c r="AF343" s="213"/>
      <c r="AG343" s="213" t="s">
        <v>387</v>
      </c>
      <c r="AH343" s="213"/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 ht="22.5" outlineLevel="2">
      <c r="A344" s="220"/>
      <c r="B344" s="221"/>
      <c r="C344" s="256" t="s">
        <v>587</v>
      </c>
      <c r="D344" s="254"/>
      <c r="E344" s="254"/>
      <c r="F344" s="254"/>
      <c r="G344" s="254"/>
      <c r="H344" s="223"/>
      <c r="I344" s="223"/>
      <c r="J344" s="223"/>
      <c r="K344" s="223"/>
      <c r="L344" s="223"/>
      <c r="M344" s="223"/>
      <c r="N344" s="222"/>
      <c r="O344" s="222"/>
      <c r="P344" s="222"/>
      <c r="Q344" s="222"/>
      <c r="R344" s="223"/>
      <c r="S344" s="223"/>
      <c r="T344" s="223"/>
      <c r="U344" s="223"/>
      <c r="V344" s="223"/>
      <c r="W344" s="223"/>
      <c r="X344" s="223"/>
      <c r="Y344" s="223"/>
      <c r="Z344" s="213"/>
      <c r="AA344" s="213"/>
      <c r="AB344" s="213"/>
      <c r="AC344" s="213"/>
      <c r="AD344" s="213"/>
      <c r="AE344" s="213"/>
      <c r="AF344" s="213"/>
      <c r="AG344" s="213" t="s">
        <v>213</v>
      </c>
      <c r="AH344" s="213"/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41" t="str">
        <f>C344</f>
        <v>se svislou nosnou konstrukcí zděnou z cihel, kamene, tvárnic, monolitickou betonovou tyčovou nebo plošnou ( KMCH 1, 2, 3, - JKSO šesté místo )</v>
      </c>
      <c r="BB344" s="213"/>
      <c r="BC344" s="213"/>
      <c r="BD344" s="213"/>
      <c r="BE344" s="213"/>
      <c r="BF344" s="213"/>
      <c r="BG344" s="213"/>
      <c r="BH344" s="213"/>
    </row>
    <row r="345" spans="1:60" outlineLevel="2">
      <c r="A345" s="220"/>
      <c r="B345" s="221"/>
      <c r="C345" s="248"/>
      <c r="D345" s="243"/>
      <c r="E345" s="243"/>
      <c r="F345" s="243"/>
      <c r="G345" s="243"/>
      <c r="H345" s="223"/>
      <c r="I345" s="223"/>
      <c r="J345" s="223"/>
      <c r="K345" s="223"/>
      <c r="L345" s="223"/>
      <c r="M345" s="223"/>
      <c r="N345" s="222"/>
      <c r="O345" s="222"/>
      <c r="P345" s="222"/>
      <c r="Q345" s="222"/>
      <c r="R345" s="223"/>
      <c r="S345" s="223"/>
      <c r="T345" s="223"/>
      <c r="U345" s="223"/>
      <c r="V345" s="223"/>
      <c r="W345" s="223"/>
      <c r="X345" s="223"/>
      <c r="Y345" s="223"/>
      <c r="Z345" s="213"/>
      <c r="AA345" s="213"/>
      <c r="AB345" s="213"/>
      <c r="AC345" s="213"/>
      <c r="AD345" s="213"/>
      <c r="AE345" s="213"/>
      <c r="AF345" s="213"/>
      <c r="AG345" s="213" t="s">
        <v>137</v>
      </c>
      <c r="AH345" s="213"/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>
      <c r="A346" s="227" t="s">
        <v>126</v>
      </c>
      <c r="B346" s="228" t="s">
        <v>90</v>
      </c>
      <c r="C346" s="245" t="s">
        <v>91</v>
      </c>
      <c r="D346" s="229"/>
      <c r="E346" s="230"/>
      <c r="F346" s="231"/>
      <c r="G346" s="231">
        <f>SUMIF(AG347:AG351,"&lt;&gt;NOR",G347:G351)</f>
        <v>0</v>
      </c>
      <c r="H346" s="231"/>
      <c r="I346" s="231">
        <f>SUM(I347:I351)</f>
        <v>0</v>
      </c>
      <c r="J346" s="231"/>
      <c r="K346" s="231">
        <f>SUM(K347:K351)</f>
        <v>0</v>
      </c>
      <c r="L346" s="231"/>
      <c r="M346" s="231">
        <f>SUM(M347:M351)</f>
        <v>0</v>
      </c>
      <c r="N346" s="230"/>
      <c r="O346" s="230">
        <f>SUM(O347:O351)</f>
        <v>0.03</v>
      </c>
      <c r="P346" s="230"/>
      <c r="Q346" s="230">
        <f>SUM(Q347:Q351)</f>
        <v>0</v>
      </c>
      <c r="R346" s="231"/>
      <c r="S346" s="231"/>
      <c r="T346" s="232"/>
      <c r="U346" s="226"/>
      <c r="V346" s="226">
        <f>SUM(V347:V351)</f>
        <v>0.6</v>
      </c>
      <c r="W346" s="226"/>
      <c r="X346" s="226"/>
      <c r="Y346" s="226"/>
      <c r="AG346" t="s">
        <v>127</v>
      </c>
    </row>
    <row r="347" spans="1:60" outlineLevel="1">
      <c r="A347" s="234">
        <v>70</v>
      </c>
      <c r="B347" s="235" t="s">
        <v>588</v>
      </c>
      <c r="C347" s="246" t="s">
        <v>589</v>
      </c>
      <c r="D347" s="236" t="s">
        <v>297</v>
      </c>
      <c r="E347" s="237">
        <v>12</v>
      </c>
      <c r="F347" s="238"/>
      <c r="G347" s="239">
        <f>ROUND(E347*F347,2)</f>
        <v>0</v>
      </c>
      <c r="H347" s="238"/>
      <c r="I347" s="239">
        <f>ROUND(E347*H347,2)</f>
        <v>0</v>
      </c>
      <c r="J347" s="238"/>
      <c r="K347" s="239">
        <f>ROUND(E347*J347,2)</f>
        <v>0</v>
      </c>
      <c r="L347" s="239">
        <v>21</v>
      </c>
      <c r="M347" s="239">
        <f>G347*(1+L347/100)</f>
        <v>0</v>
      </c>
      <c r="N347" s="237">
        <v>2.4199999999999998E-3</v>
      </c>
      <c r="O347" s="237">
        <f>ROUND(E347*N347,2)</f>
        <v>0.03</v>
      </c>
      <c r="P347" s="237">
        <v>0</v>
      </c>
      <c r="Q347" s="237">
        <f>ROUND(E347*P347,2)</f>
        <v>0</v>
      </c>
      <c r="R347" s="239"/>
      <c r="S347" s="239" t="s">
        <v>131</v>
      </c>
      <c r="T347" s="240" t="s">
        <v>131</v>
      </c>
      <c r="U347" s="223">
        <v>0.05</v>
      </c>
      <c r="V347" s="223">
        <f>ROUND(E347*U347,2)</f>
        <v>0.6</v>
      </c>
      <c r="W347" s="223"/>
      <c r="X347" s="223" t="s">
        <v>194</v>
      </c>
      <c r="Y347" s="223" t="s">
        <v>133</v>
      </c>
      <c r="Z347" s="213"/>
      <c r="AA347" s="213"/>
      <c r="AB347" s="213"/>
      <c r="AC347" s="213"/>
      <c r="AD347" s="213"/>
      <c r="AE347" s="213"/>
      <c r="AF347" s="213"/>
      <c r="AG347" s="213" t="s">
        <v>195</v>
      </c>
      <c r="AH347" s="213"/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ht="33.75" outlineLevel="2">
      <c r="A348" s="220"/>
      <c r="B348" s="221"/>
      <c r="C348" s="250" t="s">
        <v>590</v>
      </c>
      <c r="D348" s="224"/>
      <c r="E348" s="225">
        <v>6</v>
      </c>
      <c r="F348" s="223"/>
      <c r="G348" s="223"/>
      <c r="H348" s="223"/>
      <c r="I348" s="223"/>
      <c r="J348" s="223"/>
      <c r="K348" s="223"/>
      <c r="L348" s="223"/>
      <c r="M348" s="223"/>
      <c r="N348" s="222"/>
      <c r="O348" s="222"/>
      <c r="P348" s="222"/>
      <c r="Q348" s="222"/>
      <c r="R348" s="223"/>
      <c r="S348" s="223"/>
      <c r="T348" s="223"/>
      <c r="U348" s="223"/>
      <c r="V348" s="223"/>
      <c r="W348" s="223"/>
      <c r="X348" s="223"/>
      <c r="Y348" s="223"/>
      <c r="Z348" s="213"/>
      <c r="AA348" s="213"/>
      <c r="AB348" s="213"/>
      <c r="AC348" s="213"/>
      <c r="AD348" s="213"/>
      <c r="AE348" s="213"/>
      <c r="AF348" s="213"/>
      <c r="AG348" s="213" t="s">
        <v>158</v>
      </c>
      <c r="AH348" s="213">
        <v>0</v>
      </c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ht="33.75" outlineLevel="3">
      <c r="A349" s="220"/>
      <c r="B349" s="221"/>
      <c r="C349" s="250" t="s">
        <v>591</v>
      </c>
      <c r="D349" s="224"/>
      <c r="E349" s="225">
        <v>6</v>
      </c>
      <c r="F349" s="223"/>
      <c r="G349" s="223"/>
      <c r="H349" s="223"/>
      <c r="I349" s="223"/>
      <c r="J349" s="223"/>
      <c r="K349" s="223"/>
      <c r="L349" s="223"/>
      <c r="M349" s="223"/>
      <c r="N349" s="222"/>
      <c r="O349" s="222"/>
      <c r="P349" s="222"/>
      <c r="Q349" s="222"/>
      <c r="R349" s="223"/>
      <c r="S349" s="223"/>
      <c r="T349" s="223"/>
      <c r="U349" s="223"/>
      <c r="V349" s="223"/>
      <c r="W349" s="223"/>
      <c r="X349" s="223"/>
      <c r="Y349" s="223"/>
      <c r="Z349" s="213"/>
      <c r="AA349" s="213"/>
      <c r="AB349" s="213"/>
      <c r="AC349" s="213"/>
      <c r="AD349" s="213"/>
      <c r="AE349" s="213"/>
      <c r="AF349" s="213"/>
      <c r="AG349" s="213" t="s">
        <v>158</v>
      </c>
      <c r="AH349" s="213">
        <v>0</v>
      </c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outlineLevel="3">
      <c r="A350" s="220"/>
      <c r="B350" s="221"/>
      <c r="C350" s="250" t="s">
        <v>221</v>
      </c>
      <c r="D350" s="224"/>
      <c r="E350" s="225"/>
      <c r="F350" s="223"/>
      <c r="G350" s="223"/>
      <c r="H350" s="223"/>
      <c r="I350" s="223"/>
      <c r="J350" s="223"/>
      <c r="K350" s="223"/>
      <c r="L350" s="223"/>
      <c r="M350" s="223"/>
      <c r="N350" s="222"/>
      <c r="O350" s="222"/>
      <c r="P350" s="222"/>
      <c r="Q350" s="222"/>
      <c r="R350" s="223"/>
      <c r="S350" s="223"/>
      <c r="T350" s="223"/>
      <c r="U350" s="223"/>
      <c r="V350" s="223"/>
      <c r="W350" s="223"/>
      <c r="X350" s="223"/>
      <c r="Y350" s="223"/>
      <c r="Z350" s="213"/>
      <c r="AA350" s="213"/>
      <c r="AB350" s="213"/>
      <c r="AC350" s="213"/>
      <c r="AD350" s="213"/>
      <c r="AE350" s="213"/>
      <c r="AF350" s="213"/>
      <c r="AG350" s="213" t="s">
        <v>158</v>
      </c>
      <c r="AH350" s="213">
        <v>0</v>
      </c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outlineLevel="2">
      <c r="A351" s="220"/>
      <c r="B351" s="221"/>
      <c r="C351" s="248"/>
      <c r="D351" s="243"/>
      <c r="E351" s="243"/>
      <c r="F351" s="243"/>
      <c r="G351" s="243"/>
      <c r="H351" s="223"/>
      <c r="I351" s="223"/>
      <c r="J351" s="223"/>
      <c r="K351" s="223"/>
      <c r="L351" s="223"/>
      <c r="M351" s="223"/>
      <c r="N351" s="222"/>
      <c r="O351" s="222"/>
      <c r="P351" s="222"/>
      <c r="Q351" s="222"/>
      <c r="R351" s="223"/>
      <c r="S351" s="223"/>
      <c r="T351" s="223"/>
      <c r="U351" s="223"/>
      <c r="V351" s="223"/>
      <c r="W351" s="223"/>
      <c r="X351" s="223"/>
      <c r="Y351" s="223"/>
      <c r="Z351" s="213"/>
      <c r="AA351" s="213"/>
      <c r="AB351" s="213"/>
      <c r="AC351" s="213"/>
      <c r="AD351" s="213"/>
      <c r="AE351" s="213"/>
      <c r="AF351" s="213"/>
      <c r="AG351" s="213" t="s">
        <v>137</v>
      </c>
      <c r="AH351" s="213"/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</row>
    <row r="352" spans="1:60">
      <c r="A352" s="227" t="s">
        <v>126</v>
      </c>
      <c r="B352" s="228" t="s">
        <v>92</v>
      </c>
      <c r="C352" s="245" t="s">
        <v>93</v>
      </c>
      <c r="D352" s="229"/>
      <c r="E352" s="230"/>
      <c r="F352" s="231"/>
      <c r="G352" s="231">
        <f>SUMIF(AG353:AG360,"&lt;&gt;NOR",G353:G360)</f>
        <v>0</v>
      </c>
      <c r="H352" s="231"/>
      <c r="I352" s="231">
        <f>SUM(I353:I360)</f>
        <v>0</v>
      </c>
      <c r="J352" s="231"/>
      <c r="K352" s="231">
        <f>SUM(K353:K360)</f>
        <v>0</v>
      </c>
      <c r="L352" s="231"/>
      <c r="M352" s="231">
        <f>SUM(M353:M360)</f>
        <v>0</v>
      </c>
      <c r="N352" s="230"/>
      <c r="O352" s="230">
        <f>SUM(O353:O360)</f>
        <v>0</v>
      </c>
      <c r="P352" s="230"/>
      <c r="Q352" s="230">
        <f>SUM(Q353:Q360)</f>
        <v>0</v>
      </c>
      <c r="R352" s="231"/>
      <c r="S352" s="231"/>
      <c r="T352" s="232"/>
      <c r="U352" s="226"/>
      <c r="V352" s="226">
        <f>SUM(V353:V360)</f>
        <v>32.119999999999997</v>
      </c>
      <c r="W352" s="226"/>
      <c r="X352" s="226"/>
      <c r="Y352" s="226"/>
      <c r="AG352" t="s">
        <v>127</v>
      </c>
    </row>
    <row r="353" spans="1:60" outlineLevel="1">
      <c r="A353" s="234">
        <v>71</v>
      </c>
      <c r="B353" s="235" t="s">
        <v>395</v>
      </c>
      <c r="C353" s="246" t="s">
        <v>396</v>
      </c>
      <c r="D353" s="236" t="s">
        <v>374</v>
      </c>
      <c r="E353" s="237">
        <v>65.542959999999994</v>
      </c>
      <c r="F353" s="238"/>
      <c r="G353" s="239">
        <f>ROUND(E353*F353,2)</f>
        <v>0</v>
      </c>
      <c r="H353" s="238"/>
      <c r="I353" s="239">
        <f>ROUND(E353*H353,2)</f>
        <v>0</v>
      </c>
      <c r="J353" s="238"/>
      <c r="K353" s="239">
        <f>ROUND(E353*J353,2)</f>
        <v>0</v>
      </c>
      <c r="L353" s="239">
        <v>21</v>
      </c>
      <c r="M353" s="239">
        <f>G353*(1+L353/100)</f>
        <v>0</v>
      </c>
      <c r="N353" s="237">
        <v>0</v>
      </c>
      <c r="O353" s="237">
        <f>ROUND(E353*N353,2)</f>
        <v>0</v>
      </c>
      <c r="P353" s="237">
        <v>0</v>
      </c>
      <c r="Q353" s="237">
        <f>ROUND(E353*P353,2)</f>
        <v>0</v>
      </c>
      <c r="R353" s="239" t="s">
        <v>381</v>
      </c>
      <c r="S353" s="239" t="s">
        <v>131</v>
      </c>
      <c r="T353" s="240" t="s">
        <v>131</v>
      </c>
      <c r="U353" s="223">
        <v>0.49</v>
      </c>
      <c r="V353" s="223">
        <f>ROUND(E353*U353,2)</f>
        <v>32.119999999999997</v>
      </c>
      <c r="W353" s="223"/>
      <c r="X353" s="223" t="s">
        <v>397</v>
      </c>
      <c r="Y353" s="223" t="s">
        <v>133</v>
      </c>
      <c r="Z353" s="213"/>
      <c r="AA353" s="213"/>
      <c r="AB353" s="213"/>
      <c r="AC353" s="213"/>
      <c r="AD353" s="213"/>
      <c r="AE353" s="213"/>
      <c r="AF353" s="213"/>
      <c r="AG353" s="213" t="s">
        <v>398</v>
      </c>
      <c r="AH353" s="213"/>
      <c r="AI353" s="213"/>
      <c r="AJ353" s="213"/>
      <c r="AK353" s="213"/>
      <c r="AL353" s="213"/>
      <c r="AM353" s="213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C353" s="213"/>
      <c r="BD353" s="213"/>
      <c r="BE353" s="213"/>
      <c r="BF353" s="213"/>
      <c r="BG353" s="213"/>
      <c r="BH353" s="213"/>
    </row>
    <row r="354" spans="1:60" outlineLevel="2">
      <c r="A354" s="220"/>
      <c r="B354" s="221"/>
      <c r="C354" s="247" t="s">
        <v>399</v>
      </c>
      <c r="D354" s="242"/>
      <c r="E354" s="242"/>
      <c r="F354" s="242"/>
      <c r="G354" s="242"/>
      <c r="H354" s="223"/>
      <c r="I354" s="223"/>
      <c r="J354" s="223"/>
      <c r="K354" s="223"/>
      <c r="L354" s="223"/>
      <c r="M354" s="223"/>
      <c r="N354" s="222"/>
      <c r="O354" s="222"/>
      <c r="P354" s="222"/>
      <c r="Q354" s="222"/>
      <c r="R354" s="223"/>
      <c r="S354" s="223"/>
      <c r="T354" s="223"/>
      <c r="U354" s="223"/>
      <c r="V354" s="223"/>
      <c r="W354" s="223"/>
      <c r="X354" s="223"/>
      <c r="Y354" s="223"/>
      <c r="Z354" s="213"/>
      <c r="AA354" s="213"/>
      <c r="AB354" s="213"/>
      <c r="AC354" s="213"/>
      <c r="AD354" s="213"/>
      <c r="AE354" s="213"/>
      <c r="AF354" s="213"/>
      <c r="AG354" s="213" t="s">
        <v>136</v>
      </c>
      <c r="AH354" s="213"/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 outlineLevel="2">
      <c r="A355" s="220"/>
      <c r="B355" s="221"/>
      <c r="C355" s="248"/>
      <c r="D355" s="243"/>
      <c r="E355" s="243"/>
      <c r="F355" s="243"/>
      <c r="G355" s="243"/>
      <c r="H355" s="223"/>
      <c r="I355" s="223"/>
      <c r="J355" s="223"/>
      <c r="K355" s="223"/>
      <c r="L355" s="223"/>
      <c r="M355" s="223"/>
      <c r="N355" s="222"/>
      <c r="O355" s="222"/>
      <c r="P355" s="222"/>
      <c r="Q355" s="222"/>
      <c r="R355" s="223"/>
      <c r="S355" s="223"/>
      <c r="T355" s="223"/>
      <c r="U355" s="223"/>
      <c r="V355" s="223"/>
      <c r="W355" s="223"/>
      <c r="X355" s="223"/>
      <c r="Y355" s="223"/>
      <c r="Z355" s="213"/>
      <c r="AA355" s="213"/>
      <c r="AB355" s="213"/>
      <c r="AC355" s="213"/>
      <c r="AD355" s="213"/>
      <c r="AE355" s="213"/>
      <c r="AF355" s="213"/>
      <c r="AG355" s="213" t="s">
        <v>137</v>
      </c>
      <c r="AH355" s="213"/>
      <c r="AI355" s="213"/>
      <c r="AJ355" s="213"/>
      <c r="AK355" s="213"/>
      <c r="AL355" s="213"/>
      <c r="AM355" s="213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13"/>
      <c r="BB355" s="213"/>
      <c r="BC355" s="213"/>
      <c r="BD355" s="213"/>
      <c r="BE355" s="213"/>
      <c r="BF355" s="213"/>
      <c r="BG355" s="213"/>
      <c r="BH355" s="213"/>
    </row>
    <row r="356" spans="1:60" outlineLevel="1">
      <c r="A356" s="234">
        <v>72</v>
      </c>
      <c r="B356" s="235" t="s">
        <v>400</v>
      </c>
      <c r="C356" s="246" t="s">
        <v>401</v>
      </c>
      <c r="D356" s="236" t="s">
        <v>374</v>
      </c>
      <c r="E356" s="237">
        <v>589.88664000000006</v>
      </c>
      <c r="F356" s="238"/>
      <c r="G356" s="239">
        <f>ROUND(E356*F356,2)</f>
        <v>0</v>
      </c>
      <c r="H356" s="238"/>
      <c r="I356" s="239">
        <f>ROUND(E356*H356,2)</f>
        <v>0</v>
      </c>
      <c r="J356" s="238"/>
      <c r="K356" s="239">
        <f>ROUND(E356*J356,2)</f>
        <v>0</v>
      </c>
      <c r="L356" s="239">
        <v>21</v>
      </c>
      <c r="M356" s="239">
        <f>G356*(1+L356/100)</f>
        <v>0</v>
      </c>
      <c r="N356" s="237">
        <v>0</v>
      </c>
      <c r="O356" s="237">
        <f>ROUND(E356*N356,2)</f>
        <v>0</v>
      </c>
      <c r="P356" s="237">
        <v>0</v>
      </c>
      <c r="Q356" s="237">
        <f>ROUND(E356*P356,2)</f>
        <v>0</v>
      </c>
      <c r="R356" s="239" t="s">
        <v>381</v>
      </c>
      <c r="S356" s="239" t="s">
        <v>131</v>
      </c>
      <c r="T356" s="240" t="s">
        <v>131</v>
      </c>
      <c r="U356" s="223">
        <v>0</v>
      </c>
      <c r="V356" s="223">
        <f>ROUND(E356*U356,2)</f>
        <v>0</v>
      </c>
      <c r="W356" s="223"/>
      <c r="X356" s="223" t="s">
        <v>397</v>
      </c>
      <c r="Y356" s="223" t="s">
        <v>133</v>
      </c>
      <c r="Z356" s="213"/>
      <c r="AA356" s="213"/>
      <c r="AB356" s="213"/>
      <c r="AC356" s="213"/>
      <c r="AD356" s="213"/>
      <c r="AE356" s="213"/>
      <c r="AF356" s="213"/>
      <c r="AG356" s="213" t="s">
        <v>398</v>
      </c>
      <c r="AH356" s="213"/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13"/>
      <c r="BB356" s="213"/>
      <c r="BC356" s="213"/>
      <c r="BD356" s="213"/>
      <c r="BE356" s="213"/>
      <c r="BF356" s="213"/>
      <c r="BG356" s="213"/>
      <c r="BH356" s="213"/>
    </row>
    <row r="357" spans="1:60" outlineLevel="2">
      <c r="A357" s="220"/>
      <c r="B357" s="221"/>
      <c r="C357" s="257"/>
      <c r="D357" s="255"/>
      <c r="E357" s="255"/>
      <c r="F357" s="255"/>
      <c r="G357" s="255"/>
      <c r="H357" s="223"/>
      <c r="I357" s="223"/>
      <c r="J357" s="223"/>
      <c r="K357" s="223"/>
      <c r="L357" s="223"/>
      <c r="M357" s="223"/>
      <c r="N357" s="222"/>
      <c r="O357" s="222"/>
      <c r="P357" s="222"/>
      <c r="Q357" s="222"/>
      <c r="R357" s="223"/>
      <c r="S357" s="223"/>
      <c r="T357" s="223"/>
      <c r="U357" s="223"/>
      <c r="V357" s="223"/>
      <c r="W357" s="223"/>
      <c r="X357" s="223"/>
      <c r="Y357" s="223"/>
      <c r="Z357" s="213"/>
      <c r="AA357" s="213"/>
      <c r="AB357" s="213"/>
      <c r="AC357" s="213"/>
      <c r="AD357" s="213"/>
      <c r="AE357" s="213"/>
      <c r="AF357" s="213"/>
      <c r="AG357" s="213" t="s">
        <v>137</v>
      </c>
      <c r="AH357" s="213"/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13"/>
      <c r="BB357" s="213"/>
      <c r="BC357" s="213"/>
      <c r="BD357" s="213"/>
      <c r="BE357" s="213"/>
      <c r="BF357" s="213"/>
      <c r="BG357" s="213"/>
      <c r="BH357" s="213"/>
    </row>
    <row r="358" spans="1:60" outlineLevel="1">
      <c r="A358" s="234">
        <v>73</v>
      </c>
      <c r="B358" s="235" t="s">
        <v>402</v>
      </c>
      <c r="C358" s="246" t="s">
        <v>592</v>
      </c>
      <c r="D358" s="236" t="s">
        <v>374</v>
      </c>
      <c r="E358" s="237">
        <v>65.542959999999994</v>
      </c>
      <c r="F358" s="238"/>
      <c r="G358" s="239">
        <f>ROUND(E358*F358,2)</f>
        <v>0</v>
      </c>
      <c r="H358" s="238"/>
      <c r="I358" s="239">
        <f>ROUND(E358*H358,2)</f>
        <v>0</v>
      </c>
      <c r="J358" s="238"/>
      <c r="K358" s="239">
        <f>ROUND(E358*J358,2)</f>
        <v>0</v>
      </c>
      <c r="L358" s="239">
        <v>21</v>
      </c>
      <c r="M358" s="239">
        <f>G358*(1+L358/100)</f>
        <v>0</v>
      </c>
      <c r="N358" s="237">
        <v>0</v>
      </c>
      <c r="O358" s="237">
        <f>ROUND(E358*N358,2)</f>
        <v>0</v>
      </c>
      <c r="P358" s="237">
        <v>0</v>
      </c>
      <c r="Q358" s="237">
        <f>ROUND(E358*P358,2)</f>
        <v>0</v>
      </c>
      <c r="R358" s="239" t="s">
        <v>381</v>
      </c>
      <c r="S358" s="239" t="s">
        <v>131</v>
      </c>
      <c r="T358" s="240" t="s">
        <v>131</v>
      </c>
      <c r="U358" s="223">
        <v>0</v>
      </c>
      <c r="V358" s="223">
        <f>ROUND(E358*U358,2)</f>
        <v>0</v>
      </c>
      <c r="W358" s="223"/>
      <c r="X358" s="223" t="s">
        <v>397</v>
      </c>
      <c r="Y358" s="223" t="s">
        <v>133</v>
      </c>
      <c r="Z358" s="213"/>
      <c r="AA358" s="213"/>
      <c r="AB358" s="213"/>
      <c r="AC358" s="213"/>
      <c r="AD358" s="213"/>
      <c r="AE358" s="213"/>
      <c r="AF358" s="213"/>
      <c r="AG358" s="213" t="s">
        <v>398</v>
      </c>
      <c r="AH358" s="213"/>
      <c r="AI358" s="213"/>
      <c r="AJ358" s="213"/>
      <c r="AK358" s="213"/>
      <c r="AL358" s="213"/>
      <c r="AM358" s="213"/>
      <c r="AN358" s="213"/>
      <c r="AO358" s="213"/>
      <c r="AP358" s="213"/>
      <c r="AQ358" s="213"/>
      <c r="AR358" s="213"/>
      <c r="AS358" s="213"/>
      <c r="AT358" s="213"/>
      <c r="AU358" s="213"/>
      <c r="AV358" s="213"/>
      <c r="AW358" s="213"/>
      <c r="AX358" s="213"/>
      <c r="AY358" s="213"/>
      <c r="AZ358" s="213"/>
      <c r="BA358" s="213"/>
      <c r="BB358" s="213"/>
      <c r="BC358" s="213"/>
      <c r="BD358" s="213"/>
      <c r="BE358" s="213"/>
      <c r="BF358" s="213"/>
      <c r="BG358" s="213"/>
      <c r="BH358" s="213"/>
    </row>
    <row r="359" spans="1:60" outlineLevel="2">
      <c r="A359" s="220"/>
      <c r="B359" s="221"/>
      <c r="C359" s="247" t="s">
        <v>404</v>
      </c>
      <c r="D359" s="242"/>
      <c r="E359" s="242"/>
      <c r="F359" s="242"/>
      <c r="G359" s="242"/>
      <c r="H359" s="223"/>
      <c r="I359" s="223"/>
      <c r="J359" s="223"/>
      <c r="K359" s="223"/>
      <c r="L359" s="223"/>
      <c r="M359" s="223"/>
      <c r="N359" s="222"/>
      <c r="O359" s="222"/>
      <c r="P359" s="222"/>
      <c r="Q359" s="222"/>
      <c r="R359" s="223"/>
      <c r="S359" s="223"/>
      <c r="T359" s="223"/>
      <c r="U359" s="223"/>
      <c r="V359" s="223"/>
      <c r="W359" s="223"/>
      <c r="X359" s="223"/>
      <c r="Y359" s="223"/>
      <c r="Z359" s="213"/>
      <c r="AA359" s="213"/>
      <c r="AB359" s="213"/>
      <c r="AC359" s="213"/>
      <c r="AD359" s="213"/>
      <c r="AE359" s="213"/>
      <c r="AF359" s="213"/>
      <c r="AG359" s="213" t="s">
        <v>136</v>
      </c>
      <c r="AH359" s="213"/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</row>
    <row r="360" spans="1:60" outlineLevel="2">
      <c r="A360" s="220"/>
      <c r="B360" s="221"/>
      <c r="C360" s="248"/>
      <c r="D360" s="243"/>
      <c r="E360" s="243"/>
      <c r="F360" s="243"/>
      <c r="G360" s="243"/>
      <c r="H360" s="223"/>
      <c r="I360" s="223"/>
      <c r="J360" s="223"/>
      <c r="K360" s="223"/>
      <c r="L360" s="223"/>
      <c r="M360" s="223"/>
      <c r="N360" s="222"/>
      <c r="O360" s="222"/>
      <c r="P360" s="222"/>
      <c r="Q360" s="222"/>
      <c r="R360" s="223"/>
      <c r="S360" s="223"/>
      <c r="T360" s="223"/>
      <c r="U360" s="223"/>
      <c r="V360" s="223"/>
      <c r="W360" s="223"/>
      <c r="X360" s="223"/>
      <c r="Y360" s="223"/>
      <c r="Z360" s="213"/>
      <c r="AA360" s="213"/>
      <c r="AB360" s="213"/>
      <c r="AC360" s="213"/>
      <c r="AD360" s="213"/>
      <c r="AE360" s="213"/>
      <c r="AF360" s="213"/>
      <c r="AG360" s="213" t="s">
        <v>137</v>
      </c>
      <c r="AH360" s="213"/>
      <c r="AI360" s="213"/>
      <c r="AJ360" s="213"/>
      <c r="AK360" s="213"/>
      <c r="AL360" s="213"/>
      <c r="AM360" s="213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C360" s="213"/>
      <c r="BD360" s="213"/>
      <c r="BE360" s="213"/>
      <c r="BF360" s="213"/>
      <c r="BG360" s="213"/>
      <c r="BH360" s="213"/>
    </row>
    <row r="361" spans="1:60">
      <c r="A361" s="3"/>
      <c r="B361" s="4"/>
      <c r="C361" s="251"/>
      <c r="D361" s="6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AE361">
        <v>12</v>
      </c>
      <c r="AF361">
        <v>21</v>
      </c>
      <c r="AG361" t="s">
        <v>112</v>
      </c>
    </row>
    <row r="362" spans="1:60">
      <c r="A362" s="216"/>
      <c r="B362" s="217" t="s">
        <v>29</v>
      </c>
      <c r="C362" s="252"/>
      <c r="D362" s="218"/>
      <c r="E362" s="219"/>
      <c r="F362" s="219"/>
      <c r="G362" s="233">
        <f>G8+G155+G191+G233+G271+G281+G297+G311+G316+G340+G346+G352</f>
        <v>0</v>
      </c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AE362">
        <f>SUMIF(L7:L360,AE361,G7:G360)</f>
        <v>0</v>
      </c>
      <c r="AF362">
        <f>SUMIF(L7:L360,AF361,G7:G360)</f>
        <v>0</v>
      </c>
      <c r="AG362" t="s">
        <v>187</v>
      </c>
    </row>
    <row r="363" spans="1:60">
      <c r="C363" s="253"/>
      <c r="D363" s="10"/>
      <c r="AG363" t="s">
        <v>188</v>
      </c>
    </row>
    <row r="364" spans="1:60">
      <c r="D364" s="10"/>
    </row>
    <row r="365" spans="1:60">
      <c r="D365" s="10"/>
    </row>
    <row r="366" spans="1:60">
      <c r="D366" s="10"/>
    </row>
    <row r="367" spans="1:60">
      <c r="D367" s="10"/>
    </row>
    <row r="368" spans="1:60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71F" sheet="1" formatRows="0"/>
  <mergeCells count="121">
    <mergeCell ref="C360:G360"/>
    <mergeCell ref="C345:G345"/>
    <mergeCell ref="C351:G351"/>
    <mergeCell ref="C354:G354"/>
    <mergeCell ref="C355:G355"/>
    <mergeCell ref="C357:G357"/>
    <mergeCell ref="C359:G359"/>
    <mergeCell ref="C328:G328"/>
    <mergeCell ref="C331:G331"/>
    <mergeCell ref="C335:G335"/>
    <mergeCell ref="C339:G339"/>
    <mergeCell ref="C342:G342"/>
    <mergeCell ref="C344:G344"/>
    <mergeCell ref="C310:G310"/>
    <mergeCell ref="C315:G315"/>
    <mergeCell ref="C318:G318"/>
    <mergeCell ref="C321:G321"/>
    <mergeCell ref="C323:G323"/>
    <mergeCell ref="C326:G326"/>
    <mergeCell ref="C296:G296"/>
    <mergeCell ref="C299:G299"/>
    <mergeCell ref="C302:G302"/>
    <mergeCell ref="C304:G304"/>
    <mergeCell ref="C306:G306"/>
    <mergeCell ref="C308:G308"/>
    <mergeCell ref="C280:G280"/>
    <mergeCell ref="C283:G283"/>
    <mergeCell ref="C284:G284"/>
    <mergeCell ref="C287:G287"/>
    <mergeCell ref="C289:G289"/>
    <mergeCell ref="C292:G292"/>
    <mergeCell ref="C261:G261"/>
    <mergeCell ref="C264:G264"/>
    <mergeCell ref="C266:G266"/>
    <mergeCell ref="C270:G270"/>
    <mergeCell ref="C273:G273"/>
    <mergeCell ref="C277:G277"/>
    <mergeCell ref="C246:G246"/>
    <mergeCell ref="C248:G248"/>
    <mergeCell ref="C251:G251"/>
    <mergeCell ref="C253:G253"/>
    <mergeCell ref="C255:G255"/>
    <mergeCell ref="C259:G259"/>
    <mergeCell ref="C228:G228"/>
    <mergeCell ref="C232:G232"/>
    <mergeCell ref="C237:G237"/>
    <mergeCell ref="C240:G240"/>
    <mergeCell ref="C242:G242"/>
    <mergeCell ref="C244:G244"/>
    <mergeCell ref="C210:G210"/>
    <mergeCell ref="C214:G214"/>
    <mergeCell ref="C216:G216"/>
    <mergeCell ref="C217:G217"/>
    <mergeCell ref="C221:G221"/>
    <mergeCell ref="C225:G225"/>
    <mergeCell ref="C185:G185"/>
    <mergeCell ref="C190:G190"/>
    <mergeCell ref="C196:G196"/>
    <mergeCell ref="C199:G199"/>
    <mergeCell ref="C202:G202"/>
    <mergeCell ref="C208:G208"/>
    <mergeCell ref="C166:G166"/>
    <mergeCell ref="C168:G168"/>
    <mergeCell ref="C171:G171"/>
    <mergeCell ref="C175:G175"/>
    <mergeCell ref="C177:G177"/>
    <mergeCell ref="C181:G181"/>
    <mergeCell ref="C147:G147"/>
    <mergeCell ref="C151:G151"/>
    <mergeCell ref="C154:G154"/>
    <mergeCell ref="C157:G157"/>
    <mergeCell ref="C161:G161"/>
    <mergeCell ref="C163:G163"/>
    <mergeCell ref="C135:G135"/>
    <mergeCell ref="C138:G138"/>
    <mergeCell ref="C140:G140"/>
    <mergeCell ref="C141:G141"/>
    <mergeCell ref="C144:G144"/>
    <mergeCell ref="C146:G146"/>
    <mergeCell ref="C121:G121"/>
    <mergeCell ref="C124:G124"/>
    <mergeCell ref="C127:G127"/>
    <mergeCell ref="C129:G129"/>
    <mergeCell ref="C130:G130"/>
    <mergeCell ref="C133:G133"/>
    <mergeCell ref="C97:G97"/>
    <mergeCell ref="C107:G107"/>
    <mergeCell ref="C109:G109"/>
    <mergeCell ref="C112:G112"/>
    <mergeCell ref="C114:G114"/>
    <mergeCell ref="C119:G119"/>
    <mergeCell ref="C79:G79"/>
    <mergeCell ref="C83:G83"/>
    <mergeCell ref="C85:G85"/>
    <mergeCell ref="C87:G87"/>
    <mergeCell ref="C92:G92"/>
    <mergeCell ref="C95:G95"/>
    <mergeCell ref="C53:G53"/>
    <mergeCell ref="C62:G62"/>
    <mergeCell ref="C64:G64"/>
    <mergeCell ref="C71:G71"/>
    <mergeCell ref="C73:G73"/>
    <mergeCell ref="C75:G75"/>
    <mergeCell ref="C40:G40"/>
    <mergeCell ref="C42:G42"/>
    <mergeCell ref="C44:G44"/>
    <mergeCell ref="C46:G46"/>
    <mergeCell ref="C49:G49"/>
    <mergeCell ref="C51:G51"/>
    <mergeCell ref="C22:G22"/>
    <mergeCell ref="C26:G26"/>
    <mergeCell ref="C30:G30"/>
    <mergeCell ref="C32:G32"/>
    <mergeCell ref="C35:G35"/>
    <mergeCell ref="C37:G37"/>
    <mergeCell ref="A1:G1"/>
    <mergeCell ref="C2:G2"/>
    <mergeCell ref="C3:G3"/>
    <mergeCell ref="C4:G4"/>
    <mergeCell ref="C13:G13"/>
    <mergeCell ref="C18:G1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VRN VNON Naklady</vt:lpstr>
      <vt:lpstr>SO 101 SO 101 Pol</vt:lpstr>
      <vt:lpstr>SO 201 SO 201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101 SO 101 Pol'!Názvy_tisku</vt:lpstr>
      <vt:lpstr>'SO 201 SO 201 Pol'!Názvy_tisku</vt:lpstr>
      <vt:lpstr>'VRN VNON Naklady'!Názvy_tisku</vt:lpstr>
      <vt:lpstr>oadresa</vt:lpstr>
      <vt:lpstr>Stavba!Objednatel</vt:lpstr>
      <vt:lpstr>Stavba!Objekt</vt:lpstr>
      <vt:lpstr>'SO 101 SO 101 Pol'!Oblast_tisku</vt:lpstr>
      <vt:lpstr>'SO 201 SO 201 Pol'!Oblast_tisku</vt:lpstr>
      <vt:lpstr>Stavba!Oblast_tisku</vt:lpstr>
      <vt:lpstr>'VRN VNON Naklady'!Oblast_tisku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2019-03-19T12:27:02Z</cp:lastPrinted>
  <dcterms:created xsi:type="dcterms:W3CDTF">2009-04-08T07:15:50Z</dcterms:created>
  <dcterms:modified xsi:type="dcterms:W3CDTF">2024-03-26T18:37:14Z</dcterms:modified>
</cp:coreProperties>
</file>