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Rozpočty\2024\Byt NJ Jičínská 275\"/>
    </mc:Choice>
  </mc:AlternateContent>
  <xr:revisionPtr revIDLastSave="0" documentId="8_{EC819818-479F-45BE-8635-725DF4D409BB}" xr6:coauthVersionLast="47" xr6:coauthVersionMax="47" xr10:uidLastSave="{00000000-0000-0000-0000-000000000000}"/>
  <workbookProtection workbookAlgorithmName="SHA-512" workbookHashValue="69zXTEvHPvslMGbYW4ioIZg4FaAehzC7CqnTGHwc6UX3iLQ9OjknnEqshClml8PQe9V76UYGfwZ9MbzOrw+vWg==" workbookSaltValue="ZNfduwl9T8o/fwu/0H+vTg==" workbookSpinCount="100000" lockStructure="1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Pol'!$A$1:$Y$156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BA147" i="12"/>
  <c r="BA40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G16" i="12"/>
  <c r="I16" i="12"/>
  <c r="K16" i="12"/>
  <c r="K15" i="12" s="1"/>
  <c r="M16" i="12"/>
  <c r="M15" i="12" s="1"/>
  <c r="O16" i="12"/>
  <c r="O15" i="12" s="1"/>
  <c r="Q16" i="12"/>
  <c r="Q15" i="12" s="1"/>
  <c r="V16" i="12"/>
  <c r="V15" i="12" s="1"/>
  <c r="G17" i="12"/>
  <c r="I17" i="12"/>
  <c r="K17" i="12"/>
  <c r="M17" i="12"/>
  <c r="O17" i="12"/>
  <c r="Q17" i="12"/>
  <c r="V17" i="12"/>
  <c r="G19" i="12"/>
  <c r="G18" i="12" s="1"/>
  <c r="I19" i="12"/>
  <c r="I18" i="12" s="1"/>
  <c r="K19" i="12"/>
  <c r="K18" i="12" s="1"/>
  <c r="M19" i="12"/>
  <c r="O19" i="12"/>
  <c r="O18" i="12" s="1"/>
  <c r="Q19" i="12"/>
  <c r="Q18" i="12" s="1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V18" i="12" s="1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O29" i="12"/>
  <c r="G30" i="12"/>
  <c r="M30" i="12" s="1"/>
  <c r="M29" i="12" s="1"/>
  <c r="I30" i="12"/>
  <c r="K30" i="12"/>
  <c r="O30" i="12"/>
  <c r="Q30" i="12"/>
  <c r="Q29" i="12" s="1"/>
  <c r="V30" i="12"/>
  <c r="V29" i="12" s="1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G36" i="12"/>
  <c r="I36" i="12"/>
  <c r="K36" i="12"/>
  <c r="K35" i="12" s="1"/>
  <c r="M36" i="12"/>
  <c r="M35" i="12" s="1"/>
  <c r="O36" i="12"/>
  <c r="O35" i="12" s="1"/>
  <c r="Q36" i="12"/>
  <c r="Q35" i="12" s="1"/>
  <c r="V36" i="12"/>
  <c r="V35" i="12" s="1"/>
  <c r="G37" i="12"/>
  <c r="I37" i="12"/>
  <c r="K37" i="12"/>
  <c r="M37" i="12"/>
  <c r="O37" i="12"/>
  <c r="Q37" i="12"/>
  <c r="V37" i="12"/>
  <c r="V38" i="12"/>
  <c r="G39" i="12"/>
  <c r="G38" i="12" s="1"/>
  <c r="I39" i="12"/>
  <c r="I38" i="12" s="1"/>
  <c r="K39" i="12"/>
  <c r="K38" i="12" s="1"/>
  <c r="M39" i="12"/>
  <c r="M38" i="12" s="1"/>
  <c r="O39" i="12"/>
  <c r="O38" i="12" s="1"/>
  <c r="Q39" i="12"/>
  <c r="Q38" i="12" s="1"/>
  <c r="V39" i="12"/>
  <c r="G42" i="12"/>
  <c r="G41" i="12" s="1"/>
  <c r="I42" i="12"/>
  <c r="I41" i="12" s="1"/>
  <c r="K42" i="12"/>
  <c r="K41" i="12" s="1"/>
  <c r="M42" i="12"/>
  <c r="O42" i="12"/>
  <c r="O41" i="12" s="1"/>
  <c r="Q42" i="12"/>
  <c r="Q41" i="12" s="1"/>
  <c r="V42" i="12"/>
  <c r="V41" i="12" s="1"/>
  <c r="G43" i="12"/>
  <c r="M43" i="12" s="1"/>
  <c r="I43" i="12"/>
  <c r="K43" i="12"/>
  <c r="O43" i="12"/>
  <c r="Q43" i="12"/>
  <c r="V43" i="12"/>
  <c r="G45" i="12"/>
  <c r="M45" i="12" s="1"/>
  <c r="I45" i="12"/>
  <c r="I44" i="12" s="1"/>
  <c r="K45" i="12"/>
  <c r="K44" i="12" s="1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O44" i="12" s="1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Q44" i="12" s="1"/>
  <c r="V53" i="12"/>
  <c r="V44" i="12" s="1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G60" i="12" s="1"/>
  <c r="I61" i="12"/>
  <c r="I60" i="12" s="1"/>
  <c r="K61" i="12"/>
  <c r="K60" i="12" s="1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O60" i="12" s="1"/>
  <c r="Q65" i="12"/>
  <c r="Q60" i="12" s="1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V60" i="12" s="1"/>
  <c r="G68" i="12"/>
  <c r="G69" i="12"/>
  <c r="I69" i="12"/>
  <c r="I68" i="12" s="1"/>
  <c r="K69" i="12"/>
  <c r="K68" i="12" s="1"/>
  <c r="M69" i="12"/>
  <c r="O69" i="12"/>
  <c r="O68" i="12" s="1"/>
  <c r="Q69" i="12"/>
  <c r="Q68" i="12" s="1"/>
  <c r="V69" i="12"/>
  <c r="V68" i="12" s="1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M92" i="12"/>
  <c r="O92" i="12"/>
  <c r="O91" i="12" s="1"/>
  <c r="Q92" i="12"/>
  <c r="Q91" i="12" s="1"/>
  <c r="V92" i="12"/>
  <c r="V91" i="12" s="1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Q97" i="12"/>
  <c r="G98" i="12"/>
  <c r="M98" i="12" s="1"/>
  <c r="I98" i="12"/>
  <c r="K98" i="12"/>
  <c r="O98" i="12"/>
  <c r="Q98" i="12"/>
  <c r="V98" i="12"/>
  <c r="V97" i="12" s="1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I97" i="12" s="1"/>
  <c r="K102" i="12"/>
  <c r="K97" i="12" s="1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O97" i="12" s="1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3" i="12"/>
  <c r="G112" i="12" s="1"/>
  <c r="I113" i="12"/>
  <c r="I112" i="12" s="1"/>
  <c r="K113" i="12"/>
  <c r="K112" i="12" s="1"/>
  <c r="M113" i="12"/>
  <c r="O113" i="12"/>
  <c r="O112" i="12" s="1"/>
  <c r="Q113" i="12"/>
  <c r="Q112" i="12" s="1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V112" i="12" s="1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G155" i="12" s="1"/>
  <c r="I118" i="12"/>
  <c r="K118" i="12"/>
  <c r="G119" i="12"/>
  <c r="I119" i="12"/>
  <c r="K119" i="12"/>
  <c r="M119" i="12"/>
  <c r="M118" i="12" s="1"/>
  <c r="O119" i="12"/>
  <c r="O118" i="12" s="1"/>
  <c r="Q119" i="12"/>
  <c r="Q118" i="12" s="1"/>
  <c r="V119" i="12"/>
  <c r="V118" i="12" s="1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M127" i="12" s="1"/>
  <c r="I127" i="12"/>
  <c r="I126" i="12" s="1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K126" i="12" s="1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O126" i="12" s="1"/>
  <c r="Q131" i="12"/>
  <c r="Q126" i="12" s="1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V126" i="12" s="1"/>
  <c r="G134" i="12"/>
  <c r="G135" i="12"/>
  <c r="I135" i="12"/>
  <c r="I134" i="12" s="1"/>
  <c r="K135" i="12"/>
  <c r="K134" i="12" s="1"/>
  <c r="M135" i="12"/>
  <c r="O135" i="12"/>
  <c r="O134" i="12" s="1"/>
  <c r="Q135" i="12"/>
  <c r="Q134" i="12" s="1"/>
  <c r="V135" i="12"/>
  <c r="V134" i="12" s="1"/>
  <c r="G136" i="12"/>
  <c r="M136" i="12" s="1"/>
  <c r="I136" i="12"/>
  <c r="K136" i="12"/>
  <c r="O136" i="12"/>
  <c r="Q136" i="12"/>
  <c r="V136" i="12"/>
  <c r="Q137" i="12"/>
  <c r="V137" i="12"/>
  <c r="G138" i="12"/>
  <c r="G137" i="12" s="1"/>
  <c r="I138" i="12"/>
  <c r="I137" i="12" s="1"/>
  <c r="K138" i="12"/>
  <c r="K137" i="12" s="1"/>
  <c r="M138" i="12"/>
  <c r="M137" i="12" s="1"/>
  <c r="O138" i="12"/>
  <c r="O137" i="12" s="1"/>
  <c r="Q138" i="12"/>
  <c r="V138" i="12"/>
  <c r="G139" i="12"/>
  <c r="I139" i="12"/>
  <c r="K139" i="12"/>
  <c r="M139" i="12"/>
  <c r="O139" i="12"/>
  <c r="Q139" i="12"/>
  <c r="V139" i="12"/>
  <c r="K140" i="12"/>
  <c r="O140" i="12"/>
  <c r="Q140" i="12"/>
  <c r="V140" i="12"/>
  <c r="G141" i="12"/>
  <c r="M141" i="12" s="1"/>
  <c r="M140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I140" i="12" s="1"/>
  <c r="K143" i="12"/>
  <c r="O143" i="12"/>
  <c r="Q143" i="12"/>
  <c r="V143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O145" i="12" s="1"/>
  <c r="Q146" i="12"/>
  <c r="Q145" i="12" s="1"/>
  <c r="V146" i="12"/>
  <c r="V145" i="12" s="1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0" i="12"/>
  <c r="I150" i="12"/>
  <c r="K150" i="12"/>
  <c r="M150" i="12"/>
  <c r="O150" i="12"/>
  <c r="Q150" i="12"/>
  <c r="V150" i="12"/>
  <c r="G151" i="12"/>
  <c r="G145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I145" i="12" s="1"/>
  <c r="K153" i="12"/>
  <c r="K145" i="12" s="1"/>
  <c r="O153" i="12"/>
  <c r="Q153" i="12"/>
  <c r="V153" i="12"/>
  <c r="AF155" i="12"/>
  <c r="G41" i="1" s="1"/>
  <c r="I20" i="1"/>
  <c r="I19" i="1"/>
  <c r="I18" i="1"/>
  <c r="I16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I67" i="1" l="1"/>
  <c r="G42" i="1"/>
  <c r="G39" i="1"/>
  <c r="G43" i="1" s="1"/>
  <c r="G25" i="1" s="1"/>
  <c r="I73" i="1"/>
  <c r="J62" i="1" s="1"/>
  <c r="I17" i="1"/>
  <c r="I21" i="1" s="1"/>
  <c r="J72" i="1"/>
  <c r="J64" i="1"/>
  <c r="J63" i="1"/>
  <c r="J55" i="1"/>
  <c r="J56" i="1"/>
  <c r="J71" i="1"/>
  <c r="J65" i="1"/>
  <c r="J57" i="1"/>
  <c r="J58" i="1"/>
  <c r="J66" i="1"/>
  <c r="J67" i="1"/>
  <c r="J59" i="1"/>
  <c r="J68" i="1"/>
  <c r="J53" i="1"/>
  <c r="J54" i="1"/>
  <c r="M44" i="12"/>
  <c r="M18" i="12"/>
  <c r="M134" i="12"/>
  <c r="M126" i="12"/>
  <c r="M91" i="12"/>
  <c r="M97" i="12"/>
  <c r="M68" i="12"/>
  <c r="M112" i="12"/>
  <c r="M60" i="12"/>
  <c r="M145" i="12"/>
  <c r="M41" i="12"/>
  <c r="G44" i="12"/>
  <c r="G140" i="12"/>
  <c r="G126" i="12"/>
  <c r="G97" i="12"/>
  <c r="AE155" i="12"/>
  <c r="M151" i="12"/>
  <c r="J70" i="1" l="1"/>
  <c r="J69" i="1"/>
  <c r="F42" i="1"/>
  <c r="I42" i="1" s="1"/>
  <c r="F41" i="1"/>
  <c r="I41" i="1" s="1"/>
  <c r="F39" i="1"/>
  <c r="J60" i="1"/>
  <c r="J61" i="1"/>
  <c r="J73" i="1"/>
  <c r="I39" i="1" l="1"/>
  <c r="I43" i="1" s="1"/>
  <c r="F43" i="1"/>
  <c r="G23" i="1" s="1"/>
  <c r="A27" i="1" s="1"/>
  <c r="A28" i="1" l="1"/>
  <c r="G28" i="1"/>
  <c r="G27" i="1" s="1"/>
  <c r="G29" i="1" s="1"/>
  <c r="J41" i="1"/>
  <c r="J42" i="1"/>
  <c r="J39" i="1"/>
  <c r="J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57054ECC-D97F-4D5A-B850-7EC66CCA0D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7917F5-2226-478C-9ED6-22174BA8A0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<sst xmlns="http://schemas.openxmlformats.org/spreadsheetml/2006/main" count="1256" uniqueCount="412">
  <si>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</si>
  <si>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</si>
  <si>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</si>
  <si>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</si>
  <si>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</si>
  <si>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</si>
  <si>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</si>
  <si>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</si>
  <si>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</si>
  <si>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</si>
  <si>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</si>
  <si>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</si>
  <si>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</si>
  <si>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</si>
  <si>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</si>
  <si>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</si>
  <si>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</si>
  <si>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</si>
  <si>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</si>
  <si>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</si>
  <si>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</si>
  <si>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</si>
  <si>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</si>
  <si>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</si>
  <si>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</si>
  <si>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</si>
  <si>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</si>
  <si>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</si>
  <si>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</si>
  <si>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</si>
  <si>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</si>
  <si>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</si>
  <si>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</si>
  <si>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</si>
  <si>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</si>
  <si>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</si>
  <si>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</si>
  <si>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</si>
  <si>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</si>
  <si>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</si>
  <si>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</si>
  <si>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</si>
  <si>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</si>
  <si>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</si>
  <si>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bytové jednotky 3+1</t>
  </si>
  <si>
    <t>SO01</t>
  </si>
  <si>
    <t>Bytová jedotka č.6</t>
  </si>
  <si>
    <t>Objekt:</t>
  </si>
  <si>
    <t>Rozpočet:</t>
  </si>
  <si>
    <t>BV005/2024</t>
  </si>
  <si>
    <t>Oprava volného bytu č. 6 v domě na ulici Jičínská 275 v Novém Jičíně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</si>
  <si>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</si>
  <si>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</si>
  <si>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</si>
  <si>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</si>
  <si>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</si>
  <si>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</si>
  <si>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</si>
  <si>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</si>
  <si>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</si>
  <si>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</si>
  <si>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</si>
  <si>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Popis stavby: BV005/2024 - Oprava volného bytu č. 6 v domě na ulici Jičínská 275 v Novém Jičíně</t>
  </si>
  <si>
    <t>#POPO</t>
  </si>
  <si>
    <t>Popis objektu: SO01 - Bytová jedotka č.6</t>
  </si>
  <si>
    <t>#POPR</t>
  </si>
  <si>
    <t>Popis rozpočtu: 1 - Oprava bytové jednotky 3+1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</si>
  <si>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</si>
  <si>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</si>
  <si>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</si>
  <si>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</si>
  <si>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</si>
  <si>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</si>
  <si>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</si>
  <si>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</si>
  <si>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</si>
  <si>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</si>
  <si>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</si>
  <si>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</si>
  <si>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</si>
  <si>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</si>
  <si>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</si>
  <si>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</si>
  <si>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</si>
  <si>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</si>
  <si>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</si>
  <si>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</si>
  <si>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</si>
  <si>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</si>
  <si>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</si>
  <si>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</si>
  <si>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</si>
  <si>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</si>
  <si>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</si>
  <si>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</si>
  <si>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</si>
  <si>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</si>
  <si>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</si>
  <si>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</si>
  <si>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</si>
  <si>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</si>
  <si>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</si>
  <si>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</si>
  <si>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</si>
  <si>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</si>
  <si>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</si>
  <si>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</si>
  <si>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</si>
  <si>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</si>
  <si>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</si>
  <si>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</si>
  <si>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</si>
  <si>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</si>
  <si>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</si>
  <si>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</si>
  <si>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</si>
  <si>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</si>
  <si>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</si>
  <si>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</si>
  <si>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</si>
  <si>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</si>
  <si>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</si>
  <si>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</si>
  <si>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</si>
  <si>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</si>
  <si>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</si>
  <si>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</si>
  <si>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</si>
  <si>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</si>
  <si>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</si>
  <si>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</si>
  <si>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</si>
  <si>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</si>
  <si>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</si>
  <si>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</si>
  <si>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</si>
  <si>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</si>
  <si>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</si>
  <si>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</si>
  <si>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</si>
  <si>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</si>
  <si>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342255020R00</t>
  </si>
  <si>
    <t>Příčky z cihel a tvárnic nepálených příčky z příčkovek pórobetonových tloušťky 50 mm</t>
  </si>
  <si>
    <t>m2</t>
  </si>
  <si>
    <t>801-1</t>
  </si>
  <si>
    <t>RTS 24/ I</t>
  </si>
  <si>
    <t>Práce</t>
  </si>
  <si>
    <t>Běžná</t>
  </si>
  <si>
    <t>POL1_1</t>
  </si>
  <si>
    <t>včetně pomocného lešení</t>
  </si>
  <si>
    <t>SPI</t>
  </si>
  <si>
    <t>342255022R00</t>
  </si>
  <si>
    <t>Příčky z cihel a tvárnic nepálených příčky z příčkovek pórobetonových tloušťky 75 mm</t>
  </si>
  <si>
    <t>342255024R00</t>
  </si>
  <si>
    <t>Příčky z cihel a tvárnic nepálených příčky z příčkovek pórobetonových tloušťky 100 mm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</si>
  <si>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</si>
  <si>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</si>
  <si>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</si>
  <si>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</si>
  <si>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POL1_</t>
  </si>
  <si>
    <t>601021162RT1</t>
  </si>
  <si>
    <t xml:space="preserve">Omítka stropů a podhledů z hotových směsí jednovrstvá, sádrová, lehčená, tloušťka vrstvy 10 mm,  </t>
  </si>
  <si>
    <t>RTS 21/ I</t>
  </si>
  <si>
    <t>po jednotlivých vrstvách</t>
  </si>
  <si>
    <t>601021191R00</t>
  </si>
  <si>
    <t>Omítka stropů a podhledů z hotových směsí doplňkové práce podkladní nátěr stropů pod tenkovrstvé omítky</t>
  </si>
  <si>
    <t>602021162RT3</t>
  </si>
  <si>
    <t xml:space="preserve">Omítka stěn z hotových směsí jednovrstvá, sádrová, lehčená, hlazená, tloušťka vrstvy 30 mm,  </t>
  </si>
  <si>
    <t>602021194R00</t>
  </si>
  <si>
    <t>Jádrová omítka podkladní nátěr pod tenkovrstvé omítky</t>
  </si>
  <si>
    <t>784472111R00</t>
  </si>
  <si>
    <t>Bandážování dilatačních spár, bandážemi šířky do 0,25 m, v místnosti výšky do 3,8 m</t>
  </si>
  <si>
    <t>m</t>
  </si>
  <si>
    <t>800-784</t>
  </si>
  <si>
    <t>784473111R00</t>
  </si>
  <si>
    <t>Bandážování stropů, bandážemi šířky do 0,25 m, v místnosti výšky do 3,8 m</t>
  </si>
  <si>
    <t>784011111R00</t>
  </si>
  <si>
    <t xml:space="preserve">Ostatní práce oprášení/ometení podkladu,  ,   </t>
  </si>
  <si>
    <t>632411110RT2</t>
  </si>
  <si>
    <t>Potěr ze suchých směsí samonivelační polymercementová stěrka, pevnost v tlaku 30 MPa, tloušťky 10 mm, bez penetrace</t>
  </si>
  <si>
    <t>s rozprostřením a uhlazením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</si>
  <si>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</si>
  <si>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</si>
  <si>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kus</t>
  </si>
  <si>
    <t>5533301327R</t>
  </si>
  <si>
    <t>Zárubeň kovová - polodrážková (klasická); pro přesné zdění; H' = 1 970 mm; B' = 800 mm; t = 150 mm; počet křídel: 1; materiál těsnění: PVC; typ závěsů: stavitelné; požární odolnost: E, I, W; 45</t>
  </si>
  <si>
    <t>SPCM</t>
  </si>
  <si>
    <t>Specifikace</t>
  </si>
  <si>
    <t>POL3_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</si>
  <si>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</si>
  <si>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</si>
  <si>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965048515R00</t>
  </si>
  <si>
    <t>Broušení betonového povrchu do tloušťky 5 mm</t>
  </si>
  <si>
    <t>801-3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</si>
  <si>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</si>
  <si>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</si>
  <si>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</si>
  <si>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</si>
  <si>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</si>
  <si>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</si>
  <si>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711212321R00</t>
  </si>
  <si>
    <t>Izolace proti vodě stěrka hydroizolační  proti zemní vlhkosti</t>
  </si>
  <si>
    <t>800-711</t>
  </si>
  <si>
    <t>POL1_7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</si>
  <si>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</si>
  <si>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</si>
  <si>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</si>
  <si>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</si>
  <si>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</si>
  <si>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</si>
  <si>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</si>
  <si>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</si>
  <si>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</si>
  <si>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</si>
  <si>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</si>
  <si>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</si>
  <si>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</si>
  <si>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</si>
  <si>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</si>
  <si>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</si>
  <si>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</si>
  <si>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</si>
  <si>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</si>
  <si>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</si>
  <si>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</si>
  <si>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</si>
  <si>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</si>
  <si>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</si>
  <si>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</si>
  <si>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</si>
  <si>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</si>
  <si>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</si>
  <si>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</si>
  <si>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</si>
  <si>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722190401R00</t>
  </si>
  <si>
    <t>Vyvedení a upevnění výpustek DN 15</t>
  </si>
  <si>
    <t>722290226R00</t>
  </si>
  <si>
    <t>Dílčí tlakové zkoušky vodovodního potrubí závitového, do DN 50</t>
  </si>
  <si>
    <t>725119305R00</t>
  </si>
  <si>
    <t>Klozetové mísy montáž  kombinované</t>
  </si>
  <si>
    <t>725219401R00</t>
  </si>
  <si>
    <t>Umyvadlo montáž na šrouby do zdiva</t>
  </si>
  <si>
    <t>725224137R00</t>
  </si>
  <si>
    <t>Vana ocelová, standardní, 1600 x 700 mm</t>
  </si>
  <si>
    <t>725229102R00</t>
  </si>
  <si>
    <t>Vana Montáž vany s dodávkou zápach. uzávěrky HL 500-5/4</t>
  </si>
  <si>
    <t>725619101R00</t>
  </si>
  <si>
    <t>Montáž plynových sporáků na svítiplyn/metan</t>
  </si>
  <si>
    <t>725814102R00</t>
  </si>
  <si>
    <t>Ventil  rohový, mosazný, bez matky, DN 15 x DN 10, včetně dodávky materiálu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</si>
  <si>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</si>
  <si>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</si>
  <si>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</si>
  <si>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</si>
  <si>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725860188R00</t>
  </si>
  <si>
    <t>Zápachová uzávěrka (sifon) pro zařizovací předměty pro pračky/myčky; podomítková; PE; D 40 mm; / 50 mm; krycí deska nerez, přip. koleno, včetně dodávky materiálu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</si>
  <si>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</si>
  <si>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</si>
  <si>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</si>
  <si>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</si>
  <si>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53821107R1</t>
  </si>
  <si>
    <t>Sporák kombinovaný 4 plotýnkový s elektrickou troubou 220V</t>
  </si>
  <si>
    <t>Vlastní</t>
  </si>
  <si>
    <t>Indiv</t>
  </si>
  <si>
    <t>551380-01</t>
  </si>
  <si>
    <t>Hadice  R1/2"-G1/2" 100cm- plynová připojovací hadice</t>
  </si>
  <si>
    <t>POL3_0</t>
  </si>
  <si>
    <t>55141106R</t>
  </si>
  <si>
    <t>ventil rohový pro vodovod, sanitu; kulový, rohový; DN 15 mm; pracovní teplota do 90 ° C; médium voda; 1/2" x 3/4"; připojení závitové</t>
  </si>
  <si>
    <t>55143605R</t>
  </si>
  <si>
    <t>baterie dřezová nástěnná; ovládání pákové; povrch chrom; ramínko otočné; 200 mm</t>
  </si>
  <si>
    <t>RTS 16/ I</t>
  </si>
  <si>
    <t>Kalkul</t>
  </si>
  <si>
    <t>55144220R</t>
  </si>
  <si>
    <t>Baterie mechanická směšovací použití: umyvadlo; typ: stojánkový; materiál: mosaz; povrchová úprava: chrom</t>
  </si>
  <si>
    <t>RTS 23/ II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</si>
  <si>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</si>
  <si>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</si>
  <si>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</si>
  <si>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</si>
  <si>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55162324.AR</t>
  </si>
  <si>
    <t>uzávěrka zápachová DN 40 x 6/4"; pro dřezy; PP; příslušenství stavitelný kulový kloub</t>
  </si>
  <si>
    <t>551674068R</t>
  </si>
  <si>
    <t>Sedátko záchodové s poklopem; materiál: plast; tvar: oválný; barva: bílá</t>
  </si>
  <si>
    <t>64214331R</t>
  </si>
  <si>
    <t>umyvadlo š = 550 mm; hl. 450 mm; diturvit; s přepadem; bílá; uchycení šrouby</t>
  </si>
  <si>
    <t>RTS 17/ II</t>
  </si>
  <si>
    <t>64233512R</t>
  </si>
  <si>
    <t>Mísa záchodová keramická kombinační; zabudování: stojící; tvar: oválný; splachování: hluboké; odpad: vodorovný; povrchová úprava: lesklá glazura</t>
  </si>
  <si>
    <t>735159111R00</t>
  </si>
  <si>
    <t>Otopná tělesa panelová montáž bez ohledu na počet desek, délky do 1600 mm, bez dodávky materiálu</t>
  </si>
  <si>
    <t>800-731</t>
  </si>
  <si>
    <t>735179110R00</t>
  </si>
  <si>
    <t>Otopná tělesa koupelnová montáž  topných žebříků, bez dodávky materiálu</t>
  </si>
  <si>
    <t>48457209R</t>
  </si>
  <si>
    <t>Těleso otopné s přirozeným prouděním - deskové; materiál: uhlíková ocel; typ: 21; H = 600 mm; B = 66 mm; L = 1 400 mm; l = 546 mm; tepelný výkon (50) = 1 803 W</t>
  </si>
  <si>
    <t>48457215R</t>
  </si>
  <si>
    <t>Těleso otopné s přirozeným prouděním - deskové; materiál: uhlíková ocel; typ: 21; H = 600 mm; B = 66 mm; L = 2 000 mm; l = 546 mm; tepelný výkon (50) = 2 576 W</t>
  </si>
  <si>
    <t>54132164R</t>
  </si>
  <si>
    <t>těleso otopné trubkové el. přímotopné jmen. tep. výkon 300 W; v = 900 mm; l = 600 mm</t>
  </si>
  <si>
    <t>728414611R00</t>
  </si>
  <si>
    <t>Montáž digestoře vestavěné</t>
  </si>
  <si>
    <t>800-728</t>
  </si>
  <si>
    <t>766670011R00</t>
  </si>
  <si>
    <t>Montáž obložkové zárubně a dveřního křídla jednokřídlového</t>
  </si>
  <si>
    <t>800-766</t>
  </si>
  <si>
    <t>766812115R00</t>
  </si>
  <si>
    <t>Montáž kuchyňských linek dřevěných,  , šířky přes 2100 do 2400 mm mm</t>
  </si>
  <si>
    <t>766000001</t>
  </si>
  <si>
    <t xml:space="preserve">D+M  dvířek instalační šachty 600x1000mm z DTD 18mm </t>
  </si>
  <si>
    <t>ks</t>
  </si>
  <si>
    <t>54914620R</t>
  </si>
  <si>
    <t>kování interiérové kliky se štíty pro klíč; povrch - kliky pochromované; povrch - štíty leštěná nerez</t>
  </si>
  <si>
    <t>549146401R</t>
  </si>
  <si>
    <t>kování bezpečnostní klika - knoflík; povrch nerez-mat; bezpečnostní třída 3</t>
  </si>
  <si>
    <t>54915550</t>
  </si>
  <si>
    <t>kukátko-průhledítko panoramatické chrom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</si>
  <si>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</si>
  <si>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</si>
  <si>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</si>
  <si>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</si>
  <si>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611653603R</t>
  </si>
  <si>
    <t>Dveře vnitřní jednostranně otevíravé; funkce: protipožární; šířka = 800 mm; výška = 1 970 mm; počet křídel: 1; materiál rámu křídla: masiv; materiál výplně: plná DTD; materiál pláště: HDF; povrchová úprava: lakovaný RAL; struktura povrchu: profilovaná; míra zasklení: plné křídlo; požární odolnost: E, I, W; 30; barva: dle vzorníku</t>
  </si>
  <si>
    <t>61181405R</t>
  </si>
  <si>
    <t>Zárubeň dřevěná - obložková; pro sádrokarton, přesné zdění; H' = 1 970 mm; B' = 600 mm; počet křídel: 1; povrchová úprava: CPL; typ závěsů: otočné</t>
  </si>
  <si>
    <t>61181407R</t>
  </si>
  <si>
    <t>Zárubeň dřevěná - obložková; pro sádrokarton, přesné zdění; H' = 1 970 mm; B' = 800 mm; počet křídel: 1; povrchová úprava: CPL; typ závěsů: otočné</t>
  </si>
  <si>
    <t>72801-1</t>
  </si>
  <si>
    <t>Podvěsná digestoř 14 x 60 x 48,5 cm</t>
  </si>
  <si>
    <t xml:space="preserve">ks    </t>
  </si>
  <si>
    <t>766001</t>
  </si>
  <si>
    <t>Dodávka kuchyňské linky 2100mm vč. horním skříněk</t>
  </si>
  <si>
    <t>kpl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</si>
  <si>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</si>
  <si>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</si>
  <si>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</si>
  <si>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</si>
  <si>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</si>
  <si>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771549792R00</t>
  </si>
  <si>
    <t>Montáž podlah z dlaždic hutných a polohutných příplatek za podlahy v omezeném prostoru</t>
  </si>
  <si>
    <t>771575109R00</t>
  </si>
  <si>
    <t>Montáž podlah z dlaždic keramických 300 x 300 mm, režných nebo glazovaných, hladkých, kladených do flexibilního tmele</t>
  </si>
  <si>
    <t>59764206R</t>
  </si>
  <si>
    <t>Dlažba keramická bez glazury (UGL); tl. = 10,0 mm; a = 298 mm; b = 598 mm; nasákavost = 0,5 %; protiskluznost: R9; povrch: hladký, matný; barva: šedá</t>
  </si>
  <si>
    <t>776101101R00</t>
  </si>
  <si>
    <t>Přípravné práce vysávání povlakových podlah průmyslovým vysavačem</t>
  </si>
  <si>
    <t>800-775</t>
  </si>
  <si>
    <t>položky neobsahují žádný materiál</t>
  </si>
  <si>
    <t>776101121R00</t>
  </si>
  <si>
    <t>Přípravné práce penetrace podkladu</t>
  </si>
  <si>
    <t>776421100R00</t>
  </si>
  <si>
    <t>Lepení soklíků PVC a napojení krytiny na stěnu lepení podlahových soklíků z PVC a vinylu</t>
  </si>
  <si>
    <t>776521100RU2</t>
  </si>
  <si>
    <t>Lepení povlakových podlah z plastů  Lepení povlakových podlah z plastů - pásy z PVC, montáž včetně dodávky podlahoviny, tl. 2,0 mm</t>
  </si>
  <si>
    <t>28342401R</t>
  </si>
  <si>
    <t>lišta soklová, ukončovací; podlahová; materiál PVC; tl. 1,20 mm; š = 45,0 mm, dl= 2500 mm</t>
  </si>
  <si>
    <t>781101210R00</t>
  </si>
  <si>
    <t>Příprava podkladu pod obklady penetrace podkladu pod obklady</t>
  </si>
  <si>
    <t>781111121R00</t>
  </si>
  <si>
    <t>Doplňkové práce při provádění obkladů montáž lišt rohových, vanových a dilatačních</t>
  </si>
  <si>
    <t>781475120RT2</t>
  </si>
  <si>
    <t>Montáž obkladů vnitřních z dlaždic keramických 300 x 600 mm,  , kladených do flexibilního tmele</t>
  </si>
  <si>
    <t>Pol__0101</t>
  </si>
  <si>
    <t>dodávka a montáž koupelnového zrcadla 400x600 mm (v keramickém obkladu)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</si>
  <si>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</si>
  <si>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</si>
  <si>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</si>
  <si>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</si>
  <si>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</si>
  <si>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597813747R</t>
  </si>
  <si>
    <t>Obklad keramický typ: běžný; s glazurou (GL); tl. = 10,0 mm; a = 298 mm; b = 598 mm; povrch: hladký, lesklý; barva: šedá</t>
  </si>
  <si>
    <t>783225100R00</t>
  </si>
  <si>
    <t xml:space="preserve">Nátěry kov.stavebních doplňk.konstrukcí syntetické dvojnásobné + 1x email,  </t>
  </si>
  <si>
    <t>800-783</t>
  </si>
  <si>
    <t>783903811R00</t>
  </si>
  <si>
    <t>Ostatní práce odmaštění chemickými rozpuštědly</t>
  </si>
  <si>
    <t>784191101R00</t>
  </si>
  <si>
    <t>Příprava povrchu Penetrace (napouštění) podkladu disperzní, jednonásobná</t>
  </si>
  <si>
    <t>784195112R00</t>
  </si>
  <si>
    <t>Malby z malířských směsí hlinkových,  , bělost 77 %, dvojnásobné</t>
  </si>
  <si>
    <t>220890202R00</t>
  </si>
  <si>
    <t>Revize</t>
  </si>
  <si>
    <t>h</t>
  </si>
  <si>
    <t>POL1_9</t>
  </si>
  <si>
    <t>M21000001</t>
  </si>
  <si>
    <t>Elektroinstalace - nová v celém bytě, vč. bytové rozvodnice osazené jističi</t>
  </si>
  <si>
    <t>Pol__0112</t>
  </si>
  <si>
    <t>LED osvětlení v SDK podhledu</t>
  </si>
  <si>
    <t>Pol__0113</t>
  </si>
  <si>
    <t>Ventilátor pro odsávání koupelny a WC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</si>
  <si>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</si>
  <si>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</si>
  <si>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</si>
  <si>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</si>
  <si>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</si>
  <si>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</si>
  <si>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</si>
  <si>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</si>
  <si>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</si>
  <si>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</si>
  <si>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</si>
  <si>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</si>
  <si>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</si>
  <si>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</si>
  <si>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</si>
  <si>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</si>
  <si>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</si>
  <si>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stavební suti, skupina 17 09 04 z Katalogu odpadů</t>
  </si>
  <si>
    <t>RTS 20/ I</t>
  </si>
  <si>
    <t>RTS 19/ II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</si>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</sst>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hPjKlPBVhHlFN2sIeMdz8roSCI6VzfwPiC7wonZG73cK2LM/PqVo9h1/uNAd5Y/Z01zo2yWK8iFCpQsIXCwKg==" saltValue="GN3X2+IlPyT1/e/VVmkDY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2844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SUMIF(F53:F72,A16,I53:I72)+SUMIF(F53:F72,"PSU",I53:I72)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SUMIF(F53:F72,A17,I53:I72)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SUMIF(F53:F72,A18,I53:I72)</f>
        <v>0</v>
      </c>
      <c r="J18" s="85"/>
    </row>
    <row r="19" spans="1:10" ht="23.25" customHeight="1" x14ac:dyDescent="0.2">
      <c r="A19" s="201" t="s">
        <v>110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SUMIF(F53:F72,A19,I53:I72)</f>
        <v>0</v>
      </c>
      <c r="J19" s="85"/>
    </row>
    <row r="20" spans="1:10" ht="23.25" customHeight="1" x14ac:dyDescent="0.2">
      <c r="A20" s="201" t="s">
        <v>111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SUMIF(F53:F72,A20,I53:I72)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57</v>
      </c>
      <c r="C39" s="150"/>
      <c r="D39" s="150"/>
      <c r="E39" s="150"/>
      <c r="F39" s="151">
        <f>'SO01 1 Pol'!AE155</f>
        <v>0</v>
      </c>
      <c r="G39" s="152">
        <f>'SO01 1 Pol'!AF155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6"/>
      <c r="C40" s="157" t="s">
        <v>58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">
      <c r="A41" s="138">
        <v>2</v>
      </c>
      <c r="B41" s="156" t="s">
        <v>45</v>
      </c>
      <c r="C41" s="157" t="s">
        <v>46</v>
      </c>
      <c r="D41" s="157"/>
      <c r="E41" s="157"/>
      <c r="F41" s="158">
        <f>'SO01 1 Pol'!AE155</f>
        <v>0</v>
      </c>
      <c r="G41" s="159">
        <f>'SO01 1 Pol'!AF155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'SO01 1 Pol'!AE155</f>
        <v>0</v>
      </c>
      <c r="G42" s="153">
        <f>'SO01 1 Pol'!AF155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4" t="s">
        <v>59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80" t="s">
        <v>67</v>
      </c>
    </row>
    <row r="52" spans="1:10" ht="25.5" customHeight="1" x14ac:dyDescent="0.2">
      <c r="A52" s="182"/>
      <c r="B52" s="185" t="s">
        <v>17</v>
      </c>
      <c r="C52" s="185" t="s">
        <v>5</v>
      </c>
      <c r="D52" s="186"/>
      <c r="E52" s="186"/>
      <c r="F52" s="187" t="s">
        <v>68</v>
      </c>
      <c r="G52" s="187"/>
      <c r="H52" s="187"/>
      <c r="I52" s="187" t="s">
        <v>29</v>
      </c>
      <c r="J52" s="187" t="s">
        <v>0</v>
      </c>
    </row>
    <row r="53" spans="1:10" ht="36.75" customHeight="1" x14ac:dyDescent="0.2">
      <c r="A53" s="183"/>
      <c r="B53" s="188" t="s">
        <v>69</v>
      </c>
      <c r="C53" s="189" t="s">
        <v>70</v>
      </c>
      <c r="D53" s="190"/>
      <c r="E53" s="190"/>
      <c r="F53" s="197" t="s">
        <v>24</v>
      </c>
      <c r="G53" s="198"/>
      <c r="H53" s="198"/>
      <c r="I53" s="198">
        <f>'SO01 1 Pol'!G8</f>
        <v>0</v>
      </c>
      <c r="J53" s="194" t="str">
        <f>IF(I73=0,"",I53/I73*100)</f>
        <v/>
      </c>
    </row>
    <row r="54" spans="1:10" ht="36.75" customHeight="1" x14ac:dyDescent="0.2">
      <c r="A54" s="183"/>
      <c r="B54" s="188" t="s">
        <v>71</v>
      </c>
      <c r="C54" s="189" t="s">
        <v>72</v>
      </c>
      <c r="D54" s="190"/>
      <c r="E54" s="190"/>
      <c r="F54" s="197" t="s">
        <v>24</v>
      </c>
      <c r="G54" s="198"/>
      <c r="H54" s="198"/>
      <c r="I54" s="198">
        <f>'SO01 1 Pol'!G15</f>
        <v>0</v>
      </c>
      <c r="J54" s="194" t="str">
        <f>IF(I73=0,"",I54/I73*100)</f>
        <v/>
      </c>
    </row>
    <row r="55" spans="1:10" ht="36.75" customHeight="1" x14ac:dyDescent="0.2">
      <c r="A55" s="183"/>
      <c r="B55" s="188" t="s">
        <v>73</v>
      </c>
      <c r="C55" s="189" t="s">
        <v>74</v>
      </c>
      <c r="D55" s="190"/>
      <c r="E55" s="190"/>
      <c r="F55" s="197" t="s">
        <v>24</v>
      </c>
      <c r="G55" s="198"/>
      <c r="H55" s="198"/>
      <c r="I55" s="198">
        <f>'SO01 1 Pol'!G18</f>
        <v>0</v>
      </c>
      <c r="J55" s="194" t="str">
        <f>IF(I73=0,"",I55/I73*100)</f>
        <v/>
      </c>
    </row>
    <row r="56" spans="1:10" ht="36.75" customHeight="1" x14ac:dyDescent="0.2">
      <c r="A56" s="183"/>
      <c r="B56" s="188" t="s">
        <v>75</v>
      </c>
      <c r="C56" s="189" t="s">
        <v>76</v>
      </c>
      <c r="D56" s="190"/>
      <c r="E56" s="190"/>
      <c r="F56" s="197" t="s">
        <v>24</v>
      </c>
      <c r="G56" s="198"/>
      <c r="H56" s="198"/>
      <c r="I56" s="198">
        <f>'SO01 1 Pol'!G29</f>
        <v>0</v>
      </c>
      <c r="J56" s="194" t="str">
        <f>IF(I73=0,"",I56/I73*100)</f>
        <v/>
      </c>
    </row>
    <row r="57" spans="1:10" ht="36.75" customHeight="1" x14ac:dyDescent="0.2">
      <c r="A57" s="183"/>
      <c r="B57" s="188" t="s">
        <v>77</v>
      </c>
      <c r="C57" s="189" t="s">
        <v>78</v>
      </c>
      <c r="D57" s="190"/>
      <c r="E57" s="190"/>
      <c r="F57" s="197" t="s">
        <v>24</v>
      </c>
      <c r="G57" s="198"/>
      <c r="H57" s="198"/>
      <c r="I57" s="198">
        <f>'SO01 1 Pol'!G32</f>
        <v>0</v>
      </c>
      <c r="J57" s="194" t="str">
        <f>IF(I73=0,"",I57/I73*100)</f>
        <v/>
      </c>
    </row>
    <row r="58" spans="1:10" ht="36.75" customHeight="1" x14ac:dyDescent="0.2">
      <c r="A58" s="183"/>
      <c r="B58" s="188" t="s">
        <v>79</v>
      </c>
      <c r="C58" s="189" t="s">
        <v>80</v>
      </c>
      <c r="D58" s="190"/>
      <c r="E58" s="190"/>
      <c r="F58" s="197" t="s">
        <v>24</v>
      </c>
      <c r="G58" s="198"/>
      <c r="H58" s="198"/>
      <c r="I58" s="198">
        <f>'SO01 1 Pol'!G35</f>
        <v>0</v>
      </c>
      <c r="J58" s="194" t="str">
        <f>IF(I73=0,"",I58/I73*100)</f>
        <v/>
      </c>
    </row>
    <row r="59" spans="1:10" ht="36.75" customHeight="1" x14ac:dyDescent="0.2">
      <c r="A59" s="183"/>
      <c r="B59" s="188" t="s">
        <v>81</v>
      </c>
      <c r="C59" s="189" t="s">
        <v>82</v>
      </c>
      <c r="D59" s="190"/>
      <c r="E59" s="190"/>
      <c r="F59" s="197" t="s">
        <v>24</v>
      </c>
      <c r="G59" s="198"/>
      <c r="H59" s="198"/>
      <c r="I59" s="198">
        <f>'SO01 1 Pol'!G38</f>
        <v>0</v>
      </c>
      <c r="J59" s="194" t="str">
        <f>IF(I73=0,"",I59/I73*100)</f>
        <v/>
      </c>
    </row>
    <row r="60" spans="1:10" ht="36.75" customHeight="1" x14ac:dyDescent="0.2">
      <c r="A60" s="183"/>
      <c r="B60" s="188" t="s">
        <v>83</v>
      </c>
      <c r="C60" s="189" t="s">
        <v>84</v>
      </c>
      <c r="D60" s="190"/>
      <c r="E60" s="190"/>
      <c r="F60" s="197" t="s">
        <v>25</v>
      </c>
      <c r="G60" s="198"/>
      <c r="H60" s="198"/>
      <c r="I60" s="198">
        <f>'SO01 1 Pol'!G41</f>
        <v>0</v>
      </c>
      <c r="J60" s="194" t="str">
        <f>IF(I73=0,"",I60/I73*100)</f>
        <v/>
      </c>
    </row>
    <row r="61" spans="1:10" ht="36.75" customHeight="1" x14ac:dyDescent="0.2">
      <c r="A61" s="183"/>
      <c r="B61" s="188" t="s">
        <v>85</v>
      </c>
      <c r="C61" s="189" t="s">
        <v>86</v>
      </c>
      <c r="D61" s="190"/>
      <c r="E61" s="190"/>
      <c r="F61" s="197" t="s">
        <v>25</v>
      </c>
      <c r="G61" s="198"/>
      <c r="H61" s="198"/>
      <c r="I61" s="198">
        <f>'SO01 1 Pol'!G44</f>
        <v>0</v>
      </c>
      <c r="J61" s="194" t="str">
        <f>IF(I73=0,"",I61/I73*100)</f>
        <v/>
      </c>
    </row>
    <row r="62" spans="1:10" ht="36.75" customHeight="1" x14ac:dyDescent="0.2">
      <c r="A62" s="183"/>
      <c r="B62" s="188" t="s">
        <v>87</v>
      </c>
      <c r="C62" s="189" t="s">
        <v>88</v>
      </c>
      <c r="D62" s="190"/>
      <c r="E62" s="190"/>
      <c r="F62" s="197" t="s">
        <v>25</v>
      </c>
      <c r="G62" s="198"/>
      <c r="H62" s="198"/>
      <c r="I62" s="198">
        <f>'SO01 1 Pol'!G60</f>
        <v>0</v>
      </c>
      <c r="J62" s="194" t="str">
        <f>IF(I73=0,"",I62/I73*100)</f>
        <v/>
      </c>
    </row>
    <row r="63" spans="1:10" ht="36.75" customHeight="1" x14ac:dyDescent="0.2">
      <c r="A63" s="183"/>
      <c r="B63" s="188" t="s">
        <v>89</v>
      </c>
      <c r="C63" s="189" t="s">
        <v>90</v>
      </c>
      <c r="D63" s="190"/>
      <c r="E63" s="190"/>
      <c r="F63" s="197" t="s">
        <v>25</v>
      </c>
      <c r="G63" s="198"/>
      <c r="H63" s="198"/>
      <c r="I63" s="198">
        <f>'SO01 1 Pol'!G68</f>
        <v>0</v>
      </c>
      <c r="J63" s="194" t="str">
        <f>IF(I73=0,"",I63/I73*100)</f>
        <v/>
      </c>
    </row>
    <row r="64" spans="1:10" ht="36.75" customHeight="1" x14ac:dyDescent="0.2">
      <c r="A64" s="183"/>
      <c r="B64" s="188" t="s">
        <v>91</v>
      </c>
      <c r="C64" s="189" t="s">
        <v>92</v>
      </c>
      <c r="D64" s="190"/>
      <c r="E64" s="190"/>
      <c r="F64" s="197" t="s">
        <v>25</v>
      </c>
      <c r="G64" s="198"/>
      <c r="H64" s="198"/>
      <c r="I64" s="198">
        <f>'SO01 1 Pol'!G91</f>
        <v>0</v>
      </c>
      <c r="J64" s="194" t="str">
        <f>IF(I73=0,"",I64/I73*100)</f>
        <v/>
      </c>
    </row>
    <row r="65" spans="1:10" ht="36.75" customHeight="1" x14ac:dyDescent="0.2">
      <c r="A65" s="183"/>
      <c r="B65" s="188" t="s">
        <v>93</v>
      </c>
      <c r="C65" s="189" t="s">
        <v>94</v>
      </c>
      <c r="D65" s="190"/>
      <c r="E65" s="190"/>
      <c r="F65" s="197" t="s">
        <v>25</v>
      </c>
      <c r="G65" s="198"/>
      <c r="H65" s="198"/>
      <c r="I65" s="198">
        <f>'SO01 1 Pol'!G97</f>
        <v>0</v>
      </c>
      <c r="J65" s="194" t="str">
        <f>IF(I73=0,"",I65/I73*100)</f>
        <v/>
      </c>
    </row>
    <row r="66" spans="1:10" ht="36.75" customHeight="1" x14ac:dyDescent="0.2">
      <c r="A66" s="183"/>
      <c r="B66" s="188" t="s">
        <v>95</v>
      </c>
      <c r="C66" s="189" t="s">
        <v>96</v>
      </c>
      <c r="D66" s="190"/>
      <c r="E66" s="190"/>
      <c r="F66" s="197" t="s">
        <v>25</v>
      </c>
      <c r="G66" s="198"/>
      <c r="H66" s="198"/>
      <c r="I66" s="198">
        <f>'SO01 1 Pol'!G112</f>
        <v>0</v>
      </c>
      <c r="J66" s="194" t="str">
        <f>IF(I73=0,"",I66/I73*100)</f>
        <v/>
      </c>
    </row>
    <row r="67" spans="1:10" ht="36.75" customHeight="1" x14ac:dyDescent="0.2">
      <c r="A67" s="183"/>
      <c r="B67" s="188" t="s">
        <v>97</v>
      </c>
      <c r="C67" s="189" t="s">
        <v>98</v>
      </c>
      <c r="D67" s="190"/>
      <c r="E67" s="190"/>
      <c r="F67" s="197" t="s">
        <v>25</v>
      </c>
      <c r="G67" s="198"/>
      <c r="H67" s="198"/>
      <c r="I67" s="198">
        <f>'SO01 1 Pol'!G118</f>
        <v>0</v>
      </c>
      <c r="J67" s="194" t="str">
        <f>IF(I73=0,"",I67/I73*100)</f>
        <v/>
      </c>
    </row>
    <row r="68" spans="1:10" ht="36.75" customHeight="1" x14ac:dyDescent="0.2">
      <c r="A68" s="183"/>
      <c r="B68" s="188" t="s">
        <v>99</v>
      </c>
      <c r="C68" s="189" t="s">
        <v>100</v>
      </c>
      <c r="D68" s="190"/>
      <c r="E68" s="190"/>
      <c r="F68" s="197" t="s">
        <v>25</v>
      </c>
      <c r="G68" s="198"/>
      <c r="H68" s="198"/>
      <c r="I68" s="198">
        <f>'SO01 1 Pol'!G126</f>
        <v>0</v>
      </c>
      <c r="J68" s="194" t="str">
        <f>IF(I73=0,"",I68/I73*100)</f>
        <v/>
      </c>
    </row>
    <row r="69" spans="1:10" ht="36.75" customHeight="1" x14ac:dyDescent="0.2">
      <c r="A69" s="183"/>
      <c r="B69" s="188" t="s">
        <v>101</v>
      </c>
      <c r="C69" s="189" t="s">
        <v>102</v>
      </c>
      <c r="D69" s="190"/>
      <c r="E69" s="190"/>
      <c r="F69" s="197" t="s">
        <v>25</v>
      </c>
      <c r="G69" s="198"/>
      <c r="H69" s="198"/>
      <c r="I69" s="198">
        <f>'SO01 1 Pol'!G134</f>
        <v>0</v>
      </c>
      <c r="J69" s="194" t="str">
        <f>IF(I73=0,"",I69/I73*100)</f>
        <v/>
      </c>
    </row>
    <row r="70" spans="1:10" ht="36.75" customHeight="1" x14ac:dyDescent="0.2">
      <c r="A70" s="183"/>
      <c r="B70" s="188" t="s">
        <v>103</v>
      </c>
      <c r="C70" s="189" t="s">
        <v>104</v>
      </c>
      <c r="D70" s="190"/>
      <c r="E70" s="190"/>
      <c r="F70" s="197" t="s">
        <v>25</v>
      </c>
      <c r="G70" s="198"/>
      <c r="H70" s="198"/>
      <c r="I70" s="198">
        <f>'SO01 1 Pol'!G137</f>
        <v>0</v>
      </c>
      <c r="J70" s="194" t="str">
        <f>IF(I73=0,"",I70/I73*100)</f>
        <v/>
      </c>
    </row>
    <row r="71" spans="1:10" ht="36.75" customHeight="1" x14ac:dyDescent="0.2">
      <c r="A71" s="183"/>
      <c r="B71" s="188" t="s">
        <v>105</v>
      </c>
      <c r="C71" s="189" t="s">
        <v>106</v>
      </c>
      <c r="D71" s="190"/>
      <c r="E71" s="190"/>
      <c r="F71" s="197" t="s">
        <v>26</v>
      </c>
      <c r="G71" s="198"/>
      <c r="H71" s="198"/>
      <c r="I71" s="198">
        <f>'SO01 1 Pol'!G140</f>
        <v>0</v>
      </c>
      <c r="J71" s="194" t="str">
        <f>IF(I73=0,"",I71/I73*100)</f>
        <v/>
      </c>
    </row>
    <row r="72" spans="1:10" ht="36.75" customHeight="1" x14ac:dyDescent="0.2">
      <c r="A72" s="183"/>
      <c r="B72" s="188" t="s">
        <v>107</v>
      </c>
      <c r="C72" s="189" t="s">
        <v>108</v>
      </c>
      <c r="D72" s="190"/>
      <c r="E72" s="190"/>
      <c r="F72" s="197" t="s">
        <v>109</v>
      </c>
      <c r="G72" s="198"/>
      <c r="H72" s="198"/>
      <c r="I72" s="198">
        <f>'SO01 1 Pol'!G145</f>
        <v>0</v>
      </c>
      <c r="J72" s="194" t="str">
        <f>IF(I73=0,"",I72/I73*100)</f>
        <v/>
      </c>
    </row>
    <row r="73" spans="1:10" ht="25.5" customHeight="1" x14ac:dyDescent="0.2">
      <c r="A73" s="184"/>
      <c r="B73" s="191" t="s">
        <v>1</v>
      </c>
      <c r="C73" s="192"/>
      <c r="D73" s="193"/>
      <c r="E73" s="193"/>
      <c r="F73" s="199"/>
      <c r="G73" s="200"/>
      <c r="H73" s="200"/>
      <c r="I73" s="200">
        <f>SUM(I53:I72)</f>
        <v>0</v>
      </c>
      <c r="J73" s="195">
        <f>SUM(J53:J72)</f>
        <v>0</v>
      </c>
    </row>
    <row r="74" spans="1:10" x14ac:dyDescent="0.2">
      <c r="F74" s="137"/>
      <c r="G74" s="137"/>
      <c r="H74" s="137"/>
      <c r="I74" s="137"/>
      <c r="J74" s="196"/>
    </row>
    <row r="75" spans="1:10" x14ac:dyDescent="0.2">
      <c r="F75" s="137"/>
      <c r="G75" s="137"/>
      <c r="H75" s="137"/>
      <c r="I75" s="137"/>
      <c r="J75" s="196"/>
    </row>
    <row r="76" spans="1:10" x14ac:dyDescent="0.2">
      <c r="F76" s="137"/>
      <c r="G76" s="137"/>
      <c r="H76" s="137"/>
      <c r="I76" s="137"/>
      <c r="J76" s="196"/>
    </row>
  </sheetData>
  <sheetProtection algorithmName="SHA-512" hashValue="XnWNa+3vOvWmRZjj/uiAMA9yNfQV8u5xDDkWdXdHj6lm1w0qmH1T7371+N7ttU3lVkhCLfXaEAldJPtitjWRDw==" saltValue="yHQ+cgeExkIXKsmjqrxFh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l00xjLfRtL2uRzlpp8td+YueEqEurOSRIZ7kP0KqkjemwQXPzyPT3ADbC8XMh25rvVWPxInlZTFpGNmB/tnDRA==" saltValue="XdbvkfV3ewlghvGfKVRGe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824F-8605-4685-8347-ED4D727EED93}">
  <sheetPr>
    <outlinePr summaryBelow="0"/>
  </sheetPr>
  <dimension ref="A1:BH5000"/>
  <sheetViews>
    <sheetView workbookViewId="0">
      <pane ySplit="7" topLeftCell="A125" activePane="bottomLeft" state="frozen"/>
      <selection pane="bottomLeft" activeCell="AP116" sqref="AP116"/>
    </sheetView>
  </sheetViews>
  <sheetFormatPr defaultRowHeight="12.75" outlineLevelRow="2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112</v>
      </c>
      <c r="B1" s="202"/>
      <c r="C1" s="202"/>
      <c r="D1" s="202"/>
      <c r="E1" s="202"/>
      <c r="F1" s="202"/>
      <c r="G1" s="202"/>
      <c r="AG1" t="s">
        <v>113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114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114</v>
      </c>
      <c r="AG3" t="s">
        <v>115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116</v>
      </c>
    </row>
    <row r="5" spans="1:60" x14ac:dyDescent="0.2">
      <c r="D5" s="10"/>
    </row>
    <row r="6" spans="1:60" ht="38.25" x14ac:dyDescent="0.2">
      <c r="A6" s="213" t="s">
        <v>117</v>
      </c>
      <c r="B6" s="215" t="s">
        <v>118</v>
      </c>
      <c r="C6" s="215" t="s">
        <v>119</v>
      </c>
      <c r="D6" s="214" t="s">
        <v>120</v>
      </c>
      <c r="E6" s="213" t="s">
        <v>121</v>
      </c>
      <c r="F6" s="212" t="s">
        <v>122</v>
      </c>
      <c r="G6" s="213" t="s">
        <v>29</v>
      </c>
      <c r="H6" s="216" t="s">
        <v>30</v>
      </c>
      <c r="I6" s="216" t="s">
        <v>123</v>
      </c>
      <c r="J6" s="216" t="s">
        <v>31</v>
      </c>
      <c r="K6" s="216" t="s">
        <v>124</v>
      </c>
      <c r="L6" s="216" t="s">
        <v>125</v>
      </c>
      <c r="M6" s="216" t="s">
        <v>126</v>
      </c>
      <c r="N6" s="216" t="s">
        <v>127</v>
      </c>
      <c r="O6" s="216" t="s">
        <v>128</v>
      </c>
      <c r="P6" s="216" t="s">
        <v>129</v>
      </c>
      <c r="Q6" s="216" t="s">
        <v>130</v>
      </c>
      <c r="R6" s="216" t="s">
        <v>131</v>
      </c>
      <c r="S6" s="216" t="s">
        <v>132</v>
      </c>
      <c r="T6" s="216" t="s">
        <v>133</v>
      </c>
      <c r="U6" s="216" t="s">
        <v>134</v>
      </c>
      <c r="V6" s="216" t="s">
        <v>135</v>
      </c>
      <c r="W6" s="216" t="s">
        <v>136</v>
      </c>
      <c r="X6" s="216" t="s">
        <v>137</v>
      </c>
      <c r="Y6" s="216" t="s">
        <v>138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29" t="s">
        <v>139</v>
      </c>
      <c r="B8" s="230" t="s">
        <v>69</v>
      </c>
      <c r="C8" s="252" t="s">
        <v>70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1.4000000000000001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12.21</v>
      </c>
      <c r="W8" s="228"/>
      <c r="X8" s="228"/>
      <c r="Y8" s="228"/>
      <c r="AG8" t="s">
        <v>140</v>
      </c>
    </row>
    <row r="9" spans="1:60" outlineLevel="1" x14ac:dyDescent="0.2">
      <c r="A9" s="236">
        <v>1</v>
      </c>
      <c r="B9" s="237" t="s">
        <v>141</v>
      </c>
      <c r="C9" s="253" t="s">
        <v>142</v>
      </c>
      <c r="D9" s="238" t="s">
        <v>143</v>
      </c>
      <c r="E9" s="239">
        <v>3.585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15</v>
      </c>
      <c r="M9" s="241">
        <f>G9*(1+L9/100)</f>
        <v>0</v>
      </c>
      <c r="N9" s="239">
        <v>4.6460000000000001E-2</v>
      </c>
      <c r="O9" s="239">
        <f>ROUND(E9*N9,2)</f>
        <v>0.17</v>
      </c>
      <c r="P9" s="239">
        <v>0</v>
      </c>
      <c r="Q9" s="239">
        <f>ROUND(E9*P9,2)</f>
        <v>0</v>
      </c>
      <c r="R9" s="241" t="s">
        <v>144</v>
      </c>
      <c r="S9" s="241" t="s">
        <v>145</v>
      </c>
      <c r="T9" s="242" t="s">
        <v>145</v>
      </c>
      <c r="U9" s="227">
        <v>0.51744999999999997</v>
      </c>
      <c r="V9" s="227">
        <f>ROUND(E9*U9,2)</f>
        <v>1.86</v>
      </c>
      <c r="W9" s="227"/>
      <c r="X9" s="227" t="s">
        <v>146</v>
      </c>
      <c r="Y9" s="227" t="s">
        <v>147</v>
      </c>
      <c r="Z9" s="217"/>
      <c r="AA9" s="217"/>
      <c r="AB9" s="217"/>
      <c r="AC9" s="217"/>
      <c r="AD9" s="217"/>
      <c r="AE9" s="217"/>
      <c r="AF9" s="217"/>
      <c r="AG9" s="217" t="s">
        <v>148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">
      <c r="A10" s="224"/>
      <c r="B10" s="225"/>
      <c r="C10" s="254" t="s">
        <v>149</v>
      </c>
      <c r="D10" s="243"/>
      <c r="E10" s="243"/>
      <c r="F10" s="243"/>
      <c r="G10" s="243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150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36">
        <v>2</v>
      </c>
      <c r="B11" s="237" t="s">
        <v>151</v>
      </c>
      <c r="C11" s="253" t="s">
        <v>152</v>
      </c>
      <c r="D11" s="238" t="s">
        <v>143</v>
      </c>
      <c r="E11" s="239">
        <v>13.91075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15</v>
      </c>
      <c r="M11" s="241">
        <f>G11*(1+L11/100)</f>
        <v>0</v>
      </c>
      <c r="N11" s="239">
        <v>5.654E-2</v>
      </c>
      <c r="O11" s="239">
        <f>ROUND(E11*N11,2)</f>
        <v>0.79</v>
      </c>
      <c r="P11" s="239">
        <v>0</v>
      </c>
      <c r="Q11" s="239">
        <f>ROUND(E11*P11,2)</f>
        <v>0</v>
      </c>
      <c r="R11" s="241" t="s">
        <v>144</v>
      </c>
      <c r="S11" s="241" t="s">
        <v>145</v>
      </c>
      <c r="T11" s="242" t="s">
        <v>145</v>
      </c>
      <c r="U11" s="227">
        <v>0.51744999999999997</v>
      </c>
      <c r="V11" s="227">
        <f>ROUND(E11*U11,2)</f>
        <v>7.2</v>
      </c>
      <c r="W11" s="227"/>
      <c r="X11" s="227" t="s">
        <v>146</v>
      </c>
      <c r="Y11" s="227" t="s">
        <v>147</v>
      </c>
      <c r="Z11" s="217"/>
      <c r="AA11" s="217"/>
      <c r="AB11" s="217"/>
      <c r="AC11" s="217"/>
      <c r="AD11" s="217"/>
      <c r="AE11" s="217"/>
      <c r="AF11" s="217"/>
      <c r="AG11" s="217" t="s">
        <v>148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">
      <c r="A12" s="224"/>
      <c r="B12" s="225"/>
      <c r="C12" s="254" t="s">
        <v>149</v>
      </c>
      <c r="D12" s="243"/>
      <c r="E12" s="243"/>
      <c r="F12" s="243"/>
      <c r="G12" s="243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150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36">
        <v>3</v>
      </c>
      <c r="B13" s="237" t="s">
        <v>153</v>
      </c>
      <c r="C13" s="253" t="s">
        <v>154</v>
      </c>
      <c r="D13" s="238" t="s">
        <v>143</v>
      </c>
      <c r="E13" s="239">
        <v>5.9524999999999997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15</v>
      </c>
      <c r="M13" s="241">
        <f>G13*(1+L13/100)</f>
        <v>0</v>
      </c>
      <c r="N13" s="239">
        <v>7.4709999999999999E-2</v>
      </c>
      <c r="O13" s="239">
        <f>ROUND(E13*N13,2)</f>
        <v>0.44</v>
      </c>
      <c r="P13" s="239">
        <v>0</v>
      </c>
      <c r="Q13" s="239">
        <f>ROUND(E13*P13,2)</f>
        <v>0</v>
      </c>
      <c r="R13" s="241" t="s">
        <v>144</v>
      </c>
      <c r="S13" s="241" t="s">
        <v>145</v>
      </c>
      <c r="T13" s="242" t="s">
        <v>145</v>
      </c>
      <c r="U13" s="227">
        <v>0.52915000000000001</v>
      </c>
      <c r="V13" s="227">
        <f>ROUND(E13*U13,2)</f>
        <v>3.15</v>
      </c>
      <c r="W13" s="227"/>
      <c r="X13" s="227" t="s">
        <v>146</v>
      </c>
      <c r="Y13" s="227" t="s">
        <v>147</v>
      </c>
      <c r="Z13" s="217"/>
      <c r="AA13" s="217"/>
      <c r="AB13" s="217"/>
      <c r="AC13" s="217"/>
      <c r="AD13" s="217"/>
      <c r="AE13" s="217"/>
      <c r="AF13" s="217"/>
      <c r="AG13" s="217" t="s">
        <v>148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2" x14ac:dyDescent="0.2">
      <c r="A14" s="224"/>
      <c r="B14" s="225"/>
      <c r="C14" s="254" t="s">
        <v>149</v>
      </c>
      <c r="D14" s="243"/>
      <c r="E14" s="243"/>
      <c r="F14" s="243"/>
      <c r="G14" s="243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150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x14ac:dyDescent="0.2">
      <c r="A15" s="229" t="s">
        <v>139</v>
      </c>
      <c r="B15" s="230" t="s">
        <v>71</v>
      </c>
      <c r="C15" s="252" t="s">
        <v>72</v>
      </c>
      <c r="D15" s="231"/>
      <c r="E15" s="232"/>
      <c r="F15" s="233"/>
      <c r="G15" s="233">
        <f>SUMIF(AG16:AG17,"&lt;&gt;NOR",G16:G17)</f>
        <v>0</v>
      </c>
      <c r="H15" s="233"/>
      <c r="I15" s="233">
        <f>SUM(I16:I17)</f>
        <v>0</v>
      </c>
      <c r="J15" s="233"/>
      <c r="K15" s="233">
        <f>SUM(K16:K17)</f>
        <v>0</v>
      </c>
      <c r="L15" s="233"/>
      <c r="M15" s="233">
        <f>SUM(M16:M17)</f>
        <v>0</v>
      </c>
      <c r="N15" s="232"/>
      <c r="O15" s="232">
        <f>SUM(O16:O17)</f>
        <v>0.22000000000000003</v>
      </c>
      <c r="P15" s="232"/>
      <c r="Q15" s="232">
        <f>SUM(Q16:Q17)</f>
        <v>0</v>
      </c>
      <c r="R15" s="233"/>
      <c r="S15" s="233"/>
      <c r="T15" s="234"/>
      <c r="U15" s="228"/>
      <c r="V15" s="228">
        <f>SUM(V16:V17)</f>
        <v>18.3</v>
      </c>
      <c r="W15" s="228"/>
      <c r="X15" s="228"/>
      <c r="Y15" s="228"/>
      <c r="AG15" t="s">
        <v>140</v>
      </c>
    </row>
    <row r="16" spans="1:60" ht="22.5" outlineLevel="1" x14ac:dyDescent="0.2">
      <c r="A16" s="244">
        <v>4</v>
      </c>
      <c r="B16" s="245" t="s">
        <v>155</v>
      </c>
      <c r="C16" s="255" t="s">
        <v>156</v>
      </c>
      <c r="D16" s="246" t="s">
        <v>143</v>
      </c>
      <c r="E16" s="247">
        <v>14.228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15</v>
      </c>
      <c r="M16" s="249">
        <f>G16*(1+L16/100)</f>
        <v>0</v>
      </c>
      <c r="N16" s="247">
        <v>1.2149999999999999E-2</v>
      </c>
      <c r="O16" s="247">
        <f>ROUND(E16*N16,2)</f>
        <v>0.17</v>
      </c>
      <c r="P16" s="247">
        <v>0</v>
      </c>
      <c r="Q16" s="247">
        <f>ROUND(E16*P16,2)</f>
        <v>0</v>
      </c>
      <c r="R16" s="249" t="s">
        <v>144</v>
      </c>
      <c r="S16" s="249" t="s">
        <v>145</v>
      </c>
      <c r="T16" s="250" t="s">
        <v>145</v>
      </c>
      <c r="U16" s="227">
        <v>1.0109999999999999</v>
      </c>
      <c r="V16" s="227">
        <f>ROUND(E16*U16,2)</f>
        <v>14.38</v>
      </c>
      <c r="W16" s="227"/>
      <c r="X16" s="227" t="s">
        <v>146</v>
      </c>
      <c r="Y16" s="227" t="s">
        <v>147</v>
      </c>
      <c r="Z16" s="217"/>
      <c r="AA16" s="217"/>
      <c r="AB16" s="217"/>
      <c r="AC16" s="217"/>
      <c r="AD16" s="217"/>
      <c r="AE16" s="217"/>
      <c r="AF16" s="217"/>
      <c r="AG16" s="217" t="s">
        <v>148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33.75" outlineLevel="1" x14ac:dyDescent="0.2">
      <c r="A17" s="244">
        <v>5</v>
      </c>
      <c r="B17" s="245" t="s">
        <v>157</v>
      </c>
      <c r="C17" s="255" t="s">
        <v>158</v>
      </c>
      <c r="D17" s="246" t="s">
        <v>143</v>
      </c>
      <c r="E17" s="247">
        <v>3.88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15</v>
      </c>
      <c r="M17" s="249">
        <f>G17*(1+L17/100)</f>
        <v>0</v>
      </c>
      <c r="N17" s="247">
        <v>1.2149999999999999E-2</v>
      </c>
      <c r="O17" s="247">
        <f>ROUND(E17*N17,2)</f>
        <v>0.05</v>
      </c>
      <c r="P17" s="247">
        <v>0</v>
      </c>
      <c r="Q17" s="247">
        <f>ROUND(E17*P17,2)</f>
        <v>0</v>
      </c>
      <c r="R17" s="249" t="s">
        <v>144</v>
      </c>
      <c r="S17" s="249" t="s">
        <v>145</v>
      </c>
      <c r="T17" s="250" t="s">
        <v>145</v>
      </c>
      <c r="U17" s="227">
        <v>1.0109999999999999</v>
      </c>
      <c r="V17" s="227">
        <f>ROUND(E17*U17,2)</f>
        <v>3.92</v>
      </c>
      <c r="W17" s="227"/>
      <c r="X17" s="227" t="s">
        <v>146</v>
      </c>
      <c r="Y17" s="227" t="s">
        <v>147</v>
      </c>
      <c r="Z17" s="217"/>
      <c r="AA17" s="217"/>
      <c r="AB17" s="217"/>
      <c r="AC17" s="217"/>
      <c r="AD17" s="217"/>
      <c r="AE17" s="217"/>
      <c r="AF17" s="217"/>
      <c r="AG17" s="217" t="s">
        <v>159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x14ac:dyDescent="0.2">
      <c r="A18" s="229" t="s">
        <v>139</v>
      </c>
      <c r="B18" s="230" t="s">
        <v>73</v>
      </c>
      <c r="C18" s="252" t="s">
        <v>74</v>
      </c>
      <c r="D18" s="231"/>
      <c r="E18" s="232"/>
      <c r="F18" s="233"/>
      <c r="G18" s="233">
        <f>SUMIF(AG19:AG28,"&lt;&gt;NOR",G19:G28)</f>
        <v>0</v>
      </c>
      <c r="H18" s="233"/>
      <c r="I18" s="233">
        <f>SUM(I19:I28)</f>
        <v>0</v>
      </c>
      <c r="J18" s="233"/>
      <c r="K18" s="233">
        <f>SUM(K19:K28)</f>
        <v>0</v>
      </c>
      <c r="L18" s="233"/>
      <c r="M18" s="233">
        <f>SUM(M19:M28)</f>
        <v>0</v>
      </c>
      <c r="N18" s="232"/>
      <c r="O18" s="232">
        <f>SUM(O19:O28)</f>
        <v>11.52</v>
      </c>
      <c r="P18" s="232"/>
      <c r="Q18" s="232">
        <f>SUM(Q19:Q28)</f>
        <v>0</v>
      </c>
      <c r="R18" s="233"/>
      <c r="S18" s="233"/>
      <c r="T18" s="234"/>
      <c r="U18" s="228"/>
      <c r="V18" s="228">
        <f>SUM(V19:V28)</f>
        <v>195.16</v>
      </c>
      <c r="W18" s="228"/>
      <c r="X18" s="228"/>
      <c r="Y18" s="228"/>
      <c r="AG18" t="s">
        <v>140</v>
      </c>
    </row>
    <row r="19" spans="1:60" ht="22.5" outlineLevel="1" x14ac:dyDescent="0.2">
      <c r="A19" s="236">
        <v>6</v>
      </c>
      <c r="B19" s="237" t="s">
        <v>160</v>
      </c>
      <c r="C19" s="253" t="s">
        <v>161</v>
      </c>
      <c r="D19" s="238" t="s">
        <v>143</v>
      </c>
      <c r="E19" s="239">
        <v>61.02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15</v>
      </c>
      <c r="M19" s="241">
        <f>G19*(1+L19/100)</f>
        <v>0</v>
      </c>
      <c r="N19" s="239">
        <v>1.5949999999999999E-2</v>
      </c>
      <c r="O19" s="239">
        <f>ROUND(E19*N19,2)</f>
        <v>0.97</v>
      </c>
      <c r="P19" s="239">
        <v>0</v>
      </c>
      <c r="Q19" s="239">
        <f>ROUND(E19*P19,2)</f>
        <v>0</v>
      </c>
      <c r="R19" s="241" t="s">
        <v>144</v>
      </c>
      <c r="S19" s="241" t="s">
        <v>145</v>
      </c>
      <c r="T19" s="242" t="s">
        <v>162</v>
      </c>
      <c r="U19" s="227">
        <v>0.36430000000000001</v>
      </c>
      <c r="V19" s="227">
        <f>ROUND(E19*U19,2)</f>
        <v>22.23</v>
      </c>
      <c r="W19" s="227"/>
      <c r="X19" s="227" t="s">
        <v>146</v>
      </c>
      <c r="Y19" s="227" t="s">
        <v>147</v>
      </c>
      <c r="Z19" s="217"/>
      <c r="AA19" s="217"/>
      <c r="AB19" s="217"/>
      <c r="AC19" s="217"/>
      <c r="AD19" s="217"/>
      <c r="AE19" s="217"/>
      <c r="AF19" s="217"/>
      <c r="AG19" s="217" t="s">
        <v>159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 x14ac:dyDescent="0.2">
      <c r="A20" s="224"/>
      <c r="B20" s="225"/>
      <c r="C20" s="254" t="s">
        <v>163</v>
      </c>
      <c r="D20" s="243"/>
      <c r="E20" s="243"/>
      <c r="F20" s="243"/>
      <c r="G20" s="243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150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2.5" outlineLevel="1" x14ac:dyDescent="0.2">
      <c r="A21" s="236">
        <v>7</v>
      </c>
      <c r="B21" s="237" t="s">
        <v>164</v>
      </c>
      <c r="C21" s="253" t="s">
        <v>165</v>
      </c>
      <c r="D21" s="238" t="s">
        <v>143</v>
      </c>
      <c r="E21" s="239">
        <v>61.02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15</v>
      </c>
      <c r="M21" s="241">
        <f>G21*(1+L21/100)</f>
        <v>0</v>
      </c>
      <c r="N21" s="239">
        <v>2.4000000000000001E-4</v>
      </c>
      <c r="O21" s="239">
        <f>ROUND(E21*N21,2)</f>
        <v>0.01</v>
      </c>
      <c r="P21" s="239">
        <v>0</v>
      </c>
      <c r="Q21" s="239">
        <f>ROUND(E21*P21,2)</f>
        <v>0</v>
      </c>
      <c r="R21" s="241" t="s">
        <v>144</v>
      </c>
      <c r="S21" s="241" t="s">
        <v>145</v>
      </c>
      <c r="T21" s="242" t="s">
        <v>162</v>
      </c>
      <c r="U21" s="227">
        <v>6.83E-2</v>
      </c>
      <c r="V21" s="227">
        <f>ROUND(E21*U21,2)</f>
        <v>4.17</v>
      </c>
      <c r="W21" s="227"/>
      <c r="X21" s="227" t="s">
        <v>146</v>
      </c>
      <c r="Y21" s="227" t="s">
        <v>147</v>
      </c>
      <c r="Z21" s="217"/>
      <c r="AA21" s="217"/>
      <c r="AB21" s="217"/>
      <c r="AC21" s="217"/>
      <c r="AD21" s="217"/>
      <c r="AE21" s="217"/>
      <c r="AF21" s="217"/>
      <c r="AG21" s="217" t="s">
        <v>159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2" x14ac:dyDescent="0.2">
      <c r="A22" s="224"/>
      <c r="B22" s="225"/>
      <c r="C22" s="254" t="s">
        <v>163</v>
      </c>
      <c r="D22" s="243"/>
      <c r="E22" s="243"/>
      <c r="F22" s="243"/>
      <c r="G22" s="243"/>
      <c r="H22" s="227"/>
      <c r="I22" s="227"/>
      <c r="J22" s="227"/>
      <c r="K22" s="227"/>
      <c r="L22" s="227"/>
      <c r="M22" s="227"/>
      <c r="N22" s="226"/>
      <c r="O22" s="226"/>
      <c r="P22" s="226"/>
      <c r="Q22" s="226"/>
      <c r="R22" s="227"/>
      <c r="S22" s="227"/>
      <c r="T22" s="227"/>
      <c r="U22" s="227"/>
      <c r="V22" s="227"/>
      <c r="W22" s="227"/>
      <c r="X22" s="227"/>
      <c r="Y22" s="227"/>
      <c r="Z22" s="217"/>
      <c r="AA22" s="217"/>
      <c r="AB22" s="217"/>
      <c r="AC22" s="217"/>
      <c r="AD22" s="217"/>
      <c r="AE22" s="217"/>
      <c r="AF22" s="217"/>
      <c r="AG22" s="217" t="s">
        <v>150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ht="22.5" outlineLevel="1" x14ac:dyDescent="0.2">
      <c r="A23" s="236">
        <v>8</v>
      </c>
      <c r="B23" s="237" t="s">
        <v>166</v>
      </c>
      <c r="C23" s="253" t="s">
        <v>167</v>
      </c>
      <c r="D23" s="238" t="s">
        <v>143</v>
      </c>
      <c r="E23" s="239">
        <v>224.29599999999999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15</v>
      </c>
      <c r="M23" s="241">
        <f>G23*(1+L23/100)</f>
        <v>0</v>
      </c>
      <c r="N23" s="239">
        <v>4.6489999999999997E-2</v>
      </c>
      <c r="O23" s="239">
        <f>ROUND(E23*N23,2)</f>
        <v>10.43</v>
      </c>
      <c r="P23" s="239">
        <v>0</v>
      </c>
      <c r="Q23" s="239">
        <f>ROUND(E23*P23,2)</f>
        <v>0</v>
      </c>
      <c r="R23" s="241" t="s">
        <v>144</v>
      </c>
      <c r="S23" s="241" t="s">
        <v>145</v>
      </c>
      <c r="T23" s="242" t="s">
        <v>162</v>
      </c>
      <c r="U23" s="227">
        <v>0.61</v>
      </c>
      <c r="V23" s="227">
        <f>ROUND(E23*U23,2)</f>
        <v>136.82</v>
      </c>
      <c r="W23" s="227"/>
      <c r="X23" s="227" t="s">
        <v>146</v>
      </c>
      <c r="Y23" s="227" t="s">
        <v>147</v>
      </c>
      <c r="Z23" s="217"/>
      <c r="AA23" s="217"/>
      <c r="AB23" s="217"/>
      <c r="AC23" s="217"/>
      <c r="AD23" s="217"/>
      <c r="AE23" s="217"/>
      <c r="AF23" s="217"/>
      <c r="AG23" s="217" t="s">
        <v>159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2" x14ac:dyDescent="0.2">
      <c r="A24" s="224"/>
      <c r="B24" s="225"/>
      <c r="C24" s="254" t="s">
        <v>163</v>
      </c>
      <c r="D24" s="243"/>
      <c r="E24" s="243"/>
      <c r="F24" s="243"/>
      <c r="G24" s="243"/>
      <c r="H24" s="227"/>
      <c r="I24" s="227"/>
      <c r="J24" s="227"/>
      <c r="K24" s="227"/>
      <c r="L24" s="227"/>
      <c r="M24" s="227"/>
      <c r="N24" s="226"/>
      <c r="O24" s="226"/>
      <c r="P24" s="226"/>
      <c r="Q24" s="226"/>
      <c r="R24" s="227"/>
      <c r="S24" s="227"/>
      <c r="T24" s="227"/>
      <c r="U24" s="227"/>
      <c r="V24" s="227"/>
      <c r="W24" s="227"/>
      <c r="X24" s="227"/>
      <c r="Y24" s="227"/>
      <c r="Z24" s="217"/>
      <c r="AA24" s="217"/>
      <c r="AB24" s="217"/>
      <c r="AC24" s="217"/>
      <c r="AD24" s="217"/>
      <c r="AE24" s="217"/>
      <c r="AF24" s="217"/>
      <c r="AG24" s="217" t="s">
        <v>150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44">
        <v>9</v>
      </c>
      <c r="B25" s="245" t="s">
        <v>168</v>
      </c>
      <c r="C25" s="255" t="s">
        <v>169</v>
      </c>
      <c r="D25" s="246" t="s">
        <v>143</v>
      </c>
      <c r="E25" s="247">
        <v>224.29599999999999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15</v>
      </c>
      <c r="M25" s="249">
        <f>G25*(1+L25/100)</f>
        <v>0</v>
      </c>
      <c r="N25" s="247">
        <v>4.2000000000000002E-4</v>
      </c>
      <c r="O25" s="247">
        <f>ROUND(E25*N25,2)</f>
        <v>0.09</v>
      </c>
      <c r="P25" s="247">
        <v>0</v>
      </c>
      <c r="Q25" s="247">
        <f>ROUND(E25*P25,2)</f>
        <v>0</v>
      </c>
      <c r="R25" s="249" t="s">
        <v>144</v>
      </c>
      <c r="S25" s="249" t="s">
        <v>145</v>
      </c>
      <c r="T25" s="250" t="s">
        <v>162</v>
      </c>
      <c r="U25" s="227">
        <v>5.1999999999999998E-2</v>
      </c>
      <c r="V25" s="227">
        <f>ROUND(E25*U25,2)</f>
        <v>11.66</v>
      </c>
      <c r="W25" s="227"/>
      <c r="X25" s="227" t="s">
        <v>146</v>
      </c>
      <c r="Y25" s="227" t="s">
        <v>147</v>
      </c>
      <c r="Z25" s="217"/>
      <c r="AA25" s="217"/>
      <c r="AB25" s="217"/>
      <c r="AC25" s="217"/>
      <c r="AD25" s="217"/>
      <c r="AE25" s="217"/>
      <c r="AF25" s="217"/>
      <c r="AG25" s="217" t="s">
        <v>159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44">
        <v>10</v>
      </c>
      <c r="B26" s="245" t="s">
        <v>170</v>
      </c>
      <c r="C26" s="255" t="s">
        <v>171</v>
      </c>
      <c r="D26" s="246" t="s">
        <v>172</v>
      </c>
      <c r="E26" s="247">
        <v>39.75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15</v>
      </c>
      <c r="M26" s="249">
        <f>G26*(1+L26/100)</f>
        <v>0</v>
      </c>
      <c r="N26" s="247">
        <v>3.4000000000000002E-4</v>
      </c>
      <c r="O26" s="247">
        <f>ROUND(E26*N26,2)</f>
        <v>0.01</v>
      </c>
      <c r="P26" s="247">
        <v>0</v>
      </c>
      <c r="Q26" s="247">
        <f>ROUND(E26*P26,2)</f>
        <v>0</v>
      </c>
      <c r="R26" s="249" t="s">
        <v>173</v>
      </c>
      <c r="S26" s="249" t="s">
        <v>145</v>
      </c>
      <c r="T26" s="250" t="s">
        <v>162</v>
      </c>
      <c r="U26" s="227">
        <v>0.26069999999999999</v>
      </c>
      <c r="V26" s="227">
        <f>ROUND(E26*U26,2)</f>
        <v>10.36</v>
      </c>
      <c r="W26" s="227"/>
      <c r="X26" s="227" t="s">
        <v>146</v>
      </c>
      <c r="Y26" s="227" t="s">
        <v>147</v>
      </c>
      <c r="Z26" s="217"/>
      <c r="AA26" s="217"/>
      <c r="AB26" s="217"/>
      <c r="AC26" s="217"/>
      <c r="AD26" s="217"/>
      <c r="AE26" s="217"/>
      <c r="AF26" s="217"/>
      <c r="AG26" s="217" t="s">
        <v>159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44">
        <v>11</v>
      </c>
      <c r="B27" s="245" t="s">
        <v>174</v>
      </c>
      <c r="C27" s="255" t="s">
        <v>175</v>
      </c>
      <c r="D27" s="246" t="s">
        <v>172</v>
      </c>
      <c r="E27" s="247">
        <v>27.58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15</v>
      </c>
      <c r="M27" s="249">
        <f>G27*(1+L27/100)</f>
        <v>0</v>
      </c>
      <c r="N27" s="247">
        <v>3.4000000000000002E-4</v>
      </c>
      <c r="O27" s="247">
        <f>ROUND(E27*N27,2)</f>
        <v>0.01</v>
      </c>
      <c r="P27" s="247">
        <v>0</v>
      </c>
      <c r="Q27" s="247">
        <f>ROUND(E27*P27,2)</f>
        <v>0</v>
      </c>
      <c r="R27" s="249" t="s">
        <v>173</v>
      </c>
      <c r="S27" s="249" t="s">
        <v>145</v>
      </c>
      <c r="T27" s="250" t="s">
        <v>162</v>
      </c>
      <c r="U27" s="227">
        <v>0.28719</v>
      </c>
      <c r="V27" s="227">
        <f>ROUND(E27*U27,2)</f>
        <v>7.92</v>
      </c>
      <c r="W27" s="227"/>
      <c r="X27" s="227" t="s">
        <v>146</v>
      </c>
      <c r="Y27" s="227" t="s">
        <v>147</v>
      </c>
      <c r="Z27" s="217"/>
      <c r="AA27" s="217"/>
      <c r="AB27" s="217"/>
      <c r="AC27" s="217"/>
      <c r="AD27" s="217"/>
      <c r="AE27" s="217"/>
      <c r="AF27" s="217"/>
      <c r="AG27" s="217" t="s">
        <v>159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44">
        <v>12</v>
      </c>
      <c r="B28" s="245" t="s">
        <v>176</v>
      </c>
      <c r="C28" s="255" t="s">
        <v>177</v>
      </c>
      <c r="D28" s="246" t="s">
        <v>143</v>
      </c>
      <c r="E28" s="247">
        <v>285.31599999999997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15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 t="s">
        <v>173</v>
      </c>
      <c r="S28" s="249" t="s">
        <v>145</v>
      </c>
      <c r="T28" s="250" t="s">
        <v>162</v>
      </c>
      <c r="U28" s="227">
        <v>7.0000000000000001E-3</v>
      </c>
      <c r="V28" s="227">
        <f>ROUND(E28*U28,2)</f>
        <v>2</v>
      </c>
      <c r="W28" s="227"/>
      <c r="X28" s="227" t="s">
        <v>146</v>
      </c>
      <c r="Y28" s="227" t="s">
        <v>147</v>
      </c>
      <c r="Z28" s="217"/>
      <c r="AA28" s="217"/>
      <c r="AB28" s="217"/>
      <c r="AC28" s="217"/>
      <c r="AD28" s="217"/>
      <c r="AE28" s="217"/>
      <c r="AF28" s="217"/>
      <c r="AG28" s="217" t="s">
        <v>159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x14ac:dyDescent="0.2">
      <c r="A29" s="229" t="s">
        <v>139</v>
      </c>
      <c r="B29" s="230" t="s">
        <v>75</v>
      </c>
      <c r="C29" s="252" t="s">
        <v>76</v>
      </c>
      <c r="D29" s="231"/>
      <c r="E29" s="232"/>
      <c r="F29" s="233"/>
      <c r="G29" s="233">
        <f>SUMIF(AG30:AG31,"&lt;&gt;NOR",G30:G31)</f>
        <v>0</v>
      </c>
      <c r="H29" s="233"/>
      <c r="I29" s="233">
        <f>SUM(I30:I31)</f>
        <v>0</v>
      </c>
      <c r="J29" s="233"/>
      <c r="K29" s="233">
        <f>SUM(K30:K31)</f>
        <v>0</v>
      </c>
      <c r="L29" s="233"/>
      <c r="M29" s="233">
        <f>SUM(M30:M31)</f>
        <v>0</v>
      </c>
      <c r="N29" s="232"/>
      <c r="O29" s="232">
        <f>SUM(O30:O31)</f>
        <v>1.41</v>
      </c>
      <c r="P29" s="232"/>
      <c r="Q29" s="232">
        <f>SUM(Q30:Q31)</f>
        <v>0</v>
      </c>
      <c r="R29" s="233"/>
      <c r="S29" s="233"/>
      <c r="T29" s="234"/>
      <c r="U29" s="228"/>
      <c r="V29" s="228">
        <f>SUM(V30:V31)</f>
        <v>22.22</v>
      </c>
      <c r="W29" s="228"/>
      <c r="X29" s="228"/>
      <c r="Y29" s="228"/>
      <c r="AG29" t="s">
        <v>140</v>
      </c>
    </row>
    <row r="30" spans="1:60" ht="22.5" outlineLevel="1" x14ac:dyDescent="0.2">
      <c r="A30" s="236">
        <v>13</v>
      </c>
      <c r="B30" s="237" t="s">
        <v>178</v>
      </c>
      <c r="C30" s="253" t="s">
        <v>179</v>
      </c>
      <c r="D30" s="238" t="s">
        <v>143</v>
      </c>
      <c r="E30" s="239">
        <v>78.8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15</v>
      </c>
      <c r="M30" s="241">
        <f>G30*(1+L30/100)</f>
        <v>0</v>
      </c>
      <c r="N30" s="239">
        <v>1.7850000000000001E-2</v>
      </c>
      <c r="O30" s="239">
        <f>ROUND(E30*N30,2)</f>
        <v>1.41</v>
      </c>
      <c r="P30" s="239">
        <v>0</v>
      </c>
      <c r="Q30" s="239">
        <f>ROUND(E30*P30,2)</f>
        <v>0</v>
      </c>
      <c r="R30" s="241" t="s">
        <v>144</v>
      </c>
      <c r="S30" s="241" t="s">
        <v>145</v>
      </c>
      <c r="T30" s="242" t="s">
        <v>162</v>
      </c>
      <c r="U30" s="227">
        <v>0.28199999999999997</v>
      </c>
      <c r="V30" s="227">
        <f>ROUND(E30*U30,2)</f>
        <v>22.22</v>
      </c>
      <c r="W30" s="227"/>
      <c r="X30" s="227" t="s">
        <v>146</v>
      </c>
      <c r="Y30" s="227" t="s">
        <v>147</v>
      </c>
      <c r="Z30" s="217"/>
      <c r="AA30" s="217"/>
      <c r="AB30" s="217"/>
      <c r="AC30" s="217"/>
      <c r="AD30" s="217"/>
      <c r="AE30" s="217"/>
      <c r="AF30" s="217"/>
      <c r="AG30" s="217" t="s">
        <v>159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2" x14ac:dyDescent="0.2">
      <c r="A31" s="224"/>
      <c r="B31" s="225"/>
      <c r="C31" s="254" t="s">
        <v>180</v>
      </c>
      <c r="D31" s="243"/>
      <c r="E31" s="243"/>
      <c r="F31" s="243"/>
      <c r="G31" s="243"/>
      <c r="H31" s="227"/>
      <c r="I31" s="227"/>
      <c r="J31" s="227"/>
      <c r="K31" s="227"/>
      <c r="L31" s="227"/>
      <c r="M31" s="227"/>
      <c r="N31" s="226"/>
      <c r="O31" s="226"/>
      <c r="P31" s="226"/>
      <c r="Q31" s="226"/>
      <c r="R31" s="227"/>
      <c r="S31" s="227"/>
      <c r="T31" s="227"/>
      <c r="U31" s="227"/>
      <c r="V31" s="227"/>
      <c r="W31" s="227"/>
      <c r="X31" s="227"/>
      <c r="Y31" s="227"/>
      <c r="Z31" s="217"/>
      <c r="AA31" s="217"/>
      <c r="AB31" s="217"/>
      <c r="AC31" s="217"/>
      <c r="AD31" s="217"/>
      <c r="AE31" s="217"/>
      <c r="AF31" s="217"/>
      <c r="AG31" s="217" t="s">
        <v>150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x14ac:dyDescent="0.2">
      <c r="A32" s="229" t="s">
        <v>139</v>
      </c>
      <c r="B32" s="230" t="s">
        <v>77</v>
      </c>
      <c r="C32" s="252" t="s">
        <v>78</v>
      </c>
      <c r="D32" s="231"/>
      <c r="E32" s="232"/>
      <c r="F32" s="233"/>
      <c r="G32" s="233">
        <f>SUMIF(AG33:AG34,"&lt;&gt;NOR",G33:G34)</f>
        <v>0</v>
      </c>
      <c r="H32" s="233"/>
      <c r="I32" s="233">
        <f>SUM(I33:I34)</f>
        <v>0</v>
      </c>
      <c r="J32" s="233"/>
      <c r="K32" s="233">
        <f>SUM(K33:K34)</f>
        <v>0</v>
      </c>
      <c r="L32" s="233"/>
      <c r="M32" s="233">
        <f>SUM(M33:M34)</f>
        <v>0</v>
      </c>
      <c r="N32" s="232"/>
      <c r="O32" s="232">
        <f>SUM(O33:O34)</f>
        <v>0.04</v>
      </c>
      <c r="P32" s="232"/>
      <c r="Q32" s="232">
        <f>SUM(Q33:Q34)</f>
        <v>0</v>
      </c>
      <c r="R32" s="233"/>
      <c r="S32" s="233"/>
      <c r="T32" s="234"/>
      <c r="U32" s="228"/>
      <c r="V32" s="228">
        <f>SUM(V33:V34)</f>
        <v>1.86</v>
      </c>
      <c r="W32" s="228"/>
      <c r="X32" s="228"/>
      <c r="Y32" s="228"/>
      <c r="AG32" t="s">
        <v>140</v>
      </c>
    </row>
    <row r="33" spans="1:60" ht="33.75" outlineLevel="1" x14ac:dyDescent="0.2">
      <c r="A33" s="244">
        <v>14</v>
      </c>
      <c r="B33" s="245" t="s">
        <v>181</v>
      </c>
      <c r="C33" s="255" t="s">
        <v>182</v>
      </c>
      <c r="D33" s="246" t="s">
        <v>183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15</v>
      </c>
      <c r="M33" s="249">
        <f>G33*(1+L33/100)</f>
        <v>0</v>
      </c>
      <c r="N33" s="247">
        <v>1.8970000000000001E-2</v>
      </c>
      <c r="O33" s="247">
        <f>ROUND(E33*N33,2)</f>
        <v>0.02</v>
      </c>
      <c r="P33" s="247">
        <v>0</v>
      </c>
      <c r="Q33" s="247">
        <f>ROUND(E33*P33,2)</f>
        <v>0</v>
      </c>
      <c r="R33" s="249" t="s">
        <v>144</v>
      </c>
      <c r="S33" s="249" t="s">
        <v>145</v>
      </c>
      <c r="T33" s="250" t="s">
        <v>145</v>
      </c>
      <c r="U33" s="227">
        <v>1.86</v>
      </c>
      <c r="V33" s="227">
        <f>ROUND(E33*U33,2)</f>
        <v>1.86</v>
      </c>
      <c r="W33" s="227"/>
      <c r="X33" s="227" t="s">
        <v>146</v>
      </c>
      <c r="Y33" s="227" t="s">
        <v>147</v>
      </c>
      <c r="Z33" s="217"/>
      <c r="AA33" s="217"/>
      <c r="AB33" s="217"/>
      <c r="AC33" s="217"/>
      <c r="AD33" s="217"/>
      <c r="AE33" s="217"/>
      <c r="AF33" s="217"/>
      <c r="AG33" s="217" t="s">
        <v>148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33.75" outlineLevel="1" x14ac:dyDescent="0.2">
      <c r="A34" s="244">
        <v>15</v>
      </c>
      <c r="B34" s="245" t="s">
        <v>184</v>
      </c>
      <c r="C34" s="255" t="s">
        <v>185</v>
      </c>
      <c r="D34" s="246" t="s">
        <v>183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15</v>
      </c>
      <c r="M34" s="249">
        <f>G34*(1+L34/100)</f>
        <v>0</v>
      </c>
      <c r="N34" s="247">
        <v>1.5699999999999999E-2</v>
      </c>
      <c r="O34" s="247">
        <f>ROUND(E34*N34,2)</f>
        <v>0.02</v>
      </c>
      <c r="P34" s="247">
        <v>0</v>
      </c>
      <c r="Q34" s="247">
        <f>ROUND(E34*P34,2)</f>
        <v>0</v>
      </c>
      <c r="R34" s="249" t="s">
        <v>186</v>
      </c>
      <c r="S34" s="249" t="s">
        <v>145</v>
      </c>
      <c r="T34" s="250" t="s">
        <v>162</v>
      </c>
      <c r="U34" s="227">
        <v>0</v>
      </c>
      <c r="V34" s="227">
        <f>ROUND(E34*U34,2)</f>
        <v>0</v>
      </c>
      <c r="W34" s="227"/>
      <c r="X34" s="227" t="s">
        <v>187</v>
      </c>
      <c r="Y34" s="227" t="s">
        <v>147</v>
      </c>
      <c r="Z34" s="217"/>
      <c r="AA34" s="217"/>
      <c r="AB34" s="217"/>
      <c r="AC34" s="217"/>
      <c r="AD34" s="217"/>
      <c r="AE34" s="217"/>
      <c r="AF34" s="217"/>
      <c r="AG34" s="217" t="s">
        <v>188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x14ac:dyDescent="0.2">
      <c r="A35" s="229" t="s">
        <v>139</v>
      </c>
      <c r="B35" s="230" t="s">
        <v>79</v>
      </c>
      <c r="C35" s="252" t="s">
        <v>80</v>
      </c>
      <c r="D35" s="231"/>
      <c r="E35" s="232"/>
      <c r="F35" s="233"/>
      <c r="G35" s="233">
        <f>SUMIF(AG36:AG37,"&lt;&gt;NOR",G36:G37)</f>
        <v>0</v>
      </c>
      <c r="H35" s="233"/>
      <c r="I35" s="233">
        <f>SUM(I36:I37)</f>
        <v>0</v>
      </c>
      <c r="J35" s="233"/>
      <c r="K35" s="233">
        <f>SUM(K36:K37)</f>
        <v>0</v>
      </c>
      <c r="L35" s="233"/>
      <c r="M35" s="233">
        <f>SUM(M36:M37)</f>
        <v>0</v>
      </c>
      <c r="N35" s="232"/>
      <c r="O35" s="232">
        <f>SUM(O36:O37)</f>
        <v>0</v>
      </c>
      <c r="P35" s="232"/>
      <c r="Q35" s="232">
        <f>SUM(Q36:Q37)</f>
        <v>0.99</v>
      </c>
      <c r="R35" s="233"/>
      <c r="S35" s="233"/>
      <c r="T35" s="234"/>
      <c r="U35" s="228"/>
      <c r="V35" s="228">
        <f>SUM(V36:V37)</f>
        <v>50.269999999999996</v>
      </c>
      <c r="W35" s="228"/>
      <c r="X35" s="228"/>
      <c r="Y35" s="228"/>
      <c r="AG35" t="s">
        <v>140</v>
      </c>
    </row>
    <row r="36" spans="1:60" ht="56.25" outlineLevel="1" x14ac:dyDescent="0.2">
      <c r="A36" s="244">
        <v>16</v>
      </c>
      <c r="B36" s="245" t="s">
        <v>189</v>
      </c>
      <c r="C36" s="255" t="s">
        <v>190</v>
      </c>
      <c r="D36" s="246" t="s">
        <v>143</v>
      </c>
      <c r="E36" s="247">
        <v>78.790000000000006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15</v>
      </c>
      <c r="M36" s="249">
        <f>G36*(1+L36/100)</f>
        <v>0</v>
      </c>
      <c r="N36" s="247">
        <v>4.0000000000000003E-5</v>
      </c>
      <c r="O36" s="247">
        <f>ROUND(E36*N36,2)</f>
        <v>0</v>
      </c>
      <c r="P36" s="247">
        <v>0</v>
      </c>
      <c r="Q36" s="247">
        <f>ROUND(E36*P36,2)</f>
        <v>0</v>
      </c>
      <c r="R36" s="249" t="s">
        <v>144</v>
      </c>
      <c r="S36" s="249" t="s">
        <v>145</v>
      </c>
      <c r="T36" s="250" t="s">
        <v>145</v>
      </c>
      <c r="U36" s="227">
        <v>0.308</v>
      </c>
      <c r="V36" s="227">
        <f>ROUND(E36*U36,2)</f>
        <v>24.27</v>
      </c>
      <c r="W36" s="227"/>
      <c r="X36" s="227" t="s">
        <v>146</v>
      </c>
      <c r="Y36" s="227" t="s">
        <v>147</v>
      </c>
      <c r="Z36" s="217"/>
      <c r="AA36" s="217"/>
      <c r="AB36" s="217"/>
      <c r="AC36" s="217"/>
      <c r="AD36" s="217"/>
      <c r="AE36" s="217"/>
      <c r="AF36" s="217"/>
      <c r="AG36" s="217" t="s">
        <v>148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44">
        <v>17</v>
      </c>
      <c r="B37" s="245" t="s">
        <v>191</v>
      </c>
      <c r="C37" s="255" t="s">
        <v>192</v>
      </c>
      <c r="D37" s="246" t="s">
        <v>143</v>
      </c>
      <c r="E37" s="247">
        <v>78.8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15</v>
      </c>
      <c r="M37" s="249">
        <f>G37*(1+L37/100)</f>
        <v>0</v>
      </c>
      <c r="N37" s="247">
        <v>0</v>
      </c>
      <c r="O37" s="247">
        <f>ROUND(E37*N37,2)</f>
        <v>0</v>
      </c>
      <c r="P37" s="247">
        <v>1.26E-2</v>
      </c>
      <c r="Q37" s="247">
        <f>ROUND(E37*P37,2)</f>
        <v>0.99</v>
      </c>
      <c r="R37" s="249" t="s">
        <v>193</v>
      </c>
      <c r="S37" s="249" t="s">
        <v>145</v>
      </c>
      <c r="T37" s="250" t="s">
        <v>162</v>
      </c>
      <c r="U37" s="227">
        <v>0.33</v>
      </c>
      <c r="V37" s="227">
        <f>ROUND(E37*U37,2)</f>
        <v>26</v>
      </c>
      <c r="W37" s="227"/>
      <c r="X37" s="227" t="s">
        <v>146</v>
      </c>
      <c r="Y37" s="227" t="s">
        <v>147</v>
      </c>
      <c r="Z37" s="217"/>
      <c r="AA37" s="217"/>
      <c r="AB37" s="217"/>
      <c r="AC37" s="217"/>
      <c r="AD37" s="217"/>
      <c r="AE37" s="217"/>
      <c r="AF37" s="217"/>
      <c r="AG37" s="217" t="s">
        <v>159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">
      <c r="A38" s="229" t="s">
        <v>139</v>
      </c>
      <c r="B38" s="230" t="s">
        <v>81</v>
      </c>
      <c r="C38" s="252" t="s">
        <v>82</v>
      </c>
      <c r="D38" s="231"/>
      <c r="E38" s="232"/>
      <c r="F38" s="233"/>
      <c r="G38" s="233">
        <f>SUMIF(AG39:AG40,"&lt;&gt;NOR",G39:G40)</f>
        <v>0</v>
      </c>
      <c r="H38" s="233"/>
      <c r="I38" s="233">
        <f>SUM(I39:I40)</f>
        <v>0</v>
      </c>
      <c r="J38" s="233"/>
      <c r="K38" s="233">
        <f>SUM(K39:K40)</f>
        <v>0</v>
      </c>
      <c r="L38" s="233"/>
      <c r="M38" s="233">
        <f>SUM(M39:M40)</f>
        <v>0</v>
      </c>
      <c r="N38" s="232"/>
      <c r="O38" s="232">
        <f>SUM(O39:O40)</f>
        <v>0</v>
      </c>
      <c r="P38" s="232"/>
      <c r="Q38" s="232">
        <f>SUM(Q39:Q40)</f>
        <v>0</v>
      </c>
      <c r="R38" s="233"/>
      <c r="S38" s="233"/>
      <c r="T38" s="234"/>
      <c r="U38" s="228"/>
      <c r="V38" s="228">
        <f>SUM(V39:V40)</f>
        <v>5.74</v>
      </c>
      <c r="W38" s="228"/>
      <c r="X38" s="228"/>
      <c r="Y38" s="228"/>
      <c r="AG38" t="s">
        <v>140</v>
      </c>
    </row>
    <row r="39" spans="1:60" outlineLevel="1" x14ac:dyDescent="0.2">
      <c r="A39" s="236">
        <v>18</v>
      </c>
      <c r="B39" s="237" t="s">
        <v>194</v>
      </c>
      <c r="C39" s="253" t="s">
        <v>195</v>
      </c>
      <c r="D39" s="238" t="s">
        <v>196</v>
      </c>
      <c r="E39" s="239">
        <v>14.59473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15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144</v>
      </c>
      <c r="S39" s="241" t="s">
        <v>145</v>
      </c>
      <c r="T39" s="242" t="s">
        <v>145</v>
      </c>
      <c r="U39" s="227">
        <v>0.39300000000000002</v>
      </c>
      <c r="V39" s="227">
        <f>ROUND(E39*U39,2)</f>
        <v>5.74</v>
      </c>
      <c r="W39" s="227"/>
      <c r="X39" s="227" t="s">
        <v>197</v>
      </c>
      <c r="Y39" s="227" t="s">
        <v>147</v>
      </c>
      <c r="Z39" s="217"/>
      <c r="AA39" s="217"/>
      <c r="AB39" s="217"/>
      <c r="AC39" s="217"/>
      <c r="AD39" s="217"/>
      <c r="AE39" s="217"/>
      <c r="AF39" s="217"/>
      <c r="AG39" s="217" t="s">
        <v>198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ht="22.5" outlineLevel="2" x14ac:dyDescent="0.2">
      <c r="A40" s="224"/>
      <c r="B40" s="225"/>
      <c r="C40" s="254" t="s">
        <v>199</v>
      </c>
      <c r="D40" s="243"/>
      <c r="E40" s="243"/>
      <c r="F40" s="243"/>
      <c r="G40" s="243"/>
      <c r="H40" s="227"/>
      <c r="I40" s="227"/>
      <c r="J40" s="227"/>
      <c r="K40" s="227"/>
      <c r="L40" s="227"/>
      <c r="M40" s="227"/>
      <c r="N40" s="226"/>
      <c r="O40" s="226"/>
      <c r="P40" s="226"/>
      <c r="Q40" s="226"/>
      <c r="R40" s="227"/>
      <c r="S40" s="227"/>
      <c r="T40" s="227"/>
      <c r="U40" s="227"/>
      <c r="V40" s="227"/>
      <c r="W40" s="227"/>
      <c r="X40" s="227"/>
      <c r="Y40" s="227"/>
      <c r="Z40" s="217"/>
      <c r="AA40" s="217"/>
      <c r="AB40" s="217"/>
      <c r="AC40" s="217"/>
      <c r="AD40" s="217"/>
      <c r="AE40" s="217"/>
      <c r="AF40" s="217"/>
      <c r="AG40" s="217" t="s">
        <v>150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51" t="str">
        <f>C40</f>
        <v>přesun hmot pro budovy občanské výstavby (JKSO 801), budovy pro bydlení (JKSO 803) budovy pro výrobu a služby (JKSO 812) s nosnou svislou konstrukcí zděnou z cihel nebo tvárnic nebo kovovou</v>
      </c>
      <c r="BB40" s="217"/>
      <c r="BC40" s="217"/>
      <c r="BD40" s="217"/>
      <c r="BE40" s="217"/>
      <c r="BF40" s="217"/>
      <c r="BG40" s="217"/>
      <c r="BH40" s="217"/>
    </row>
    <row r="41" spans="1:60" x14ac:dyDescent="0.2">
      <c r="A41" s="229" t="s">
        <v>139</v>
      </c>
      <c r="B41" s="230" t="s">
        <v>83</v>
      </c>
      <c r="C41" s="252" t="s">
        <v>84</v>
      </c>
      <c r="D41" s="231"/>
      <c r="E41" s="232"/>
      <c r="F41" s="233"/>
      <c r="G41" s="233">
        <f>SUMIF(AG42:AG43,"&lt;&gt;NOR",G42:G43)</f>
        <v>0</v>
      </c>
      <c r="H41" s="233"/>
      <c r="I41" s="233">
        <f>SUM(I42:I43)</f>
        <v>0</v>
      </c>
      <c r="J41" s="233"/>
      <c r="K41" s="233">
        <f>SUM(K42:K43)</f>
        <v>0</v>
      </c>
      <c r="L41" s="233"/>
      <c r="M41" s="233">
        <f>SUM(M42:M43)</f>
        <v>0</v>
      </c>
      <c r="N41" s="232"/>
      <c r="O41" s="232">
        <f>SUM(O42:O43)</f>
        <v>0.03</v>
      </c>
      <c r="P41" s="232"/>
      <c r="Q41" s="232">
        <f>SUM(Q42:Q43)</f>
        <v>0</v>
      </c>
      <c r="R41" s="233"/>
      <c r="S41" s="233"/>
      <c r="T41" s="234"/>
      <c r="U41" s="228"/>
      <c r="V41" s="228">
        <f>SUM(V42:V43)</f>
        <v>4.76</v>
      </c>
      <c r="W41" s="228"/>
      <c r="X41" s="228"/>
      <c r="Y41" s="228"/>
      <c r="AG41" t="s">
        <v>140</v>
      </c>
    </row>
    <row r="42" spans="1:60" outlineLevel="1" x14ac:dyDescent="0.2">
      <c r="A42" s="244">
        <v>19</v>
      </c>
      <c r="B42" s="245" t="s">
        <v>200</v>
      </c>
      <c r="C42" s="255" t="s">
        <v>201</v>
      </c>
      <c r="D42" s="246" t="s">
        <v>143</v>
      </c>
      <c r="E42" s="247">
        <v>9.5500000000000007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15</v>
      </c>
      <c r="M42" s="249">
        <f>G42*(1+L42/100)</f>
        <v>0</v>
      </c>
      <c r="N42" s="247">
        <v>2.63E-3</v>
      </c>
      <c r="O42" s="247">
        <f>ROUND(E42*N42,2)</f>
        <v>0.03</v>
      </c>
      <c r="P42" s="247">
        <v>0</v>
      </c>
      <c r="Q42" s="247">
        <f>ROUND(E42*P42,2)</f>
        <v>0</v>
      </c>
      <c r="R42" s="249" t="s">
        <v>202</v>
      </c>
      <c r="S42" s="249" t="s">
        <v>145</v>
      </c>
      <c r="T42" s="250" t="s">
        <v>145</v>
      </c>
      <c r="U42" s="227">
        <v>0.38500000000000001</v>
      </c>
      <c r="V42" s="227">
        <f>ROUND(E42*U42,2)</f>
        <v>3.68</v>
      </c>
      <c r="W42" s="227"/>
      <c r="X42" s="227" t="s">
        <v>146</v>
      </c>
      <c r="Y42" s="227" t="s">
        <v>147</v>
      </c>
      <c r="Z42" s="217"/>
      <c r="AA42" s="217"/>
      <c r="AB42" s="217"/>
      <c r="AC42" s="217"/>
      <c r="AD42" s="217"/>
      <c r="AE42" s="217"/>
      <c r="AF42" s="217"/>
      <c r="AG42" s="217" t="s">
        <v>203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44">
        <v>20</v>
      </c>
      <c r="B43" s="245" t="s">
        <v>204</v>
      </c>
      <c r="C43" s="255" t="s">
        <v>205</v>
      </c>
      <c r="D43" s="246" t="s">
        <v>172</v>
      </c>
      <c r="E43" s="247">
        <v>10.76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15</v>
      </c>
      <c r="M43" s="249">
        <f>G43*(1+L43/100)</f>
        <v>0</v>
      </c>
      <c r="N43" s="247">
        <v>1.8000000000000001E-4</v>
      </c>
      <c r="O43" s="247">
        <f>ROUND(E43*N43,2)</f>
        <v>0</v>
      </c>
      <c r="P43" s="247">
        <v>0</v>
      </c>
      <c r="Q43" s="247">
        <f>ROUND(E43*P43,2)</f>
        <v>0</v>
      </c>
      <c r="R43" s="249" t="s">
        <v>202</v>
      </c>
      <c r="S43" s="249" t="s">
        <v>145</v>
      </c>
      <c r="T43" s="250" t="s">
        <v>162</v>
      </c>
      <c r="U43" s="227">
        <v>0.1</v>
      </c>
      <c r="V43" s="227">
        <f>ROUND(E43*U43,2)</f>
        <v>1.08</v>
      </c>
      <c r="W43" s="227"/>
      <c r="X43" s="227" t="s">
        <v>146</v>
      </c>
      <c r="Y43" s="227" t="s">
        <v>147</v>
      </c>
      <c r="Z43" s="217"/>
      <c r="AA43" s="217"/>
      <c r="AB43" s="217"/>
      <c r="AC43" s="217"/>
      <c r="AD43" s="217"/>
      <c r="AE43" s="217"/>
      <c r="AF43" s="217"/>
      <c r="AG43" s="217" t="s">
        <v>159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x14ac:dyDescent="0.2">
      <c r="A44" s="229" t="s">
        <v>139</v>
      </c>
      <c r="B44" s="230" t="s">
        <v>85</v>
      </c>
      <c r="C44" s="252" t="s">
        <v>86</v>
      </c>
      <c r="D44" s="231"/>
      <c r="E44" s="232"/>
      <c r="F44" s="233"/>
      <c r="G44" s="233">
        <f>SUMIF(AG45:AG59,"&lt;&gt;NOR",G45:G59)</f>
        <v>0</v>
      </c>
      <c r="H44" s="233"/>
      <c r="I44" s="233">
        <f>SUM(I45:I59)</f>
        <v>0</v>
      </c>
      <c r="J44" s="233"/>
      <c r="K44" s="233">
        <f>SUM(K45:K59)</f>
        <v>0</v>
      </c>
      <c r="L44" s="233"/>
      <c r="M44" s="233">
        <f>SUM(M45:M59)</f>
        <v>0</v>
      </c>
      <c r="N44" s="232"/>
      <c r="O44" s="232">
        <f>SUM(O45:O59)</f>
        <v>0</v>
      </c>
      <c r="P44" s="232"/>
      <c r="Q44" s="232">
        <f>SUM(Q45:Q59)</f>
        <v>0.01</v>
      </c>
      <c r="R44" s="233"/>
      <c r="S44" s="233"/>
      <c r="T44" s="234"/>
      <c r="U44" s="228"/>
      <c r="V44" s="228">
        <f>SUM(V45:V59)</f>
        <v>6.01</v>
      </c>
      <c r="W44" s="228"/>
      <c r="X44" s="228"/>
      <c r="Y44" s="228"/>
      <c r="AG44" t="s">
        <v>140</v>
      </c>
    </row>
    <row r="45" spans="1:60" outlineLevel="1" x14ac:dyDescent="0.2">
      <c r="A45" s="236">
        <v>21</v>
      </c>
      <c r="B45" s="237" t="s">
        <v>206</v>
      </c>
      <c r="C45" s="253" t="s">
        <v>207</v>
      </c>
      <c r="D45" s="238" t="s">
        <v>172</v>
      </c>
      <c r="E45" s="239">
        <v>4.71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15</v>
      </c>
      <c r="M45" s="241">
        <f>G45*(1+L45/100)</f>
        <v>0</v>
      </c>
      <c r="N45" s="239">
        <v>0</v>
      </c>
      <c r="O45" s="239">
        <f>ROUND(E45*N45,2)</f>
        <v>0</v>
      </c>
      <c r="P45" s="239">
        <v>1.98E-3</v>
      </c>
      <c r="Q45" s="239">
        <f>ROUND(E45*P45,2)</f>
        <v>0.01</v>
      </c>
      <c r="R45" s="241" t="s">
        <v>208</v>
      </c>
      <c r="S45" s="241" t="s">
        <v>145</v>
      </c>
      <c r="T45" s="242" t="s">
        <v>145</v>
      </c>
      <c r="U45" s="227">
        <v>8.3000000000000004E-2</v>
      </c>
      <c r="V45" s="227">
        <f>ROUND(E45*U45,2)</f>
        <v>0.39</v>
      </c>
      <c r="W45" s="227"/>
      <c r="X45" s="227" t="s">
        <v>146</v>
      </c>
      <c r="Y45" s="227" t="s">
        <v>147</v>
      </c>
      <c r="Z45" s="217"/>
      <c r="AA45" s="217"/>
      <c r="AB45" s="217"/>
      <c r="AC45" s="217"/>
      <c r="AD45" s="217"/>
      <c r="AE45" s="217"/>
      <c r="AF45" s="217"/>
      <c r="AG45" s="217" t="s">
        <v>203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2" x14ac:dyDescent="0.2">
      <c r="A46" s="224"/>
      <c r="B46" s="225"/>
      <c r="C46" s="254" t="s">
        <v>209</v>
      </c>
      <c r="D46" s="243"/>
      <c r="E46" s="243"/>
      <c r="F46" s="243"/>
      <c r="G46" s="243"/>
      <c r="H46" s="227"/>
      <c r="I46" s="227"/>
      <c r="J46" s="227"/>
      <c r="K46" s="227"/>
      <c r="L46" s="227"/>
      <c r="M46" s="227"/>
      <c r="N46" s="226"/>
      <c r="O46" s="226"/>
      <c r="P46" s="226"/>
      <c r="Q46" s="226"/>
      <c r="R46" s="227"/>
      <c r="S46" s="227"/>
      <c r="T46" s="227"/>
      <c r="U46" s="227"/>
      <c r="V46" s="227"/>
      <c r="W46" s="227"/>
      <c r="X46" s="227"/>
      <c r="Y46" s="227"/>
      <c r="Z46" s="217"/>
      <c r="AA46" s="217"/>
      <c r="AB46" s="217"/>
      <c r="AC46" s="217"/>
      <c r="AD46" s="217"/>
      <c r="AE46" s="217"/>
      <c r="AF46" s="217"/>
      <c r="AG46" s="217" t="s">
        <v>150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36">
        <v>22</v>
      </c>
      <c r="B47" s="237" t="s">
        <v>210</v>
      </c>
      <c r="C47" s="253" t="s">
        <v>211</v>
      </c>
      <c r="D47" s="238" t="s">
        <v>172</v>
      </c>
      <c r="E47" s="239">
        <v>3.5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15</v>
      </c>
      <c r="M47" s="241">
        <f>G47*(1+L47/100)</f>
        <v>0</v>
      </c>
      <c r="N47" s="239">
        <v>4.6999999999999999E-4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208</v>
      </c>
      <c r="S47" s="241" t="s">
        <v>145</v>
      </c>
      <c r="T47" s="242" t="s">
        <v>145</v>
      </c>
      <c r="U47" s="227">
        <v>0.35899999999999999</v>
      </c>
      <c r="V47" s="227">
        <f>ROUND(E47*U47,2)</f>
        <v>1.26</v>
      </c>
      <c r="W47" s="227"/>
      <c r="X47" s="227" t="s">
        <v>146</v>
      </c>
      <c r="Y47" s="227" t="s">
        <v>147</v>
      </c>
      <c r="Z47" s="217"/>
      <c r="AA47" s="217"/>
      <c r="AB47" s="217"/>
      <c r="AC47" s="217"/>
      <c r="AD47" s="217"/>
      <c r="AE47" s="217"/>
      <c r="AF47" s="217"/>
      <c r="AG47" s="217" t="s">
        <v>203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2" x14ac:dyDescent="0.2">
      <c r="A48" s="224"/>
      <c r="B48" s="225"/>
      <c r="C48" s="254" t="s">
        <v>212</v>
      </c>
      <c r="D48" s="243"/>
      <c r="E48" s="243"/>
      <c r="F48" s="243"/>
      <c r="G48" s="243"/>
      <c r="H48" s="227"/>
      <c r="I48" s="227"/>
      <c r="J48" s="227"/>
      <c r="K48" s="227"/>
      <c r="L48" s="227"/>
      <c r="M48" s="227"/>
      <c r="N48" s="226"/>
      <c r="O48" s="226"/>
      <c r="P48" s="226"/>
      <c r="Q48" s="226"/>
      <c r="R48" s="227"/>
      <c r="S48" s="227"/>
      <c r="T48" s="227"/>
      <c r="U48" s="227"/>
      <c r="V48" s="227"/>
      <c r="W48" s="227"/>
      <c r="X48" s="227"/>
      <c r="Y48" s="227"/>
      <c r="Z48" s="217"/>
      <c r="AA48" s="217"/>
      <c r="AB48" s="217"/>
      <c r="AC48" s="217"/>
      <c r="AD48" s="217"/>
      <c r="AE48" s="217"/>
      <c r="AF48" s="217"/>
      <c r="AG48" s="217" t="s">
        <v>150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36">
        <v>23</v>
      </c>
      <c r="B49" s="237" t="s">
        <v>213</v>
      </c>
      <c r="C49" s="253" t="s">
        <v>214</v>
      </c>
      <c r="D49" s="238" t="s">
        <v>172</v>
      </c>
      <c r="E49" s="239">
        <v>0.8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15</v>
      </c>
      <c r="M49" s="241">
        <f>G49*(1+L49/100)</f>
        <v>0</v>
      </c>
      <c r="N49" s="239">
        <v>1.5200000000000001E-3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208</v>
      </c>
      <c r="S49" s="241" t="s">
        <v>145</v>
      </c>
      <c r="T49" s="242" t="s">
        <v>145</v>
      </c>
      <c r="U49" s="227">
        <v>1.173</v>
      </c>
      <c r="V49" s="227">
        <f>ROUND(E49*U49,2)</f>
        <v>0.94</v>
      </c>
      <c r="W49" s="227"/>
      <c r="X49" s="227" t="s">
        <v>146</v>
      </c>
      <c r="Y49" s="227" t="s">
        <v>147</v>
      </c>
      <c r="Z49" s="217"/>
      <c r="AA49" s="217"/>
      <c r="AB49" s="217"/>
      <c r="AC49" s="217"/>
      <c r="AD49" s="217"/>
      <c r="AE49" s="217"/>
      <c r="AF49" s="217"/>
      <c r="AG49" s="217" t="s">
        <v>203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2" x14ac:dyDescent="0.2">
      <c r="A50" s="224"/>
      <c r="B50" s="225"/>
      <c r="C50" s="254" t="s">
        <v>212</v>
      </c>
      <c r="D50" s="243"/>
      <c r="E50" s="243"/>
      <c r="F50" s="243"/>
      <c r="G50" s="243"/>
      <c r="H50" s="227"/>
      <c r="I50" s="227"/>
      <c r="J50" s="227"/>
      <c r="K50" s="227"/>
      <c r="L50" s="227"/>
      <c r="M50" s="227"/>
      <c r="N50" s="226"/>
      <c r="O50" s="226"/>
      <c r="P50" s="226"/>
      <c r="Q50" s="226"/>
      <c r="R50" s="227"/>
      <c r="S50" s="227"/>
      <c r="T50" s="227"/>
      <c r="U50" s="227"/>
      <c r="V50" s="227"/>
      <c r="W50" s="227"/>
      <c r="X50" s="227"/>
      <c r="Y50" s="227"/>
      <c r="Z50" s="217"/>
      <c r="AA50" s="217"/>
      <c r="AB50" s="217"/>
      <c r="AC50" s="217"/>
      <c r="AD50" s="217"/>
      <c r="AE50" s="217"/>
      <c r="AF50" s="217"/>
      <c r="AG50" s="217" t="s">
        <v>150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36">
        <v>24</v>
      </c>
      <c r="B51" s="237" t="s">
        <v>215</v>
      </c>
      <c r="C51" s="253" t="s">
        <v>216</v>
      </c>
      <c r="D51" s="238" t="s">
        <v>172</v>
      </c>
      <c r="E51" s="239">
        <v>2.5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15</v>
      </c>
      <c r="M51" s="241">
        <f>G51*(1+L51/100)</f>
        <v>0</v>
      </c>
      <c r="N51" s="239">
        <v>7.7999999999999999E-4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208</v>
      </c>
      <c r="S51" s="241" t="s">
        <v>145</v>
      </c>
      <c r="T51" s="242" t="s">
        <v>145</v>
      </c>
      <c r="U51" s="227">
        <v>0.81899999999999995</v>
      </c>
      <c r="V51" s="227">
        <f>ROUND(E51*U51,2)</f>
        <v>2.0499999999999998</v>
      </c>
      <c r="W51" s="227"/>
      <c r="X51" s="227" t="s">
        <v>146</v>
      </c>
      <c r="Y51" s="227" t="s">
        <v>147</v>
      </c>
      <c r="Z51" s="217"/>
      <c r="AA51" s="217"/>
      <c r="AB51" s="217"/>
      <c r="AC51" s="217"/>
      <c r="AD51" s="217"/>
      <c r="AE51" s="217"/>
      <c r="AF51" s="217"/>
      <c r="AG51" s="217" t="s">
        <v>203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2" x14ac:dyDescent="0.2">
      <c r="A52" s="224"/>
      <c r="B52" s="225"/>
      <c r="C52" s="254" t="s">
        <v>212</v>
      </c>
      <c r="D52" s="243"/>
      <c r="E52" s="243"/>
      <c r="F52" s="243"/>
      <c r="G52" s="243"/>
      <c r="H52" s="227"/>
      <c r="I52" s="227"/>
      <c r="J52" s="227"/>
      <c r="K52" s="227"/>
      <c r="L52" s="227"/>
      <c r="M52" s="227"/>
      <c r="N52" s="226"/>
      <c r="O52" s="226"/>
      <c r="P52" s="226"/>
      <c r="Q52" s="226"/>
      <c r="R52" s="227"/>
      <c r="S52" s="227"/>
      <c r="T52" s="227"/>
      <c r="U52" s="227"/>
      <c r="V52" s="227"/>
      <c r="W52" s="227"/>
      <c r="X52" s="227"/>
      <c r="Y52" s="227"/>
      <c r="Z52" s="217"/>
      <c r="AA52" s="217"/>
      <c r="AB52" s="217"/>
      <c r="AC52" s="217"/>
      <c r="AD52" s="217"/>
      <c r="AE52" s="217"/>
      <c r="AF52" s="217"/>
      <c r="AG52" s="217" t="s">
        <v>150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36">
        <v>25</v>
      </c>
      <c r="B53" s="237" t="s">
        <v>217</v>
      </c>
      <c r="C53" s="253" t="s">
        <v>218</v>
      </c>
      <c r="D53" s="238" t="s">
        <v>183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15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208</v>
      </c>
      <c r="S53" s="241" t="s">
        <v>145</v>
      </c>
      <c r="T53" s="242" t="s">
        <v>145</v>
      </c>
      <c r="U53" s="227">
        <v>0.157</v>
      </c>
      <c r="V53" s="227">
        <f>ROUND(E53*U53,2)</f>
        <v>0.16</v>
      </c>
      <c r="W53" s="227"/>
      <c r="X53" s="227" t="s">
        <v>146</v>
      </c>
      <c r="Y53" s="227" t="s">
        <v>147</v>
      </c>
      <c r="Z53" s="217"/>
      <c r="AA53" s="217"/>
      <c r="AB53" s="217"/>
      <c r="AC53" s="217"/>
      <c r="AD53" s="217"/>
      <c r="AE53" s="217"/>
      <c r="AF53" s="217"/>
      <c r="AG53" s="217" t="s">
        <v>203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2" x14ac:dyDescent="0.2">
      <c r="A54" s="224"/>
      <c r="B54" s="225"/>
      <c r="C54" s="254" t="s">
        <v>219</v>
      </c>
      <c r="D54" s="243"/>
      <c r="E54" s="243"/>
      <c r="F54" s="243"/>
      <c r="G54" s="243"/>
      <c r="H54" s="227"/>
      <c r="I54" s="227"/>
      <c r="J54" s="227"/>
      <c r="K54" s="227"/>
      <c r="L54" s="227"/>
      <c r="M54" s="227"/>
      <c r="N54" s="226"/>
      <c r="O54" s="226"/>
      <c r="P54" s="226"/>
      <c r="Q54" s="226"/>
      <c r="R54" s="227"/>
      <c r="S54" s="227"/>
      <c r="T54" s="227"/>
      <c r="U54" s="227"/>
      <c r="V54" s="227"/>
      <c r="W54" s="227"/>
      <c r="X54" s="227"/>
      <c r="Y54" s="227"/>
      <c r="Z54" s="217"/>
      <c r="AA54" s="217"/>
      <c r="AB54" s="217"/>
      <c r="AC54" s="217"/>
      <c r="AD54" s="217"/>
      <c r="AE54" s="217"/>
      <c r="AF54" s="217"/>
      <c r="AG54" s="217" t="s">
        <v>150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36">
        <v>26</v>
      </c>
      <c r="B55" s="237" t="s">
        <v>220</v>
      </c>
      <c r="C55" s="253" t="s">
        <v>221</v>
      </c>
      <c r="D55" s="238" t="s">
        <v>183</v>
      </c>
      <c r="E55" s="239">
        <v>3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15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208</v>
      </c>
      <c r="S55" s="241" t="s">
        <v>145</v>
      </c>
      <c r="T55" s="242" t="s">
        <v>145</v>
      </c>
      <c r="U55" s="227">
        <v>0.17399999999999999</v>
      </c>
      <c r="V55" s="227">
        <f>ROUND(E55*U55,2)</f>
        <v>0.52</v>
      </c>
      <c r="W55" s="227"/>
      <c r="X55" s="227" t="s">
        <v>146</v>
      </c>
      <c r="Y55" s="227" t="s">
        <v>147</v>
      </c>
      <c r="Z55" s="217"/>
      <c r="AA55" s="217"/>
      <c r="AB55" s="217"/>
      <c r="AC55" s="217"/>
      <c r="AD55" s="217"/>
      <c r="AE55" s="217"/>
      <c r="AF55" s="217"/>
      <c r="AG55" s="217" t="s">
        <v>203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2" x14ac:dyDescent="0.2">
      <c r="A56" s="224"/>
      <c r="B56" s="225"/>
      <c r="C56" s="254" t="s">
        <v>219</v>
      </c>
      <c r="D56" s="243"/>
      <c r="E56" s="243"/>
      <c r="F56" s="243"/>
      <c r="G56" s="243"/>
      <c r="H56" s="227"/>
      <c r="I56" s="227"/>
      <c r="J56" s="227"/>
      <c r="K56" s="227"/>
      <c r="L56" s="227"/>
      <c r="M56" s="227"/>
      <c r="N56" s="226"/>
      <c r="O56" s="226"/>
      <c r="P56" s="226"/>
      <c r="Q56" s="226"/>
      <c r="R56" s="227"/>
      <c r="S56" s="227"/>
      <c r="T56" s="227"/>
      <c r="U56" s="227"/>
      <c r="V56" s="227"/>
      <c r="W56" s="227"/>
      <c r="X56" s="227"/>
      <c r="Y56" s="227"/>
      <c r="Z56" s="217"/>
      <c r="AA56" s="217"/>
      <c r="AB56" s="217"/>
      <c r="AC56" s="217"/>
      <c r="AD56" s="217"/>
      <c r="AE56" s="217"/>
      <c r="AF56" s="217"/>
      <c r="AG56" s="217" t="s">
        <v>150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36">
        <v>27</v>
      </c>
      <c r="B57" s="237" t="s">
        <v>222</v>
      </c>
      <c r="C57" s="253" t="s">
        <v>223</v>
      </c>
      <c r="D57" s="238" t="s">
        <v>183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15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208</v>
      </c>
      <c r="S57" s="241" t="s">
        <v>145</v>
      </c>
      <c r="T57" s="242" t="s">
        <v>145</v>
      </c>
      <c r="U57" s="227">
        <v>0.25900000000000001</v>
      </c>
      <c r="V57" s="227">
        <f>ROUND(E57*U57,2)</f>
        <v>0.26</v>
      </c>
      <c r="W57" s="227"/>
      <c r="X57" s="227" t="s">
        <v>146</v>
      </c>
      <c r="Y57" s="227" t="s">
        <v>147</v>
      </c>
      <c r="Z57" s="217"/>
      <c r="AA57" s="217"/>
      <c r="AB57" s="217"/>
      <c r="AC57" s="217"/>
      <c r="AD57" s="217"/>
      <c r="AE57" s="217"/>
      <c r="AF57" s="217"/>
      <c r="AG57" s="217" t="s">
        <v>203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2" x14ac:dyDescent="0.2">
      <c r="A58" s="224"/>
      <c r="B58" s="225"/>
      <c r="C58" s="254" t="s">
        <v>219</v>
      </c>
      <c r="D58" s="243"/>
      <c r="E58" s="243"/>
      <c r="F58" s="243"/>
      <c r="G58" s="243"/>
      <c r="H58" s="227"/>
      <c r="I58" s="227"/>
      <c r="J58" s="227"/>
      <c r="K58" s="227"/>
      <c r="L58" s="227"/>
      <c r="M58" s="227"/>
      <c r="N58" s="226"/>
      <c r="O58" s="226"/>
      <c r="P58" s="226"/>
      <c r="Q58" s="226"/>
      <c r="R58" s="227"/>
      <c r="S58" s="227"/>
      <c r="T58" s="227"/>
      <c r="U58" s="227"/>
      <c r="V58" s="227"/>
      <c r="W58" s="227"/>
      <c r="X58" s="227"/>
      <c r="Y58" s="227"/>
      <c r="Z58" s="217"/>
      <c r="AA58" s="217"/>
      <c r="AB58" s="217"/>
      <c r="AC58" s="217"/>
      <c r="AD58" s="217"/>
      <c r="AE58" s="217"/>
      <c r="AF58" s="217"/>
      <c r="AG58" s="217" t="s">
        <v>150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44">
        <v>28</v>
      </c>
      <c r="B59" s="245" t="s">
        <v>224</v>
      </c>
      <c r="C59" s="255" t="s">
        <v>225</v>
      </c>
      <c r="D59" s="246" t="s">
        <v>172</v>
      </c>
      <c r="E59" s="247">
        <v>9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15</v>
      </c>
      <c r="M59" s="249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9" t="s">
        <v>208</v>
      </c>
      <c r="S59" s="249" t="s">
        <v>145</v>
      </c>
      <c r="T59" s="250" t="s">
        <v>145</v>
      </c>
      <c r="U59" s="227">
        <v>4.8000000000000001E-2</v>
      </c>
      <c r="V59" s="227">
        <f>ROUND(E59*U59,2)</f>
        <v>0.43</v>
      </c>
      <c r="W59" s="227"/>
      <c r="X59" s="227" t="s">
        <v>146</v>
      </c>
      <c r="Y59" s="227" t="s">
        <v>147</v>
      </c>
      <c r="Z59" s="217"/>
      <c r="AA59" s="217"/>
      <c r="AB59" s="217"/>
      <c r="AC59" s="217"/>
      <c r="AD59" s="217"/>
      <c r="AE59" s="217"/>
      <c r="AF59" s="217"/>
      <c r="AG59" s="217" t="s">
        <v>203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x14ac:dyDescent="0.2">
      <c r="A60" s="229" t="s">
        <v>139</v>
      </c>
      <c r="B60" s="230" t="s">
        <v>87</v>
      </c>
      <c r="C60" s="252" t="s">
        <v>88</v>
      </c>
      <c r="D60" s="231"/>
      <c r="E60" s="232"/>
      <c r="F60" s="233"/>
      <c r="G60" s="233">
        <f>SUMIF(AG61:AG67,"&lt;&gt;NOR",G61:G67)</f>
        <v>0</v>
      </c>
      <c r="H60" s="233"/>
      <c r="I60" s="233">
        <f>SUM(I61:I67)</f>
        <v>0</v>
      </c>
      <c r="J60" s="233"/>
      <c r="K60" s="233">
        <f>SUM(K61:K67)</f>
        <v>0</v>
      </c>
      <c r="L60" s="233"/>
      <c r="M60" s="233">
        <f>SUM(M61:M67)</f>
        <v>0</v>
      </c>
      <c r="N60" s="232"/>
      <c r="O60" s="232">
        <f>SUM(O61:O67)</f>
        <v>0.05</v>
      </c>
      <c r="P60" s="232"/>
      <c r="Q60" s="232">
        <f>SUM(Q61:Q67)</f>
        <v>0</v>
      </c>
      <c r="R60" s="233"/>
      <c r="S60" s="233"/>
      <c r="T60" s="234"/>
      <c r="U60" s="228"/>
      <c r="V60" s="228">
        <f>SUM(V61:V67)</f>
        <v>11.23</v>
      </c>
      <c r="W60" s="228"/>
      <c r="X60" s="228"/>
      <c r="Y60" s="228"/>
      <c r="AG60" t="s">
        <v>140</v>
      </c>
    </row>
    <row r="61" spans="1:60" ht="22.5" outlineLevel="1" x14ac:dyDescent="0.2">
      <c r="A61" s="236">
        <v>29</v>
      </c>
      <c r="B61" s="237" t="s">
        <v>226</v>
      </c>
      <c r="C61" s="253" t="s">
        <v>227</v>
      </c>
      <c r="D61" s="238" t="s">
        <v>172</v>
      </c>
      <c r="E61" s="239">
        <v>6.5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15</v>
      </c>
      <c r="M61" s="241">
        <f>G61*(1+L61/100)</f>
        <v>0</v>
      </c>
      <c r="N61" s="239">
        <v>3.9899999999999996E-3</v>
      </c>
      <c r="O61" s="239">
        <f>ROUND(E61*N61,2)</f>
        <v>0.03</v>
      </c>
      <c r="P61" s="239">
        <v>0</v>
      </c>
      <c r="Q61" s="239">
        <f>ROUND(E61*P61,2)</f>
        <v>0</v>
      </c>
      <c r="R61" s="241" t="s">
        <v>208</v>
      </c>
      <c r="S61" s="241" t="s">
        <v>145</v>
      </c>
      <c r="T61" s="242" t="s">
        <v>145</v>
      </c>
      <c r="U61" s="227">
        <v>0.54290000000000005</v>
      </c>
      <c r="V61" s="227">
        <f>ROUND(E61*U61,2)</f>
        <v>3.53</v>
      </c>
      <c r="W61" s="227"/>
      <c r="X61" s="227" t="s">
        <v>146</v>
      </c>
      <c r="Y61" s="227" t="s">
        <v>147</v>
      </c>
      <c r="Z61" s="217"/>
      <c r="AA61" s="217"/>
      <c r="AB61" s="217"/>
      <c r="AC61" s="217"/>
      <c r="AD61" s="217"/>
      <c r="AE61" s="217"/>
      <c r="AF61" s="217"/>
      <c r="AG61" s="217" t="s">
        <v>203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2" x14ac:dyDescent="0.2">
      <c r="A62" s="224"/>
      <c r="B62" s="225"/>
      <c r="C62" s="254" t="s">
        <v>228</v>
      </c>
      <c r="D62" s="243"/>
      <c r="E62" s="243"/>
      <c r="F62" s="243"/>
      <c r="G62" s="243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7"/>
      <c r="S62" s="227"/>
      <c r="T62" s="227"/>
      <c r="U62" s="227"/>
      <c r="V62" s="227"/>
      <c r="W62" s="227"/>
      <c r="X62" s="227"/>
      <c r="Y62" s="227"/>
      <c r="Z62" s="217"/>
      <c r="AA62" s="217"/>
      <c r="AB62" s="217"/>
      <c r="AC62" s="217"/>
      <c r="AD62" s="217"/>
      <c r="AE62" s="217"/>
      <c r="AF62" s="217"/>
      <c r="AG62" s="217" t="s">
        <v>150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ht="22.5" outlineLevel="1" x14ac:dyDescent="0.2">
      <c r="A63" s="236">
        <v>30</v>
      </c>
      <c r="B63" s="237" t="s">
        <v>229</v>
      </c>
      <c r="C63" s="253" t="s">
        <v>230</v>
      </c>
      <c r="D63" s="238" t="s">
        <v>172</v>
      </c>
      <c r="E63" s="239">
        <v>4.55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15</v>
      </c>
      <c r="M63" s="241">
        <f>G63*(1+L63/100)</f>
        <v>0</v>
      </c>
      <c r="N63" s="239">
        <v>4.0099999999999997E-3</v>
      </c>
      <c r="O63" s="239">
        <f>ROUND(E63*N63,2)</f>
        <v>0.02</v>
      </c>
      <c r="P63" s="239">
        <v>0</v>
      </c>
      <c r="Q63" s="239">
        <f>ROUND(E63*P63,2)</f>
        <v>0</v>
      </c>
      <c r="R63" s="241" t="s">
        <v>208</v>
      </c>
      <c r="S63" s="241" t="s">
        <v>145</v>
      </c>
      <c r="T63" s="242" t="s">
        <v>145</v>
      </c>
      <c r="U63" s="227">
        <v>0.54290000000000005</v>
      </c>
      <c r="V63" s="227">
        <f>ROUND(E63*U63,2)</f>
        <v>2.4700000000000002</v>
      </c>
      <c r="W63" s="227"/>
      <c r="X63" s="227" t="s">
        <v>146</v>
      </c>
      <c r="Y63" s="227" t="s">
        <v>147</v>
      </c>
      <c r="Z63" s="217"/>
      <c r="AA63" s="217"/>
      <c r="AB63" s="217"/>
      <c r="AC63" s="217"/>
      <c r="AD63" s="217"/>
      <c r="AE63" s="217"/>
      <c r="AF63" s="217"/>
      <c r="AG63" s="217" t="s">
        <v>203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 x14ac:dyDescent="0.2">
      <c r="A64" s="224"/>
      <c r="B64" s="225"/>
      <c r="C64" s="254" t="s">
        <v>228</v>
      </c>
      <c r="D64" s="243"/>
      <c r="E64" s="243"/>
      <c r="F64" s="243"/>
      <c r="G64" s="243"/>
      <c r="H64" s="227"/>
      <c r="I64" s="227"/>
      <c r="J64" s="227"/>
      <c r="K64" s="227"/>
      <c r="L64" s="227"/>
      <c r="M64" s="227"/>
      <c r="N64" s="226"/>
      <c r="O64" s="226"/>
      <c r="P64" s="226"/>
      <c r="Q64" s="226"/>
      <c r="R64" s="227"/>
      <c r="S64" s="227"/>
      <c r="T64" s="227"/>
      <c r="U64" s="227"/>
      <c r="V64" s="227"/>
      <c r="W64" s="227"/>
      <c r="X64" s="227"/>
      <c r="Y64" s="227"/>
      <c r="Z64" s="217"/>
      <c r="AA64" s="217"/>
      <c r="AB64" s="217"/>
      <c r="AC64" s="217"/>
      <c r="AD64" s="217"/>
      <c r="AE64" s="217"/>
      <c r="AF64" s="217"/>
      <c r="AG64" s="217" t="s">
        <v>150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44">
        <v>31</v>
      </c>
      <c r="B65" s="245" t="s">
        <v>231</v>
      </c>
      <c r="C65" s="255" t="s">
        <v>232</v>
      </c>
      <c r="D65" s="246" t="s">
        <v>233</v>
      </c>
      <c r="E65" s="247">
        <v>1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15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 t="s">
        <v>208</v>
      </c>
      <c r="S65" s="249" t="s">
        <v>145</v>
      </c>
      <c r="T65" s="250" t="s">
        <v>145</v>
      </c>
      <c r="U65" s="227">
        <v>0.65566000000000002</v>
      </c>
      <c r="V65" s="227">
        <f>ROUND(E65*U65,2)</f>
        <v>0.66</v>
      </c>
      <c r="W65" s="227"/>
      <c r="X65" s="227" t="s">
        <v>146</v>
      </c>
      <c r="Y65" s="227" t="s">
        <v>147</v>
      </c>
      <c r="Z65" s="217"/>
      <c r="AA65" s="217"/>
      <c r="AB65" s="217"/>
      <c r="AC65" s="217"/>
      <c r="AD65" s="217"/>
      <c r="AE65" s="217"/>
      <c r="AF65" s="217"/>
      <c r="AG65" s="217" t="s">
        <v>203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44">
        <v>32</v>
      </c>
      <c r="B66" s="245" t="s">
        <v>234</v>
      </c>
      <c r="C66" s="255" t="s">
        <v>235</v>
      </c>
      <c r="D66" s="246" t="s">
        <v>183</v>
      </c>
      <c r="E66" s="247">
        <v>9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15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 t="s">
        <v>208</v>
      </c>
      <c r="S66" s="249" t="s">
        <v>145</v>
      </c>
      <c r="T66" s="250" t="s">
        <v>145</v>
      </c>
      <c r="U66" s="227">
        <v>0.42499999999999999</v>
      </c>
      <c r="V66" s="227">
        <f>ROUND(E66*U66,2)</f>
        <v>3.83</v>
      </c>
      <c r="W66" s="227"/>
      <c r="X66" s="227" t="s">
        <v>146</v>
      </c>
      <c r="Y66" s="227" t="s">
        <v>147</v>
      </c>
      <c r="Z66" s="217"/>
      <c r="AA66" s="217"/>
      <c r="AB66" s="217"/>
      <c r="AC66" s="217"/>
      <c r="AD66" s="217"/>
      <c r="AE66" s="217"/>
      <c r="AF66" s="217"/>
      <c r="AG66" s="217" t="s">
        <v>203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 x14ac:dyDescent="0.2">
      <c r="A67" s="244">
        <v>33</v>
      </c>
      <c r="B67" s="245" t="s">
        <v>236</v>
      </c>
      <c r="C67" s="255" t="s">
        <v>237</v>
      </c>
      <c r="D67" s="246" t="s">
        <v>172</v>
      </c>
      <c r="E67" s="247">
        <v>11.05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15</v>
      </c>
      <c r="M67" s="249">
        <f>G67*(1+L67/100)</f>
        <v>0</v>
      </c>
      <c r="N67" s="247">
        <v>1.8000000000000001E-4</v>
      </c>
      <c r="O67" s="247">
        <f>ROUND(E67*N67,2)</f>
        <v>0</v>
      </c>
      <c r="P67" s="247">
        <v>0</v>
      </c>
      <c r="Q67" s="247">
        <f>ROUND(E67*P67,2)</f>
        <v>0</v>
      </c>
      <c r="R67" s="249" t="s">
        <v>208</v>
      </c>
      <c r="S67" s="249" t="s">
        <v>145</v>
      </c>
      <c r="T67" s="250" t="s">
        <v>145</v>
      </c>
      <c r="U67" s="227">
        <v>6.7000000000000004E-2</v>
      </c>
      <c r="V67" s="227">
        <f>ROUND(E67*U67,2)</f>
        <v>0.74</v>
      </c>
      <c r="W67" s="227"/>
      <c r="X67" s="227" t="s">
        <v>146</v>
      </c>
      <c r="Y67" s="227" t="s">
        <v>147</v>
      </c>
      <c r="Z67" s="217"/>
      <c r="AA67" s="217"/>
      <c r="AB67" s="217"/>
      <c r="AC67" s="217"/>
      <c r="AD67" s="217"/>
      <c r="AE67" s="217"/>
      <c r="AF67" s="217"/>
      <c r="AG67" s="217" t="s">
        <v>203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x14ac:dyDescent="0.2">
      <c r="A68" s="229" t="s">
        <v>139</v>
      </c>
      <c r="B68" s="230" t="s">
        <v>89</v>
      </c>
      <c r="C68" s="252" t="s">
        <v>90</v>
      </c>
      <c r="D68" s="231"/>
      <c r="E68" s="232"/>
      <c r="F68" s="233"/>
      <c r="G68" s="233">
        <f>SUMIF(AG69:AG90,"&lt;&gt;NOR",G69:G90)</f>
        <v>0</v>
      </c>
      <c r="H68" s="233"/>
      <c r="I68" s="233">
        <f>SUM(I69:I90)</f>
        <v>0</v>
      </c>
      <c r="J68" s="233"/>
      <c r="K68" s="233">
        <f>SUM(K69:K90)</f>
        <v>0</v>
      </c>
      <c r="L68" s="233"/>
      <c r="M68" s="233">
        <f>SUM(M69:M90)</f>
        <v>0</v>
      </c>
      <c r="N68" s="232"/>
      <c r="O68" s="232">
        <f>SUM(O69:O90)</f>
        <v>0.19</v>
      </c>
      <c r="P68" s="232"/>
      <c r="Q68" s="232">
        <f>SUM(Q69:Q90)</f>
        <v>0</v>
      </c>
      <c r="R68" s="233"/>
      <c r="S68" s="233"/>
      <c r="T68" s="234"/>
      <c r="U68" s="228"/>
      <c r="V68" s="228">
        <f>SUM(V69:V90)</f>
        <v>13.27</v>
      </c>
      <c r="W68" s="228"/>
      <c r="X68" s="228"/>
      <c r="Y68" s="228"/>
      <c r="AG68" t="s">
        <v>140</v>
      </c>
    </row>
    <row r="69" spans="1:60" outlineLevel="1" x14ac:dyDescent="0.2">
      <c r="A69" s="244">
        <v>34</v>
      </c>
      <c r="B69" s="245" t="s">
        <v>238</v>
      </c>
      <c r="C69" s="255" t="s">
        <v>239</v>
      </c>
      <c r="D69" s="246" t="s">
        <v>233</v>
      </c>
      <c r="E69" s="247">
        <v>1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7">
        <v>1.8600000000000001E-3</v>
      </c>
      <c r="O69" s="247">
        <f>ROUND(E69*N69,2)</f>
        <v>0</v>
      </c>
      <c r="P69" s="247">
        <v>0</v>
      </c>
      <c r="Q69" s="247">
        <f>ROUND(E69*P69,2)</f>
        <v>0</v>
      </c>
      <c r="R69" s="249" t="s">
        <v>208</v>
      </c>
      <c r="S69" s="249" t="s">
        <v>145</v>
      </c>
      <c r="T69" s="250" t="s">
        <v>145</v>
      </c>
      <c r="U69" s="227">
        <v>1.3340000000000001</v>
      </c>
      <c r="V69" s="227">
        <f>ROUND(E69*U69,2)</f>
        <v>1.33</v>
      </c>
      <c r="W69" s="227"/>
      <c r="X69" s="227" t="s">
        <v>146</v>
      </c>
      <c r="Y69" s="227" t="s">
        <v>147</v>
      </c>
      <c r="Z69" s="217"/>
      <c r="AA69" s="217"/>
      <c r="AB69" s="217"/>
      <c r="AC69" s="217"/>
      <c r="AD69" s="217"/>
      <c r="AE69" s="217"/>
      <c r="AF69" s="217"/>
      <c r="AG69" s="217" t="s">
        <v>203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44">
        <v>35</v>
      </c>
      <c r="B70" s="245" t="s">
        <v>240</v>
      </c>
      <c r="C70" s="255" t="s">
        <v>241</v>
      </c>
      <c r="D70" s="246" t="s">
        <v>233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7">
        <v>1.41E-3</v>
      </c>
      <c r="O70" s="247">
        <f>ROUND(E70*N70,2)</f>
        <v>0</v>
      </c>
      <c r="P70" s="247">
        <v>0</v>
      </c>
      <c r="Q70" s="247">
        <f>ROUND(E70*P70,2)</f>
        <v>0</v>
      </c>
      <c r="R70" s="249" t="s">
        <v>208</v>
      </c>
      <c r="S70" s="249" t="s">
        <v>145</v>
      </c>
      <c r="T70" s="250" t="s">
        <v>145</v>
      </c>
      <c r="U70" s="227">
        <v>1.575</v>
      </c>
      <c r="V70" s="227">
        <f>ROUND(E70*U70,2)</f>
        <v>1.58</v>
      </c>
      <c r="W70" s="227"/>
      <c r="X70" s="227" t="s">
        <v>146</v>
      </c>
      <c r="Y70" s="227" t="s">
        <v>147</v>
      </c>
      <c r="Z70" s="217"/>
      <c r="AA70" s="217"/>
      <c r="AB70" s="217"/>
      <c r="AC70" s="217"/>
      <c r="AD70" s="217"/>
      <c r="AE70" s="217"/>
      <c r="AF70" s="217"/>
      <c r="AG70" s="217" t="s">
        <v>203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44">
        <v>36</v>
      </c>
      <c r="B71" s="245" t="s">
        <v>242</v>
      </c>
      <c r="C71" s="255" t="s">
        <v>243</v>
      </c>
      <c r="D71" s="246" t="s">
        <v>233</v>
      </c>
      <c r="E71" s="247">
        <v>1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15</v>
      </c>
      <c r="M71" s="249">
        <f>G71*(1+L71/100)</f>
        <v>0</v>
      </c>
      <c r="N71" s="247">
        <v>4.4519999999999997E-2</v>
      </c>
      <c r="O71" s="247">
        <f>ROUND(E71*N71,2)</f>
        <v>0.04</v>
      </c>
      <c r="P71" s="247">
        <v>0</v>
      </c>
      <c r="Q71" s="247">
        <f>ROUND(E71*P71,2)</f>
        <v>0</v>
      </c>
      <c r="R71" s="249" t="s">
        <v>208</v>
      </c>
      <c r="S71" s="249" t="s">
        <v>145</v>
      </c>
      <c r="T71" s="250" t="s">
        <v>145</v>
      </c>
      <c r="U71" s="227">
        <v>2.4620000000000002</v>
      </c>
      <c r="V71" s="227">
        <f>ROUND(E71*U71,2)</f>
        <v>2.46</v>
      </c>
      <c r="W71" s="227"/>
      <c r="X71" s="227" t="s">
        <v>146</v>
      </c>
      <c r="Y71" s="227" t="s">
        <v>147</v>
      </c>
      <c r="Z71" s="217"/>
      <c r="AA71" s="217"/>
      <c r="AB71" s="217"/>
      <c r="AC71" s="217"/>
      <c r="AD71" s="217"/>
      <c r="AE71" s="217"/>
      <c r="AF71" s="217"/>
      <c r="AG71" s="217" t="s">
        <v>203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44">
        <v>37</v>
      </c>
      <c r="B72" s="245" t="s">
        <v>244</v>
      </c>
      <c r="C72" s="255" t="s">
        <v>245</v>
      </c>
      <c r="D72" s="246" t="s">
        <v>233</v>
      </c>
      <c r="E72" s="247">
        <v>1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7">
        <v>4.8999999999999998E-4</v>
      </c>
      <c r="O72" s="247">
        <f>ROUND(E72*N72,2)</f>
        <v>0</v>
      </c>
      <c r="P72" s="247">
        <v>0</v>
      </c>
      <c r="Q72" s="247">
        <f>ROUND(E72*P72,2)</f>
        <v>0</v>
      </c>
      <c r="R72" s="249" t="s">
        <v>208</v>
      </c>
      <c r="S72" s="249" t="s">
        <v>145</v>
      </c>
      <c r="T72" s="250" t="s">
        <v>145</v>
      </c>
      <c r="U72" s="227">
        <v>3.6</v>
      </c>
      <c r="V72" s="227">
        <f>ROUND(E72*U72,2)</f>
        <v>3.6</v>
      </c>
      <c r="W72" s="227"/>
      <c r="X72" s="227" t="s">
        <v>146</v>
      </c>
      <c r="Y72" s="227" t="s">
        <v>147</v>
      </c>
      <c r="Z72" s="217"/>
      <c r="AA72" s="217"/>
      <c r="AB72" s="217"/>
      <c r="AC72" s="217"/>
      <c r="AD72" s="217"/>
      <c r="AE72" s="217"/>
      <c r="AF72" s="217"/>
      <c r="AG72" s="217" t="s">
        <v>203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44">
        <v>38</v>
      </c>
      <c r="B73" s="245" t="s">
        <v>246</v>
      </c>
      <c r="C73" s="255" t="s">
        <v>247</v>
      </c>
      <c r="D73" s="246" t="s">
        <v>183</v>
      </c>
      <c r="E73" s="247">
        <v>1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15</v>
      </c>
      <c r="M73" s="249">
        <f>G73*(1+L73/100)</f>
        <v>0</v>
      </c>
      <c r="N73" s="247">
        <v>1.81E-3</v>
      </c>
      <c r="O73" s="247">
        <f>ROUND(E73*N73,2)</f>
        <v>0</v>
      </c>
      <c r="P73" s="247">
        <v>0</v>
      </c>
      <c r="Q73" s="247">
        <f>ROUND(E73*P73,2)</f>
        <v>0</v>
      </c>
      <c r="R73" s="249" t="s">
        <v>208</v>
      </c>
      <c r="S73" s="249" t="s">
        <v>145</v>
      </c>
      <c r="T73" s="250" t="s">
        <v>162</v>
      </c>
      <c r="U73" s="227">
        <v>1.262</v>
      </c>
      <c r="V73" s="227">
        <f>ROUND(E73*U73,2)</f>
        <v>1.26</v>
      </c>
      <c r="W73" s="227"/>
      <c r="X73" s="227" t="s">
        <v>146</v>
      </c>
      <c r="Y73" s="227" t="s">
        <v>147</v>
      </c>
      <c r="Z73" s="217"/>
      <c r="AA73" s="217"/>
      <c r="AB73" s="217"/>
      <c r="AC73" s="217"/>
      <c r="AD73" s="217"/>
      <c r="AE73" s="217"/>
      <c r="AF73" s="217"/>
      <c r="AG73" s="217" t="s">
        <v>203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44">
        <v>39</v>
      </c>
      <c r="B74" s="245" t="s">
        <v>248</v>
      </c>
      <c r="C74" s="255" t="s">
        <v>249</v>
      </c>
      <c r="D74" s="246" t="s">
        <v>233</v>
      </c>
      <c r="E74" s="247">
        <v>4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15</v>
      </c>
      <c r="M74" s="249">
        <f>G74*(1+L74/100)</f>
        <v>0</v>
      </c>
      <c r="N74" s="247">
        <v>2.4000000000000001E-4</v>
      </c>
      <c r="O74" s="247">
        <f>ROUND(E74*N74,2)</f>
        <v>0</v>
      </c>
      <c r="P74" s="247">
        <v>0</v>
      </c>
      <c r="Q74" s="247">
        <f>ROUND(E74*P74,2)</f>
        <v>0</v>
      </c>
      <c r="R74" s="249" t="s">
        <v>208</v>
      </c>
      <c r="S74" s="249" t="s">
        <v>145</v>
      </c>
      <c r="T74" s="250" t="s">
        <v>162</v>
      </c>
      <c r="U74" s="227">
        <v>0.124</v>
      </c>
      <c r="V74" s="227">
        <f>ROUND(E74*U74,2)</f>
        <v>0.5</v>
      </c>
      <c r="W74" s="227"/>
      <c r="X74" s="227" t="s">
        <v>146</v>
      </c>
      <c r="Y74" s="227" t="s">
        <v>147</v>
      </c>
      <c r="Z74" s="217"/>
      <c r="AA74" s="217"/>
      <c r="AB74" s="217"/>
      <c r="AC74" s="217"/>
      <c r="AD74" s="217"/>
      <c r="AE74" s="217"/>
      <c r="AF74" s="217"/>
      <c r="AG74" s="217" t="s">
        <v>159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44">
        <v>40</v>
      </c>
      <c r="B75" s="245" t="s">
        <v>250</v>
      </c>
      <c r="C75" s="255" t="s">
        <v>251</v>
      </c>
      <c r="D75" s="246" t="s">
        <v>183</v>
      </c>
      <c r="E75" s="247">
        <v>2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15</v>
      </c>
      <c r="M75" s="249">
        <f>G75*(1+L75/100)</f>
        <v>0</v>
      </c>
      <c r="N75" s="247">
        <v>1.2E-4</v>
      </c>
      <c r="O75" s="247">
        <f>ROUND(E75*N75,2)</f>
        <v>0</v>
      </c>
      <c r="P75" s="247">
        <v>0</v>
      </c>
      <c r="Q75" s="247">
        <f>ROUND(E75*P75,2)</f>
        <v>0</v>
      </c>
      <c r="R75" s="249" t="s">
        <v>208</v>
      </c>
      <c r="S75" s="249" t="s">
        <v>145</v>
      </c>
      <c r="T75" s="250" t="s">
        <v>145</v>
      </c>
      <c r="U75" s="227">
        <v>0.47599999999999998</v>
      </c>
      <c r="V75" s="227">
        <f>ROUND(E75*U75,2)</f>
        <v>0.95</v>
      </c>
      <c r="W75" s="227"/>
      <c r="X75" s="227" t="s">
        <v>146</v>
      </c>
      <c r="Y75" s="227" t="s">
        <v>147</v>
      </c>
      <c r="Z75" s="217"/>
      <c r="AA75" s="217"/>
      <c r="AB75" s="217"/>
      <c r="AC75" s="217"/>
      <c r="AD75" s="217"/>
      <c r="AE75" s="217"/>
      <c r="AF75" s="217"/>
      <c r="AG75" s="217" t="s">
        <v>203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44">
        <v>41</v>
      </c>
      <c r="B76" s="245" t="s">
        <v>252</v>
      </c>
      <c r="C76" s="255" t="s">
        <v>253</v>
      </c>
      <c r="D76" s="246" t="s">
        <v>233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7">
        <v>1.8000000000000001E-4</v>
      </c>
      <c r="O76" s="247">
        <f>ROUND(E76*N76,2)</f>
        <v>0</v>
      </c>
      <c r="P76" s="247">
        <v>0</v>
      </c>
      <c r="Q76" s="247">
        <f>ROUND(E76*P76,2)</f>
        <v>0</v>
      </c>
      <c r="R76" s="249" t="s">
        <v>208</v>
      </c>
      <c r="S76" s="249" t="s">
        <v>145</v>
      </c>
      <c r="T76" s="250" t="s">
        <v>162</v>
      </c>
      <c r="U76" s="227">
        <v>0.6</v>
      </c>
      <c r="V76" s="227">
        <f>ROUND(E76*U76,2)</f>
        <v>0.6</v>
      </c>
      <c r="W76" s="227"/>
      <c r="X76" s="227" t="s">
        <v>146</v>
      </c>
      <c r="Y76" s="227" t="s">
        <v>147</v>
      </c>
      <c r="Z76" s="217"/>
      <c r="AA76" s="217"/>
      <c r="AB76" s="217"/>
      <c r="AC76" s="217"/>
      <c r="AD76" s="217"/>
      <c r="AE76" s="217"/>
      <c r="AF76" s="217"/>
      <c r="AG76" s="217" t="s">
        <v>203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ht="22.5" outlineLevel="1" x14ac:dyDescent="0.2">
      <c r="A77" s="244">
        <v>42</v>
      </c>
      <c r="B77" s="245" t="s">
        <v>254</v>
      </c>
      <c r="C77" s="255" t="s">
        <v>255</v>
      </c>
      <c r="D77" s="246" t="s">
        <v>183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15</v>
      </c>
      <c r="M77" s="249">
        <f>G77*(1+L77/100)</f>
        <v>0</v>
      </c>
      <c r="N77" s="247">
        <v>2.0000000000000001E-4</v>
      </c>
      <c r="O77" s="247">
        <f>ROUND(E77*N77,2)</f>
        <v>0</v>
      </c>
      <c r="P77" s="247">
        <v>0</v>
      </c>
      <c r="Q77" s="247">
        <f>ROUND(E77*P77,2)</f>
        <v>0</v>
      </c>
      <c r="R77" s="249" t="s">
        <v>208</v>
      </c>
      <c r="S77" s="249" t="s">
        <v>145</v>
      </c>
      <c r="T77" s="250" t="s">
        <v>145</v>
      </c>
      <c r="U77" s="227">
        <v>0.246</v>
      </c>
      <c r="V77" s="227">
        <f>ROUND(E77*U77,2)</f>
        <v>0.25</v>
      </c>
      <c r="W77" s="227"/>
      <c r="X77" s="227" t="s">
        <v>146</v>
      </c>
      <c r="Y77" s="227" t="s">
        <v>147</v>
      </c>
      <c r="Z77" s="217"/>
      <c r="AA77" s="217"/>
      <c r="AB77" s="217"/>
      <c r="AC77" s="217"/>
      <c r="AD77" s="217"/>
      <c r="AE77" s="217"/>
      <c r="AF77" s="217"/>
      <c r="AG77" s="217" t="s">
        <v>203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44">
        <v>43</v>
      </c>
      <c r="B78" s="245" t="s">
        <v>256</v>
      </c>
      <c r="C78" s="255" t="s">
        <v>257</v>
      </c>
      <c r="D78" s="246" t="s">
        <v>183</v>
      </c>
      <c r="E78" s="247">
        <v>2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15</v>
      </c>
      <c r="M78" s="249">
        <f>G78*(1+L78/100)</f>
        <v>0</v>
      </c>
      <c r="N78" s="247">
        <v>1E-4</v>
      </c>
      <c r="O78" s="247">
        <f>ROUND(E78*N78,2)</f>
        <v>0</v>
      </c>
      <c r="P78" s="247">
        <v>0</v>
      </c>
      <c r="Q78" s="247">
        <f>ROUND(E78*P78,2)</f>
        <v>0</v>
      </c>
      <c r="R78" s="249" t="s">
        <v>208</v>
      </c>
      <c r="S78" s="249" t="s">
        <v>145</v>
      </c>
      <c r="T78" s="250" t="s">
        <v>145</v>
      </c>
      <c r="U78" s="227">
        <v>0.246</v>
      </c>
      <c r="V78" s="227">
        <f>ROUND(E78*U78,2)</f>
        <v>0.49</v>
      </c>
      <c r="W78" s="227"/>
      <c r="X78" s="227" t="s">
        <v>146</v>
      </c>
      <c r="Y78" s="227" t="s">
        <v>147</v>
      </c>
      <c r="Z78" s="217"/>
      <c r="AA78" s="217"/>
      <c r="AB78" s="217"/>
      <c r="AC78" s="217"/>
      <c r="AD78" s="217"/>
      <c r="AE78" s="217"/>
      <c r="AF78" s="217"/>
      <c r="AG78" s="217" t="s">
        <v>203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44">
        <v>44</v>
      </c>
      <c r="B79" s="245" t="s">
        <v>258</v>
      </c>
      <c r="C79" s="255" t="s">
        <v>259</v>
      </c>
      <c r="D79" s="246" t="s">
        <v>183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15</v>
      </c>
      <c r="M79" s="249">
        <f>G79*(1+L79/100)</f>
        <v>0</v>
      </c>
      <c r="N79" s="247">
        <v>1.4999999999999999E-4</v>
      </c>
      <c r="O79" s="247">
        <f>ROUND(E79*N79,2)</f>
        <v>0</v>
      </c>
      <c r="P79" s="247">
        <v>0</v>
      </c>
      <c r="Q79" s="247">
        <f>ROUND(E79*P79,2)</f>
        <v>0</v>
      </c>
      <c r="R79" s="249" t="s">
        <v>208</v>
      </c>
      <c r="S79" s="249" t="s">
        <v>145</v>
      </c>
      <c r="T79" s="250" t="s">
        <v>145</v>
      </c>
      <c r="U79" s="227">
        <v>0.25</v>
      </c>
      <c r="V79" s="227">
        <f>ROUND(E79*U79,2)</f>
        <v>0.25</v>
      </c>
      <c r="W79" s="227"/>
      <c r="X79" s="227" t="s">
        <v>146</v>
      </c>
      <c r="Y79" s="227" t="s">
        <v>147</v>
      </c>
      <c r="Z79" s="217"/>
      <c r="AA79" s="217"/>
      <c r="AB79" s="217"/>
      <c r="AC79" s="217"/>
      <c r="AD79" s="217"/>
      <c r="AE79" s="217"/>
      <c r="AF79" s="217"/>
      <c r="AG79" s="217" t="s">
        <v>203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44">
        <v>45</v>
      </c>
      <c r="B80" s="245" t="s">
        <v>260</v>
      </c>
      <c r="C80" s="255" t="s">
        <v>261</v>
      </c>
      <c r="D80" s="246" t="s">
        <v>183</v>
      </c>
      <c r="E80" s="247">
        <v>1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7">
        <v>0.11</v>
      </c>
      <c r="O80" s="247">
        <f>ROUND(E80*N80,2)</f>
        <v>0.11</v>
      </c>
      <c r="P80" s="247">
        <v>0</v>
      </c>
      <c r="Q80" s="247">
        <f>ROUND(E80*P80,2)</f>
        <v>0</v>
      </c>
      <c r="R80" s="249"/>
      <c r="S80" s="249" t="s">
        <v>262</v>
      </c>
      <c r="T80" s="250" t="s">
        <v>263</v>
      </c>
      <c r="U80" s="227">
        <v>0</v>
      </c>
      <c r="V80" s="227">
        <f>ROUND(E80*U80,2)</f>
        <v>0</v>
      </c>
      <c r="W80" s="227"/>
      <c r="X80" s="227" t="s">
        <v>187</v>
      </c>
      <c r="Y80" s="227" t="s">
        <v>147</v>
      </c>
      <c r="Z80" s="217"/>
      <c r="AA80" s="217"/>
      <c r="AB80" s="217"/>
      <c r="AC80" s="217"/>
      <c r="AD80" s="217"/>
      <c r="AE80" s="217"/>
      <c r="AF80" s="217"/>
      <c r="AG80" s="217" t="s">
        <v>188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44">
        <v>46</v>
      </c>
      <c r="B81" s="245" t="s">
        <v>264</v>
      </c>
      <c r="C81" s="255" t="s">
        <v>265</v>
      </c>
      <c r="D81" s="246" t="s">
        <v>183</v>
      </c>
      <c r="E81" s="247">
        <v>1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15</v>
      </c>
      <c r="M81" s="249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9"/>
      <c r="S81" s="249" t="s">
        <v>262</v>
      </c>
      <c r="T81" s="250" t="s">
        <v>263</v>
      </c>
      <c r="U81" s="227">
        <v>0</v>
      </c>
      <c r="V81" s="227">
        <f>ROUND(E81*U81,2)</f>
        <v>0</v>
      </c>
      <c r="W81" s="227"/>
      <c r="X81" s="227" t="s">
        <v>187</v>
      </c>
      <c r="Y81" s="227" t="s">
        <v>147</v>
      </c>
      <c r="Z81" s="217"/>
      <c r="AA81" s="217"/>
      <c r="AB81" s="217"/>
      <c r="AC81" s="217"/>
      <c r="AD81" s="217"/>
      <c r="AE81" s="217"/>
      <c r="AF81" s="217"/>
      <c r="AG81" s="217" t="s">
        <v>266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ht="22.5" outlineLevel="1" x14ac:dyDescent="0.2">
      <c r="A82" s="244">
        <v>47</v>
      </c>
      <c r="B82" s="245" t="s">
        <v>267</v>
      </c>
      <c r="C82" s="255" t="s">
        <v>268</v>
      </c>
      <c r="D82" s="246" t="s">
        <v>183</v>
      </c>
      <c r="E82" s="247">
        <v>2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15</v>
      </c>
      <c r="M82" s="249">
        <f>G82*(1+L82/100)</f>
        <v>0</v>
      </c>
      <c r="N82" s="247">
        <v>2.0000000000000001E-4</v>
      </c>
      <c r="O82" s="247">
        <f>ROUND(E82*N82,2)</f>
        <v>0</v>
      </c>
      <c r="P82" s="247">
        <v>0</v>
      </c>
      <c r="Q82" s="247">
        <f>ROUND(E82*P82,2)</f>
        <v>0</v>
      </c>
      <c r="R82" s="249" t="s">
        <v>186</v>
      </c>
      <c r="S82" s="249" t="s">
        <v>145</v>
      </c>
      <c r="T82" s="250" t="s">
        <v>145</v>
      </c>
      <c r="U82" s="227">
        <v>0</v>
      </c>
      <c r="V82" s="227">
        <f>ROUND(E82*U82,2)</f>
        <v>0</v>
      </c>
      <c r="W82" s="227"/>
      <c r="X82" s="227" t="s">
        <v>187</v>
      </c>
      <c r="Y82" s="227" t="s">
        <v>147</v>
      </c>
      <c r="Z82" s="217"/>
      <c r="AA82" s="217"/>
      <c r="AB82" s="217"/>
      <c r="AC82" s="217"/>
      <c r="AD82" s="217"/>
      <c r="AE82" s="217"/>
      <c r="AF82" s="217"/>
      <c r="AG82" s="217" t="s">
        <v>266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44">
        <v>48</v>
      </c>
      <c r="B83" s="245" t="s">
        <v>269</v>
      </c>
      <c r="C83" s="255" t="s">
        <v>270</v>
      </c>
      <c r="D83" s="246" t="s">
        <v>183</v>
      </c>
      <c r="E83" s="247">
        <v>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 t="s">
        <v>186</v>
      </c>
      <c r="S83" s="249" t="s">
        <v>271</v>
      </c>
      <c r="T83" s="250" t="s">
        <v>272</v>
      </c>
      <c r="U83" s="227">
        <v>0</v>
      </c>
      <c r="V83" s="227">
        <f>ROUND(E83*U83,2)</f>
        <v>0</v>
      </c>
      <c r="W83" s="227"/>
      <c r="X83" s="227" t="s">
        <v>187</v>
      </c>
      <c r="Y83" s="227" t="s">
        <v>147</v>
      </c>
      <c r="Z83" s="217"/>
      <c r="AA83" s="217"/>
      <c r="AB83" s="217"/>
      <c r="AC83" s="217"/>
      <c r="AD83" s="217"/>
      <c r="AE83" s="217"/>
      <c r="AF83" s="217"/>
      <c r="AG83" s="217" t="s">
        <v>266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ht="22.5" outlineLevel="1" x14ac:dyDescent="0.2">
      <c r="A84" s="244">
        <v>49</v>
      </c>
      <c r="B84" s="245" t="s">
        <v>273</v>
      </c>
      <c r="C84" s="255" t="s">
        <v>274</v>
      </c>
      <c r="D84" s="246" t="s">
        <v>183</v>
      </c>
      <c r="E84" s="247">
        <v>1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15</v>
      </c>
      <c r="M84" s="249">
        <f>G84*(1+L84/100)</f>
        <v>0</v>
      </c>
      <c r="N84" s="247">
        <v>1.9E-3</v>
      </c>
      <c r="O84" s="247">
        <f>ROUND(E84*N84,2)</f>
        <v>0</v>
      </c>
      <c r="P84" s="247">
        <v>0</v>
      </c>
      <c r="Q84" s="247">
        <f>ROUND(E84*P84,2)</f>
        <v>0</v>
      </c>
      <c r="R84" s="249" t="s">
        <v>186</v>
      </c>
      <c r="S84" s="249" t="s">
        <v>275</v>
      </c>
      <c r="T84" s="250" t="s">
        <v>275</v>
      </c>
      <c r="U84" s="227">
        <v>0</v>
      </c>
      <c r="V84" s="227">
        <f>ROUND(E84*U84,2)</f>
        <v>0</v>
      </c>
      <c r="W84" s="227"/>
      <c r="X84" s="227" t="s">
        <v>187</v>
      </c>
      <c r="Y84" s="227" t="s">
        <v>147</v>
      </c>
      <c r="Z84" s="217"/>
      <c r="AA84" s="217"/>
      <c r="AB84" s="217"/>
      <c r="AC84" s="217"/>
      <c r="AD84" s="217"/>
      <c r="AE84" s="217"/>
      <c r="AF84" s="217"/>
      <c r="AG84" s="217" t="s">
        <v>266</v>
      </c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ht="33.75" outlineLevel="1" x14ac:dyDescent="0.2">
      <c r="A85" s="244">
        <v>50</v>
      </c>
      <c r="B85" s="245" t="s">
        <v>276</v>
      </c>
      <c r="C85" s="255" t="s">
        <v>277</v>
      </c>
      <c r="D85" s="246" t="s">
        <v>183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7">
        <v>1.2199999999999999E-3</v>
      </c>
      <c r="O85" s="247">
        <f>ROUND(E85*N85,2)</f>
        <v>0</v>
      </c>
      <c r="P85" s="247">
        <v>0</v>
      </c>
      <c r="Q85" s="247">
        <f>ROUND(E85*P85,2)</f>
        <v>0</v>
      </c>
      <c r="R85" s="249" t="s">
        <v>186</v>
      </c>
      <c r="S85" s="249" t="s">
        <v>145</v>
      </c>
      <c r="T85" s="250" t="s">
        <v>162</v>
      </c>
      <c r="U85" s="227">
        <v>0</v>
      </c>
      <c r="V85" s="227">
        <f>ROUND(E85*U85,2)</f>
        <v>0</v>
      </c>
      <c r="W85" s="227"/>
      <c r="X85" s="227" t="s">
        <v>187</v>
      </c>
      <c r="Y85" s="227" t="s">
        <v>147</v>
      </c>
      <c r="Z85" s="217"/>
      <c r="AA85" s="217"/>
      <c r="AB85" s="217"/>
      <c r="AC85" s="217"/>
      <c r="AD85" s="217"/>
      <c r="AE85" s="217"/>
      <c r="AF85" s="217"/>
      <c r="AG85" s="217" t="s">
        <v>266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 x14ac:dyDescent="0.2">
      <c r="A86" s="244">
        <v>51</v>
      </c>
      <c r="B86" s="245" t="s">
        <v>278</v>
      </c>
      <c r="C86" s="255" t="s">
        <v>279</v>
      </c>
      <c r="D86" s="246" t="s">
        <v>183</v>
      </c>
      <c r="E86" s="247">
        <v>2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7">
        <v>3.1E-4</v>
      </c>
      <c r="O86" s="247">
        <f>ROUND(E86*N86,2)</f>
        <v>0</v>
      </c>
      <c r="P86" s="247">
        <v>0</v>
      </c>
      <c r="Q86" s="247">
        <f>ROUND(E86*P86,2)</f>
        <v>0</v>
      </c>
      <c r="R86" s="249" t="s">
        <v>186</v>
      </c>
      <c r="S86" s="249" t="s">
        <v>145</v>
      </c>
      <c r="T86" s="250" t="s">
        <v>145</v>
      </c>
      <c r="U86" s="227">
        <v>0</v>
      </c>
      <c r="V86" s="227">
        <f>ROUND(E86*U86,2)</f>
        <v>0</v>
      </c>
      <c r="W86" s="227"/>
      <c r="X86" s="227" t="s">
        <v>187</v>
      </c>
      <c r="Y86" s="227" t="s">
        <v>147</v>
      </c>
      <c r="Z86" s="217"/>
      <c r="AA86" s="217"/>
      <c r="AB86" s="217"/>
      <c r="AC86" s="217"/>
      <c r="AD86" s="217"/>
      <c r="AE86" s="217"/>
      <c r="AF86" s="217"/>
      <c r="AG86" s="217" t="s">
        <v>266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44">
        <v>52</v>
      </c>
      <c r="B87" s="245" t="s">
        <v>280</v>
      </c>
      <c r="C87" s="255" t="s">
        <v>281</v>
      </c>
      <c r="D87" s="246" t="s">
        <v>183</v>
      </c>
      <c r="E87" s="247">
        <v>1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7">
        <v>2.2000000000000001E-4</v>
      </c>
      <c r="O87" s="247">
        <f>ROUND(E87*N87,2)</f>
        <v>0</v>
      </c>
      <c r="P87" s="247">
        <v>0</v>
      </c>
      <c r="Q87" s="247">
        <f>ROUND(E87*P87,2)</f>
        <v>0</v>
      </c>
      <c r="R87" s="249" t="s">
        <v>186</v>
      </c>
      <c r="S87" s="249" t="s">
        <v>145</v>
      </c>
      <c r="T87" s="250" t="s">
        <v>162</v>
      </c>
      <c r="U87" s="227">
        <v>0</v>
      </c>
      <c r="V87" s="227">
        <f>ROUND(E87*U87,2)</f>
        <v>0</v>
      </c>
      <c r="W87" s="227"/>
      <c r="X87" s="227" t="s">
        <v>187</v>
      </c>
      <c r="Y87" s="227" t="s">
        <v>147</v>
      </c>
      <c r="Z87" s="217"/>
      <c r="AA87" s="217"/>
      <c r="AB87" s="217"/>
      <c r="AC87" s="217"/>
      <c r="AD87" s="217"/>
      <c r="AE87" s="217"/>
      <c r="AF87" s="217"/>
      <c r="AG87" s="217" t="s">
        <v>188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44">
        <v>53</v>
      </c>
      <c r="B88" s="245" t="s">
        <v>282</v>
      </c>
      <c r="C88" s="255" t="s">
        <v>283</v>
      </c>
      <c r="D88" s="246" t="s">
        <v>183</v>
      </c>
      <c r="E88" s="247">
        <v>1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15</v>
      </c>
      <c r="M88" s="249">
        <f>G88*(1+L88/100)</f>
        <v>0</v>
      </c>
      <c r="N88" s="247">
        <v>2.5000000000000001E-3</v>
      </c>
      <c r="O88" s="247">
        <f>ROUND(E88*N88,2)</f>
        <v>0</v>
      </c>
      <c r="P88" s="247">
        <v>0</v>
      </c>
      <c r="Q88" s="247">
        <f>ROUND(E88*P88,2)</f>
        <v>0</v>
      </c>
      <c r="R88" s="249" t="s">
        <v>186</v>
      </c>
      <c r="S88" s="249" t="s">
        <v>145</v>
      </c>
      <c r="T88" s="250" t="s">
        <v>145</v>
      </c>
      <c r="U88" s="227">
        <v>0</v>
      </c>
      <c r="V88" s="227">
        <f>ROUND(E88*U88,2)</f>
        <v>0</v>
      </c>
      <c r="W88" s="227"/>
      <c r="X88" s="227" t="s">
        <v>187</v>
      </c>
      <c r="Y88" s="227" t="s">
        <v>147</v>
      </c>
      <c r="Z88" s="217"/>
      <c r="AA88" s="217"/>
      <c r="AB88" s="217"/>
      <c r="AC88" s="217"/>
      <c r="AD88" s="217"/>
      <c r="AE88" s="217"/>
      <c r="AF88" s="217"/>
      <c r="AG88" s="217" t="s">
        <v>188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1" x14ac:dyDescent="0.2">
      <c r="A89" s="244">
        <v>54</v>
      </c>
      <c r="B89" s="245" t="s">
        <v>284</v>
      </c>
      <c r="C89" s="255" t="s">
        <v>285</v>
      </c>
      <c r="D89" s="246" t="s">
        <v>183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15</v>
      </c>
      <c r="M89" s="249">
        <f>G89*(1+L89/100)</f>
        <v>0</v>
      </c>
      <c r="N89" s="247">
        <v>1.2999999999999999E-2</v>
      </c>
      <c r="O89" s="247">
        <f>ROUND(E89*N89,2)</f>
        <v>0.01</v>
      </c>
      <c r="P89" s="247">
        <v>0</v>
      </c>
      <c r="Q89" s="247">
        <f>ROUND(E89*P89,2)</f>
        <v>0</v>
      </c>
      <c r="R89" s="249" t="s">
        <v>186</v>
      </c>
      <c r="S89" s="249" t="s">
        <v>286</v>
      </c>
      <c r="T89" s="250" t="s">
        <v>272</v>
      </c>
      <c r="U89" s="227">
        <v>0</v>
      </c>
      <c r="V89" s="227">
        <f>ROUND(E89*U89,2)</f>
        <v>0</v>
      </c>
      <c r="W89" s="227"/>
      <c r="X89" s="227" t="s">
        <v>187</v>
      </c>
      <c r="Y89" s="227" t="s">
        <v>147</v>
      </c>
      <c r="Z89" s="217"/>
      <c r="AA89" s="217"/>
      <c r="AB89" s="217"/>
      <c r="AC89" s="217"/>
      <c r="AD89" s="217"/>
      <c r="AE89" s="217"/>
      <c r="AF89" s="217"/>
      <c r="AG89" s="217" t="s">
        <v>266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ht="22.5" outlineLevel="1" x14ac:dyDescent="0.2">
      <c r="A90" s="244">
        <v>55</v>
      </c>
      <c r="B90" s="245" t="s">
        <v>287</v>
      </c>
      <c r="C90" s="255" t="s">
        <v>288</v>
      </c>
      <c r="D90" s="246" t="s">
        <v>183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15</v>
      </c>
      <c r="M90" s="249">
        <f>G90*(1+L90/100)</f>
        <v>0</v>
      </c>
      <c r="N90" s="247">
        <v>2.5000000000000001E-2</v>
      </c>
      <c r="O90" s="247">
        <f>ROUND(E90*N90,2)</f>
        <v>0.03</v>
      </c>
      <c r="P90" s="247">
        <v>0</v>
      </c>
      <c r="Q90" s="247">
        <f>ROUND(E90*P90,2)</f>
        <v>0</v>
      </c>
      <c r="R90" s="249" t="s">
        <v>186</v>
      </c>
      <c r="S90" s="249" t="s">
        <v>145</v>
      </c>
      <c r="T90" s="250" t="s">
        <v>145</v>
      </c>
      <c r="U90" s="227">
        <v>0</v>
      </c>
      <c r="V90" s="227">
        <f>ROUND(E90*U90,2)</f>
        <v>0</v>
      </c>
      <c r="W90" s="227"/>
      <c r="X90" s="227" t="s">
        <v>187</v>
      </c>
      <c r="Y90" s="227" t="s">
        <v>147</v>
      </c>
      <c r="Z90" s="217"/>
      <c r="AA90" s="217"/>
      <c r="AB90" s="217"/>
      <c r="AC90" s="217"/>
      <c r="AD90" s="217"/>
      <c r="AE90" s="217"/>
      <c r="AF90" s="217"/>
      <c r="AG90" s="217" t="s">
        <v>266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x14ac:dyDescent="0.2">
      <c r="A91" s="229" t="s">
        <v>139</v>
      </c>
      <c r="B91" s="230" t="s">
        <v>91</v>
      </c>
      <c r="C91" s="252" t="s">
        <v>92</v>
      </c>
      <c r="D91" s="231"/>
      <c r="E91" s="232"/>
      <c r="F91" s="233"/>
      <c r="G91" s="233">
        <f>SUMIF(AG92:AG96,"&lt;&gt;NOR",G92:G96)</f>
        <v>0</v>
      </c>
      <c r="H91" s="233"/>
      <c r="I91" s="233">
        <f>SUM(I92:I96)</f>
        <v>0</v>
      </c>
      <c r="J91" s="233"/>
      <c r="K91" s="233">
        <f>SUM(K92:K96)</f>
        <v>0</v>
      </c>
      <c r="L91" s="233"/>
      <c r="M91" s="233">
        <f>SUM(M92:M96)</f>
        <v>0</v>
      </c>
      <c r="N91" s="232"/>
      <c r="O91" s="232">
        <f>SUM(O92:O96)</f>
        <v>0.27</v>
      </c>
      <c r="P91" s="232"/>
      <c r="Q91" s="232">
        <f>SUM(Q92:Q96)</f>
        <v>0</v>
      </c>
      <c r="R91" s="233"/>
      <c r="S91" s="233"/>
      <c r="T91" s="234"/>
      <c r="U91" s="228"/>
      <c r="V91" s="228">
        <f>SUM(V92:V96)</f>
        <v>5.21</v>
      </c>
      <c r="W91" s="228"/>
      <c r="X91" s="228"/>
      <c r="Y91" s="228"/>
      <c r="AG91" t="s">
        <v>140</v>
      </c>
    </row>
    <row r="92" spans="1:60" ht="22.5" outlineLevel="1" x14ac:dyDescent="0.2">
      <c r="A92" s="244">
        <v>56</v>
      </c>
      <c r="B92" s="245" t="s">
        <v>289</v>
      </c>
      <c r="C92" s="255" t="s">
        <v>290</v>
      </c>
      <c r="D92" s="246" t="s">
        <v>183</v>
      </c>
      <c r="E92" s="247">
        <v>5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15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 t="s">
        <v>291</v>
      </c>
      <c r="S92" s="249" t="s">
        <v>145</v>
      </c>
      <c r="T92" s="250" t="s">
        <v>162</v>
      </c>
      <c r="U92" s="227">
        <v>0.86799999999999999</v>
      </c>
      <c r="V92" s="227">
        <f>ROUND(E92*U92,2)</f>
        <v>4.34</v>
      </c>
      <c r="W92" s="227"/>
      <c r="X92" s="227" t="s">
        <v>146</v>
      </c>
      <c r="Y92" s="227" t="s">
        <v>147</v>
      </c>
      <c r="Z92" s="217"/>
      <c r="AA92" s="217"/>
      <c r="AB92" s="217"/>
      <c r="AC92" s="217"/>
      <c r="AD92" s="217"/>
      <c r="AE92" s="217"/>
      <c r="AF92" s="217"/>
      <c r="AG92" s="217" t="s">
        <v>159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44">
        <v>57</v>
      </c>
      <c r="B93" s="245" t="s">
        <v>292</v>
      </c>
      <c r="C93" s="255" t="s">
        <v>293</v>
      </c>
      <c r="D93" s="246" t="s">
        <v>183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15</v>
      </c>
      <c r="M93" s="249">
        <f>G93*(1+L93/100)</f>
        <v>0</v>
      </c>
      <c r="N93" s="247">
        <v>2.0000000000000002E-5</v>
      </c>
      <c r="O93" s="247">
        <f>ROUND(E93*N93,2)</f>
        <v>0</v>
      </c>
      <c r="P93" s="247">
        <v>0</v>
      </c>
      <c r="Q93" s="247">
        <f>ROUND(E93*P93,2)</f>
        <v>0</v>
      </c>
      <c r="R93" s="249" t="s">
        <v>291</v>
      </c>
      <c r="S93" s="249" t="s">
        <v>145</v>
      </c>
      <c r="T93" s="250" t="s">
        <v>145</v>
      </c>
      <c r="U93" s="227">
        <v>0.86799999999999999</v>
      </c>
      <c r="V93" s="227">
        <f>ROUND(E93*U93,2)</f>
        <v>0.87</v>
      </c>
      <c r="W93" s="227"/>
      <c r="X93" s="227" t="s">
        <v>146</v>
      </c>
      <c r="Y93" s="227" t="s">
        <v>147</v>
      </c>
      <c r="Z93" s="217"/>
      <c r="AA93" s="217"/>
      <c r="AB93" s="217"/>
      <c r="AC93" s="217"/>
      <c r="AD93" s="217"/>
      <c r="AE93" s="217"/>
      <c r="AF93" s="217"/>
      <c r="AG93" s="217" t="s">
        <v>203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ht="22.5" outlineLevel="1" x14ac:dyDescent="0.2">
      <c r="A94" s="244">
        <v>58</v>
      </c>
      <c r="B94" s="245" t="s">
        <v>294</v>
      </c>
      <c r="C94" s="255" t="s">
        <v>295</v>
      </c>
      <c r="D94" s="246" t="s">
        <v>183</v>
      </c>
      <c r="E94" s="247">
        <v>3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15</v>
      </c>
      <c r="M94" s="249">
        <f>G94*(1+L94/100)</f>
        <v>0</v>
      </c>
      <c r="N94" s="247">
        <v>4.2700000000000002E-2</v>
      </c>
      <c r="O94" s="247">
        <f>ROUND(E94*N94,2)</f>
        <v>0.13</v>
      </c>
      <c r="P94" s="247">
        <v>0</v>
      </c>
      <c r="Q94" s="247">
        <f>ROUND(E94*P94,2)</f>
        <v>0</v>
      </c>
      <c r="R94" s="249" t="s">
        <v>186</v>
      </c>
      <c r="S94" s="249" t="s">
        <v>145</v>
      </c>
      <c r="T94" s="250" t="s">
        <v>162</v>
      </c>
      <c r="U94" s="227">
        <v>0</v>
      </c>
      <c r="V94" s="227">
        <f>ROUND(E94*U94,2)</f>
        <v>0</v>
      </c>
      <c r="W94" s="227"/>
      <c r="X94" s="227" t="s">
        <v>187</v>
      </c>
      <c r="Y94" s="227" t="s">
        <v>147</v>
      </c>
      <c r="Z94" s="217"/>
      <c r="AA94" s="217"/>
      <c r="AB94" s="217"/>
      <c r="AC94" s="217"/>
      <c r="AD94" s="217"/>
      <c r="AE94" s="217"/>
      <c r="AF94" s="217"/>
      <c r="AG94" s="217" t="s">
        <v>188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ht="22.5" outlineLevel="1" x14ac:dyDescent="0.2">
      <c r="A95" s="244">
        <v>59</v>
      </c>
      <c r="B95" s="245" t="s">
        <v>296</v>
      </c>
      <c r="C95" s="255" t="s">
        <v>297</v>
      </c>
      <c r="D95" s="246" t="s">
        <v>183</v>
      </c>
      <c r="E95" s="247">
        <v>2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7">
        <v>6.0999999999999999E-2</v>
      </c>
      <c r="O95" s="247">
        <f>ROUND(E95*N95,2)</f>
        <v>0.12</v>
      </c>
      <c r="P95" s="247">
        <v>0</v>
      </c>
      <c r="Q95" s="247">
        <f>ROUND(E95*P95,2)</f>
        <v>0</v>
      </c>
      <c r="R95" s="249" t="s">
        <v>186</v>
      </c>
      <c r="S95" s="249" t="s">
        <v>145</v>
      </c>
      <c r="T95" s="250" t="s">
        <v>162</v>
      </c>
      <c r="U95" s="227">
        <v>0</v>
      </c>
      <c r="V95" s="227">
        <f>ROUND(E95*U95,2)</f>
        <v>0</v>
      </c>
      <c r="W95" s="227"/>
      <c r="X95" s="227" t="s">
        <v>187</v>
      </c>
      <c r="Y95" s="227" t="s">
        <v>147</v>
      </c>
      <c r="Z95" s="217"/>
      <c r="AA95" s="217"/>
      <c r="AB95" s="217"/>
      <c r="AC95" s="217"/>
      <c r="AD95" s="217"/>
      <c r="AE95" s="217"/>
      <c r="AF95" s="217"/>
      <c r="AG95" s="217" t="s">
        <v>188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44">
        <v>60</v>
      </c>
      <c r="B96" s="245" t="s">
        <v>298</v>
      </c>
      <c r="C96" s="255" t="s">
        <v>299</v>
      </c>
      <c r="D96" s="246" t="s">
        <v>183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7">
        <v>1.5900000000000001E-2</v>
      </c>
      <c r="O96" s="247">
        <f>ROUND(E96*N96,2)</f>
        <v>0.02</v>
      </c>
      <c r="P96" s="247">
        <v>0</v>
      </c>
      <c r="Q96" s="247">
        <f>ROUND(E96*P96,2)</f>
        <v>0</v>
      </c>
      <c r="R96" s="249" t="s">
        <v>186</v>
      </c>
      <c r="S96" s="249" t="s">
        <v>145</v>
      </c>
      <c r="T96" s="250" t="s">
        <v>145</v>
      </c>
      <c r="U96" s="227">
        <v>0</v>
      </c>
      <c r="V96" s="227">
        <f>ROUND(E96*U96,2)</f>
        <v>0</v>
      </c>
      <c r="W96" s="227"/>
      <c r="X96" s="227" t="s">
        <v>187</v>
      </c>
      <c r="Y96" s="227" t="s">
        <v>147</v>
      </c>
      <c r="Z96" s="217"/>
      <c r="AA96" s="217"/>
      <c r="AB96" s="217"/>
      <c r="AC96" s="217"/>
      <c r="AD96" s="217"/>
      <c r="AE96" s="217"/>
      <c r="AF96" s="217"/>
      <c r="AG96" s="217" t="s">
        <v>266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x14ac:dyDescent="0.2">
      <c r="A97" s="229" t="s">
        <v>139</v>
      </c>
      <c r="B97" s="230" t="s">
        <v>93</v>
      </c>
      <c r="C97" s="252" t="s">
        <v>94</v>
      </c>
      <c r="D97" s="231"/>
      <c r="E97" s="232"/>
      <c r="F97" s="233"/>
      <c r="G97" s="233">
        <f>SUMIF(AG98:AG111,"&lt;&gt;NOR",G98:G111)</f>
        <v>0</v>
      </c>
      <c r="H97" s="233"/>
      <c r="I97" s="233">
        <f>SUM(I98:I111)</f>
        <v>0</v>
      </c>
      <c r="J97" s="233"/>
      <c r="K97" s="233">
        <f>SUM(K98:K111)</f>
        <v>0</v>
      </c>
      <c r="L97" s="233"/>
      <c r="M97" s="233">
        <f>SUM(M98:M111)</f>
        <v>0</v>
      </c>
      <c r="N97" s="232"/>
      <c r="O97" s="232">
        <f>SUM(O98:O111)</f>
        <v>0.44</v>
      </c>
      <c r="P97" s="232"/>
      <c r="Q97" s="232">
        <f>SUM(Q98:Q111)</f>
        <v>0</v>
      </c>
      <c r="R97" s="233"/>
      <c r="S97" s="233"/>
      <c r="T97" s="234"/>
      <c r="U97" s="228"/>
      <c r="V97" s="228">
        <f>SUM(V98:V111)</f>
        <v>48.459999999999994</v>
      </c>
      <c r="W97" s="228"/>
      <c r="X97" s="228"/>
      <c r="Y97" s="228"/>
      <c r="AG97" t="s">
        <v>140</v>
      </c>
    </row>
    <row r="98" spans="1:60" outlineLevel="1" x14ac:dyDescent="0.2">
      <c r="A98" s="244">
        <v>61</v>
      </c>
      <c r="B98" s="245" t="s">
        <v>300</v>
      </c>
      <c r="C98" s="255" t="s">
        <v>301</v>
      </c>
      <c r="D98" s="246" t="s">
        <v>183</v>
      </c>
      <c r="E98" s="247">
        <v>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9" t="s">
        <v>302</v>
      </c>
      <c r="S98" s="249" t="s">
        <v>145</v>
      </c>
      <c r="T98" s="250" t="s">
        <v>162</v>
      </c>
      <c r="U98" s="227">
        <v>1.55</v>
      </c>
      <c r="V98" s="227">
        <f>ROUND(E98*U98,2)</f>
        <v>1.55</v>
      </c>
      <c r="W98" s="227"/>
      <c r="X98" s="227" t="s">
        <v>146</v>
      </c>
      <c r="Y98" s="227" t="s">
        <v>147</v>
      </c>
      <c r="Z98" s="217"/>
      <c r="AA98" s="217"/>
      <c r="AB98" s="217"/>
      <c r="AC98" s="217"/>
      <c r="AD98" s="217"/>
      <c r="AE98" s="217"/>
      <c r="AF98" s="217"/>
      <c r="AG98" s="217" t="s">
        <v>203</v>
      </c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44">
        <v>62</v>
      </c>
      <c r="B99" s="245" t="s">
        <v>303</v>
      </c>
      <c r="C99" s="255" t="s">
        <v>304</v>
      </c>
      <c r="D99" s="246" t="s">
        <v>183</v>
      </c>
      <c r="E99" s="247">
        <v>9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15</v>
      </c>
      <c r="M99" s="249">
        <f>G99*(1+L99/100)</f>
        <v>0</v>
      </c>
      <c r="N99" s="247">
        <v>2.0000000000000002E-5</v>
      </c>
      <c r="O99" s="247">
        <f>ROUND(E99*N99,2)</f>
        <v>0</v>
      </c>
      <c r="P99" s="247">
        <v>0</v>
      </c>
      <c r="Q99" s="247">
        <f>ROUND(E99*P99,2)</f>
        <v>0</v>
      </c>
      <c r="R99" s="249" t="s">
        <v>305</v>
      </c>
      <c r="S99" s="249" t="s">
        <v>145</v>
      </c>
      <c r="T99" s="250" t="s">
        <v>162</v>
      </c>
      <c r="U99" s="227">
        <v>4.0199999999999996</v>
      </c>
      <c r="V99" s="227">
        <f>ROUND(E99*U99,2)</f>
        <v>36.18</v>
      </c>
      <c r="W99" s="227"/>
      <c r="X99" s="227" t="s">
        <v>146</v>
      </c>
      <c r="Y99" s="227" t="s">
        <v>147</v>
      </c>
      <c r="Z99" s="217"/>
      <c r="AA99" s="217"/>
      <c r="AB99" s="217"/>
      <c r="AC99" s="217"/>
      <c r="AD99" s="217"/>
      <c r="AE99" s="217"/>
      <c r="AF99" s="217"/>
      <c r="AG99" s="217" t="s">
        <v>159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44">
        <v>63</v>
      </c>
      <c r="B100" s="245" t="s">
        <v>306</v>
      </c>
      <c r="C100" s="255" t="s">
        <v>307</v>
      </c>
      <c r="D100" s="246" t="s">
        <v>183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15</v>
      </c>
      <c r="M100" s="249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9" t="s">
        <v>305</v>
      </c>
      <c r="S100" s="249" t="s">
        <v>145</v>
      </c>
      <c r="T100" s="250" t="s">
        <v>145</v>
      </c>
      <c r="U100" s="227">
        <v>10.728</v>
      </c>
      <c r="V100" s="227">
        <f>ROUND(E100*U100,2)</f>
        <v>10.73</v>
      </c>
      <c r="W100" s="227"/>
      <c r="X100" s="227" t="s">
        <v>146</v>
      </c>
      <c r="Y100" s="227" t="s">
        <v>147</v>
      </c>
      <c r="Z100" s="217"/>
      <c r="AA100" s="217"/>
      <c r="AB100" s="217"/>
      <c r="AC100" s="217"/>
      <c r="AD100" s="217"/>
      <c r="AE100" s="217"/>
      <c r="AF100" s="217"/>
      <c r="AG100" s="217" t="s">
        <v>203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1" x14ac:dyDescent="0.2">
      <c r="A101" s="244">
        <v>64</v>
      </c>
      <c r="B101" s="245" t="s">
        <v>308</v>
      </c>
      <c r="C101" s="255" t="s">
        <v>309</v>
      </c>
      <c r="D101" s="246" t="s">
        <v>310</v>
      </c>
      <c r="E101" s="247">
        <v>1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15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262</v>
      </c>
      <c r="T101" s="250" t="s">
        <v>263</v>
      </c>
      <c r="U101" s="227">
        <v>0</v>
      </c>
      <c r="V101" s="227">
        <f>ROUND(E101*U101,2)</f>
        <v>0</v>
      </c>
      <c r="W101" s="227"/>
      <c r="X101" s="227" t="s">
        <v>146</v>
      </c>
      <c r="Y101" s="227" t="s">
        <v>147</v>
      </c>
      <c r="Z101" s="217"/>
      <c r="AA101" s="217"/>
      <c r="AB101" s="217"/>
      <c r="AC101" s="217"/>
      <c r="AD101" s="217"/>
      <c r="AE101" s="217"/>
      <c r="AF101" s="217"/>
      <c r="AG101" s="217" t="s">
        <v>203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ht="22.5" outlineLevel="1" x14ac:dyDescent="0.2">
      <c r="A102" s="244">
        <v>65</v>
      </c>
      <c r="B102" s="245" t="s">
        <v>311</v>
      </c>
      <c r="C102" s="255" t="s">
        <v>312</v>
      </c>
      <c r="D102" s="246" t="s">
        <v>183</v>
      </c>
      <c r="E102" s="247">
        <v>9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15</v>
      </c>
      <c r="M102" s="249">
        <f>G102*(1+L102/100)</f>
        <v>0</v>
      </c>
      <c r="N102" s="247">
        <v>8.0000000000000004E-4</v>
      </c>
      <c r="O102" s="247">
        <f>ROUND(E102*N102,2)</f>
        <v>0.01</v>
      </c>
      <c r="P102" s="247">
        <v>0</v>
      </c>
      <c r="Q102" s="247">
        <f>ROUND(E102*P102,2)</f>
        <v>0</v>
      </c>
      <c r="R102" s="249" t="s">
        <v>186</v>
      </c>
      <c r="S102" s="249" t="s">
        <v>286</v>
      </c>
      <c r="T102" s="250" t="s">
        <v>272</v>
      </c>
      <c r="U102" s="227">
        <v>0</v>
      </c>
      <c r="V102" s="227">
        <f>ROUND(E102*U102,2)</f>
        <v>0</v>
      </c>
      <c r="W102" s="227"/>
      <c r="X102" s="227" t="s">
        <v>187</v>
      </c>
      <c r="Y102" s="227" t="s">
        <v>147</v>
      </c>
      <c r="Z102" s="217"/>
      <c r="AA102" s="217"/>
      <c r="AB102" s="217"/>
      <c r="AC102" s="217"/>
      <c r="AD102" s="217"/>
      <c r="AE102" s="217"/>
      <c r="AF102" s="217"/>
      <c r="AG102" s="217" t="s">
        <v>266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44">
        <v>66</v>
      </c>
      <c r="B103" s="245" t="s">
        <v>313</v>
      </c>
      <c r="C103" s="255" t="s">
        <v>314</v>
      </c>
      <c r="D103" s="246" t="s">
        <v>183</v>
      </c>
      <c r="E103" s="247">
        <v>1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15</v>
      </c>
      <c r="M103" s="249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9" t="s">
        <v>186</v>
      </c>
      <c r="S103" s="249" t="s">
        <v>145</v>
      </c>
      <c r="T103" s="250" t="s">
        <v>145</v>
      </c>
      <c r="U103" s="227">
        <v>0</v>
      </c>
      <c r="V103" s="227">
        <f>ROUND(E103*U103,2)</f>
        <v>0</v>
      </c>
      <c r="W103" s="227"/>
      <c r="X103" s="227" t="s">
        <v>187</v>
      </c>
      <c r="Y103" s="227" t="s">
        <v>147</v>
      </c>
      <c r="Z103" s="217"/>
      <c r="AA103" s="217"/>
      <c r="AB103" s="217"/>
      <c r="AC103" s="217"/>
      <c r="AD103" s="217"/>
      <c r="AE103" s="217"/>
      <c r="AF103" s="217"/>
      <c r="AG103" s="217" t="s">
        <v>188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44">
        <v>67</v>
      </c>
      <c r="B104" s="245" t="s">
        <v>315</v>
      </c>
      <c r="C104" s="255" t="s">
        <v>316</v>
      </c>
      <c r="D104" s="246" t="s">
        <v>183</v>
      </c>
      <c r="E104" s="247">
        <v>1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15</v>
      </c>
      <c r="M104" s="249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9"/>
      <c r="S104" s="249" t="s">
        <v>262</v>
      </c>
      <c r="T104" s="250" t="s">
        <v>263</v>
      </c>
      <c r="U104" s="227">
        <v>0</v>
      </c>
      <c r="V104" s="227">
        <f>ROUND(E104*U104,2)</f>
        <v>0</v>
      </c>
      <c r="W104" s="227"/>
      <c r="X104" s="227" t="s">
        <v>187</v>
      </c>
      <c r="Y104" s="227" t="s">
        <v>147</v>
      </c>
      <c r="Z104" s="217"/>
      <c r="AA104" s="217"/>
      <c r="AB104" s="217"/>
      <c r="AC104" s="217"/>
      <c r="AD104" s="217"/>
      <c r="AE104" s="217"/>
      <c r="AF104" s="217"/>
      <c r="AG104" s="217" t="s">
        <v>266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ht="45" outlineLevel="1" x14ac:dyDescent="0.2">
      <c r="A105" s="244">
        <v>68</v>
      </c>
      <c r="B105" s="245" t="s">
        <v>317</v>
      </c>
      <c r="C105" s="255" t="s">
        <v>318</v>
      </c>
      <c r="D105" s="246" t="s">
        <v>183</v>
      </c>
      <c r="E105" s="247">
        <v>2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15</v>
      </c>
      <c r="M105" s="249">
        <f>G105*(1+L105/100)</f>
        <v>0</v>
      </c>
      <c r="N105" s="247">
        <v>1.2999999999999999E-2</v>
      </c>
      <c r="O105" s="247">
        <f>ROUND(E105*N105,2)</f>
        <v>0.03</v>
      </c>
      <c r="P105" s="247">
        <v>0</v>
      </c>
      <c r="Q105" s="247">
        <f>ROUND(E105*P105,2)</f>
        <v>0</v>
      </c>
      <c r="R105" s="249" t="s">
        <v>186</v>
      </c>
      <c r="S105" s="249" t="s">
        <v>145</v>
      </c>
      <c r="T105" s="250" t="s">
        <v>145</v>
      </c>
      <c r="U105" s="227">
        <v>0</v>
      </c>
      <c r="V105" s="227">
        <f>ROUND(E105*U105,2)</f>
        <v>0</v>
      </c>
      <c r="W105" s="227"/>
      <c r="X105" s="227" t="s">
        <v>187</v>
      </c>
      <c r="Y105" s="227" t="s">
        <v>147</v>
      </c>
      <c r="Z105" s="217"/>
      <c r="AA105" s="217"/>
      <c r="AB105" s="217"/>
      <c r="AC105" s="217"/>
      <c r="AD105" s="217"/>
      <c r="AE105" s="217"/>
      <c r="AF105" s="217"/>
      <c r="AG105" s="217" t="s">
        <v>266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ht="45" outlineLevel="1" x14ac:dyDescent="0.2">
      <c r="A106" s="244">
        <v>69</v>
      </c>
      <c r="B106" s="245" t="s">
        <v>319</v>
      </c>
      <c r="C106" s="255" t="s">
        <v>320</v>
      </c>
      <c r="D106" s="246" t="s">
        <v>183</v>
      </c>
      <c r="E106" s="247">
        <v>7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15</v>
      </c>
      <c r="M106" s="249">
        <f>G106*(1+L106/100)</f>
        <v>0</v>
      </c>
      <c r="N106" s="247">
        <v>0.02</v>
      </c>
      <c r="O106" s="247">
        <f>ROUND(E106*N106,2)</f>
        <v>0.14000000000000001</v>
      </c>
      <c r="P106" s="247">
        <v>0</v>
      </c>
      <c r="Q106" s="247">
        <f>ROUND(E106*P106,2)</f>
        <v>0</v>
      </c>
      <c r="R106" s="249" t="s">
        <v>186</v>
      </c>
      <c r="S106" s="249" t="s">
        <v>145</v>
      </c>
      <c r="T106" s="250" t="s">
        <v>145</v>
      </c>
      <c r="U106" s="227">
        <v>0</v>
      </c>
      <c r="V106" s="227">
        <f>ROUND(E106*U106,2)</f>
        <v>0</v>
      </c>
      <c r="W106" s="227"/>
      <c r="X106" s="227" t="s">
        <v>187</v>
      </c>
      <c r="Y106" s="227" t="s">
        <v>147</v>
      </c>
      <c r="Z106" s="217"/>
      <c r="AA106" s="217"/>
      <c r="AB106" s="217"/>
      <c r="AC106" s="217"/>
      <c r="AD106" s="217"/>
      <c r="AE106" s="217"/>
      <c r="AF106" s="217"/>
      <c r="AG106" s="217" t="s">
        <v>266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ht="45" outlineLevel="1" x14ac:dyDescent="0.2">
      <c r="A107" s="244">
        <v>70</v>
      </c>
      <c r="B107" s="245" t="s">
        <v>321</v>
      </c>
      <c r="C107" s="255" t="s">
        <v>322</v>
      </c>
      <c r="D107" s="246" t="s">
        <v>183</v>
      </c>
      <c r="E107" s="247">
        <v>1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15</v>
      </c>
      <c r="M107" s="249">
        <f>G107*(1+L107/100)</f>
        <v>0</v>
      </c>
      <c r="N107" s="247">
        <v>2.9000000000000001E-2</v>
      </c>
      <c r="O107" s="247">
        <f>ROUND(E107*N107,2)</f>
        <v>0.03</v>
      </c>
      <c r="P107" s="247">
        <v>0</v>
      </c>
      <c r="Q107" s="247">
        <f>ROUND(E107*P107,2)</f>
        <v>0</v>
      </c>
      <c r="R107" s="249" t="s">
        <v>186</v>
      </c>
      <c r="S107" s="249" t="s">
        <v>145</v>
      </c>
      <c r="T107" s="250" t="s">
        <v>145</v>
      </c>
      <c r="U107" s="227">
        <v>0</v>
      </c>
      <c r="V107" s="227">
        <f>ROUND(E107*U107,2)</f>
        <v>0</v>
      </c>
      <c r="W107" s="227"/>
      <c r="X107" s="227" t="s">
        <v>187</v>
      </c>
      <c r="Y107" s="227" t="s">
        <v>147</v>
      </c>
      <c r="Z107" s="217"/>
      <c r="AA107" s="217"/>
      <c r="AB107" s="217"/>
      <c r="AC107" s="217"/>
      <c r="AD107" s="217"/>
      <c r="AE107" s="217"/>
      <c r="AF107" s="217"/>
      <c r="AG107" s="217" t="s">
        <v>188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ht="22.5" outlineLevel="1" x14ac:dyDescent="0.2">
      <c r="A108" s="244">
        <v>71</v>
      </c>
      <c r="B108" s="245" t="s">
        <v>323</v>
      </c>
      <c r="C108" s="255" t="s">
        <v>324</v>
      </c>
      <c r="D108" s="246" t="s">
        <v>183</v>
      </c>
      <c r="E108" s="247">
        <v>2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15</v>
      </c>
      <c r="M108" s="249">
        <f>G108*(1+L108/100)</f>
        <v>0</v>
      </c>
      <c r="N108" s="247">
        <v>2.5000000000000001E-2</v>
      </c>
      <c r="O108" s="247">
        <f>ROUND(E108*N108,2)</f>
        <v>0.05</v>
      </c>
      <c r="P108" s="247">
        <v>0</v>
      </c>
      <c r="Q108" s="247">
        <f>ROUND(E108*P108,2)</f>
        <v>0</v>
      </c>
      <c r="R108" s="249" t="s">
        <v>186</v>
      </c>
      <c r="S108" s="249" t="s">
        <v>145</v>
      </c>
      <c r="T108" s="250" t="s">
        <v>162</v>
      </c>
      <c r="U108" s="227">
        <v>0</v>
      </c>
      <c r="V108" s="227">
        <f>ROUND(E108*U108,2)</f>
        <v>0</v>
      </c>
      <c r="W108" s="227"/>
      <c r="X108" s="227" t="s">
        <v>187</v>
      </c>
      <c r="Y108" s="227" t="s">
        <v>147</v>
      </c>
      <c r="Z108" s="217"/>
      <c r="AA108" s="217"/>
      <c r="AB108" s="217"/>
      <c r="AC108" s="217"/>
      <c r="AD108" s="217"/>
      <c r="AE108" s="217"/>
      <c r="AF108" s="217"/>
      <c r="AG108" s="217" t="s">
        <v>188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ht="22.5" outlineLevel="1" x14ac:dyDescent="0.2">
      <c r="A109" s="244">
        <v>72</v>
      </c>
      <c r="B109" s="245" t="s">
        <v>325</v>
      </c>
      <c r="C109" s="255" t="s">
        <v>326</v>
      </c>
      <c r="D109" s="246" t="s">
        <v>183</v>
      </c>
      <c r="E109" s="247">
        <v>7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15</v>
      </c>
      <c r="M109" s="249">
        <f>G109*(1+L109/100)</f>
        <v>0</v>
      </c>
      <c r="N109" s="247">
        <v>2.5000000000000001E-2</v>
      </c>
      <c r="O109" s="247">
        <f>ROUND(E109*N109,2)</f>
        <v>0.18</v>
      </c>
      <c r="P109" s="247">
        <v>0</v>
      </c>
      <c r="Q109" s="247">
        <f>ROUND(E109*P109,2)</f>
        <v>0</v>
      </c>
      <c r="R109" s="249" t="s">
        <v>186</v>
      </c>
      <c r="S109" s="249" t="s">
        <v>145</v>
      </c>
      <c r="T109" s="250" t="s">
        <v>162</v>
      </c>
      <c r="U109" s="227">
        <v>0</v>
      </c>
      <c r="V109" s="227">
        <f>ROUND(E109*U109,2)</f>
        <v>0</v>
      </c>
      <c r="W109" s="227"/>
      <c r="X109" s="227" t="s">
        <v>187</v>
      </c>
      <c r="Y109" s="227" t="s">
        <v>147</v>
      </c>
      <c r="Z109" s="217"/>
      <c r="AA109" s="217"/>
      <c r="AB109" s="217"/>
      <c r="AC109" s="217"/>
      <c r="AD109" s="217"/>
      <c r="AE109" s="217"/>
      <c r="AF109" s="217"/>
      <c r="AG109" s="217" t="s">
        <v>188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44">
        <v>73</v>
      </c>
      <c r="B110" s="245" t="s">
        <v>327</v>
      </c>
      <c r="C110" s="255" t="s">
        <v>328</v>
      </c>
      <c r="D110" s="246" t="s">
        <v>329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7">
        <v>0</v>
      </c>
      <c r="O110" s="247">
        <f>ROUND(E110*N110,2)</f>
        <v>0</v>
      </c>
      <c r="P110" s="247">
        <v>0</v>
      </c>
      <c r="Q110" s="247">
        <f>ROUND(E110*P110,2)</f>
        <v>0</v>
      </c>
      <c r="R110" s="249"/>
      <c r="S110" s="249" t="s">
        <v>262</v>
      </c>
      <c r="T110" s="250" t="s">
        <v>263</v>
      </c>
      <c r="U110" s="227">
        <v>0</v>
      </c>
      <c r="V110" s="227">
        <f>ROUND(E110*U110,2)</f>
        <v>0</v>
      </c>
      <c r="W110" s="227"/>
      <c r="X110" s="227" t="s">
        <v>187</v>
      </c>
      <c r="Y110" s="227" t="s">
        <v>147</v>
      </c>
      <c r="Z110" s="217"/>
      <c r="AA110" s="217"/>
      <c r="AB110" s="217"/>
      <c r="AC110" s="217"/>
      <c r="AD110" s="217"/>
      <c r="AE110" s="217"/>
      <c r="AF110" s="217"/>
      <c r="AG110" s="217" t="s">
        <v>188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44">
        <v>74</v>
      </c>
      <c r="B111" s="245" t="s">
        <v>330</v>
      </c>
      <c r="C111" s="255" t="s">
        <v>331</v>
      </c>
      <c r="D111" s="246" t="s">
        <v>332</v>
      </c>
      <c r="E111" s="247">
        <v>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9"/>
      <c r="S111" s="249" t="s">
        <v>262</v>
      </c>
      <c r="T111" s="250" t="s">
        <v>263</v>
      </c>
      <c r="U111" s="227">
        <v>0</v>
      </c>
      <c r="V111" s="227">
        <f>ROUND(E111*U111,2)</f>
        <v>0</v>
      </c>
      <c r="W111" s="227"/>
      <c r="X111" s="227" t="s">
        <v>187</v>
      </c>
      <c r="Y111" s="227" t="s">
        <v>147</v>
      </c>
      <c r="Z111" s="217"/>
      <c r="AA111" s="217"/>
      <c r="AB111" s="217"/>
      <c r="AC111" s="217"/>
      <c r="AD111" s="217"/>
      <c r="AE111" s="217"/>
      <c r="AF111" s="217"/>
      <c r="AG111" s="217" t="s">
        <v>188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x14ac:dyDescent="0.2">
      <c r="A112" s="229" t="s">
        <v>139</v>
      </c>
      <c r="B112" s="230" t="s">
        <v>95</v>
      </c>
      <c r="C112" s="252" t="s">
        <v>96</v>
      </c>
      <c r="D112" s="231"/>
      <c r="E112" s="232"/>
      <c r="F112" s="233"/>
      <c r="G112" s="233">
        <f>SUMIF(AG113:AG117,"&lt;&gt;NOR",G113:G117)</f>
        <v>0</v>
      </c>
      <c r="H112" s="233"/>
      <c r="I112" s="233">
        <f>SUM(I113:I117)</f>
        <v>0</v>
      </c>
      <c r="J112" s="233"/>
      <c r="K112" s="233">
        <f>SUM(K113:K117)</f>
        <v>0</v>
      </c>
      <c r="L112" s="233"/>
      <c r="M112" s="233">
        <f>SUM(M113:M117)</f>
        <v>0</v>
      </c>
      <c r="N112" s="232"/>
      <c r="O112" s="232">
        <f>SUM(O113:O117)</f>
        <v>0.11</v>
      </c>
      <c r="P112" s="232"/>
      <c r="Q112" s="232">
        <f>SUM(Q113:Q117)</f>
        <v>0</v>
      </c>
      <c r="R112" s="233"/>
      <c r="S112" s="233"/>
      <c r="T112" s="234"/>
      <c r="U112" s="228"/>
      <c r="V112" s="228">
        <f>SUM(V113:V117)</f>
        <v>4.99</v>
      </c>
      <c r="W112" s="228"/>
      <c r="X112" s="228"/>
      <c r="Y112" s="228"/>
      <c r="AG112" t="s">
        <v>140</v>
      </c>
    </row>
    <row r="113" spans="1:60" ht="22.5" outlineLevel="1" x14ac:dyDescent="0.2">
      <c r="A113" s="244">
        <v>75</v>
      </c>
      <c r="B113" s="245" t="s">
        <v>333</v>
      </c>
      <c r="C113" s="255" t="s">
        <v>334</v>
      </c>
      <c r="D113" s="246" t="s">
        <v>143</v>
      </c>
      <c r="E113" s="247">
        <v>3.88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15</v>
      </c>
      <c r="M113" s="249">
        <f>G113*(1+L113/100)</f>
        <v>0</v>
      </c>
      <c r="N113" s="247">
        <v>0</v>
      </c>
      <c r="O113" s="247">
        <f>ROUND(E113*N113,2)</f>
        <v>0</v>
      </c>
      <c r="P113" s="247">
        <v>0</v>
      </c>
      <c r="Q113" s="247">
        <f>ROUND(E113*P113,2)</f>
        <v>0</v>
      </c>
      <c r="R113" s="249" t="s">
        <v>335</v>
      </c>
      <c r="S113" s="249" t="s">
        <v>145</v>
      </c>
      <c r="T113" s="250" t="s">
        <v>162</v>
      </c>
      <c r="U113" s="227">
        <v>1.6E-2</v>
      </c>
      <c r="V113" s="227">
        <f>ROUND(E113*U113,2)</f>
        <v>0.06</v>
      </c>
      <c r="W113" s="227"/>
      <c r="X113" s="227" t="s">
        <v>146</v>
      </c>
      <c r="Y113" s="227" t="s">
        <v>147</v>
      </c>
      <c r="Z113" s="217"/>
      <c r="AA113" s="217"/>
      <c r="AB113" s="217"/>
      <c r="AC113" s="217"/>
      <c r="AD113" s="217"/>
      <c r="AE113" s="217"/>
      <c r="AF113" s="217"/>
      <c r="AG113" s="217" t="s">
        <v>203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1" x14ac:dyDescent="0.2">
      <c r="A114" s="244">
        <v>76</v>
      </c>
      <c r="B114" s="245" t="s">
        <v>336</v>
      </c>
      <c r="C114" s="255" t="s">
        <v>337</v>
      </c>
      <c r="D114" s="246" t="s">
        <v>143</v>
      </c>
      <c r="E114" s="247">
        <v>3.88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15</v>
      </c>
      <c r="M114" s="249">
        <f>G114*(1+L114/100)</f>
        <v>0</v>
      </c>
      <c r="N114" s="247">
        <v>2.1000000000000001E-4</v>
      </c>
      <c r="O114" s="247">
        <f>ROUND(E114*N114,2)</f>
        <v>0</v>
      </c>
      <c r="P114" s="247">
        <v>0</v>
      </c>
      <c r="Q114" s="247">
        <f>ROUND(E114*P114,2)</f>
        <v>0</v>
      </c>
      <c r="R114" s="249" t="s">
        <v>335</v>
      </c>
      <c r="S114" s="249" t="s">
        <v>145</v>
      </c>
      <c r="T114" s="250" t="s">
        <v>162</v>
      </c>
      <c r="U114" s="227">
        <v>0.05</v>
      </c>
      <c r="V114" s="227">
        <f>ROUND(E114*U114,2)</f>
        <v>0.19</v>
      </c>
      <c r="W114" s="227"/>
      <c r="X114" s="227" t="s">
        <v>146</v>
      </c>
      <c r="Y114" s="227" t="s">
        <v>147</v>
      </c>
      <c r="Z114" s="217"/>
      <c r="AA114" s="217"/>
      <c r="AB114" s="217"/>
      <c r="AC114" s="217"/>
      <c r="AD114" s="217"/>
      <c r="AE114" s="217"/>
      <c r="AF114" s="217"/>
      <c r="AG114" s="217" t="s">
        <v>203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ht="22.5" outlineLevel="1" x14ac:dyDescent="0.2">
      <c r="A115" s="244">
        <v>77</v>
      </c>
      <c r="B115" s="245" t="s">
        <v>338</v>
      </c>
      <c r="C115" s="255" t="s">
        <v>339</v>
      </c>
      <c r="D115" s="246" t="s">
        <v>143</v>
      </c>
      <c r="E115" s="247">
        <v>3.88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15</v>
      </c>
      <c r="M115" s="249">
        <f>G115*(1+L115/100)</f>
        <v>0</v>
      </c>
      <c r="N115" s="247">
        <v>0</v>
      </c>
      <c r="O115" s="247">
        <f>ROUND(E115*N115,2)</f>
        <v>0</v>
      </c>
      <c r="P115" s="247">
        <v>0</v>
      </c>
      <c r="Q115" s="247">
        <f>ROUND(E115*P115,2)</f>
        <v>0</v>
      </c>
      <c r="R115" s="249" t="s">
        <v>335</v>
      </c>
      <c r="S115" s="249" t="s">
        <v>145</v>
      </c>
      <c r="T115" s="250" t="s">
        <v>145</v>
      </c>
      <c r="U115" s="227">
        <v>0.24399999999999999</v>
      </c>
      <c r="V115" s="227">
        <f>ROUND(E115*U115,2)</f>
        <v>0.95</v>
      </c>
      <c r="W115" s="227"/>
      <c r="X115" s="227" t="s">
        <v>146</v>
      </c>
      <c r="Y115" s="227" t="s">
        <v>147</v>
      </c>
      <c r="Z115" s="217"/>
      <c r="AA115" s="217"/>
      <c r="AB115" s="217"/>
      <c r="AC115" s="217"/>
      <c r="AD115" s="217"/>
      <c r="AE115" s="217"/>
      <c r="AF115" s="217"/>
      <c r="AG115" s="217" t="s">
        <v>203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ht="22.5" outlineLevel="1" x14ac:dyDescent="0.2">
      <c r="A116" s="244">
        <v>78</v>
      </c>
      <c r="B116" s="245" t="s">
        <v>340</v>
      </c>
      <c r="C116" s="255" t="s">
        <v>341</v>
      </c>
      <c r="D116" s="246" t="s">
        <v>143</v>
      </c>
      <c r="E116" s="247">
        <v>3.88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7">
        <v>5.0400000000000002E-3</v>
      </c>
      <c r="O116" s="247">
        <f>ROUND(E116*N116,2)</f>
        <v>0.02</v>
      </c>
      <c r="P116" s="247">
        <v>0</v>
      </c>
      <c r="Q116" s="247">
        <f>ROUND(E116*P116,2)</f>
        <v>0</v>
      </c>
      <c r="R116" s="249" t="s">
        <v>335</v>
      </c>
      <c r="S116" s="249" t="s">
        <v>145</v>
      </c>
      <c r="T116" s="250" t="s">
        <v>145</v>
      </c>
      <c r="U116" s="227">
        <v>0.97799999999999998</v>
      </c>
      <c r="V116" s="227">
        <f>ROUND(E116*U116,2)</f>
        <v>3.79</v>
      </c>
      <c r="W116" s="227"/>
      <c r="X116" s="227" t="s">
        <v>146</v>
      </c>
      <c r="Y116" s="227" t="s">
        <v>147</v>
      </c>
      <c r="Z116" s="217"/>
      <c r="AA116" s="217"/>
      <c r="AB116" s="217"/>
      <c r="AC116" s="217"/>
      <c r="AD116" s="217"/>
      <c r="AE116" s="217"/>
      <c r="AF116" s="217"/>
      <c r="AG116" s="217" t="s">
        <v>203</v>
      </c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ht="22.5" outlineLevel="1" x14ac:dyDescent="0.2">
      <c r="A117" s="244">
        <v>79</v>
      </c>
      <c r="B117" s="245" t="s">
        <v>342</v>
      </c>
      <c r="C117" s="255" t="s">
        <v>343</v>
      </c>
      <c r="D117" s="246" t="s">
        <v>143</v>
      </c>
      <c r="E117" s="247">
        <v>4.4619999999999997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15</v>
      </c>
      <c r="M117" s="249">
        <f>G117*(1+L117/100)</f>
        <v>0</v>
      </c>
      <c r="N117" s="247">
        <v>1.9199999999999998E-2</v>
      </c>
      <c r="O117" s="247">
        <f>ROUND(E117*N117,2)</f>
        <v>0.09</v>
      </c>
      <c r="P117" s="247">
        <v>0</v>
      </c>
      <c r="Q117" s="247">
        <f>ROUND(E117*P117,2)</f>
        <v>0</v>
      </c>
      <c r="R117" s="249" t="s">
        <v>186</v>
      </c>
      <c r="S117" s="249" t="s">
        <v>145</v>
      </c>
      <c r="T117" s="250" t="s">
        <v>145</v>
      </c>
      <c r="U117" s="227">
        <v>0</v>
      </c>
      <c r="V117" s="227">
        <f>ROUND(E117*U117,2)</f>
        <v>0</v>
      </c>
      <c r="W117" s="227"/>
      <c r="X117" s="227" t="s">
        <v>187</v>
      </c>
      <c r="Y117" s="227" t="s">
        <v>147</v>
      </c>
      <c r="Z117" s="217"/>
      <c r="AA117" s="217"/>
      <c r="AB117" s="217"/>
      <c r="AC117" s="217"/>
      <c r="AD117" s="217"/>
      <c r="AE117" s="217"/>
      <c r="AF117" s="217"/>
      <c r="AG117" s="217" t="s">
        <v>266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x14ac:dyDescent="0.2">
      <c r="A118" s="229" t="s">
        <v>139</v>
      </c>
      <c r="B118" s="230" t="s">
        <v>97</v>
      </c>
      <c r="C118" s="252" t="s">
        <v>98</v>
      </c>
      <c r="D118" s="231"/>
      <c r="E118" s="232"/>
      <c r="F118" s="233"/>
      <c r="G118" s="233">
        <f>SUMIF(AG119:AG125,"&lt;&gt;NOR",G119:G125)</f>
        <v>0</v>
      </c>
      <c r="H118" s="233"/>
      <c r="I118" s="233">
        <f>SUM(I119:I125)</f>
        <v>0</v>
      </c>
      <c r="J118" s="233"/>
      <c r="K118" s="233">
        <f>SUM(K119:K125)</f>
        <v>0</v>
      </c>
      <c r="L118" s="233"/>
      <c r="M118" s="233">
        <f>SUM(M119:M125)</f>
        <v>0</v>
      </c>
      <c r="N118" s="232"/>
      <c r="O118" s="232">
        <f>SUM(O119:O125)</f>
        <v>0.26</v>
      </c>
      <c r="P118" s="232"/>
      <c r="Q118" s="232">
        <f>SUM(Q119:Q125)</f>
        <v>0</v>
      </c>
      <c r="R118" s="233"/>
      <c r="S118" s="233"/>
      <c r="T118" s="234"/>
      <c r="U118" s="228"/>
      <c r="V118" s="228">
        <f>SUM(V119:V125)</f>
        <v>44.73</v>
      </c>
      <c r="W118" s="228"/>
      <c r="X118" s="228"/>
      <c r="Y118" s="228"/>
      <c r="AG118" t="s">
        <v>140</v>
      </c>
    </row>
    <row r="119" spans="1:60" outlineLevel="1" x14ac:dyDescent="0.2">
      <c r="A119" s="236">
        <v>80</v>
      </c>
      <c r="B119" s="237" t="s">
        <v>344</v>
      </c>
      <c r="C119" s="253" t="s">
        <v>345</v>
      </c>
      <c r="D119" s="238" t="s">
        <v>143</v>
      </c>
      <c r="E119" s="239">
        <v>74.92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15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 t="s">
        <v>346</v>
      </c>
      <c r="S119" s="241" t="s">
        <v>145</v>
      </c>
      <c r="T119" s="242" t="s">
        <v>145</v>
      </c>
      <c r="U119" s="227">
        <v>1.6E-2</v>
      </c>
      <c r="V119" s="227">
        <f>ROUND(E119*U119,2)</f>
        <v>1.2</v>
      </c>
      <c r="W119" s="227"/>
      <c r="X119" s="227" t="s">
        <v>146</v>
      </c>
      <c r="Y119" s="227" t="s">
        <v>147</v>
      </c>
      <c r="Z119" s="217"/>
      <c r="AA119" s="217"/>
      <c r="AB119" s="217"/>
      <c r="AC119" s="217"/>
      <c r="AD119" s="217"/>
      <c r="AE119" s="217"/>
      <c r="AF119" s="217"/>
      <c r="AG119" s="217" t="s">
        <v>159</v>
      </c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outlineLevel="2" x14ac:dyDescent="0.2">
      <c r="A120" s="224"/>
      <c r="B120" s="225"/>
      <c r="C120" s="254" t="s">
        <v>347</v>
      </c>
      <c r="D120" s="243"/>
      <c r="E120" s="243"/>
      <c r="F120" s="243"/>
      <c r="G120" s="243"/>
      <c r="H120" s="227"/>
      <c r="I120" s="227"/>
      <c r="J120" s="227"/>
      <c r="K120" s="227"/>
      <c r="L120" s="227"/>
      <c r="M120" s="227"/>
      <c r="N120" s="226"/>
      <c r="O120" s="226"/>
      <c r="P120" s="226"/>
      <c r="Q120" s="226"/>
      <c r="R120" s="227"/>
      <c r="S120" s="227"/>
      <c r="T120" s="227"/>
      <c r="U120" s="227"/>
      <c r="V120" s="227"/>
      <c r="W120" s="227"/>
      <c r="X120" s="227"/>
      <c r="Y120" s="227"/>
      <c r="Z120" s="217"/>
      <c r="AA120" s="217"/>
      <c r="AB120" s="217"/>
      <c r="AC120" s="217"/>
      <c r="AD120" s="217"/>
      <c r="AE120" s="217"/>
      <c r="AF120" s="217"/>
      <c r="AG120" s="217" t="s">
        <v>150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outlineLevel="1" x14ac:dyDescent="0.2">
      <c r="A121" s="236">
        <v>81</v>
      </c>
      <c r="B121" s="237" t="s">
        <v>348</v>
      </c>
      <c r="C121" s="253" t="s">
        <v>349</v>
      </c>
      <c r="D121" s="238" t="s">
        <v>143</v>
      </c>
      <c r="E121" s="239">
        <v>74.92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15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346</v>
      </c>
      <c r="S121" s="241" t="s">
        <v>145</v>
      </c>
      <c r="T121" s="242" t="s">
        <v>145</v>
      </c>
      <c r="U121" s="227">
        <v>4.5999999999999999E-2</v>
      </c>
      <c r="V121" s="227">
        <f>ROUND(E121*U121,2)</f>
        <v>3.45</v>
      </c>
      <c r="W121" s="227"/>
      <c r="X121" s="227" t="s">
        <v>146</v>
      </c>
      <c r="Y121" s="227" t="s">
        <v>147</v>
      </c>
      <c r="Z121" s="217"/>
      <c r="AA121" s="217"/>
      <c r="AB121" s="217"/>
      <c r="AC121" s="217"/>
      <c r="AD121" s="217"/>
      <c r="AE121" s="217"/>
      <c r="AF121" s="217"/>
      <c r="AG121" s="217" t="s">
        <v>203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2" x14ac:dyDescent="0.2">
      <c r="A122" s="224"/>
      <c r="B122" s="225"/>
      <c r="C122" s="254"/>
      <c r="D122" s="243"/>
      <c r="E122" s="243"/>
      <c r="F122" s="243"/>
      <c r="G122" s="243"/>
      <c r="H122" s="227"/>
      <c r="I122" s="227"/>
      <c r="J122" s="227"/>
      <c r="K122" s="227"/>
      <c r="L122" s="227"/>
      <c r="M122" s="227"/>
      <c r="N122" s="226"/>
      <c r="O122" s="226"/>
      <c r="P122" s="226"/>
      <c r="Q122" s="226"/>
      <c r="R122" s="227"/>
      <c r="S122" s="227"/>
      <c r="T122" s="227"/>
      <c r="U122" s="227"/>
      <c r="V122" s="227"/>
      <c r="W122" s="227"/>
      <c r="X122" s="227"/>
      <c r="Y122" s="227"/>
      <c r="Z122" s="217"/>
      <c r="AA122" s="217"/>
      <c r="AB122" s="217"/>
      <c r="AC122" s="217"/>
      <c r="AD122" s="217"/>
      <c r="AE122" s="217"/>
      <c r="AF122" s="217"/>
      <c r="AG122" s="217" t="s">
        <v>150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ht="22.5" outlineLevel="1" x14ac:dyDescent="0.2">
      <c r="A123" s="244">
        <v>82</v>
      </c>
      <c r="B123" s="245" t="s">
        <v>350</v>
      </c>
      <c r="C123" s="255" t="s">
        <v>351</v>
      </c>
      <c r="D123" s="246" t="s">
        <v>172</v>
      </c>
      <c r="E123" s="247">
        <v>84.64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7">
        <v>3.0000000000000001E-5</v>
      </c>
      <c r="O123" s="247">
        <f>ROUND(E123*N123,2)</f>
        <v>0</v>
      </c>
      <c r="P123" s="247">
        <v>0</v>
      </c>
      <c r="Q123" s="247">
        <f>ROUND(E123*P123,2)</f>
        <v>0</v>
      </c>
      <c r="R123" s="249" t="s">
        <v>346</v>
      </c>
      <c r="S123" s="249" t="s">
        <v>145</v>
      </c>
      <c r="T123" s="250" t="s">
        <v>145</v>
      </c>
      <c r="U123" s="227">
        <v>0.13719999999999999</v>
      </c>
      <c r="V123" s="227">
        <f>ROUND(E123*U123,2)</f>
        <v>11.61</v>
      </c>
      <c r="W123" s="227"/>
      <c r="X123" s="227" t="s">
        <v>146</v>
      </c>
      <c r="Y123" s="227" t="s">
        <v>147</v>
      </c>
      <c r="Z123" s="217"/>
      <c r="AA123" s="217"/>
      <c r="AB123" s="217"/>
      <c r="AC123" s="217"/>
      <c r="AD123" s="217"/>
      <c r="AE123" s="217"/>
      <c r="AF123" s="217"/>
      <c r="AG123" s="217" t="s">
        <v>203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ht="22.5" outlineLevel="1" x14ac:dyDescent="0.2">
      <c r="A124" s="244">
        <v>83</v>
      </c>
      <c r="B124" s="245" t="s">
        <v>352</v>
      </c>
      <c r="C124" s="255" t="s">
        <v>353</v>
      </c>
      <c r="D124" s="246" t="s">
        <v>143</v>
      </c>
      <c r="E124" s="247">
        <v>74.92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15</v>
      </c>
      <c r="M124" s="249">
        <f>G124*(1+L124/100)</f>
        <v>0</v>
      </c>
      <c r="N124" s="247">
        <v>3.48E-3</v>
      </c>
      <c r="O124" s="247">
        <f>ROUND(E124*N124,2)</f>
        <v>0.26</v>
      </c>
      <c r="P124" s="247">
        <v>0</v>
      </c>
      <c r="Q124" s="247">
        <f>ROUND(E124*P124,2)</f>
        <v>0</v>
      </c>
      <c r="R124" s="249" t="s">
        <v>346</v>
      </c>
      <c r="S124" s="249" t="s">
        <v>145</v>
      </c>
      <c r="T124" s="250" t="s">
        <v>162</v>
      </c>
      <c r="U124" s="227">
        <v>0.38</v>
      </c>
      <c r="V124" s="227">
        <f>ROUND(E124*U124,2)</f>
        <v>28.47</v>
      </c>
      <c r="W124" s="227"/>
      <c r="X124" s="227" t="s">
        <v>146</v>
      </c>
      <c r="Y124" s="227" t="s">
        <v>147</v>
      </c>
      <c r="Z124" s="217"/>
      <c r="AA124" s="217"/>
      <c r="AB124" s="217"/>
      <c r="AC124" s="217"/>
      <c r="AD124" s="217"/>
      <c r="AE124" s="217"/>
      <c r="AF124" s="217"/>
      <c r="AG124" s="217" t="s">
        <v>203</v>
      </c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ht="22.5" outlineLevel="1" x14ac:dyDescent="0.2">
      <c r="A125" s="244">
        <v>84</v>
      </c>
      <c r="B125" s="245" t="s">
        <v>354</v>
      </c>
      <c r="C125" s="255" t="s">
        <v>355</v>
      </c>
      <c r="D125" s="246" t="s">
        <v>172</v>
      </c>
      <c r="E125" s="247">
        <v>97.335999999999999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15</v>
      </c>
      <c r="M125" s="249">
        <f>G125*(1+L125/100)</f>
        <v>0</v>
      </c>
      <c r="N125" s="247">
        <v>5.0000000000000002E-5</v>
      </c>
      <c r="O125" s="247">
        <f>ROUND(E125*N125,2)</f>
        <v>0</v>
      </c>
      <c r="P125" s="247">
        <v>0</v>
      </c>
      <c r="Q125" s="247">
        <f>ROUND(E125*P125,2)</f>
        <v>0</v>
      </c>
      <c r="R125" s="249" t="s">
        <v>186</v>
      </c>
      <c r="S125" s="249" t="s">
        <v>145</v>
      </c>
      <c r="T125" s="250" t="s">
        <v>162</v>
      </c>
      <c r="U125" s="227">
        <v>0</v>
      </c>
      <c r="V125" s="227">
        <f>ROUND(E125*U125,2)</f>
        <v>0</v>
      </c>
      <c r="W125" s="227"/>
      <c r="X125" s="227" t="s">
        <v>187</v>
      </c>
      <c r="Y125" s="227" t="s">
        <v>147</v>
      </c>
      <c r="Z125" s="217"/>
      <c r="AA125" s="217"/>
      <c r="AB125" s="217"/>
      <c r="AC125" s="217"/>
      <c r="AD125" s="217"/>
      <c r="AE125" s="217"/>
      <c r="AF125" s="217"/>
      <c r="AG125" s="217" t="s">
        <v>266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x14ac:dyDescent="0.2">
      <c r="A126" s="229" t="s">
        <v>139</v>
      </c>
      <c r="B126" s="230" t="s">
        <v>99</v>
      </c>
      <c r="C126" s="252" t="s">
        <v>100</v>
      </c>
      <c r="D126" s="231"/>
      <c r="E126" s="232"/>
      <c r="F126" s="233"/>
      <c r="G126" s="233">
        <f>SUMIF(AG127:AG133,"&lt;&gt;NOR",G127:G133)</f>
        <v>0</v>
      </c>
      <c r="H126" s="233"/>
      <c r="I126" s="233">
        <f>SUM(I127:I133)</f>
        <v>0</v>
      </c>
      <c r="J126" s="233"/>
      <c r="K126" s="233">
        <f>SUM(K127:K133)</f>
        <v>0</v>
      </c>
      <c r="L126" s="233"/>
      <c r="M126" s="233">
        <f>SUM(M127:M133)</f>
        <v>0</v>
      </c>
      <c r="N126" s="232"/>
      <c r="O126" s="232">
        <f>SUM(O127:O133)</f>
        <v>0.75</v>
      </c>
      <c r="P126" s="232"/>
      <c r="Q126" s="232">
        <f>SUM(Q127:Q133)</f>
        <v>0</v>
      </c>
      <c r="R126" s="233"/>
      <c r="S126" s="233"/>
      <c r="T126" s="234"/>
      <c r="U126" s="228"/>
      <c r="V126" s="228">
        <f>SUM(V127:V133)</f>
        <v>30.53</v>
      </c>
      <c r="W126" s="228"/>
      <c r="X126" s="228"/>
      <c r="Y126" s="228"/>
      <c r="AG126" t="s">
        <v>140</v>
      </c>
    </row>
    <row r="127" spans="1:60" outlineLevel="1" x14ac:dyDescent="0.2">
      <c r="A127" s="244">
        <v>85</v>
      </c>
      <c r="B127" s="245" t="s">
        <v>356</v>
      </c>
      <c r="C127" s="255" t="s">
        <v>357</v>
      </c>
      <c r="D127" s="246" t="s">
        <v>143</v>
      </c>
      <c r="E127" s="247">
        <v>21.756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15</v>
      </c>
      <c r="M127" s="249">
        <f>G127*(1+L127/100)</f>
        <v>0</v>
      </c>
      <c r="N127" s="247">
        <v>2.1000000000000001E-4</v>
      </c>
      <c r="O127" s="247">
        <f>ROUND(E127*N127,2)</f>
        <v>0</v>
      </c>
      <c r="P127" s="247">
        <v>0</v>
      </c>
      <c r="Q127" s="247">
        <f>ROUND(E127*P127,2)</f>
        <v>0</v>
      </c>
      <c r="R127" s="249" t="s">
        <v>335</v>
      </c>
      <c r="S127" s="249" t="s">
        <v>145</v>
      </c>
      <c r="T127" s="250" t="s">
        <v>145</v>
      </c>
      <c r="U127" s="227">
        <v>0.05</v>
      </c>
      <c r="V127" s="227">
        <f>ROUND(E127*U127,2)</f>
        <v>1.0900000000000001</v>
      </c>
      <c r="W127" s="227"/>
      <c r="X127" s="227" t="s">
        <v>146</v>
      </c>
      <c r="Y127" s="227" t="s">
        <v>147</v>
      </c>
      <c r="Z127" s="217"/>
      <c r="AA127" s="217"/>
      <c r="AB127" s="217"/>
      <c r="AC127" s="217"/>
      <c r="AD127" s="217"/>
      <c r="AE127" s="217"/>
      <c r="AF127" s="217"/>
      <c r="AG127" s="217" t="s">
        <v>203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 x14ac:dyDescent="0.2">
      <c r="A128" s="244">
        <v>86</v>
      </c>
      <c r="B128" s="245" t="s">
        <v>358</v>
      </c>
      <c r="C128" s="255" t="s">
        <v>359</v>
      </c>
      <c r="D128" s="246" t="s">
        <v>172</v>
      </c>
      <c r="E128" s="247">
        <v>10.96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15</v>
      </c>
      <c r="M128" s="249">
        <f>G128*(1+L128/100)</f>
        <v>0</v>
      </c>
      <c r="N128" s="247">
        <v>0</v>
      </c>
      <c r="O128" s="247">
        <f>ROUND(E128*N128,2)</f>
        <v>0</v>
      </c>
      <c r="P128" s="247">
        <v>0</v>
      </c>
      <c r="Q128" s="247">
        <f>ROUND(E128*P128,2)</f>
        <v>0</v>
      </c>
      <c r="R128" s="249" t="s">
        <v>335</v>
      </c>
      <c r="S128" s="249" t="s">
        <v>145</v>
      </c>
      <c r="T128" s="250" t="s">
        <v>145</v>
      </c>
      <c r="U128" s="227">
        <v>0.13</v>
      </c>
      <c r="V128" s="227">
        <f>ROUND(E128*U128,2)</f>
        <v>1.42</v>
      </c>
      <c r="W128" s="227"/>
      <c r="X128" s="227" t="s">
        <v>146</v>
      </c>
      <c r="Y128" s="227" t="s">
        <v>147</v>
      </c>
      <c r="Z128" s="217"/>
      <c r="AA128" s="217"/>
      <c r="AB128" s="217"/>
      <c r="AC128" s="217"/>
      <c r="AD128" s="217"/>
      <c r="AE128" s="217"/>
      <c r="AF128" s="217"/>
      <c r="AG128" s="217" t="s">
        <v>203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ht="22.5" outlineLevel="1" x14ac:dyDescent="0.2">
      <c r="A129" s="244">
        <v>87</v>
      </c>
      <c r="B129" s="245" t="s">
        <v>360</v>
      </c>
      <c r="C129" s="255" t="s">
        <v>361</v>
      </c>
      <c r="D129" s="246" t="s">
        <v>143</v>
      </c>
      <c r="E129" s="247">
        <v>21.756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15</v>
      </c>
      <c r="M129" s="249">
        <f>G129*(1+L129/100)</f>
        <v>0</v>
      </c>
      <c r="N129" s="247">
        <v>5.3499999999999997E-3</v>
      </c>
      <c r="O129" s="247">
        <f>ROUND(E129*N129,2)</f>
        <v>0.12</v>
      </c>
      <c r="P129" s="247">
        <v>0</v>
      </c>
      <c r="Q129" s="247">
        <f>ROUND(E129*P129,2)</f>
        <v>0</v>
      </c>
      <c r="R129" s="249" t="s">
        <v>335</v>
      </c>
      <c r="S129" s="249" t="s">
        <v>145</v>
      </c>
      <c r="T129" s="250" t="s">
        <v>162</v>
      </c>
      <c r="U129" s="227">
        <v>1.288</v>
      </c>
      <c r="V129" s="227">
        <f>ROUND(E129*U129,2)</f>
        <v>28.02</v>
      </c>
      <c r="W129" s="227"/>
      <c r="X129" s="227" t="s">
        <v>146</v>
      </c>
      <c r="Y129" s="227" t="s">
        <v>147</v>
      </c>
      <c r="Z129" s="217"/>
      <c r="AA129" s="217"/>
      <c r="AB129" s="217"/>
      <c r="AC129" s="217"/>
      <c r="AD129" s="217"/>
      <c r="AE129" s="217"/>
      <c r="AF129" s="217"/>
      <c r="AG129" s="217" t="s">
        <v>203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 x14ac:dyDescent="0.2">
      <c r="A130" s="244">
        <v>88</v>
      </c>
      <c r="B130" s="245" t="s">
        <v>362</v>
      </c>
      <c r="C130" s="255" t="s">
        <v>363</v>
      </c>
      <c r="D130" s="246" t="s">
        <v>183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15</v>
      </c>
      <c r="M130" s="249">
        <f>G130*(1+L130/100)</f>
        <v>0</v>
      </c>
      <c r="N130" s="247">
        <v>0</v>
      </c>
      <c r="O130" s="247">
        <f>ROUND(E130*N130,2)</f>
        <v>0</v>
      </c>
      <c r="P130" s="247">
        <v>0</v>
      </c>
      <c r="Q130" s="247">
        <f>ROUND(E130*P130,2)</f>
        <v>0</v>
      </c>
      <c r="R130" s="249"/>
      <c r="S130" s="249" t="s">
        <v>262</v>
      </c>
      <c r="T130" s="250" t="s">
        <v>263</v>
      </c>
      <c r="U130" s="227">
        <v>0</v>
      </c>
      <c r="V130" s="227">
        <f>ROUND(E130*U130,2)</f>
        <v>0</v>
      </c>
      <c r="W130" s="227"/>
      <c r="X130" s="227" t="s">
        <v>146</v>
      </c>
      <c r="Y130" s="227" t="s">
        <v>147</v>
      </c>
      <c r="Z130" s="217"/>
      <c r="AA130" s="217"/>
      <c r="AB130" s="217"/>
      <c r="AC130" s="217"/>
      <c r="AD130" s="217"/>
      <c r="AE130" s="217"/>
      <c r="AF130" s="217"/>
      <c r="AG130" s="217" t="s">
        <v>203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ht="33.75" outlineLevel="1" x14ac:dyDescent="0.2">
      <c r="A131" s="244">
        <v>89</v>
      </c>
      <c r="B131" s="245" t="s">
        <v>364</v>
      </c>
      <c r="C131" s="255" t="s">
        <v>365</v>
      </c>
      <c r="D131" s="246" t="s">
        <v>183</v>
      </c>
      <c r="E131" s="247">
        <v>7.9866000000000001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15</v>
      </c>
      <c r="M131" s="249">
        <f>G131*(1+L131/100)</f>
        <v>0</v>
      </c>
      <c r="N131" s="247">
        <v>2E-3</v>
      </c>
      <c r="O131" s="247">
        <f>ROUND(E131*N131,2)</f>
        <v>0.02</v>
      </c>
      <c r="P131" s="247">
        <v>0</v>
      </c>
      <c r="Q131" s="247">
        <f>ROUND(E131*P131,2)</f>
        <v>0</v>
      </c>
      <c r="R131" s="249" t="s">
        <v>186</v>
      </c>
      <c r="S131" s="249" t="s">
        <v>145</v>
      </c>
      <c r="T131" s="250" t="s">
        <v>145</v>
      </c>
      <c r="U131" s="227">
        <v>0</v>
      </c>
      <c r="V131" s="227">
        <f>ROUND(E131*U131,2)</f>
        <v>0</v>
      </c>
      <c r="W131" s="227"/>
      <c r="X131" s="227" t="s">
        <v>187</v>
      </c>
      <c r="Y131" s="227" t="s">
        <v>147</v>
      </c>
      <c r="Z131" s="217"/>
      <c r="AA131" s="217"/>
      <c r="AB131" s="217"/>
      <c r="AC131" s="217"/>
      <c r="AD131" s="217"/>
      <c r="AE131" s="217"/>
      <c r="AF131" s="217"/>
      <c r="AG131" s="217" t="s">
        <v>266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ht="22.5" outlineLevel="1" x14ac:dyDescent="0.2">
      <c r="A132" s="244">
        <v>90</v>
      </c>
      <c r="B132" s="245" t="s">
        <v>366</v>
      </c>
      <c r="C132" s="255" t="s">
        <v>367</v>
      </c>
      <c r="D132" s="246" t="s">
        <v>368</v>
      </c>
      <c r="E132" s="247">
        <v>119.732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15</v>
      </c>
      <c r="M132" s="249">
        <f>G132*(1+L132/100)</f>
        <v>0</v>
      </c>
      <c r="N132" s="247">
        <v>1E-3</v>
      </c>
      <c r="O132" s="247">
        <f>ROUND(E132*N132,2)</f>
        <v>0.12</v>
      </c>
      <c r="P132" s="247">
        <v>0</v>
      </c>
      <c r="Q132" s="247">
        <f>ROUND(E132*P132,2)</f>
        <v>0</v>
      </c>
      <c r="R132" s="249" t="s">
        <v>186</v>
      </c>
      <c r="S132" s="249" t="s">
        <v>145</v>
      </c>
      <c r="T132" s="250" t="s">
        <v>145</v>
      </c>
      <c r="U132" s="227">
        <v>0</v>
      </c>
      <c r="V132" s="227">
        <f>ROUND(E132*U132,2)</f>
        <v>0</v>
      </c>
      <c r="W132" s="227"/>
      <c r="X132" s="227" t="s">
        <v>187</v>
      </c>
      <c r="Y132" s="227" t="s">
        <v>147</v>
      </c>
      <c r="Z132" s="217"/>
      <c r="AA132" s="217"/>
      <c r="AB132" s="217"/>
      <c r="AC132" s="217"/>
      <c r="AD132" s="217"/>
      <c r="AE132" s="217"/>
      <c r="AF132" s="217"/>
      <c r="AG132" s="217" t="s">
        <v>188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ht="22.5" outlineLevel="1" x14ac:dyDescent="0.2">
      <c r="A133" s="244">
        <v>91</v>
      </c>
      <c r="B133" s="245" t="s">
        <v>369</v>
      </c>
      <c r="C133" s="255" t="s">
        <v>370</v>
      </c>
      <c r="D133" s="246" t="s">
        <v>143</v>
      </c>
      <c r="E133" s="247">
        <v>25.019400000000001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15</v>
      </c>
      <c r="M133" s="249">
        <f>G133*(1+L133/100)</f>
        <v>0</v>
      </c>
      <c r="N133" s="247">
        <v>1.9429999999999999E-2</v>
      </c>
      <c r="O133" s="247">
        <f>ROUND(E133*N133,2)</f>
        <v>0.49</v>
      </c>
      <c r="P133" s="247">
        <v>0</v>
      </c>
      <c r="Q133" s="247">
        <f>ROUND(E133*P133,2)</f>
        <v>0</v>
      </c>
      <c r="R133" s="249" t="s">
        <v>186</v>
      </c>
      <c r="S133" s="249" t="s">
        <v>145</v>
      </c>
      <c r="T133" s="250" t="s">
        <v>162</v>
      </c>
      <c r="U133" s="227">
        <v>0</v>
      </c>
      <c r="V133" s="227">
        <f>ROUND(E133*U133,2)</f>
        <v>0</v>
      </c>
      <c r="W133" s="227"/>
      <c r="X133" s="227" t="s">
        <v>187</v>
      </c>
      <c r="Y133" s="227" t="s">
        <v>147</v>
      </c>
      <c r="Z133" s="217"/>
      <c r="AA133" s="217"/>
      <c r="AB133" s="217"/>
      <c r="AC133" s="217"/>
      <c r="AD133" s="217"/>
      <c r="AE133" s="217"/>
      <c r="AF133" s="217"/>
      <c r="AG133" s="217" t="s">
        <v>266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x14ac:dyDescent="0.2">
      <c r="A134" s="229" t="s">
        <v>139</v>
      </c>
      <c r="B134" s="230" t="s">
        <v>101</v>
      </c>
      <c r="C134" s="252" t="s">
        <v>102</v>
      </c>
      <c r="D134" s="231"/>
      <c r="E134" s="232"/>
      <c r="F134" s="233"/>
      <c r="G134" s="233">
        <f>SUMIF(AG135:AG136,"&lt;&gt;NOR",G135:G136)</f>
        <v>0</v>
      </c>
      <c r="H134" s="233"/>
      <c r="I134" s="233">
        <f>SUM(I135:I136)</f>
        <v>0</v>
      </c>
      <c r="J134" s="233"/>
      <c r="K134" s="233">
        <f>SUM(K135:K136)</f>
        <v>0</v>
      </c>
      <c r="L134" s="233"/>
      <c r="M134" s="233">
        <f>SUM(M135:M136)</f>
        <v>0</v>
      </c>
      <c r="N134" s="232"/>
      <c r="O134" s="232">
        <f>SUM(O135:O136)</f>
        <v>0</v>
      </c>
      <c r="P134" s="232"/>
      <c r="Q134" s="232">
        <f>SUM(Q135:Q136)</f>
        <v>0</v>
      </c>
      <c r="R134" s="233"/>
      <c r="S134" s="233"/>
      <c r="T134" s="234"/>
      <c r="U134" s="228"/>
      <c r="V134" s="228">
        <f>SUM(V135:V136)</f>
        <v>5.36</v>
      </c>
      <c r="W134" s="228"/>
      <c r="X134" s="228"/>
      <c r="Y134" s="228"/>
      <c r="AG134" t="s">
        <v>140</v>
      </c>
    </row>
    <row r="135" spans="1:60" outlineLevel="1" x14ac:dyDescent="0.2">
      <c r="A135" s="244">
        <v>92</v>
      </c>
      <c r="B135" s="245" t="s">
        <v>371</v>
      </c>
      <c r="C135" s="255" t="s">
        <v>372</v>
      </c>
      <c r="D135" s="246" t="s">
        <v>143</v>
      </c>
      <c r="E135" s="247">
        <v>9.8000000000000007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15</v>
      </c>
      <c r="M135" s="249">
        <f>G135*(1+L135/100)</f>
        <v>0</v>
      </c>
      <c r="N135" s="247">
        <v>3.1E-4</v>
      </c>
      <c r="O135" s="247">
        <f>ROUND(E135*N135,2)</f>
        <v>0</v>
      </c>
      <c r="P135" s="247">
        <v>0</v>
      </c>
      <c r="Q135" s="247">
        <f>ROUND(E135*P135,2)</f>
        <v>0</v>
      </c>
      <c r="R135" s="249" t="s">
        <v>373</v>
      </c>
      <c r="S135" s="249" t="s">
        <v>145</v>
      </c>
      <c r="T135" s="250" t="s">
        <v>145</v>
      </c>
      <c r="U135" s="227">
        <v>0.40300000000000002</v>
      </c>
      <c r="V135" s="227">
        <f>ROUND(E135*U135,2)</f>
        <v>3.95</v>
      </c>
      <c r="W135" s="227"/>
      <c r="X135" s="227" t="s">
        <v>146</v>
      </c>
      <c r="Y135" s="227" t="s">
        <v>147</v>
      </c>
      <c r="Z135" s="217"/>
      <c r="AA135" s="217"/>
      <c r="AB135" s="217"/>
      <c r="AC135" s="217"/>
      <c r="AD135" s="217"/>
      <c r="AE135" s="217"/>
      <c r="AF135" s="217"/>
      <c r="AG135" s="217" t="s">
        <v>203</v>
      </c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 x14ac:dyDescent="0.2">
      <c r="A136" s="244">
        <v>93</v>
      </c>
      <c r="B136" s="245" t="s">
        <v>374</v>
      </c>
      <c r="C136" s="255" t="s">
        <v>375</v>
      </c>
      <c r="D136" s="246" t="s">
        <v>143</v>
      </c>
      <c r="E136" s="247">
        <v>9.8000000000000007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15</v>
      </c>
      <c r="M136" s="249">
        <f>G136*(1+L136/100)</f>
        <v>0</v>
      </c>
      <c r="N136" s="247">
        <v>6.9999999999999994E-5</v>
      </c>
      <c r="O136" s="247">
        <f>ROUND(E136*N136,2)</f>
        <v>0</v>
      </c>
      <c r="P136" s="247">
        <v>0</v>
      </c>
      <c r="Q136" s="247">
        <f>ROUND(E136*P136,2)</f>
        <v>0</v>
      </c>
      <c r="R136" s="249" t="s">
        <v>373</v>
      </c>
      <c r="S136" s="249" t="s">
        <v>145</v>
      </c>
      <c r="T136" s="250" t="s">
        <v>162</v>
      </c>
      <c r="U136" s="227">
        <v>0.14399999999999999</v>
      </c>
      <c r="V136" s="227">
        <f>ROUND(E136*U136,2)</f>
        <v>1.41</v>
      </c>
      <c r="W136" s="227"/>
      <c r="X136" s="227" t="s">
        <v>146</v>
      </c>
      <c r="Y136" s="227" t="s">
        <v>147</v>
      </c>
      <c r="Z136" s="217"/>
      <c r="AA136" s="217"/>
      <c r="AB136" s="217"/>
      <c r="AC136" s="217"/>
      <c r="AD136" s="217"/>
      <c r="AE136" s="217"/>
      <c r="AF136" s="217"/>
      <c r="AG136" s="217" t="s">
        <v>203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x14ac:dyDescent="0.2">
      <c r="A137" s="229" t="s">
        <v>139</v>
      </c>
      <c r="B137" s="230" t="s">
        <v>103</v>
      </c>
      <c r="C137" s="252" t="s">
        <v>104</v>
      </c>
      <c r="D137" s="231"/>
      <c r="E137" s="232"/>
      <c r="F137" s="233"/>
      <c r="G137" s="233">
        <f>SUMIF(AG138:AG139,"&lt;&gt;NOR",G138:G139)</f>
        <v>0</v>
      </c>
      <c r="H137" s="233"/>
      <c r="I137" s="233">
        <f>SUM(I138:I139)</f>
        <v>0</v>
      </c>
      <c r="J137" s="233"/>
      <c r="K137" s="233">
        <f>SUM(K138:K139)</f>
        <v>0</v>
      </c>
      <c r="L137" s="233"/>
      <c r="M137" s="233">
        <f>SUM(M138:M139)</f>
        <v>0</v>
      </c>
      <c r="N137" s="232"/>
      <c r="O137" s="232">
        <f>SUM(O138:O139)</f>
        <v>0.06</v>
      </c>
      <c r="P137" s="232"/>
      <c r="Q137" s="232">
        <f>SUM(Q138:Q139)</f>
        <v>0</v>
      </c>
      <c r="R137" s="233"/>
      <c r="S137" s="233"/>
      <c r="T137" s="234"/>
      <c r="U137" s="228"/>
      <c r="V137" s="228">
        <f>SUM(V138:V139)</f>
        <v>38.349999999999994</v>
      </c>
      <c r="W137" s="228"/>
      <c r="X137" s="228"/>
      <c r="Y137" s="228"/>
      <c r="AG137" t="s">
        <v>140</v>
      </c>
    </row>
    <row r="138" spans="1:60" outlineLevel="1" x14ac:dyDescent="0.2">
      <c r="A138" s="244">
        <v>94</v>
      </c>
      <c r="B138" s="245" t="s">
        <v>376</v>
      </c>
      <c r="C138" s="255" t="s">
        <v>377</v>
      </c>
      <c r="D138" s="246" t="s">
        <v>143</v>
      </c>
      <c r="E138" s="247">
        <v>285.31599999999997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15</v>
      </c>
      <c r="M138" s="249">
        <f>G138*(1+L138/100)</f>
        <v>0</v>
      </c>
      <c r="N138" s="247">
        <v>6.9999999999999994E-5</v>
      </c>
      <c r="O138" s="247">
        <f>ROUND(E138*N138,2)</f>
        <v>0.02</v>
      </c>
      <c r="P138" s="247">
        <v>0</v>
      </c>
      <c r="Q138" s="247">
        <f>ROUND(E138*P138,2)</f>
        <v>0</v>
      </c>
      <c r="R138" s="249" t="s">
        <v>173</v>
      </c>
      <c r="S138" s="249" t="s">
        <v>145</v>
      </c>
      <c r="T138" s="250" t="s">
        <v>145</v>
      </c>
      <c r="U138" s="227">
        <v>3.2480000000000002E-2</v>
      </c>
      <c r="V138" s="227">
        <f>ROUND(E138*U138,2)</f>
        <v>9.27</v>
      </c>
      <c r="W138" s="227"/>
      <c r="X138" s="227" t="s">
        <v>146</v>
      </c>
      <c r="Y138" s="227" t="s">
        <v>147</v>
      </c>
      <c r="Z138" s="217"/>
      <c r="AA138" s="217"/>
      <c r="AB138" s="217"/>
      <c r="AC138" s="217"/>
      <c r="AD138" s="217"/>
      <c r="AE138" s="217"/>
      <c r="AF138" s="217"/>
      <c r="AG138" s="217" t="s">
        <v>203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1" x14ac:dyDescent="0.2">
      <c r="A139" s="244">
        <v>95</v>
      </c>
      <c r="B139" s="245" t="s">
        <v>378</v>
      </c>
      <c r="C139" s="255" t="s">
        <v>379</v>
      </c>
      <c r="D139" s="246" t="s">
        <v>143</v>
      </c>
      <c r="E139" s="247">
        <v>285.31599999999997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15</v>
      </c>
      <c r="M139" s="249">
        <f>G139*(1+L139/100)</f>
        <v>0</v>
      </c>
      <c r="N139" s="247">
        <v>1.3999999999999999E-4</v>
      </c>
      <c r="O139" s="247">
        <f>ROUND(E139*N139,2)</f>
        <v>0.04</v>
      </c>
      <c r="P139" s="247">
        <v>0</v>
      </c>
      <c r="Q139" s="247">
        <f>ROUND(E139*P139,2)</f>
        <v>0</v>
      </c>
      <c r="R139" s="249" t="s">
        <v>173</v>
      </c>
      <c r="S139" s="249" t="s">
        <v>145</v>
      </c>
      <c r="T139" s="250" t="s">
        <v>145</v>
      </c>
      <c r="U139" s="227">
        <v>0.10191</v>
      </c>
      <c r="V139" s="227">
        <f>ROUND(E139*U139,2)</f>
        <v>29.08</v>
      </c>
      <c r="W139" s="227"/>
      <c r="X139" s="227" t="s">
        <v>146</v>
      </c>
      <c r="Y139" s="227" t="s">
        <v>147</v>
      </c>
      <c r="Z139" s="217"/>
      <c r="AA139" s="217"/>
      <c r="AB139" s="217"/>
      <c r="AC139" s="217"/>
      <c r="AD139" s="217"/>
      <c r="AE139" s="217"/>
      <c r="AF139" s="217"/>
      <c r="AG139" s="217" t="s">
        <v>203</v>
      </c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x14ac:dyDescent="0.2">
      <c r="A140" s="229" t="s">
        <v>139</v>
      </c>
      <c r="B140" s="230" t="s">
        <v>105</v>
      </c>
      <c r="C140" s="252" t="s">
        <v>106</v>
      </c>
      <c r="D140" s="231"/>
      <c r="E140" s="232"/>
      <c r="F140" s="233"/>
      <c r="G140" s="233">
        <f>SUMIF(AG141:AG144,"&lt;&gt;NOR",G141:G144)</f>
        <v>0</v>
      </c>
      <c r="H140" s="233"/>
      <c r="I140" s="233">
        <f>SUM(I141:I144)</f>
        <v>0</v>
      </c>
      <c r="J140" s="233"/>
      <c r="K140" s="233">
        <f>SUM(K141:K144)</f>
        <v>0</v>
      </c>
      <c r="L140" s="233"/>
      <c r="M140" s="233">
        <f>SUM(M141:M144)</f>
        <v>0</v>
      </c>
      <c r="N140" s="232"/>
      <c r="O140" s="232">
        <f>SUM(O141:O144)</f>
        <v>0</v>
      </c>
      <c r="P140" s="232"/>
      <c r="Q140" s="232">
        <f>SUM(Q141:Q144)</f>
        <v>0</v>
      </c>
      <c r="R140" s="233"/>
      <c r="S140" s="233"/>
      <c r="T140" s="234"/>
      <c r="U140" s="228"/>
      <c r="V140" s="228">
        <f>SUM(V141:V144)</f>
        <v>4</v>
      </c>
      <c r="W140" s="228"/>
      <c r="X140" s="228"/>
      <c r="Y140" s="228"/>
      <c r="AG140" t="s">
        <v>140</v>
      </c>
    </row>
    <row r="141" spans="1:60" outlineLevel="1" x14ac:dyDescent="0.2">
      <c r="A141" s="244">
        <v>96</v>
      </c>
      <c r="B141" s="245" t="s">
        <v>380</v>
      </c>
      <c r="C141" s="255" t="s">
        <v>381</v>
      </c>
      <c r="D141" s="246" t="s">
        <v>382</v>
      </c>
      <c r="E141" s="247">
        <v>4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15</v>
      </c>
      <c r="M141" s="249">
        <f>G141*(1+L141/100)</f>
        <v>0</v>
      </c>
      <c r="N141" s="247">
        <v>0</v>
      </c>
      <c r="O141" s="247">
        <f>ROUND(E141*N141,2)</f>
        <v>0</v>
      </c>
      <c r="P141" s="247">
        <v>0</v>
      </c>
      <c r="Q141" s="247">
        <f>ROUND(E141*P141,2)</f>
        <v>0</v>
      </c>
      <c r="R141" s="249"/>
      <c r="S141" s="249" t="s">
        <v>145</v>
      </c>
      <c r="T141" s="250" t="s">
        <v>263</v>
      </c>
      <c r="U141" s="227">
        <v>1</v>
      </c>
      <c r="V141" s="227">
        <f>ROUND(E141*U141,2)</f>
        <v>4</v>
      </c>
      <c r="W141" s="227"/>
      <c r="X141" s="227" t="s">
        <v>146</v>
      </c>
      <c r="Y141" s="227" t="s">
        <v>147</v>
      </c>
      <c r="Z141" s="217"/>
      <c r="AA141" s="217"/>
      <c r="AB141" s="217"/>
      <c r="AC141" s="217"/>
      <c r="AD141" s="217"/>
      <c r="AE141" s="217"/>
      <c r="AF141" s="217"/>
      <c r="AG141" s="217" t="s">
        <v>383</v>
      </c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outlineLevel="1" x14ac:dyDescent="0.2">
      <c r="A142" s="244">
        <v>97</v>
      </c>
      <c r="B142" s="245" t="s">
        <v>384</v>
      </c>
      <c r="C142" s="255" t="s">
        <v>385</v>
      </c>
      <c r="D142" s="246" t="s">
        <v>233</v>
      </c>
      <c r="E142" s="247">
        <v>1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15</v>
      </c>
      <c r="M142" s="249">
        <f>G142*(1+L142/100)</f>
        <v>0</v>
      </c>
      <c r="N142" s="247">
        <v>0</v>
      </c>
      <c r="O142" s="247">
        <f>ROUND(E142*N142,2)</f>
        <v>0</v>
      </c>
      <c r="P142" s="247">
        <v>0</v>
      </c>
      <c r="Q142" s="247">
        <f>ROUND(E142*P142,2)</f>
        <v>0</v>
      </c>
      <c r="R142" s="249"/>
      <c r="S142" s="249" t="s">
        <v>262</v>
      </c>
      <c r="T142" s="250" t="s">
        <v>263</v>
      </c>
      <c r="U142" s="227">
        <v>0</v>
      </c>
      <c r="V142" s="227">
        <f>ROUND(E142*U142,2)</f>
        <v>0</v>
      </c>
      <c r="W142" s="227"/>
      <c r="X142" s="227" t="s">
        <v>146</v>
      </c>
      <c r="Y142" s="227" t="s">
        <v>147</v>
      </c>
      <c r="Z142" s="217"/>
      <c r="AA142" s="217"/>
      <c r="AB142" s="217"/>
      <c r="AC142" s="217"/>
      <c r="AD142" s="217"/>
      <c r="AE142" s="217"/>
      <c r="AF142" s="217"/>
      <c r="AG142" s="217" t="s">
        <v>383</v>
      </c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outlineLevel="1" x14ac:dyDescent="0.2">
      <c r="A143" s="244">
        <v>98</v>
      </c>
      <c r="B143" s="245" t="s">
        <v>386</v>
      </c>
      <c r="C143" s="255" t="s">
        <v>387</v>
      </c>
      <c r="D143" s="246" t="s">
        <v>183</v>
      </c>
      <c r="E143" s="247">
        <v>8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15</v>
      </c>
      <c r="M143" s="249">
        <f>G143*(1+L143/100)</f>
        <v>0</v>
      </c>
      <c r="N143" s="247">
        <v>0</v>
      </c>
      <c r="O143" s="247">
        <f>ROUND(E143*N143,2)</f>
        <v>0</v>
      </c>
      <c r="P143" s="247">
        <v>0</v>
      </c>
      <c r="Q143" s="247">
        <f>ROUND(E143*P143,2)</f>
        <v>0</v>
      </c>
      <c r="R143" s="249"/>
      <c r="S143" s="249" t="s">
        <v>262</v>
      </c>
      <c r="T143" s="250" t="s">
        <v>263</v>
      </c>
      <c r="U143" s="227">
        <v>0</v>
      </c>
      <c r="V143" s="227">
        <f>ROUND(E143*U143,2)</f>
        <v>0</v>
      </c>
      <c r="W143" s="227"/>
      <c r="X143" s="227" t="s">
        <v>146</v>
      </c>
      <c r="Y143" s="227" t="s">
        <v>147</v>
      </c>
      <c r="Z143" s="217"/>
      <c r="AA143" s="217"/>
      <c r="AB143" s="217"/>
      <c r="AC143" s="217"/>
      <c r="AD143" s="217"/>
      <c r="AE143" s="217"/>
      <c r="AF143" s="217"/>
      <c r="AG143" s="217" t="s">
        <v>383</v>
      </c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outlineLevel="1" x14ac:dyDescent="0.2">
      <c r="A144" s="244">
        <v>99</v>
      </c>
      <c r="B144" s="245" t="s">
        <v>388</v>
      </c>
      <c r="C144" s="255" t="s">
        <v>389</v>
      </c>
      <c r="D144" s="246" t="s">
        <v>183</v>
      </c>
      <c r="E144" s="247">
        <v>2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15</v>
      </c>
      <c r="M144" s="249">
        <f>G144*(1+L144/100)</f>
        <v>0</v>
      </c>
      <c r="N144" s="247">
        <v>0</v>
      </c>
      <c r="O144" s="247">
        <f>ROUND(E144*N144,2)</f>
        <v>0</v>
      </c>
      <c r="P144" s="247">
        <v>0</v>
      </c>
      <c r="Q144" s="247">
        <f>ROUND(E144*P144,2)</f>
        <v>0</v>
      </c>
      <c r="R144" s="249"/>
      <c r="S144" s="249" t="s">
        <v>262</v>
      </c>
      <c r="T144" s="250" t="s">
        <v>263</v>
      </c>
      <c r="U144" s="227">
        <v>0</v>
      </c>
      <c r="V144" s="227">
        <f>ROUND(E144*U144,2)</f>
        <v>0</v>
      </c>
      <c r="W144" s="227"/>
      <c r="X144" s="227" t="s">
        <v>146</v>
      </c>
      <c r="Y144" s="227" t="s">
        <v>147</v>
      </c>
      <c r="Z144" s="217"/>
      <c r="AA144" s="217"/>
      <c r="AB144" s="217"/>
      <c r="AC144" s="217"/>
      <c r="AD144" s="217"/>
      <c r="AE144" s="217"/>
      <c r="AF144" s="217"/>
      <c r="AG144" s="217" t="s">
        <v>383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x14ac:dyDescent="0.2">
      <c r="A145" s="229" t="s">
        <v>139</v>
      </c>
      <c r="B145" s="230" t="s">
        <v>107</v>
      </c>
      <c r="C145" s="252" t="s">
        <v>108</v>
      </c>
      <c r="D145" s="231"/>
      <c r="E145" s="232"/>
      <c r="F145" s="233"/>
      <c r="G145" s="233">
        <f>SUMIF(AG146:AG153,"&lt;&gt;NOR",G146:G153)</f>
        <v>0</v>
      </c>
      <c r="H145" s="233"/>
      <c r="I145" s="233">
        <f>SUM(I146:I153)</f>
        <v>0</v>
      </c>
      <c r="J145" s="233"/>
      <c r="K145" s="233">
        <f>SUM(K146:K153)</f>
        <v>0</v>
      </c>
      <c r="L145" s="233"/>
      <c r="M145" s="233">
        <f>SUM(M146:M153)</f>
        <v>0</v>
      </c>
      <c r="N145" s="232"/>
      <c r="O145" s="232">
        <f>SUM(O146:O153)</f>
        <v>0</v>
      </c>
      <c r="P145" s="232"/>
      <c r="Q145" s="232">
        <f>SUM(Q146:Q153)</f>
        <v>0</v>
      </c>
      <c r="R145" s="233"/>
      <c r="S145" s="233"/>
      <c r="T145" s="234"/>
      <c r="U145" s="228"/>
      <c r="V145" s="228">
        <f>SUM(V146:V153)</f>
        <v>3.18</v>
      </c>
      <c r="W145" s="228"/>
      <c r="X145" s="228"/>
      <c r="Y145" s="228"/>
      <c r="AG145" t="s">
        <v>140</v>
      </c>
    </row>
    <row r="146" spans="1:60" outlineLevel="1" x14ac:dyDescent="0.2">
      <c r="A146" s="236">
        <v>100</v>
      </c>
      <c r="B146" s="237" t="s">
        <v>390</v>
      </c>
      <c r="C146" s="253" t="s">
        <v>391</v>
      </c>
      <c r="D146" s="238" t="s">
        <v>196</v>
      </c>
      <c r="E146" s="239">
        <v>1.00221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15</v>
      </c>
      <c r="M146" s="241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41" t="s">
        <v>392</v>
      </c>
      <c r="S146" s="241" t="s">
        <v>145</v>
      </c>
      <c r="T146" s="242" t="s">
        <v>145</v>
      </c>
      <c r="U146" s="227">
        <v>0.16400000000000001</v>
      </c>
      <c r="V146" s="227">
        <f>ROUND(E146*U146,2)</f>
        <v>0.16</v>
      </c>
      <c r="W146" s="227"/>
      <c r="X146" s="227" t="s">
        <v>393</v>
      </c>
      <c r="Y146" s="227" t="s">
        <v>147</v>
      </c>
      <c r="Z146" s="217"/>
      <c r="AA146" s="217"/>
      <c r="AB146" s="217"/>
      <c r="AC146" s="217"/>
      <c r="AD146" s="217"/>
      <c r="AE146" s="217"/>
      <c r="AF146" s="217"/>
      <c r="AG146" s="217" t="s">
        <v>394</v>
      </c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ht="22.5" outlineLevel="2" x14ac:dyDescent="0.2">
      <c r="A147" s="224"/>
      <c r="B147" s="225"/>
      <c r="C147" s="254" t="s">
        <v>395</v>
      </c>
      <c r="D147" s="243"/>
      <c r="E147" s="243"/>
      <c r="F147" s="243"/>
      <c r="G147" s="243"/>
      <c r="H147" s="227"/>
      <c r="I147" s="227"/>
      <c r="J147" s="227"/>
      <c r="K147" s="227"/>
      <c r="L147" s="227"/>
      <c r="M147" s="227"/>
      <c r="N147" s="226"/>
      <c r="O147" s="226"/>
      <c r="P147" s="226"/>
      <c r="Q147" s="226"/>
      <c r="R147" s="227"/>
      <c r="S147" s="227"/>
      <c r="T147" s="227"/>
      <c r="U147" s="227"/>
      <c r="V147" s="227"/>
      <c r="W147" s="227"/>
      <c r="X147" s="227"/>
      <c r="Y147" s="227"/>
      <c r="Z147" s="217"/>
      <c r="AA147" s="217"/>
      <c r="AB147" s="217"/>
      <c r="AC147" s="217"/>
      <c r="AD147" s="217"/>
      <c r="AE147" s="217"/>
      <c r="AF147" s="217"/>
      <c r="AG147" s="217" t="s">
        <v>150</v>
      </c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51" t="str">
        <f>C147</f>
        <v>se složením a hrubým urovnáním nebo s přeložením na jiný dopravní prostředek kromě lodi, vč. příplatku za každých dalších i započatých 1000 m přes 1000 m,</v>
      </c>
      <c r="BB147" s="217"/>
      <c r="BC147" s="217"/>
      <c r="BD147" s="217"/>
      <c r="BE147" s="217"/>
      <c r="BF147" s="217"/>
      <c r="BG147" s="217"/>
      <c r="BH147" s="217"/>
    </row>
    <row r="148" spans="1:60" ht="22.5" outlineLevel="1" x14ac:dyDescent="0.2">
      <c r="A148" s="244">
        <v>101</v>
      </c>
      <c r="B148" s="245" t="s">
        <v>396</v>
      </c>
      <c r="C148" s="255" t="s">
        <v>397</v>
      </c>
      <c r="D148" s="246" t="s">
        <v>196</v>
      </c>
      <c r="E148" s="247">
        <v>1.00221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15</v>
      </c>
      <c r="M148" s="249">
        <f>G148*(1+L148/100)</f>
        <v>0</v>
      </c>
      <c r="N148" s="247">
        <v>0</v>
      </c>
      <c r="O148" s="247">
        <f>ROUND(E148*N148,2)</f>
        <v>0</v>
      </c>
      <c r="P148" s="247">
        <v>0</v>
      </c>
      <c r="Q148" s="247">
        <f>ROUND(E148*P148,2)</f>
        <v>0</v>
      </c>
      <c r="R148" s="249" t="s">
        <v>193</v>
      </c>
      <c r="S148" s="249" t="s">
        <v>145</v>
      </c>
      <c r="T148" s="250" t="s">
        <v>145</v>
      </c>
      <c r="U148" s="227">
        <v>0.93300000000000005</v>
      </c>
      <c r="V148" s="227">
        <f>ROUND(E148*U148,2)</f>
        <v>0.94</v>
      </c>
      <c r="W148" s="227"/>
      <c r="X148" s="227" t="s">
        <v>393</v>
      </c>
      <c r="Y148" s="227" t="s">
        <v>147</v>
      </c>
      <c r="Z148" s="217"/>
      <c r="AA148" s="217"/>
      <c r="AB148" s="217"/>
      <c r="AC148" s="217"/>
      <c r="AD148" s="217"/>
      <c r="AE148" s="217"/>
      <c r="AF148" s="217"/>
      <c r="AG148" s="217" t="s">
        <v>394</v>
      </c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1" x14ac:dyDescent="0.2">
      <c r="A149" s="244">
        <v>102</v>
      </c>
      <c r="B149" s="245" t="s">
        <v>398</v>
      </c>
      <c r="C149" s="255" t="s">
        <v>399</v>
      </c>
      <c r="D149" s="246" t="s">
        <v>196</v>
      </c>
      <c r="E149" s="247">
        <v>1.00221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15</v>
      </c>
      <c r="M149" s="249">
        <f>G149*(1+L149/100)</f>
        <v>0</v>
      </c>
      <c r="N149" s="247">
        <v>0</v>
      </c>
      <c r="O149" s="247">
        <f>ROUND(E149*N149,2)</f>
        <v>0</v>
      </c>
      <c r="P149" s="247">
        <v>0</v>
      </c>
      <c r="Q149" s="247">
        <f>ROUND(E149*P149,2)</f>
        <v>0</v>
      </c>
      <c r="R149" s="249" t="s">
        <v>193</v>
      </c>
      <c r="S149" s="249" t="s">
        <v>145</v>
      </c>
      <c r="T149" s="250" t="s">
        <v>145</v>
      </c>
      <c r="U149" s="227">
        <v>0.65300000000000002</v>
      </c>
      <c r="V149" s="227">
        <f>ROUND(E149*U149,2)</f>
        <v>0.65</v>
      </c>
      <c r="W149" s="227"/>
      <c r="X149" s="227" t="s">
        <v>393</v>
      </c>
      <c r="Y149" s="227" t="s">
        <v>147</v>
      </c>
      <c r="Z149" s="217"/>
      <c r="AA149" s="217"/>
      <c r="AB149" s="217"/>
      <c r="AC149" s="217"/>
      <c r="AD149" s="217"/>
      <c r="AE149" s="217"/>
      <c r="AF149" s="217"/>
      <c r="AG149" s="217" t="s">
        <v>394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outlineLevel="1" x14ac:dyDescent="0.2">
      <c r="A150" s="244">
        <v>103</v>
      </c>
      <c r="B150" s="245" t="s">
        <v>400</v>
      </c>
      <c r="C150" s="255" t="s">
        <v>401</v>
      </c>
      <c r="D150" s="246" t="s">
        <v>196</v>
      </c>
      <c r="E150" s="247">
        <v>1.00221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15</v>
      </c>
      <c r="M150" s="249">
        <f>G150*(1+L150/100)</f>
        <v>0</v>
      </c>
      <c r="N150" s="247">
        <v>0</v>
      </c>
      <c r="O150" s="247">
        <f>ROUND(E150*N150,2)</f>
        <v>0</v>
      </c>
      <c r="P150" s="247">
        <v>0</v>
      </c>
      <c r="Q150" s="247">
        <f>ROUND(E150*P150,2)</f>
        <v>0</v>
      </c>
      <c r="R150" s="249" t="s">
        <v>193</v>
      </c>
      <c r="S150" s="249" t="s">
        <v>145</v>
      </c>
      <c r="T150" s="250" t="s">
        <v>145</v>
      </c>
      <c r="U150" s="227">
        <v>0.49</v>
      </c>
      <c r="V150" s="227">
        <f>ROUND(E150*U150,2)</f>
        <v>0.49</v>
      </c>
      <c r="W150" s="227"/>
      <c r="X150" s="227" t="s">
        <v>393</v>
      </c>
      <c r="Y150" s="227" t="s">
        <v>147</v>
      </c>
      <c r="Z150" s="217"/>
      <c r="AA150" s="217"/>
      <c r="AB150" s="217"/>
      <c r="AC150" s="217"/>
      <c r="AD150" s="217"/>
      <c r="AE150" s="217"/>
      <c r="AF150" s="217"/>
      <c r="AG150" s="217" t="s">
        <v>394</v>
      </c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outlineLevel="1" x14ac:dyDescent="0.2">
      <c r="A151" s="244">
        <v>104</v>
      </c>
      <c r="B151" s="245" t="s">
        <v>402</v>
      </c>
      <c r="C151" s="255" t="s">
        <v>403</v>
      </c>
      <c r="D151" s="246" t="s">
        <v>196</v>
      </c>
      <c r="E151" s="247">
        <v>1.00221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15</v>
      </c>
      <c r="M151" s="249">
        <f>G151*(1+L151/100)</f>
        <v>0</v>
      </c>
      <c r="N151" s="247">
        <v>0</v>
      </c>
      <c r="O151" s="247">
        <f>ROUND(E151*N151,2)</f>
        <v>0</v>
      </c>
      <c r="P151" s="247">
        <v>0</v>
      </c>
      <c r="Q151" s="247">
        <f>ROUND(E151*P151,2)</f>
        <v>0</v>
      </c>
      <c r="R151" s="249" t="s">
        <v>193</v>
      </c>
      <c r="S151" s="249" t="s">
        <v>145</v>
      </c>
      <c r="T151" s="250" t="s">
        <v>145</v>
      </c>
      <c r="U151" s="227">
        <v>0</v>
      </c>
      <c r="V151" s="227">
        <f>ROUND(E151*U151,2)</f>
        <v>0</v>
      </c>
      <c r="W151" s="227"/>
      <c r="X151" s="227" t="s">
        <v>393</v>
      </c>
      <c r="Y151" s="227" t="s">
        <v>147</v>
      </c>
      <c r="Z151" s="217"/>
      <c r="AA151" s="217"/>
      <c r="AB151" s="217"/>
      <c r="AC151" s="217"/>
      <c r="AD151" s="217"/>
      <c r="AE151" s="217"/>
      <c r="AF151" s="217"/>
      <c r="AG151" s="217" t="s">
        <v>394</v>
      </c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outlineLevel="1" x14ac:dyDescent="0.2">
      <c r="A152" s="244">
        <v>105</v>
      </c>
      <c r="B152" s="245" t="s">
        <v>404</v>
      </c>
      <c r="C152" s="255" t="s">
        <v>405</v>
      </c>
      <c r="D152" s="246" t="s">
        <v>196</v>
      </c>
      <c r="E152" s="247">
        <v>1.00221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15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0</v>
      </c>
      <c r="Q152" s="247">
        <f>ROUND(E152*P152,2)</f>
        <v>0</v>
      </c>
      <c r="R152" s="249" t="s">
        <v>193</v>
      </c>
      <c r="S152" s="249" t="s">
        <v>145</v>
      </c>
      <c r="T152" s="250" t="s">
        <v>145</v>
      </c>
      <c r="U152" s="227">
        <v>0.94199999999999995</v>
      </c>
      <c r="V152" s="227">
        <f>ROUND(E152*U152,2)</f>
        <v>0.94</v>
      </c>
      <c r="W152" s="227"/>
      <c r="X152" s="227" t="s">
        <v>393</v>
      </c>
      <c r="Y152" s="227" t="s">
        <v>147</v>
      </c>
      <c r="Z152" s="217"/>
      <c r="AA152" s="217"/>
      <c r="AB152" s="217"/>
      <c r="AC152" s="217"/>
      <c r="AD152" s="217"/>
      <c r="AE152" s="217"/>
      <c r="AF152" s="217"/>
      <c r="AG152" s="217" t="s">
        <v>394</v>
      </c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1" x14ac:dyDescent="0.2">
      <c r="A153" s="236">
        <v>106</v>
      </c>
      <c r="B153" s="237" t="s">
        <v>406</v>
      </c>
      <c r="C153" s="253" t="s">
        <v>407</v>
      </c>
      <c r="D153" s="238" t="s">
        <v>196</v>
      </c>
      <c r="E153" s="239">
        <v>1.00221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15</v>
      </c>
      <c r="M153" s="241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41" t="s">
        <v>193</v>
      </c>
      <c r="S153" s="241" t="s">
        <v>408</v>
      </c>
      <c r="T153" s="242" t="s">
        <v>409</v>
      </c>
      <c r="U153" s="227">
        <v>0</v>
      </c>
      <c r="V153" s="227">
        <f>ROUND(E153*U153,2)</f>
        <v>0</v>
      </c>
      <c r="W153" s="227"/>
      <c r="X153" s="227" t="s">
        <v>393</v>
      </c>
      <c r="Y153" s="227" t="s">
        <v>147</v>
      </c>
      <c r="Z153" s="217"/>
      <c r="AA153" s="217"/>
      <c r="AB153" s="217"/>
      <c r="AC153" s="217"/>
      <c r="AD153" s="217"/>
      <c r="AE153" s="217"/>
      <c r="AF153" s="217"/>
      <c r="AG153" s="217" t="s">
        <v>394</v>
      </c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x14ac:dyDescent="0.2">
      <c r="A154" s="3"/>
      <c r="B154" s="4"/>
      <c r="C154" s="25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125</v>
      </c>
    </row>
    <row r="155" spans="1:60" x14ac:dyDescent="0.2">
      <c r="A155" s="220"/>
      <c r="B155" s="221" t="s">
        <v>29</v>
      </c>
      <c r="C155" s="257"/>
      <c r="D155" s="222"/>
      <c r="E155" s="223"/>
      <c r="F155" s="223"/>
      <c r="G155" s="235">
        <f>G8+G15+G18+G29+G32+G35+G38+G41+G44+G60+G68+G91+G97+G112+G118+G126+G134+G137+G140+G145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410</v>
      </c>
    </row>
    <row r="156" spans="1:60" x14ac:dyDescent="0.2">
      <c r="C156" s="258"/>
      <c r="D156" s="10"/>
      <c r="AG156" t="s">
        <v>411</v>
      </c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DAz/1ni8e8UYP4jJhL3Vj3AwC3YylxXrp/JHhxrGyQ3+B3avI/zqXFDicLBLXY/yrzy1Ct57rs2gLlEmBqjhA==" saltValue="Vao+IXWbs3npz7eKga+SkQ==" spinCount="100000" sheet="1" formatRows="0"/>
  <mergeCells count="24">
    <mergeCell ref="C58:G58"/>
    <mergeCell ref="C62:G62"/>
    <mergeCell ref="C64:G64"/>
    <mergeCell ref="C120:G120"/>
    <mergeCell ref="C122:G122"/>
    <mergeCell ref="C147:G147"/>
    <mergeCell ref="C46:G46"/>
    <mergeCell ref="C48:G48"/>
    <mergeCell ref="C50:G50"/>
    <mergeCell ref="C52:G52"/>
    <mergeCell ref="C54:G54"/>
    <mergeCell ref="C56:G56"/>
    <mergeCell ref="C14:G14"/>
    <mergeCell ref="C20:G20"/>
    <mergeCell ref="C22:G22"/>
    <mergeCell ref="C24:G24"/>
    <mergeCell ref="C31:G31"/>
    <mergeCell ref="C40:G4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Bob V</cp:lastModifiedBy>
  <cp:lastPrinted>2019-03-19T12:27:02Z</cp:lastPrinted>
  <dcterms:created xsi:type="dcterms:W3CDTF">2009-04-08T07:15:50Z</dcterms:created>
  <dcterms:modified xsi:type="dcterms:W3CDTF">2024-04-10T12:13:48Z</dcterms:modified>
</cp:coreProperties>
</file>