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ata\Ma_nj\KD Nový Jičín\_Export\2024_05_17_KD_výpočet ceny\"/>
    </mc:Choice>
  </mc:AlternateContent>
  <xr:revisionPtr revIDLastSave="0" documentId="13_ncr:1_{5AE72AA5-28E4-4A1B-AFDF-C9A080114CCF}" xr6:coauthVersionLast="47" xr6:coauthVersionMax="47" xr10:uidLastSave="{00000000-0000-0000-0000-000000000000}"/>
  <bookViews>
    <workbookView xWindow="-28920" yWindow="3360" windowWidth="29040" windowHeight="18240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 s="1"/>
  <c r="G12" i="1"/>
  <c r="E6" i="1"/>
  <c r="G6" i="1" s="1"/>
  <c r="E5" i="1"/>
  <c r="G5" i="1" s="1"/>
  <c r="G16" i="1" l="1"/>
  <c r="G3" i="1" l="1"/>
  <c r="G4" i="1"/>
  <c r="G9" i="1" l="1"/>
  <c r="C19" i="1"/>
  <c r="G17" i="1"/>
  <c r="G15" i="1"/>
  <c r="G13" i="1"/>
  <c r="G19" i="1" l="1"/>
  <c r="D23" i="1" l="1"/>
  <c r="G22" i="1" s="1"/>
  <c r="G23" i="1" s="1"/>
</calcChain>
</file>

<file path=xl/sharedStrings.xml><?xml version="1.0" encoding="utf-8"?>
<sst xmlns="http://schemas.openxmlformats.org/spreadsheetml/2006/main" count="40" uniqueCount="35">
  <si>
    <t>způsob využití</t>
  </si>
  <si>
    <t>celkem</t>
  </si>
  <si>
    <t>* dle Stavebního zákona 183/2006 §2 odst. 7</t>
  </si>
  <si>
    <t>cena/MJ</t>
  </si>
  <si>
    <t>cena celkem</t>
  </si>
  <si>
    <t xml:space="preserve"> -</t>
  </si>
  <si>
    <t>Označení objektu</t>
  </si>
  <si>
    <t>počet NP</t>
  </si>
  <si>
    <t>plocha v (m²)</t>
  </si>
  <si>
    <t>(m²)</t>
  </si>
  <si>
    <r>
      <t>m/m</t>
    </r>
    <r>
      <rPr>
        <b/>
        <vertAlign val="superscript"/>
        <sz val="11"/>
        <color rgb="FF000000"/>
        <rFont val="Roboto Condensed Light"/>
        <charset val="238"/>
      </rPr>
      <t xml:space="preserve">3 </t>
    </r>
  </si>
  <si>
    <t>ODHAD NÁKLADŮ (bez DPH)</t>
  </si>
  <si>
    <t>Rezerva - nespecifikované práce a dodávky - 10%</t>
  </si>
  <si>
    <t>KD - hlavní budova</t>
  </si>
  <si>
    <t>KD - okolní objekty zázemí</t>
  </si>
  <si>
    <t>Domek vrátného MK</t>
  </si>
  <si>
    <t>Prostranství, areál</t>
  </si>
  <si>
    <t>zahrada KD</t>
  </si>
  <si>
    <t>zásobovací a vstupní plocha KD</t>
  </si>
  <si>
    <t>ulice Husova p.č. 673/11</t>
  </si>
  <si>
    <t>pozemek MK p.č. 37/1</t>
  </si>
  <si>
    <t>Dostavba drobných staveb - altán apod.</t>
  </si>
  <si>
    <t>Dostavba zázemí KD - odhad</t>
  </si>
  <si>
    <t xml:space="preserve"> výška</t>
  </si>
  <si>
    <t>kulturní sál + malý sál + restaurace</t>
  </si>
  <si>
    <t>zázemí, zkušebny</t>
  </si>
  <si>
    <t>kanceláře</t>
  </si>
  <si>
    <t>doplnění jeviště, učinkující</t>
  </si>
  <si>
    <t>zahradní altán, terasa apod.</t>
  </si>
  <si>
    <t>kulturní využití zahrady</t>
  </si>
  <si>
    <t>zpevněné pl. před vstupem a obj. zázemí</t>
  </si>
  <si>
    <t>úprava ulice - veřejné prostranství</t>
  </si>
  <si>
    <t>zahrada</t>
  </si>
  <si>
    <t xml:space="preserve">úprava zahrady na parkování </t>
  </si>
  <si>
    <t>okolní zahrada domku vrátného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</si>
</sst>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 Condensed Light"/>
      <charset val="238"/>
    </font>
    <font>
      <sz val="11"/>
      <color theme="1"/>
      <name val="Roboto Condensed Light"/>
      <charset val="238"/>
    </font>
    <font>
      <b/>
      <sz val="12"/>
      <color indexed="8"/>
      <name val="Roboto Condensed Light"/>
      <charset val="238"/>
    </font>
    <font>
      <b/>
      <sz val="11"/>
      <color indexed="8"/>
      <name val="Roboto Condensed Light"/>
      <charset val="238"/>
    </font>
    <font>
      <b/>
      <vertAlign val="superscript"/>
      <sz val="11"/>
      <color rgb="FF000000"/>
      <name val="Roboto Condensed Light"/>
      <charset val="238"/>
    </font>
    <font>
      <b/>
      <sz val="11"/>
      <color rgb="FF000000"/>
      <name val="Roboto Condensed Light"/>
      <charset val="238"/>
    </font>
    <font>
      <sz val="12"/>
      <color rgb="FF000000"/>
      <name val="Roboto Condensed Light"/>
      <charset val="238"/>
    </font>
    <font>
      <sz val="11"/>
      <color indexed="8"/>
      <name val="Roboto Condensed Light"/>
      <charset val="238"/>
    </font>
    <font>
      <b/>
      <sz val="12"/>
      <color rgb="FF000000"/>
      <name val="Roboto Condensed Light"/>
      <charset val="238"/>
    </font>
    <font>
      <sz val="12"/>
      <color theme="1"/>
      <name val="Roboto Condensed"/>
      <charset val="238"/>
    </font>
    <font>
      <sz val="11"/>
      <color theme="1"/>
      <name val="Roboto Condensed Light"/>
      <charset val="238"/>
    </font>
    <font>
      <sz val="11"/>
      <color indexed="8"/>
      <name val="Roboto Condensed Light"/>
      <charset val="238"/>
    </font>
    <font>
      <sz val="12"/>
      <name val="Roboto Condensed Light"/>
      <charset val="238"/>
    </font>
    <font>
      <sz val="11"/>
      <name val="Roboto Condensed Light"/>
      <charset val="238"/>
    </font>
    <font>
      <sz val="12"/>
      <color indexed="8"/>
      <name val="Roboto Condensed Light"/>
      <charset val="238"/>
    </font>
    <font>
      <sz val="11"/>
      <color rgb="FF000000"/>
      <name val="Roboto Condensed Light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center" wrapText="1"/>
    </xf>
    <xf numFmtId="2" fontId="11" fillId="0" borderId="2" xfId="2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3" xfId="2" applyNumberFormat="1" applyFont="1" applyBorder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2" fontId="11" fillId="0" borderId="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" xfId="1" applyFont="1" applyBorder="1" applyAlignment="1">
      <alignment horizontal="left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1" fontId="7" fillId="0" borderId="4" xfId="1" applyNumberFormat="1" applyFont="1" applyBorder="1" applyAlignment="1">
      <alignment horizontal="center" vertical="center" wrapText="1"/>
    </xf>
    <xf numFmtId="2" fontId="7" fillId="0" borderId="4" xfId="2" applyNumberFormat="1" applyFont="1" applyBorder="1" applyAlignment="1">
      <alignment horizontal="center" vertical="center" wrapText="1"/>
    </xf>
    <xf numFmtId="164" fontId="7" fillId="0" borderId="4" xfId="2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164" fontId="11" fillId="0" borderId="5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2" fontId="17" fillId="0" borderId="1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</cellXfs>
  <cellStyles count="3">
    <cellStyle name="Excel Built-in Normal" xfId="1" xr:uid="{6E22554A-221C-4ECE-B552-6BE82A4E339A}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AC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Layout" zoomScale="85" zoomScaleNormal="80" zoomScalePageLayoutView="85" workbookViewId="0">
      <selection activeCell="A17" sqref="A17"/>
    </sheetView>
  </sheetViews>
  <sheetFormatPr defaultColWidth="9.140625" defaultRowHeight="12.75" x14ac:dyDescent="0.2"/>
  <cols>
    <col min="1" max="1" width="36.7109375" style="2" customWidth="1"/>
    <col min="2" max="2" width="16.85546875" style="2" customWidth="1"/>
    <col min="3" max="4" width="19.140625" style="2" customWidth="1"/>
    <col min="5" max="6" width="20.42578125" style="2" customWidth="1"/>
    <col min="7" max="7" width="43.85546875" style="2" customWidth="1"/>
    <col min="8" max="8" width="35.7109375" style="2" customWidth="1"/>
    <col min="9" max="9" width="25.42578125" style="2" customWidth="1"/>
    <col min="10" max="16384" width="9.140625" style="2"/>
  </cols>
  <sheetData>
    <row r="1" spans="1:8" ht="48" customHeight="1" thickBot="1" x14ac:dyDescent="0.25">
      <c r="A1" s="9" t="s">
        <v>6</v>
      </c>
      <c r="B1" s="28" t="s">
        <v>7</v>
      </c>
      <c r="C1" s="28" t="s">
        <v>9</v>
      </c>
      <c r="D1" s="28" t="s">
        <v>23</v>
      </c>
      <c r="E1" s="28" t="s">
        <v>10</v>
      </c>
      <c r="F1" s="28" t="s">
        <v>3</v>
      </c>
      <c r="G1" s="28" t="s">
        <v>4</v>
      </c>
      <c r="H1" s="31" t="s">
        <v>0</v>
      </c>
    </row>
    <row r="2" spans="1:8" ht="48" customHeight="1" x14ac:dyDescent="0.2">
      <c r="A2" s="45"/>
      <c r="B2" s="43"/>
      <c r="C2" s="43"/>
      <c r="D2" s="43"/>
      <c r="E2" s="43"/>
      <c r="F2" s="43"/>
      <c r="G2" s="7"/>
      <c r="H2" s="44"/>
    </row>
    <row r="3" spans="1:8" ht="25.5" customHeight="1" x14ac:dyDescent="0.2">
      <c r="A3" s="8" t="s">
        <v>13</v>
      </c>
      <c r="B3" s="46">
        <v>3</v>
      </c>
      <c r="C3" s="47">
        <v>942</v>
      </c>
      <c r="D3" s="47"/>
      <c r="E3" s="48">
        <v>7579</v>
      </c>
      <c r="F3" s="49">
        <v>9000</v>
      </c>
      <c r="G3" s="49">
        <f>E3*F3</f>
        <v>68211000</v>
      </c>
      <c r="H3" s="53" t="s">
        <v>24</v>
      </c>
    </row>
    <row r="4" spans="1:8" ht="25.5" customHeight="1" x14ac:dyDescent="0.2">
      <c r="A4" s="15" t="s">
        <v>14</v>
      </c>
      <c r="B4" s="36">
        <v>1</v>
      </c>
      <c r="C4" s="50">
        <v>325</v>
      </c>
      <c r="D4" s="50"/>
      <c r="E4" s="51">
        <v>1602</v>
      </c>
      <c r="F4" s="52">
        <v>6000</v>
      </c>
      <c r="G4" s="52">
        <f>E4*F4</f>
        <v>9612000</v>
      </c>
      <c r="H4" s="54" t="s">
        <v>25</v>
      </c>
    </row>
    <row r="5" spans="1:8" ht="25.5" customHeight="1" x14ac:dyDescent="0.2">
      <c r="A5" s="15" t="s">
        <v>15</v>
      </c>
      <c r="B5" s="36">
        <v>2</v>
      </c>
      <c r="C5" s="50">
        <v>87</v>
      </c>
      <c r="D5" s="50">
        <v>7.5</v>
      </c>
      <c r="E5" s="51">
        <f>C5*D5</f>
        <v>652.5</v>
      </c>
      <c r="F5" s="52">
        <v>3500</v>
      </c>
      <c r="G5" s="52">
        <f>E5*F5</f>
        <v>2283750</v>
      </c>
      <c r="H5" s="54" t="s">
        <v>26</v>
      </c>
    </row>
    <row r="6" spans="1:8" ht="25.5" customHeight="1" x14ac:dyDescent="0.2">
      <c r="A6" s="15" t="s">
        <v>22</v>
      </c>
      <c r="B6" s="36"/>
      <c r="C6" s="50">
        <v>150</v>
      </c>
      <c r="D6" s="50">
        <v>7</v>
      </c>
      <c r="E6" s="51">
        <f>C6*D6</f>
        <v>1050</v>
      </c>
      <c r="F6" s="52">
        <v>11000</v>
      </c>
      <c r="G6" s="52">
        <f>E6*F6</f>
        <v>11550000</v>
      </c>
      <c r="H6" s="54" t="s">
        <v>27</v>
      </c>
    </row>
    <row r="7" spans="1:8" ht="25.5" customHeight="1" x14ac:dyDescent="0.2">
      <c r="A7" s="15" t="s">
        <v>21</v>
      </c>
      <c r="B7" s="36"/>
      <c r="C7" s="50">
        <v>100</v>
      </c>
      <c r="D7" s="50">
        <v>5</v>
      </c>
      <c r="E7" s="51">
        <f>C7*D7</f>
        <v>500</v>
      </c>
      <c r="F7" s="52">
        <v>7000</v>
      </c>
      <c r="G7" s="52">
        <f>E7*F7</f>
        <v>3500000</v>
      </c>
      <c r="H7" s="54" t="s">
        <v>28</v>
      </c>
    </row>
    <row r="8" spans="1:8" ht="25.5" customHeight="1" thickBot="1" x14ac:dyDescent="0.25">
      <c r="A8" s="3"/>
      <c r="B8" s="4"/>
      <c r="C8" s="5"/>
      <c r="D8" s="5"/>
      <c r="E8" s="6"/>
      <c r="F8" s="7"/>
      <c r="G8" s="7"/>
      <c r="H8" s="34"/>
    </row>
    <row r="9" spans="1:8" ht="41.45" customHeight="1" thickBot="1" x14ac:dyDescent="0.25">
      <c r="A9" s="9" t="s">
        <v>1</v>
      </c>
      <c r="B9" s="9"/>
      <c r="C9" s="10"/>
      <c r="D9" s="10"/>
      <c r="E9" s="10"/>
      <c r="F9" s="10" t="s">
        <v>5</v>
      </c>
      <c r="G9" s="11">
        <f>SUM(G2:G8)</f>
        <v>95156750</v>
      </c>
      <c r="H9" s="12"/>
    </row>
    <row r="10" spans="1:8" ht="30" customHeight="1" thickBot="1" x14ac:dyDescent="0.25">
      <c r="A10" s="1"/>
      <c r="B10" s="1"/>
      <c r="C10" s="1"/>
      <c r="D10" s="1"/>
      <c r="E10" s="1"/>
      <c r="F10" s="1"/>
      <c r="G10" s="1"/>
      <c r="H10" s="1"/>
    </row>
    <row r="11" spans="1:8" ht="26.25" customHeight="1" thickBot="1" x14ac:dyDescent="0.25">
      <c r="A11" s="9" t="s">
        <v>16</v>
      </c>
      <c r="B11" s="28"/>
      <c r="C11" s="28" t="s">
        <v>8</v>
      </c>
      <c r="D11" s="28"/>
      <c r="E11" s="28"/>
      <c r="F11" s="28" t="s">
        <v>3</v>
      </c>
      <c r="G11" s="28" t="s">
        <v>4</v>
      </c>
      <c r="H11" s="31" t="s">
        <v>0</v>
      </c>
    </row>
    <row r="12" spans="1:8" ht="26.25" customHeight="1" x14ac:dyDescent="0.2">
      <c r="A12" s="45" t="s">
        <v>17</v>
      </c>
      <c r="B12" s="43"/>
      <c r="C12" s="20">
        <v>2815</v>
      </c>
      <c r="D12" s="43"/>
      <c r="E12" s="43"/>
      <c r="F12" s="18">
        <v>2000</v>
      </c>
      <c r="G12" s="18">
        <f t="shared" ref="G12:G17" si="0">C12*F12</f>
        <v>5630000</v>
      </c>
      <c r="H12" s="55" t="s">
        <v>29</v>
      </c>
    </row>
    <row r="13" spans="1:8" ht="26.25" customHeight="1" x14ac:dyDescent="0.2">
      <c r="A13" s="37" t="s">
        <v>18</v>
      </c>
      <c r="B13" s="15"/>
      <c r="C13" s="16">
        <v>617</v>
      </c>
      <c r="D13" s="16"/>
      <c r="E13" s="17"/>
      <c r="F13" s="18">
        <v>3000</v>
      </c>
      <c r="G13" s="18">
        <f t="shared" si="0"/>
        <v>1851000</v>
      </c>
      <c r="H13" s="56" t="s">
        <v>30</v>
      </c>
    </row>
    <row r="14" spans="1:8" ht="26.25" customHeight="1" x14ac:dyDescent="0.2">
      <c r="A14" s="38"/>
      <c r="B14" s="37"/>
      <c r="C14" s="40"/>
      <c r="D14" s="40"/>
      <c r="E14" s="41"/>
      <c r="F14" s="42"/>
      <c r="G14" s="18"/>
      <c r="H14" s="56"/>
    </row>
    <row r="15" spans="1:8" ht="26.25" customHeight="1" x14ac:dyDescent="0.2">
      <c r="A15" s="37" t="s">
        <v>19</v>
      </c>
      <c r="B15" s="15"/>
      <c r="C15" s="16">
        <v>1628</v>
      </c>
      <c r="D15" s="16"/>
      <c r="E15" s="17"/>
      <c r="F15" s="18">
        <v>4000</v>
      </c>
      <c r="G15" s="18">
        <f t="shared" si="0"/>
        <v>6512000</v>
      </c>
      <c r="H15" s="56" t="s">
        <v>31</v>
      </c>
    </row>
    <row r="16" spans="1:8" ht="26.25" customHeight="1" x14ac:dyDescent="0.2">
      <c r="A16" s="39" t="s">
        <v>34</v>
      </c>
      <c r="B16" s="8"/>
      <c r="C16" s="35">
        <v>104</v>
      </c>
      <c r="D16" s="16"/>
      <c r="E16" s="17"/>
      <c r="F16" s="19">
        <v>1000</v>
      </c>
      <c r="G16" s="18">
        <f t="shared" si="0"/>
        <v>104000</v>
      </c>
      <c r="H16" s="56" t="s">
        <v>32</v>
      </c>
    </row>
    <row r="17" spans="1:8" ht="26.25" customHeight="1" x14ac:dyDescent="0.2">
      <c r="A17" s="37" t="s">
        <v>20</v>
      </c>
      <c r="B17" s="37"/>
      <c r="C17" s="40">
        <v>991</v>
      </c>
      <c r="D17" s="40"/>
      <c r="E17" s="41"/>
      <c r="F17" s="42">
        <v>5000</v>
      </c>
      <c r="G17" s="18">
        <f t="shared" si="0"/>
        <v>4955000</v>
      </c>
      <c r="H17" s="56" t="s">
        <v>33</v>
      </c>
    </row>
    <row r="18" spans="1:8" ht="26.25" customHeight="1" thickBot="1" x14ac:dyDescent="0.25">
      <c r="A18" s="38"/>
      <c r="B18" s="3"/>
      <c r="C18" s="16"/>
      <c r="D18" s="16"/>
      <c r="E18" s="17"/>
      <c r="F18" s="18"/>
      <c r="G18" s="18"/>
      <c r="H18" s="22"/>
    </row>
    <row r="19" spans="1:8" ht="34.5" customHeight="1" thickBot="1" x14ac:dyDescent="0.25">
      <c r="A19" s="9" t="s">
        <v>1</v>
      </c>
      <c r="B19" s="9"/>
      <c r="C19" s="10">
        <f>SUM(C13:C17)</f>
        <v>3340</v>
      </c>
      <c r="D19" s="10"/>
      <c r="E19" s="10"/>
      <c r="F19" s="10" t="s">
        <v>5</v>
      </c>
      <c r="G19" s="11">
        <f>SUM(G12:G18)</f>
        <v>19052000</v>
      </c>
      <c r="H19" s="12"/>
    </row>
    <row r="20" spans="1:8" ht="34.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15.75" x14ac:dyDescent="0.2">
      <c r="A21" s="23"/>
      <c r="B21" s="23"/>
      <c r="C21" s="13"/>
      <c r="D21" s="13"/>
      <c r="E21" s="14"/>
      <c r="F21" s="14"/>
      <c r="G21" s="24"/>
      <c r="H21" s="27"/>
    </row>
    <row r="22" spans="1:8" ht="30.75" customHeight="1" thickBot="1" x14ac:dyDescent="0.25">
      <c r="A22" s="38" t="s">
        <v>12</v>
      </c>
      <c r="B22" s="3"/>
      <c r="C22" s="20"/>
      <c r="D22" s="20"/>
      <c r="E22" s="21"/>
      <c r="F22" s="21"/>
      <c r="G22" s="33">
        <f>D23*0.1</f>
        <v>11420875</v>
      </c>
      <c r="H22" s="22"/>
    </row>
    <row r="23" spans="1:8" ht="78.75" customHeight="1" thickBot="1" x14ac:dyDescent="0.25">
      <c r="A23" s="26" t="s">
        <v>11</v>
      </c>
      <c r="B23" s="26"/>
      <c r="C23" s="28"/>
      <c r="D23" s="30">
        <f>SUM(G9+G19)</f>
        <v>114208750</v>
      </c>
      <c r="E23" s="29"/>
      <c r="F23" s="29"/>
      <c r="G23" s="32">
        <f>SUM(G22+G9+G19)</f>
        <v>125629625</v>
      </c>
      <c r="H23" s="25"/>
    </row>
    <row r="24" spans="1:8" ht="100.5" customHeight="1" x14ac:dyDescent="0.2">
      <c r="A24" s="57" t="s">
        <v>2</v>
      </c>
      <c r="B24" s="57"/>
      <c r="C24" s="57"/>
      <c r="D24" s="57"/>
      <c r="E24" s="57"/>
      <c r="F24" s="57"/>
      <c r="G24" s="57"/>
      <c r="H24" s="57"/>
    </row>
  </sheetData>
  <mergeCells count="1">
    <mergeCell ref="A24:H24"/>
  </mergeCells>
  <phoneticPr fontId="2" type="noConversion"/>
  <printOptions horizontalCentered="1" verticalCentered="1"/>
  <pageMargins left="0.43307086614173229" right="0.39370078740157483" top="0.9055118110236221" bottom="0.62992125984251968" header="0" footer="0"/>
  <pageSetup paperSize="9" scale="44" orientation="portrait" horizontalDpi="1200" verticalDpi="1200" r:id="rId1"/>
  <headerFooter>
    <oddHeader xml:space="preserve">&amp;L&amp;"Roboto Condensed,Obyčejné"&amp;18&amp;K000000
ORIENTAČNÍ CENOVÁ KALKULACE&amp;12
&amp;"Roboto Condensed,Tučné"&amp;16&amp;K000000Kulturní dům Nové Slunce + navazující objekty a plochy&amp;"Roboto Condensed,Obyčejné"&amp;12&amp;K000000
zadání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74b48f-b445-4ba3-84c5-a4d09c5c8d33">
      <UserInfo>
        <DisplayName/>
        <AccountId xsi:nil="true"/>
        <AccountType/>
      </UserInfo>
    </SharedWithUsers>
    <MediaLengthInSeconds xmlns="436edc60-8135-4939-bcdf-8a08990891a1" xsi:nil="true"/>
    <lcf76f155ced4ddcb4097134ff3c332f xmlns="436edc60-8135-4939-bcdf-8a08990891a1">
      <Terms xmlns="http://schemas.microsoft.com/office/infopath/2007/PartnerControls"/>
    </lcf76f155ced4ddcb4097134ff3c332f>
    <TaxCatchAll xmlns="bc74b48f-b445-4ba3-84c5-a4d09c5c8d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1B5451E5AB4F46931F9CF366286ADA" ma:contentTypeVersion="16" ma:contentTypeDescription="Vytvoří nový dokument" ma:contentTypeScope="" ma:versionID="a5be929534f22a45771c56805e7515f5">
  <xsd:schema xmlns:xsd="http://www.w3.org/2001/XMLSchema" xmlns:xs="http://www.w3.org/2001/XMLSchema" xmlns:p="http://schemas.microsoft.com/office/2006/metadata/properties" xmlns:ns2="436edc60-8135-4939-bcdf-8a08990891a1" xmlns:ns3="bc74b48f-b445-4ba3-84c5-a4d09c5c8d33" targetNamespace="http://schemas.microsoft.com/office/2006/metadata/properties" ma:root="true" ma:fieldsID="dc1029eef7cbe6e31eae0bc1cfb9ed46" ns2:_="" ns3:_="">
    <xsd:import namespace="436edc60-8135-4939-bcdf-8a08990891a1"/>
    <xsd:import namespace="bc74b48f-b445-4ba3-84c5-a4d09c5c8d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edc60-8135-4939-bcdf-8a0899089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8e663f6-7e9f-4689-ba89-28681d3ea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4b48f-b445-4ba3-84c5-a4d09c5c8d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0e7c0f-8cbd-4e3f-b9dd-c87781957732}" ma:internalName="TaxCatchAll" ma:showField="CatchAllData" ma:web="bc74b48f-b445-4ba3-84c5-a4d09c5c8d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C9DA9-0B8C-4E02-AB92-13FDE11C2B79}">
  <ds:schemaRefs>
    <ds:schemaRef ds:uri="http://schemas.microsoft.com/office/2006/metadata/properties"/>
    <ds:schemaRef ds:uri="http://schemas.microsoft.com/office/2006/documentManagement/types"/>
    <ds:schemaRef ds:uri="436edc60-8135-4939-bcdf-8a08990891a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c74b48f-b445-4ba3-84c5-a4d09c5c8d3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C0B2D0-36DC-4B11-B6EF-AA5F64DD5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edc60-8135-4939-bcdf-8a08990891a1"/>
    <ds:schemaRef ds:uri="bc74b48f-b445-4ba3-84c5-a4d09c5c8d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D40A2-7AA6-4135-B456-29BB89EC3A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Martin M.</cp:lastModifiedBy>
  <cp:revision/>
  <cp:lastPrinted>2024-02-28T14:19:54Z</cp:lastPrinted>
  <dcterms:created xsi:type="dcterms:W3CDTF">2015-06-05T18:19:34Z</dcterms:created>
  <dcterms:modified xsi:type="dcterms:W3CDTF">2024-05-17T15:17:21Z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0x010100B71B5451E5AB4F46931F9CF366286ADA</vt:lpwstr>
  </property>
  <property fmtid="{D5CDD505-2E9C-101B-9397-08002B2CF9AE}" pid="3" name="Order">
    <vt:r8>15555800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