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av\Documents\práce 2014x\Ateliér 5\A194-2024 Kontejnéry\"/>
    </mc:Choice>
  </mc:AlternateContent>
  <xr:revisionPtr revIDLastSave="0" documentId="8_{DA1D353D-C2D0-4228-93E3-28B1A7B35968}" xr6:coauthVersionLast="47" xr6:coauthVersionMax="47" xr10:uidLastSave="{00000000-0000-0000-0000-000000000000}"/>
  <bookViews>
    <workbookView xWindow="-103" yWindow="-103" windowWidth="22149" windowHeight="132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.etapa Jičínská 27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'I.etapa Jičínská 274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'I.etapa Jičínská 274 Pol'!$A$1:$Y$204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94" i="12"/>
  <c r="BA185" i="12"/>
  <c r="BA157" i="12"/>
  <c r="BA151" i="12"/>
  <c r="BA149" i="12"/>
  <c r="BA84" i="12"/>
  <c r="BA81" i="12"/>
  <c r="BA78" i="12"/>
  <c r="G9" i="12"/>
  <c r="M9" i="12" s="1"/>
  <c r="I9" i="12"/>
  <c r="K9" i="12"/>
  <c r="O9" i="12"/>
  <c r="Q9" i="12"/>
  <c r="Q8" i="12" s="1"/>
  <c r="V9" i="12"/>
  <c r="V8" i="12" s="1"/>
  <c r="G12" i="12"/>
  <c r="M12" i="12" s="1"/>
  <c r="I12" i="12"/>
  <c r="I8" i="12" s="1"/>
  <c r="K12" i="12"/>
  <c r="K8" i="12" s="1"/>
  <c r="O12" i="12"/>
  <c r="Q12" i="12"/>
  <c r="V12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O8" i="12" s="1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7" i="12"/>
  <c r="G58" i="12"/>
  <c r="I58" i="12"/>
  <c r="I57" i="12" s="1"/>
  <c r="K58" i="12"/>
  <c r="K57" i="12" s="1"/>
  <c r="M58" i="12"/>
  <c r="O58" i="12"/>
  <c r="O57" i="12" s="1"/>
  <c r="Q58" i="12"/>
  <c r="Q57" i="12" s="1"/>
  <c r="V58" i="12"/>
  <c r="V57" i="12" s="1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2" i="12"/>
  <c r="G71" i="12" s="1"/>
  <c r="I72" i="12"/>
  <c r="I71" i="12" s="1"/>
  <c r="K72" i="12"/>
  <c r="K71" i="12" s="1"/>
  <c r="O72" i="12"/>
  <c r="O71" i="12" s="1"/>
  <c r="Q72" i="12"/>
  <c r="Q71" i="12" s="1"/>
  <c r="V72" i="12"/>
  <c r="V71" i="12" s="1"/>
  <c r="G73" i="12"/>
  <c r="I73" i="12"/>
  <c r="K73" i="12"/>
  <c r="M73" i="12"/>
  <c r="O73" i="12"/>
  <c r="Q73" i="12"/>
  <c r="V73" i="12"/>
  <c r="G75" i="12"/>
  <c r="I75" i="12"/>
  <c r="K75" i="12"/>
  <c r="M75" i="12"/>
  <c r="O75" i="12"/>
  <c r="Q75" i="12"/>
  <c r="V75" i="12"/>
  <c r="G77" i="12"/>
  <c r="M77" i="12" s="1"/>
  <c r="M76" i="12" s="1"/>
  <c r="I77" i="12"/>
  <c r="I76" i="12" s="1"/>
  <c r="K77" i="12"/>
  <c r="K76" i="12" s="1"/>
  <c r="O77" i="12"/>
  <c r="Q77" i="12"/>
  <c r="Q76" i="12" s="1"/>
  <c r="V77" i="12"/>
  <c r="G80" i="12"/>
  <c r="I80" i="12"/>
  <c r="K80" i="12"/>
  <c r="M80" i="12"/>
  <c r="O80" i="12"/>
  <c r="O76" i="12" s="1"/>
  <c r="Q80" i="12"/>
  <c r="V80" i="12"/>
  <c r="V76" i="12" s="1"/>
  <c r="G83" i="12"/>
  <c r="I83" i="12"/>
  <c r="K83" i="12"/>
  <c r="M83" i="12"/>
  <c r="O83" i="12"/>
  <c r="Q83" i="12"/>
  <c r="V83" i="12"/>
  <c r="G86" i="12"/>
  <c r="I86" i="12"/>
  <c r="K86" i="12"/>
  <c r="M86" i="12"/>
  <c r="O86" i="12"/>
  <c r="Q86" i="12"/>
  <c r="V86" i="12"/>
  <c r="G94" i="12"/>
  <c r="M94" i="12" s="1"/>
  <c r="I94" i="12"/>
  <c r="I93" i="12" s="1"/>
  <c r="K94" i="12"/>
  <c r="K93" i="12" s="1"/>
  <c r="O94" i="12"/>
  <c r="Q94" i="12"/>
  <c r="Q93" i="12" s="1"/>
  <c r="V94" i="12"/>
  <c r="V93" i="12" s="1"/>
  <c r="G95" i="12"/>
  <c r="I95" i="12"/>
  <c r="K95" i="12"/>
  <c r="M95" i="12"/>
  <c r="O95" i="12"/>
  <c r="Q95" i="12"/>
  <c r="V95" i="12"/>
  <c r="G96" i="12"/>
  <c r="G93" i="12" s="1"/>
  <c r="I96" i="12"/>
  <c r="K96" i="12"/>
  <c r="O96" i="12"/>
  <c r="Q96" i="12"/>
  <c r="V96" i="12"/>
  <c r="G98" i="12"/>
  <c r="M98" i="12" s="1"/>
  <c r="I98" i="12"/>
  <c r="K98" i="12"/>
  <c r="O98" i="12"/>
  <c r="O93" i="12" s="1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I111" i="12"/>
  <c r="G112" i="12"/>
  <c r="I112" i="12"/>
  <c r="K112" i="12"/>
  <c r="K111" i="12" s="1"/>
  <c r="M112" i="12"/>
  <c r="O112" i="12"/>
  <c r="O111" i="12" s="1"/>
  <c r="Q112" i="12"/>
  <c r="Q111" i="12" s="1"/>
  <c r="V112" i="12"/>
  <c r="V111" i="12" s="1"/>
  <c r="G113" i="12"/>
  <c r="M113" i="12" s="1"/>
  <c r="I113" i="12"/>
  <c r="K113" i="12"/>
  <c r="O113" i="12"/>
  <c r="Q113" i="12"/>
  <c r="V113" i="12"/>
  <c r="G115" i="12"/>
  <c r="G111" i="12" s="1"/>
  <c r="I115" i="12"/>
  <c r="K115" i="12"/>
  <c r="O115" i="12"/>
  <c r="Q115" i="12"/>
  <c r="V115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I122" i="12"/>
  <c r="K122" i="12"/>
  <c r="M122" i="12"/>
  <c r="O122" i="12"/>
  <c r="Q122" i="12"/>
  <c r="V122" i="12"/>
  <c r="G124" i="12"/>
  <c r="M124" i="12" s="1"/>
  <c r="M123" i="12" s="1"/>
  <c r="I124" i="12"/>
  <c r="I123" i="12" s="1"/>
  <c r="K124" i="12"/>
  <c r="O124" i="12"/>
  <c r="O123" i="12" s="1"/>
  <c r="Q124" i="12"/>
  <c r="Q123" i="12" s="1"/>
  <c r="V124" i="12"/>
  <c r="V123" i="12" s="1"/>
  <c r="G126" i="12"/>
  <c r="M126" i="12" s="1"/>
  <c r="I126" i="12"/>
  <c r="K126" i="12"/>
  <c r="O126" i="12"/>
  <c r="Q126" i="12"/>
  <c r="V126" i="12"/>
  <c r="G127" i="12"/>
  <c r="I127" i="12"/>
  <c r="K127" i="12"/>
  <c r="K123" i="12" s="1"/>
  <c r="M127" i="12"/>
  <c r="O127" i="12"/>
  <c r="Q127" i="12"/>
  <c r="V127" i="12"/>
  <c r="G131" i="12"/>
  <c r="G130" i="12" s="1"/>
  <c r="I131" i="12"/>
  <c r="I130" i="12" s="1"/>
  <c r="K131" i="12"/>
  <c r="K130" i="12" s="1"/>
  <c r="M131" i="12"/>
  <c r="M130" i="12" s="1"/>
  <c r="O131" i="12"/>
  <c r="O130" i="12" s="1"/>
  <c r="Q131" i="12"/>
  <c r="Q130" i="12" s="1"/>
  <c r="V131" i="12"/>
  <c r="V130" i="12" s="1"/>
  <c r="G132" i="12"/>
  <c r="Q132" i="12"/>
  <c r="V132" i="12"/>
  <c r="G133" i="12"/>
  <c r="I133" i="12"/>
  <c r="I132" i="12" s="1"/>
  <c r="K133" i="12"/>
  <c r="K132" i="12" s="1"/>
  <c r="M133" i="12"/>
  <c r="M132" i="12" s="1"/>
  <c r="O133" i="12"/>
  <c r="O132" i="12" s="1"/>
  <c r="Q133" i="12"/>
  <c r="V133" i="12"/>
  <c r="G136" i="12"/>
  <c r="M136" i="12" s="1"/>
  <c r="M135" i="12" s="1"/>
  <c r="I136" i="12"/>
  <c r="I135" i="12" s="1"/>
  <c r="K136" i="12"/>
  <c r="K135" i="12" s="1"/>
  <c r="O136" i="12"/>
  <c r="Q136" i="12"/>
  <c r="Q135" i="12" s="1"/>
  <c r="V136" i="12"/>
  <c r="G138" i="12"/>
  <c r="I138" i="12"/>
  <c r="K138" i="12"/>
  <c r="M138" i="12"/>
  <c r="O138" i="12"/>
  <c r="O135" i="12" s="1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5" i="12"/>
  <c r="M145" i="12" s="1"/>
  <c r="I145" i="12"/>
  <c r="K145" i="12"/>
  <c r="O145" i="12"/>
  <c r="Q145" i="12"/>
  <c r="V145" i="12"/>
  <c r="G153" i="12"/>
  <c r="M153" i="12" s="1"/>
  <c r="I153" i="12"/>
  <c r="K153" i="12"/>
  <c r="O153" i="12"/>
  <c r="Q153" i="12"/>
  <c r="V153" i="12"/>
  <c r="G161" i="12"/>
  <c r="I161" i="12"/>
  <c r="K161" i="12"/>
  <c r="M161" i="12"/>
  <c r="O161" i="12"/>
  <c r="Q161" i="12"/>
  <c r="V161" i="12"/>
  <c r="V135" i="12" s="1"/>
  <c r="G162" i="12"/>
  <c r="M162" i="12" s="1"/>
  <c r="I162" i="12"/>
  <c r="K162" i="12"/>
  <c r="O162" i="12"/>
  <c r="Q162" i="12"/>
  <c r="V162" i="12"/>
  <c r="O163" i="12"/>
  <c r="G164" i="12"/>
  <c r="M164" i="12" s="1"/>
  <c r="I164" i="12"/>
  <c r="K164" i="12"/>
  <c r="K163" i="12" s="1"/>
  <c r="O164" i="12"/>
  <c r="Q164" i="12"/>
  <c r="Q163" i="12" s="1"/>
  <c r="V164" i="12"/>
  <c r="V163" i="12" s="1"/>
  <c r="G169" i="12"/>
  <c r="I169" i="12"/>
  <c r="I163" i="12" s="1"/>
  <c r="K169" i="12"/>
  <c r="M169" i="12"/>
  <c r="O169" i="12"/>
  <c r="Q169" i="12"/>
  <c r="V169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G180" i="12"/>
  <c r="I180" i="12"/>
  <c r="K180" i="12"/>
  <c r="M180" i="12"/>
  <c r="O180" i="12"/>
  <c r="Q180" i="12"/>
  <c r="V180" i="12"/>
  <c r="G182" i="12"/>
  <c r="I182" i="12"/>
  <c r="K182" i="12"/>
  <c r="M182" i="12"/>
  <c r="O182" i="12"/>
  <c r="Q182" i="12"/>
  <c r="V182" i="12"/>
  <c r="G184" i="12"/>
  <c r="M184" i="12" s="1"/>
  <c r="I184" i="12"/>
  <c r="I183" i="12" s="1"/>
  <c r="K184" i="12"/>
  <c r="K183" i="12" s="1"/>
  <c r="O184" i="12"/>
  <c r="Q184" i="12"/>
  <c r="V184" i="12"/>
  <c r="V183" i="12" s="1"/>
  <c r="G186" i="12"/>
  <c r="I186" i="12"/>
  <c r="K186" i="12"/>
  <c r="M186" i="12"/>
  <c r="O186" i="12"/>
  <c r="Q186" i="12"/>
  <c r="Q183" i="12" s="1"/>
  <c r="V186" i="12"/>
  <c r="G187" i="12"/>
  <c r="M187" i="12" s="1"/>
  <c r="I187" i="12"/>
  <c r="K187" i="12"/>
  <c r="O187" i="12"/>
  <c r="Q187" i="12"/>
  <c r="V187" i="12"/>
  <c r="G191" i="12"/>
  <c r="I191" i="12"/>
  <c r="K191" i="12"/>
  <c r="M191" i="12"/>
  <c r="O191" i="12"/>
  <c r="O183" i="12" s="1"/>
  <c r="Q191" i="12"/>
  <c r="V191" i="12"/>
  <c r="G192" i="12"/>
  <c r="M192" i="12" s="1"/>
  <c r="I192" i="12"/>
  <c r="K192" i="12"/>
  <c r="O192" i="12"/>
  <c r="Q192" i="12"/>
  <c r="V192" i="12"/>
  <c r="AE194" i="12"/>
  <c r="I20" i="1"/>
  <c r="I19" i="1"/>
  <c r="I18" i="1"/>
  <c r="I17" i="1"/>
  <c r="I16" i="1"/>
  <c r="F42" i="1"/>
  <c r="G23" i="1" s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61" i="1" l="1"/>
  <c r="J60" i="1" s="1"/>
  <c r="J57" i="1"/>
  <c r="J53" i="1"/>
  <c r="J59" i="1"/>
  <c r="J50" i="1"/>
  <c r="J56" i="1"/>
  <c r="J58" i="1"/>
  <c r="J49" i="1"/>
  <c r="J54" i="1"/>
  <c r="A26" i="1"/>
  <c r="G26" i="1"/>
  <c r="A23" i="1"/>
  <c r="G28" i="1"/>
  <c r="M8" i="12"/>
  <c r="M163" i="12"/>
  <c r="M57" i="12"/>
  <c r="M183" i="12"/>
  <c r="M115" i="12"/>
  <c r="M111" i="12" s="1"/>
  <c r="M72" i="12"/>
  <c r="M71" i="12" s="1"/>
  <c r="G123" i="12"/>
  <c r="G8" i="12"/>
  <c r="AF194" i="12"/>
  <c r="G163" i="12"/>
  <c r="G135" i="12"/>
  <c r="G76" i="12"/>
  <c r="G183" i="12"/>
  <c r="M96" i="12"/>
  <c r="M93" i="12" s="1"/>
  <c r="I21" i="1"/>
  <c r="J39" i="1"/>
  <c r="J42" i="1" s="1"/>
  <c r="J41" i="1"/>
  <c r="J40" i="1"/>
  <c r="H42" i="1"/>
  <c r="J51" i="1" l="1"/>
  <c r="J52" i="1"/>
  <c r="J55" i="1"/>
  <c r="J61" i="1" s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Víchová</author>
  </authors>
  <commentList>
    <comment ref="S6" authorId="0" shapeId="0" xr:uid="{D57AC8BC-09E4-4305-BF5E-17D69DFC29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7B8019-93D9-431C-8FA5-987A9D811D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<sst xmlns="http://schemas.openxmlformats.org/spreadsheetml/2006/main" count="1072" uniqueCount="387">
  <si>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</si>
  <si>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</si>
  <si>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</si>
  <si>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</si>
  <si>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</si>
  <si>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</si>
  <si>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</si>
  <si>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</si>
  <si>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</si>
  <si>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</si>
  <si>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</si>
  <si>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</si>
  <si>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</si>
  <si>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</si>
  <si>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</si>
  <si>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</si>
  <si>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</si>
  <si>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</si>
  <si>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</si>
  <si>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</si>
  <si>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</si>
  <si>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</si>
  <si>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</si>
  <si>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</si>
  <si>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</si>
  <si>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</si>
  <si>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</si>
  <si>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</si>
  <si>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</si>
  <si>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</si>
  <si>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</si>
  <si>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</si>
  <si>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</si>
  <si>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</si>
  <si>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</si>
  <si>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</si>
  <si>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</si>
  <si>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</si>
  <si>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</si>
  <si>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</si>
  <si>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</si>
  <si>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</si>
  <si>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</si>
  <si>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Jičínská 274</t>
  </si>
  <si>
    <t>Stanoviště Jičínská 274</t>
  </si>
  <si>
    <t>I.etapa</t>
  </si>
  <si>
    <t>rok 2023</t>
  </si>
  <si>
    <t>Objekt:</t>
  </si>
  <si>
    <t>Rozpočet:</t>
  </si>
  <si>
    <t>A194-2024</t>
  </si>
  <si>
    <t>Podzemní kontejnéry v Novém Jičíně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</si>
  <si>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</si>
  <si>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</si>
  <si>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</si>
  <si>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</si>
  <si>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</si>
  <si>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</si>
  <si>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</si>
  <si>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</si>
  <si>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</si>
  <si>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</si>
  <si>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</si>
  <si>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</si>
  <si>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</si>
  <si>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</si>
  <si>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Podlahy a podlahové konstrukce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</si>
  <si>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</si>
  <si>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</si>
  <si>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</si>
  <si>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</si>
  <si>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</si>
  <si>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</si>
  <si>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</si>
  <si>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</si>
  <si>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</si>
  <si>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</si>
  <si>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</si>
  <si>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</si>
  <si>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</si>
  <si>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</si>
  <si>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</si>
  <si>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</si>
  <si>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</si>
  <si>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</si>
  <si>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</si>
  <si>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</si>
  <si>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</si>
  <si>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</si>
  <si>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</si>
  <si>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</si>
  <si>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</si>
  <si>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</si>
  <si>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</si>
  <si>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</si>
  <si>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</si>
  <si>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</si>
  <si>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</si>
  <si>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</si>
  <si>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</si>
  <si>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</si>
  <si>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</si>
  <si>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</si>
  <si>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</si>
  <si>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</si>
  <si>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</si>
  <si>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</si>
  <si>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</si>
  <si>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</si>
  <si>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</si>
  <si>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</si>
  <si>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 xml:space="preserve">Rozebrání dlažeb ze zámkové betonové dlažby </t>
  </si>
  <si>
    <t>m2</t>
  </si>
  <si>
    <t>RTS 24/ II</t>
  </si>
  <si>
    <t>RTS 24/ I</t>
  </si>
  <si>
    <t>Práce</t>
  </si>
  <si>
    <t>Běžná</t>
  </si>
  <si>
    <t>POL1_</t>
  </si>
  <si>
    <t>pro předláždění : 4</t>
  </si>
  <si>
    <t>VV</t>
  </si>
  <si>
    <t>bude opětovně použita : 26</t>
  </si>
  <si>
    <t>113106231R00</t>
  </si>
  <si>
    <t>Rozebrání dlažeb ze zámkové dlažby v kamenivu</t>
  </si>
  <si>
    <t>vč. uložení na palety - příprava pro odvoz na Technické služby</t>
  </si>
  <si>
    <t>POP</t>
  </si>
  <si>
    <t>67-26</t>
  </si>
  <si>
    <t>113107505R00</t>
  </si>
  <si>
    <t>Odstranění podkladu pl. 50 m2,kam.drcené tl.4 cm</t>
  </si>
  <si>
    <t>113107524R00</t>
  </si>
  <si>
    <t>Odstranění podkladu pl. 50 m2,kam.drcené tl.24 cm</t>
  </si>
  <si>
    <t>113151119R00</t>
  </si>
  <si>
    <t>Fréz.živič.krytu pl.do 500 m2,pruh do 75cm,tl.10cm</t>
  </si>
  <si>
    <t>113202111R00</t>
  </si>
  <si>
    <t>Vytrhání obrub obrubníků silničních</t>
  </si>
  <si>
    <t>m</t>
  </si>
  <si>
    <t>121101101R00</t>
  </si>
  <si>
    <t>Sejmutí ornice s přemístěním do 50 m</t>
  </si>
  <si>
    <t>m3</t>
  </si>
  <si>
    <t>40*0,15</t>
  </si>
  <si>
    <t>122301101R00</t>
  </si>
  <si>
    <t>Odkopávky nezapažené v hor. 4 do 100 m3</t>
  </si>
  <si>
    <t>pro zpěvněné plochy : 2</t>
  </si>
  <si>
    <t>pro sanaci 50% : 26*0,25*0,5</t>
  </si>
  <si>
    <t>122301109R00</t>
  </si>
  <si>
    <t>Příplatek za lepivost - odkopávky v hor. 4</t>
  </si>
  <si>
    <t>131301110R00</t>
  </si>
  <si>
    <t>Hloubení nezapaž. jam hor.4 do 50 m3, STROJNĚ</t>
  </si>
  <si>
    <t>pro podzemní kontejnéry : 9,5*2,6*1,53</t>
  </si>
  <si>
    <t>131301119R00</t>
  </si>
  <si>
    <t>Příplatek za lepivost - hloubení nezap.jam v hor.4</t>
  </si>
  <si>
    <t>133210012R00</t>
  </si>
  <si>
    <t>Hloubení šachet zemním vrtákem v hornině 3 - 4, průměr 300 mm, hloubka 800 mm</t>
  </si>
  <si>
    <t>kus</t>
  </si>
  <si>
    <t>pro ocelový sloupek oplocení : 1</t>
  </si>
  <si>
    <t>139601102R00</t>
  </si>
  <si>
    <t>Ruční výkop jam, rýh a šachet v hornině tř. 3</t>
  </si>
  <si>
    <t>pro sloupky oplocení : 0,35*0,22*0,93*20</t>
  </si>
  <si>
    <t>162201102R00</t>
  </si>
  <si>
    <t>Vodorovné přemístění výkopku z hor.1-4 do 50 m</t>
  </si>
  <si>
    <t>ornice pro zpětný zásyp : 6*0,15</t>
  </si>
  <si>
    <t>162701105R00</t>
  </si>
  <si>
    <t>Vodorovné přemístění výkopku z hor.1-4 do 10000 m</t>
  </si>
  <si>
    <t>6+5,259+37,79-0,9</t>
  </si>
  <si>
    <t>1,4322</t>
  </si>
  <si>
    <t>162701109R00</t>
  </si>
  <si>
    <t>Příplatek k vod. přemístění hor.1-4 za další 1 km</t>
  </si>
  <si>
    <t>48,149*10</t>
  </si>
  <si>
    <t>1,4322*10</t>
  </si>
  <si>
    <t>162201203R00</t>
  </si>
  <si>
    <t>Vodorovné přemíst.výkopku, kolečko hor.1-4, do 10m</t>
  </si>
  <si>
    <t>0,35*0,22*0,93*20</t>
  </si>
  <si>
    <t>167101102R00</t>
  </si>
  <si>
    <t>Nakládání výkopku z hor. 1 ÷ 4 v množství nad 100 m3</t>
  </si>
  <si>
    <t>167101201R00</t>
  </si>
  <si>
    <t>Nakládání výkopku z hor. 1 ÷ 4 - ručně</t>
  </si>
  <si>
    <t>174101101R00</t>
  </si>
  <si>
    <t>Zásyp jam, rýh, šachet se zhutněním</t>
  </si>
  <si>
    <t>37,791-8,4*1,6*1,28-9*2*0,25</t>
  </si>
  <si>
    <t>181301102R00</t>
  </si>
  <si>
    <t>Rozprostření ornice, rovina, tl. 10-15 cm,do 500m2</t>
  </si>
  <si>
    <t>199000002R00</t>
  </si>
  <si>
    <t>Poplatek za skládku horniny 1- 4, č. dle katal. odpadů 17 05 04</t>
  </si>
  <si>
    <t>215901101RT5</t>
  </si>
  <si>
    <t>Zhutnění a srovnání podloží vibrační deskou</t>
  </si>
  <si>
    <t>1-001.RXX</t>
  </si>
  <si>
    <t xml:space="preserve">Zkouška hutnění </t>
  </si>
  <si>
    <t>soub</t>
  </si>
  <si>
    <t>Vlastní</t>
  </si>
  <si>
    <t>Indiv</t>
  </si>
  <si>
    <t>1-002.RXX</t>
  </si>
  <si>
    <t>Zajištění stávající podesty oplocení</t>
  </si>
  <si>
    <t>180400020RA0</t>
  </si>
  <si>
    <t>Založení trávníku parkového, rovina, dodání osiva</t>
  </si>
  <si>
    <t>Součtová</t>
  </si>
  <si>
    <t>Agregovaná položka</t>
  </si>
  <si>
    <t>POL2_</t>
  </si>
  <si>
    <t>58330002.AR</t>
  </si>
  <si>
    <t>Štěrkopísek k zásypu</t>
  </si>
  <si>
    <t>t</t>
  </si>
  <si>
    <t>SPCM</t>
  </si>
  <si>
    <t>Specifikace</t>
  </si>
  <si>
    <t>POL3_</t>
  </si>
  <si>
    <t>16,0878*1,9</t>
  </si>
  <si>
    <t>271531114R00</t>
  </si>
  <si>
    <t>Polštář základu z kameniva</t>
  </si>
  <si>
    <t>9*2*0,1</t>
  </si>
  <si>
    <t>273321321R00</t>
  </si>
  <si>
    <t>Železobeton základových desek C 20/25 XC2</t>
  </si>
  <si>
    <t>9*2*0,15*1,1</t>
  </si>
  <si>
    <t>273361921RT4</t>
  </si>
  <si>
    <t>Výztuž základových desek ze svařovaných sítí drát d 6,0 mm, oko 100 x 100 mm</t>
  </si>
  <si>
    <t>9*2*1,25*4,44/1000</t>
  </si>
  <si>
    <t>275313611R00</t>
  </si>
  <si>
    <t>Beton základových patek prostý C 16/20</t>
  </si>
  <si>
    <t>0,35*0,22*0,93*20*1,1</t>
  </si>
  <si>
    <t>275351215R00</t>
  </si>
  <si>
    <t>Bednění stěn základových patek - zřízení</t>
  </si>
  <si>
    <t>(0,35+0,22+0,22)*0,2*20</t>
  </si>
  <si>
    <t>275351216R00</t>
  </si>
  <si>
    <t>Bednění stěn základových patek - odstranění</t>
  </si>
  <si>
    <t>Včetně očištění, vytřídění a uložení bednícího materiálu.</t>
  </si>
  <si>
    <t>338171122R00</t>
  </si>
  <si>
    <t>Osazení sloupků plot.ocel. do 2,6 m, zabet.C 20/25</t>
  </si>
  <si>
    <t>338261111RTX</t>
  </si>
  <si>
    <t>Pilíř plotový z betonových tvárnic 300x300x200 mm dl. 1600 mm, barva přírodní vč. výplňového betonu 16/20 a výztuže provázané se základem</t>
  </si>
  <si>
    <t>1,6*20</t>
  </si>
  <si>
    <t>338261124RTX</t>
  </si>
  <si>
    <t>Hlavice plotového pilíře 390x390x70 mm batva přírodní</t>
  </si>
  <si>
    <t>38-001.RXX</t>
  </si>
  <si>
    <t xml:space="preserve">Dodávka polopodzemního kontejnéru 5 m3 </t>
  </si>
  <si>
    <t>Polopodzemní kontejner, půdorysný rozměr 1,6x1,6m, celkový objem podzemní nádoby 5,0 cbm , průměr vhazovacího otvoru min. 450 mm, víko v barvě dle typu odpadu, z plně recyklovatelných materiálů, vnitřní HDPE nádoba uložená v betonové jímce, 2 hákový sytém výsypu, nadzemní obložení z kompozitních materiálu.</t>
  </si>
  <si>
    <t>PK1 (plast, papír, sklo, plast) : 4</t>
  </si>
  <si>
    <t>38-002.RXX</t>
  </si>
  <si>
    <t>Dodávka polopodzemního kontejnéru 5 m3 - rozděleno 1/2</t>
  </si>
  <si>
    <t>Polopodzemní kontejner, půdorysný rozměr 1,6x1,6m, celkový objem podzemní nádoby 5,0 cbm (rozdělení na dvě poloviny 1 x barevné sklo/1 x elektroodpad), průměr vhazovacíh otvorů min. 320 mm, víka v barvě dle typu odpadu, vnitřní HDPE nádoba uložená v betonové jímce, 2hákový systém, výsypu, nadzemní obložení z kompozitních materiálu.</t>
  </si>
  <si>
    <t>PK2 (elektroodpad, sklo) : 1</t>
  </si>
  <si>
    <t>38-003.RXX</t>
  </si>
  <si>
    <t>Dodávka nadzemního kontejnéru 2 m3 - zakrytí 2 ks kontejnérů 240 l</t>
  </si>
  <si>
    <t>Nadzemní kryt plastových nádob v designu polopodzemních kontejnerů, půdorysný rozměr 1,6x1,6m, průměr vhazovacího otvoru min. 450 mm, víko v barvě dle typu odpadu, z plně recyklovatelných materiálů, vnitřní HDPE, nadzemní obložení z kompozitních materiálu, přední strana otvíratelná na pantech.</t>
  </si>
  <si>
    <t>NK1 : 1</t>
  </si>
  <si>
    <t>38-007.RXX</t>
  </si>
  <si>
    <t xml:space="preserve">Doprava a montáž kontejnérů </t>
  </si>
  <si>
    <t>- PK1 ... 4 kus</t>
  </si>
  <si>
    <t>- PK2 .. 1 kus</t>
  </si>
  <si>
    <t>- NK1 .. 1 kus</t>
  </si>
  <si>
    <t/>
  </si>
  <si>
    <t>cena zahrnuje dopravu na místo instalace a instalace jeřábem do připravené stavební jámy</t>
  </si>
  <si>
    <t>289970111R00</t>
  </si>
  <si>
    <t>Vrstva geotextilie 300g/m2</t>
  </si>
  <si>
    <t>457621412R00</t>
  </si>
  <si>
    <t>Těsnění z asfaltobet. úprava spár zálivkou 2 kg/m</t>
  </si>
  <si>
    <t>564112125R00</t>
  </si>
  <si>
    <t>Podklad z bet.recyklátu po zhutn.tl.25 cm</t>
  </si>
  <si>
    <t>pro sanaci 50% : 26*0,5</t>
  </si>
  <si>
    <t>564861111R00</t>
  </si>
  <si>
    <t>Podklad ze štěrkodrti po zhutnění tloušťky 20 cm</t>
  </si>
  <si>
    <t>565141111RT3</t>
  </si>
  <si>
    <t>Podklad z obal kam.ACP 16+ do 3 m,tl. 6 cm plochy do 100 m210</t>
  </si>
  <si>
    <t>573111124R00</t>
  </si>
  <si>
    <t>Postřik infiltrační, množství zbytkového asfaltového pojiva 1,00 kg/m2</t>
  </si>
  <si>
    <t>573231123R00</t>
  </si>
  <si>
    <t>Postřik spojovací z KAE, množství zbytkového asfaltu 0,3 kg/m2</t>
  </si>
  <si>
    <t>577112113RT3</t>
  </si>
  <si>
    <t>Beton asfalt. ACO 11 š. do 3 m, tl.4 cm plochy do 100 m2</t>
  </si>
  <si>
    <t>596215040R00</t>
  </si>
  <si>
    <t>Kladení zámkové dlažby tl. 8 cm do drtě tl. 4 cm</t>
  </si>
  <si>
    <t>předláždění : 4</t>
  </si>
  <si>
    <t>nová : 26</t>
  </si>
  <si>
    <t>596291113R00</t>
  </si>
  <si>
    <t xml:space="preserve">Řezání zámkové dlažby tl. 80 mm </t>
  </si>
  <si>
    <t>631571005R00</t>
  </si>
  <si>
    <t>Násyp z kameniva těž. praného fr. 8-16 mm (kačírku)</t>
  </si>
  <si>
    <t>4*0,3</t>
  </si>
  <si>
    <t>639571311R00</t>
  </si>
  <si>
    <t xml:space="preserve">Okapový chodník - textilie proti prorůstání </t>
  </si>
  <si>
    <t>4*1,5</t>
  </si>
  <si>
    <t>914001121RT6</t>
  </si>
  <si>
    <t>Osaz.svislé dopr.značky a sloupku, patka, základ včetně dodávky sloupku</t>
  </si>
  <si>
    <t>914001125R00</t>
  </si>
  <si>
    <t>Osazení svislé dopr.značky na sloupek nebo konzolu</t>
  </si>
  <si>
    <t>stávající : 1</t>
  </si>
  <si>
    <t>915711111RT2</t>
  </si>
  <si>
    <t>Vodorovné značení dělicích čar 12 cm střík.barvou barva žlutá</t>
  </si>
  <si>
    <t>V12a : 26</t>
  </si>
  <si>
    <t>915791111R00</t>
  </si>
  <si>
    <t>Předznačení pro značení dělicí čáry,vodicí proužky</t>
  </si>
  <si>
    <t>916561111RT7</t>
  </si>
  <si>
    <t>Osazení záhon.obrubníků do lože z C 12/15 s opěrou včetně obrubníku   100/5/20 cm</t>
  </si>
  <si>
    <t>917862114R00</t>
  </si>
  <si>
    <t>Osazení stojatého obrubníku betonového, s boční opěrou, do lože z betonu C 25/30</t>
  </si>
  <si>
    <t>917862114RT5</t>
  </si>
  <si>
    <t>Osazení stojatého obrubníku betonového, s boční opěrou, do lože z betonu C 25/30 včetně obrubníku 1000 x 100 x 250 mm</t>
  </si>
  <si>
    <t>919735112R00</t>
  </si>
  <si>
    <t>Řezání stávajícího živičného krytu tl. 5 - 10 cm</t>
  </si>
  <si>
    <t>59217020R</t>
  </si>
  <si>
    <t>Obrubník nájezdový betonový 148,5 x 145 x 1000 mm přírodní</t>
  </si>
  <si>
    <t>966006211R00</t>
  </si>
  <si>
    <t>Odstranění doprav. značky ze sloupů nebo konzolí</t>
  </si>
  <si>
    <t>zachováno pro přesun : 1</t>
  </si>
  <si>
    <t>966006215R00</t>
  </si>
  <si>
    <t>Odstranění  sloupků dopravních značek vč. patek</t>
  </si>
  <si>
    <t>979054441R00</t>
  </si>
  <si>
    <t>Očištění vybour. dlaždic s výplní kamen. těženým</t>
  </si>
  <si>
    <t>pro zpětné použití : 26</t>
  </si>
  <si>
    <t>998223011R00</t>
  </si>
  <si>
    <t>Přesun hmot, pozemní komunikace, kryt dlážděný</t>
  </si>
  <si>
    <t>Přesun hmot</t>
  </si>
  <si>
    <t>POL7_</t>
  </si>
  <si>
    <t>711140012RAC</t>
  </si>
  <si>
    <t>Izolace proti vodě vodorovná přitavená, 1x 1x ALP, 1x asfaltový pás</t>
  </si>
  <si>
    <t>základy plotovových sloupků : 0,35*0,35*20</t>
  </si>
  <si>
    <t>767914830R00</t>
  </si>
  <si>
    <t>Demontáž drátěných plotových polí H do 2 m</t>
  </si>
  <si>
    <t>1,5+2,15*11+2,18+2,19+2,2*3+2,22+0,5</t>
  </si>
  <si>
    <t>767920810R00</t>
  </si>
  <si>
    <t>Demontáž vrat k oplocení plochy do 2 m2</t>
  </si>
  <si>
    <t>767920820R00</t>
  </si>
  <si>
    <t>Demontáž vrat k oplocení plochy do 6 m2</t>
  </si>
  <si>
    <t>767-001.RXX</t>
  </si>
  <si>
    <t>D+M výplň plotového pole v. 1480 mm</t>
  </si>
  <si>
    <t>Položka zahrnuje:</t>
  </si>
  <si>
    <t>1) plotovka z recyklovaného plastu 78x21 mm s rovnou hranou dl. 1480 mm, samořezné šrouby</t>
  </si>
  <si>
    <t>2) vodorovné profily 50x30 mm, pozinkovaný železný jekl s plastovou povrchovou úpravou vč. úchytek</t>
  </si>
  <si>
    <t>767-002.RXX</t>
  </si>
  <si>
    <t>D+M vjezdová brána š. cca 2150 mm, v. 1400 mm</t>
  </si>
  <si>
    <t>1) rám z ocelových uzavřených profilů 70/50/3 mm, opatřený nátěrem</t>
  </si>
  <si>
    <t>2) výplň plorovky z recyklovaného plastu 78*21 mm s rovnou hranou, délka plotovek 1780 mm - upravit na délku 1630 mm</t>
  </si>
  <si>
    <t>3) vodorovný profil 50x30 mm, pozinkovaný železný jekl s plastovou povrchovou úpravou</t>
  </si>
  <si>
    <t>4) křídlo brány bude opatřeno dolní zástrčí pro zajištění křídla v zavřené i otevřené poloze a horní západkou proti otevření</t>
  </si>
  <si>
    <t>5) křídlo brány bude opatřeno nastavitelnými panty</t>
  </si>
  <si>
    <t>767-003.RXX</t>
  </si>
  <si>
    <t>D+M vstupní branka š. cca 1000 mm, v. 1400 mm</t>
  </si>
  <si>
    <t>1) rám z ocelových uzavřených profilů 60/40/3 mm, opatřený nátěrem</t>
  </si>
  <si>
    <t>4) zámek hákový, hliníkové kliky, plastový doraz</t>
  </si>
  <si>
    <t>5) křídlo bránky bude opatřeno nastavitelnými panty</t>
  </si>
  <si>
    <t>5534622126R</t>
  </si>
  <si>
    <t>Sloupek plotový 48/2000 mm, pozinkováno + poplastováno, s krytkou</t>
  </si>
  <si>
    <t>998767201R00</t>
  </si>
  <si>
    <t>Přesun hmot pro zámečnické konstr., výšky do 6 m</t>
  </si>
  <si>
    <t>979990107R00</t>
  </si>
  <si>
    <t>Poplatek za uložení suti - ostatní</t>
  </si>
  <si>
    <t>stávající oplocení</t>
  </si>
  <si>
    <t>Odkaz na dem. hmot. položky pořadí 67 : 0,35927</t>
  </si>
  <si>
    <t>Odkaz na dem. hmot. položky pořadí 68 : 0,19200</t>
  </si>
  <si>
    <t>Odkaz na dem. hmot. položky pořadí 69 : 0,21000</t>
  </si>
  <si>
    <t>979999973R00</t>
  </si>
  <si>
    <t>Poplatek za uložení, zemina a kamení, (skup.170504)</t>
  </si>
  <si>
    <t>Odkaz na dem. hmot. položky pořadí 3 : 0,44000</t>
  </si>
  <si>
    <t>Odkaz na dem. hmot. položky pořadí 4 : 35,37600</t>
  </si>
  <si>
    <t>979999981R00</t>
  </si>
  <si>
    <t>Poplatek za recyklaci betonu kusovost do 1600 cm2, čistý (skup.170101)</t>
  </si>
  <si>
    <t>Odkaz na dem. hmot. položky pořadí 6 : 9,72000</t>
  </si>
  <si>
    <t>Odkaz na dem. hmot. položky pořadí 63 : 0,00000</t>
  </si>
  <si>
    <t>979999995R00</t>
  </si>
  <si>
    <t>Poplatek za recyklaci asfaltu, kusovost do 1600 cm2, (skup.170302)</t>
  </si>
  <si>
    <t>170 302</t>
  </si>
  <si>
    <t>Odkaz na dem. hmot. položky pořadí 5 : 4,40000</t>
  </si>
  <si>
    <t>97-001.RXX</t>
  </si>
  <si>
    <t xml:space="preserve">Uložení dlažby na Technických službách </t>
  </si>
  <si>
    <t>Odkaz na dem. hmot. položky pořadí 2 : 9,22500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</si>
  <si>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</si>
  <si>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</si>
  <si>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</si>
  <si>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</si>
  <si>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</si>
  <si>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</si>
  <si>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</si>
  <si>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</si>
  <si>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</si>
  <si>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</si>
  <si>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</si>
  <si>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</si>
  <si>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</si>
  <si>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</si>
  <si>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</si>
  <si>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005121 R</t>
  </si>
  <si>
    <t>Zařízení staveniště</t>
  </si>
  <si>
    <t>Veškeré náklady spojené s vybudováním, provozem a odstraněním zařízení staveniště.</t>
  </si>
  <si>
    <t>Vč. ohrazení stavby a zabezpeční ochrany před vniknutím cizích osob.</t>
  </si>
  <si>
    <t>005122 R</t>
  </si>
  <si>
    <t>GP dle požadavku investora</t>
  </si>
  <si>
    <t>VN-001</t>
  </si>
  <si>
    <t>Uvedení dotčených ploch do původního stavu vč. travnatých ploch (viz TZ)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</si>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</sst>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3"/>
  <sheetData>
    <row r="1" spans="1:7" x14ac:dyDescent="0.3">
      <c r="A1" s="21" t="s">
        <v>40</v>
      </c>
    </row>
    <row r="2" spans="1:7" ht="57.75" customHeight="1" x14ac:dyDescent="0.3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26" zoomScaleNormal="100" zoomScaleSheetLayoutView="75" workbookViewId="0">
      <selection activeCell="A28" sqref="A28"/>
    </sheetView>
  </sheetViews>
  <sheetFormatPr defaultColWidth="9" defaultRowHeight="12.45" x14ac:dyDescent="0.3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 x14ac:dyDescent="0.3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3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3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3">
      <c r="A4" s="111">
        <v>3987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3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3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3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3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3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3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3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3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3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3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3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3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SUMIF(F49:F60,A16,I49:I60)+SUMIF(F49:F60,"PSU",I49:I60)</f>
        <v>0</v>
      </c>
      <c r="J16" s="85"/>
    </row>
    <row r="17" spans="1:10" ht="23.25" customHeight="1" x14ac:dyDescent="0.3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SUMIF(F49:F60,A17,I49:I60)</f>
        <v>0</v>
      </c>
      <c r="J17" s="85"/>
    </row>
    <row r="18" spans="1:10" ht="23.25" customHeight="1" x14ac:dyDescent="0.3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SUMIF(F49:F60,A18,I49:I60)</f>
        <v>0</v>
      </c>
      <c r="J18" s="85"/>
    </row>
    <row r="19" spans="1:10" ht="23.25" customHeight="1" x14ac:dyDescent="0.3">
      <c r="A19" s="196" t="s">
        <v>79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SUMIF(F49:F60,A19,I49:I60)</f>
        <v>0</v>
      </c>
      <c r="J19" s="85"/>
    </row>
    <row r="20" spans="1:10" ht="23.25" customHeight="1" x14ac:dyDescent="0.3">
      <c r="A20" s="196" t="s">
        <v>80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SUMIF(F49:F60,A20,I49:I60)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3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3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3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3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3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3">
      <c r="A30" s="2"/>
      <c r="B30" s="2"/>
      <c r="J30" s="9"/>
    </row>
    <row r="31" spans="1:10" ht="30" customHeight="1" x14ac:dyDescent="0.3">
      <c r="A31" s="2"/>
      <c r="B31" s="2"/>
      <c r="J31" s="9"/>
    </row>
    <row r="32" spans="1:10" ht="18.75" customHeight="1" x14ac:dyDescent="0.3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3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3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3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3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3">
      <c r="A39" s="136">
        <v>1</v>
      </c>
      <c r="B39" s="146" t="s">
        <v>51</v>
      </c>
      <c r="C39" s="147"/>
      <c r="D39" s="147"/>
      <c r="E39" s="147"/>
      <c r="F39" s="148">
        <f>'I.etapa Jičínská 274 Pol'!AE194</f>
        <v>0</v>
      </c>
      <c r="G39" s="149">
        <f>'I.etapa Jičínská 274 Pol'!AF194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3">
      <c r="A40" s="136">
        <v>2</v>
      </c>
      <c r="B40" s="152" t="s">
        <v>45</v>
      </c>
      <c r="C40" s="153" t="s">
        <v>46</v>
      </c>
      <c r="D40" s="153"/>
      <c r="E40" s="153"/>
      <c r="F40" s="154">
        <f>'I.etapa Jičínská 274 Pol'!AE194</f>
        <v>0</v>
      </c>
      <c r="G40" s="155">
        <f>'I.etapa Jičínská 274 Pol'!AF194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3">
      <c r="A41" s="136">
        <v>3</v>
      </c>
      <c r="B41" s="157" t="s">
        <v>43</v>
      </c>
      <c r="C41" s="147" t="s">
        <v>44</v>
      </c>
      <c r="D41" s="147"/>
      <c r="E41" s="147"/>
      <c r="F41" s="158">
        <f>'I.etapa Jičínská 274 Pol'!AE194</f>
        <v>0</v>
      </c>
      <c r="G41" s="150">
        <f>'I.etapa Jičínská 274 Pol'!AF194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3">
      <c r="A42" s="136"/>
      <c r="B42" s="159" t="s">
        <v>52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45" x14ac:dyDescent="0.4">
      <c r="B46" s="175" t="s">
        <v>54</v>
      </c>
    </row>
    <row r="48" spans="1:10" ht="25.5" customHeight="1" x14ac:dyDescent="0.3">
      <c r="A48" s="177"/>
      <c r="B48" s="180" t="s">
        <v>18</v>
      </c>
      <c r="C48" s="180" t="s">
        <v>6</v>
      </c>
      <c r="D48" s="181"/>
      <c r="E48" s="181"/>
      <c r="F48" s="182" t="s">
        <v>55</v>
      </c>
      <c r="G48" s="182"/>
      <c r="H48" s="182"/>
      <c r="I48" s="182" t="s">
        <v>31</v>
      </c>
      <c r="J48" s="182" t="s">
        <v>0</v>
      </c>
    </row>
    <row r="49" spans="1:10" ht="36.75" customHeight="1" x14ac:dyDescent="0.3">
      <c r="A49" s="178"/>
      <c r="B49" s="183" t="s">
        <v>56</v>
      </c>
      <c r="C49" s="184" t="s">
        <v>57</v>
      </c>
      <c r="D49" s="185"/>
      <c r="E49" s="185"/>
      <c r="F49" s="192" t="s">
        <v>26</v>
      </c>
      <c r="G49" s="193"/>
      <c r="H49" s="193"/>
      <c r="I49" s="193">
        <f>'I.etapa Jičínská 274 Pol'!G8</f>
        <v>0</v>
      </c>
      <c r="J49" s="189" t="str">
        <f>IF(I61=0,"",I49/I61*100)</f>
        <v/>
      </c>
    </row>
    <row r="50" spans="1:10" ht="36.75" customHeight="1" x14ac:dyDescent="0.3">
      <c r="A50" s="178"/>
      <c r="B50" s="183" t="s">
        <v>58</v>
      </c>
      <c r="C50" s="184" t="s">
        <v>59</v>
      </c>
      <c r="D50" s="185"/>
      <c r="E50" s="185"/>
      <c r="F50" s="192" t="s">
        <v>26</v>
      </c>
      <c r="G50" s="193"/>
      <c r="H50" s="193"/>
      <c r="I50" s="193">
        <f>'I.etapa Jičínská 274 Pol'!G57</f>
        <v>0</v>
      </c>
      <c r="J50" s="189" t="str">
        <f>IF(I61=0,"",I50/I61*100)</f>
        <v/>
      </c>
    </row>
    <row r="51" spans="1:10" ht="36.75" customHeight="1" x14ac:dyDescent="0.3">
      <c r="A51" s="178"/>
      <c r="B51" s="183" t="s">
        <v>60</v>
      </c>
      <c r="C51" s="184" t="s">
        <v>61</v>
      </c>
      <c r="D51" s="185"/>
      <c r="E51" s="185"/>
      <c r="F51" s="192" t="s">
        <v>26</v>
      </c>
      <c r="G51" s="193"/>
      <c r="H51" s="193"/>
      <c r="I51" s="193">
        <f>'I.etapa Jičínská 274 Pol'!G71</f>
        <v>0</v>
      </c>
      <c r="J51" s="189" t="str">
        <f>IF(I61=0,"",I51/I61*100)</f>
        <v/>
      </c>
    </row>
    <row r="52" spans="1:10" ht="36.75" customHeight="1" x14ac:dyDescent="0.3">
      <c r="A52" s="178"/>
      <c r="B52" s="183" t="s">
        <v>62</v>
      </c>
      <c r="C52" s="184" t="s">
        <v>63</v>
      </c>
      <c r="D52" s="185"/>
      <c r="E52" s="185"/>
      <c r="F52" s="192" t="s">
        <v>26</v>
      </c>
      <c r="G52" s="193"/>
      <c r="H52" s="193"/>
      <c r="I52" s="193">
        <f>'I.etapa Jičínská 274 Pol'!G76</f>
        <v>0</v>
      </c>
      <c r="J52" s="189" t="str">
        <f>IF(I61=0,"",I52/I61*100)</f>
        <v/>
      </c>
    </row>
    <row r="53" spans="1:10" ht="36.75" customHeight="1" x14ac:dyDescent="0.3">
      <c r="A53" s="178"/>
      <c r="B53" s="183" t="s">
        <v>64</v>
      </c>
      <c r="C53" s="184" t="s">
        <v>65</v>
      </c>
      <c r="D53" s="185"/>
      <c r="E53" s="185"/>
      <c r="F53" s="192" t="s">
        <v>26</v>
      </c>
      <c r="G53" s="193"/>
      <c r="H53" s="193"/>
      <c r="I53" s="193">
        <f>'I.etapa Jičínská 274 Pol'!G93</f>
        <v>0</v>
      </c>
      <c r="J53" s="189" t="str">
        <f>IF(I61=0,"",I53/I61*100)</f>
        <v/>
      </c>
    </row>
    <row r="54" spans="1:10" ht="36.75" customHeight="1" x14ac:dyDescent="0.3">
      <c r="A54" s="178"/>
      <c r="B54" s="183" t="s">
        <v>66</v>
      </c>
      <c r="C54" s="184" t="s">
        <v>67</v>
      </c>
      <c r="D54" s="185"/>
      <c r="E54" s="185"/>
      <c r="F54" s="192" t="s">
        <v>26</v>
      </c>
      <c r="G54" s="193"/>
      <c r="H54" s="193"/>
      <c r="I54" s="193">
        <f>'I.etapa Jičínská 274 Pol'!G111</f>
        <v>0</v>
      </c>
      <c r="J54" s="189" t="str">
        <f>IF(I61=0,"",I54/I61*100)</f>
        <v/>
      </c>
    </row>
    <row r="55" spans="1:10" ht="36.75" customHeight="1" x14ac:dyDescent="0.3">
      <c r="A55" s="178"/>
      <c r="B55" s="183" t="s">
        <v>68</v>
      </c>
      <c r="C55" s="184" t="s">
        <v>69</v>
      </c>
      <c r="D55" s="185"/>
      <c r="E55" s="185"/>
      <c r="F55" s="192" t="s">
        <v>26</v>
      </c>
      <c r="G55" s="193"/>
      <c r="H55" s="193"/>
      <c r="I55" s="193">
        <f>'I.etapa Jičínská 274 Pol'!G123</f>
        <v>0</v>
      </c>
      <c r="J55" s="189" t="str">
        <f>IF(I61=0,"",I55/I61*100)</f>
        <v/>
      </c>
    </row>
    <row r="56" spans="1:10" ht="36.75" customHeight="1" x14ac:dyDescent="0.3">
      <c r="A56" s="178"/>
      <c r="B56" s="183" t="s">
        <v>70</v>
      </c>
      <c r="C56" s="184" t="s">
        <v>71</v>
      </c>
      <c r="D56" s="185"/>
      <c r="E56" s="185"/>
      <c r="F56" s="192" t="s">
        <v>26</v>
      </c>
      <c r="G56" s="193"/>
      <c r="H56" s="193"/>
      <c r="I56" s="193">
        <f>'I.etapa Jičínská 274 Pol'!G130</f>
        <v>0</v>
      </c>
      <c r="J56" s="189" t="str">
        <f>IF(I61=0,"",I56/I61*100)</f>
        <v/>
      </c>
    </row>
    <row r="57" spans="1:10" ht="36.75" customHeight="1" x14ac:dyDescent="0.3">
      <c r="A57" s="178"/>
      <c r="B57" s="183" t="s">
        <v>72</v>
      </c>
      <c r="C57" s="184" t="s">
        <v>73</v>
      </c>
      <c r="D57" s="185"/>
      <c r="E57" s="185"/>
      <c r="F57" s="192" t="s">
        <v>27</v>
      </c>
      <c r="G57" s="193"/>
      <c r="H57" s="193"/>
      <c r="I57" s="193">
        <f>'I.etapa Jičínská 274 Pol'!G132</f>
        <v>0</v>
      </c>
      <c r="J57" s="189" t="str">
        <f>IF(I61=0,"",I57/I61*100)</f>
        <v/>
      </c>
    </row>
    <row r="58" spans="1:10" ht="36.75" customHeight="1" x14ac:dyDescent="0.3">
      <c r="A58" s="178"/>
      <c r="B58" s="183" t="s">
        <v>74</v>
      </c>
      <c r="C58" s="184" t="s">
        <v>75</v>
      </c>
      <c r="D58" s="185"/>
      <c r="E58" s="185"/>
      <c r="F58" s="192" t="s">
        <v>27</v>
      </c>
      <c r="G58" s="193"/>
      <c r="H58" s="193"/>
      <c r="I58" s="193">
        <f>'I.etapa Jičínská 274 Pol'!G135</f>
        <v>0</v>
      </c>
      <c r="J58" s="189" t="str">
        <f>IF(I61=0,"",I58/I61*100)</f>
        <v/>
      </c>
    </row>
    <row r="59" spans="1:10" ht="36.75" customHeight="1" x14ac:dyDescent="0.3">
      <c r="A59" s="178"/>
      <c r="B59" s="183" t="s">
        <v>76</v>
      </c>
      <c r="C59" s="184" t="s">
        <v>77</v>
      </c>
      <c r="D59" s="185"/>
      <c r="E59" s="185"/>
      <c r="F59" s="192" t="s">
        <v>78</v>
      </c>
      <c r="G59" s="193"/>
      <c r="H59" s="193"/>
      <c r="I59" s="193">
        <f>'I.etapa Jičínská 274 Pol'!G163</f>
        <v>0</v>
      </c>
      <c r="J59" s="189" t="str">
        <f>IF(I61=0,"",I59/I61*100)</f>
        <v/>
      </c>
    </row>
    <row r="60" spans="1:10" ht="36.75" customHeight="1" x14ac:dyDescent="0.3">
      <c r="A60" s="178"/>
      <c r="B60" s="183" t="s">
        <v>79</v>
      </c>
      <c r="C60" s="184" t="s">
        <v>29</v>
      </c>
      <c r="D60" s="185"/>
      <c r="E60" s="185"/>
      <c r="F60" s="192" t="s">
        <v>79</v>
      </c>
      <c r="G60" s="193"/>
      <c r="H60" s="193"/>
      <c r="I60" s="193">
        <f>'I.etapa Jičínská 274 Pol'!G183</f>
        <v>0</v>
      </c>
      <c r="J60" s="189" t="str">
        <f>IF(I61=0,"",I60/I61*100)</f>
        <v/>
      </c>
    </row>
    <row r="61" spans="1:10" ht="25.5" customHeight="1" x14ac:dyDescent="0.3">
      <c r="A61" s="179"/>
      <c r="B61" s="186" t="s">
        <v>1</v>
      </c>
      <c r="C61" s="187"/>
      <c r="D61" s="188"/>
      <c r="E61" s="188"/>
      <c r="F61" s="194"/>
      <c r="G61" s="195"/>
      <c r="H61" s="195"/>
      <c r="I61" s="195">
        <f>SUM(I49:I60)</f>
        <v>0</v>
      </c>
      <c r="J61" s="190">
        <f>SUM(J49:J60)</f>
        <v>0</v>
      </c>
    </row>
    <row r="62" spans="1:10" x14ac:dyDescent="0.3">
      <c r="F62" s="135"/>
      <c r="G62" s="135"/>
      <c r="H62" s="135"/>
      <c r="I62" s="135"/>
      <c r="J62" s="191"/>
    </row>
    <row r="63" spans="1:10" x14ac:dyDescent="0.3">
      <c r="F63" s="135"/>
      <c r="G63" s="135"/>
      <c r="H63" s="135"/>
      <c r="I63" s="135"/>
      <c r="J63" s="191"/>
    </row>
    <row r="64" spans="1:10" x14ac:dyDescent="0.3">
      <c r="F64" s="135"/>
      <c r="G64" s="135"/>
      <c r="H64" s="135"/>
      <c r="I64" s="135"/>
      <c r="J64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 x14ac:dyDescent="0.3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 x14ac:dyDescent="0.3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3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3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3">
      <c r="A4" s="50" t="s">
        <v>10</v>
      </c>
      <c r="B4" s="49"/>
      <c r="C4" s="109"/>
      <c r="D4" s="109"/>
      <c r="E4" s="109"/>
      <c r="F4" s="109"/>
      <c r="G4" s="110"/>
    </row>
    <row r="5" spans="1:7" x14ac:dyDescent="0.3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8CBB-D386-4E40-8A4D-2DB8048E3E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6" customWidth="1"/>
    <col min="3" max="3" width="38.23046875" style="176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25" width="0" hidden="1" customWidth="1"/>
    <col min="29" max="29" width="0" hidden="1" customWidth="1"/>
    <col min="31" max="41" width="0" hidden="1" customWidth="1"/>
    <col min="53" max="53" width="73.61328125" customWidth="1"/>
  </cols>
  <sheetData>
    <row r="1" spans="1:60" ht="15.75" customHeight="1" x14ac:dyDescent="0.4">
      <c r="A1" s="197" t="s">
        <v>7</v>
      </c>
      <c r="B1" s="197"/>
      <c r="C1" s="197"/>
      <c r="D1" s="197"/>
      <c r="E1" s="197"/>
      <c r="F1" s="197"/>
      <c r="G1" s="197"/>
      <c r="AG1" t="s">
        <v>81</v>
      </c>
    </row>
    <row r="2" spans="1:60" ht="25" customHeight="1" x14ac:dyDescent="0.3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82</v>
      </c>
    </row>
    <row r="3" spans="1:60" ht="25" customHeight="1" x14ac:dyDescent="0.3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82</v>
      </c>
      <c r="AG3" t="s">
        <v>83</v>
      </c>
    </row>
    <row r="4" spans="1:60" ht="25" customHeight="1" x14ac:dyDescent="0.3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84</v>
      </c>
    </row>
    <row r="5" spans="1:60" x14ac:dyDescent="0.3">
      <c r="D5" s="10"/>
    </row>
    <row r="6" spans="1:60" ht="37.299999999999997" x14ac:dyDescent="0.3">
      <c r="A6" s="208" t="s">
        <v>85</v>
      </c>
      <c r="B6" s="210" t="s">
        <v>86</v>
      </c>
      <c r="C6" s="210" t="s">
        <v>87</v>
      </c>
      <c r="D6" s="209" t="s">
        <v>88</v>
      </c>
      <c r="E6" s="208" t="s">
        <v>89</v>
      </c>
      <c r="F6" s="207" t="s">
        <v>90</v>
      </c>
      <c r="G6" s="208" t="s">
        <v>31</v>
      </c>
      <c r="H6" s="211" t="s">
        <v>32</v>
      </c>
      <c r="I6" s="211" t="s">
        <v>91</v>
      </c>
      <c r="J6" s="211" t="s">
        <v>33</v>
      </c>
      <c r="K6" s="211" t="s">
        <v>92</v>
      </c>
      <c r="L6" s="211" t="s">
        <v>93</v>
      </c>
      <c r="M6" s="211" t="s">
        <v>94</v>
      </c>
      <c r="N6" s="211" t="s">
        <v>95</v>
      </c>
      <c r="O6" s="211" t="s">
        <v>96</v>
      </c>
      <c r="P6" s="211" t="s">
        <v>97</v>
      </c>
      <c r="Q6" s="211" t="s">
        <v>98</v>
      </c>
      <c r="R6" s="211" t="s">
        <v>99</v>
      </c>
      <c r="S6" s="211" t="s">
        <v>100</v>
      </c>
      <c r="T6" s="211" t="s">
        <v>101</v>
      </c>
      <c r="U6" s="211" t="s">
        <v>102</v>
      </c>
      <c r="V6" s="211" t="s">
        <v>103</v>
      </c>
      <c r="W6" s="211" t="s">
        <v>104</v>
      </c>
      <c r="X6" s="211" t="s">
        <v>105</v>
      </c>
      <c r="Y6" s="211" t="s">
        <v>106</v>
      </c>
    </row>
    <row r="7" spans="1:60" hidden="1" x14ac:dyDescent="0.3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3">
      <c r="A8" s="242" t="s">
        <v>107</v>
      </c>
      <c r="B8" s="243" t="s">
        <v>56</v>
      </c>
      <c r="C8" s="265" t="s">
        <v>57</v>
      </c>
      <c r="D8" s="244"/>
      <c r="E8" s="245"/>
      <c r="F8" s="246"/>
      <c r="G8" s="247">
        <f>SUMIF(AG9:AG56,"&lt;&gt;NOR",G9:G56)</f>
        <v>0</v>
      </c>
      <c r="H8" s="241"/>
      <c r="I8" s="241">
        <f>SUM(I9:I56)</f>
        <v>0</v>
      </c>
      <c r="J8" s="241"/>
      <c r="K8" s="241">
        <f>SUM(K9:K56)</f>
        <v>0</v>
      </c>
      <c r="L8" s="241"/>
      <c r="M8" s="241">
        <f>SUM(M9:M56)</f>
        <v>0</v>
      </c>
      <c r="N8" s="240"/>
      <c r="O8" s="240">
        <f>SUM(O9:O56)</f>
        <v>34.71</v>
      </c>
      <c r="P8" s="240"/>
      <c r="Q8" s="240">
        <f>SUM(Q9:Q56)</f>
        <v>59.17</v>
      </c>
      <c r="R8" s="241"/>
      <c r="S8" s="241"/>
      <c r="T8" s="241"/>
      <c r="U8" s="241"/>
      <c r="V8" s="241">
        <f>SUM(V9:V56)</f>
        <v>110.3</v>
      </c>
      <c r="W8" s="241"/>
      <c r="X8" s="241"/>
      <c r="Y8" s="241"/>
      <c r="AG8" t="s">
        <v>108</v>
      </c>
    </row>
    <row r="9" spans="1:60" outlineLevel="1" x14ac:dyDescent="0.3">
      <c r="A9" s="249">
        <v>1</v>
      </c>
      <c r="B9" s="250" t="s">
        <v>109</v>
      </c>
      <c r="C9" s="266" t="s">
        <v>110</v>
      </c>
      <c r="D9" s="251" t="s">
        <v>111</v>
      </c>
      <c r="E9" s="252">
        <v>30</v>
      </c>
      <c r="F9" s="253"/>
      <c r="G9" s="254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0.13800000000000001</v>
      </c>
      <c r="O9" s="232">
        <f>ROUND(E9*N9,2)</f>
        <v>4.1399999999999997</v>
      </c>
      <c r="P9" s="232">
        <v>0</v>
      </c>
      <c r="Q9" s="232">
        <f>ROUND(E9*P9,2)</f>
        <v>0</v>
      </c>
      <c r="R9" s="233"/>
      <c r="S9" s="233" t="s">
        <v>112</v>
      </c>
      <c r="T9" s="233" t="s">
        <v>113</v>
      </c>
      <c r="U9" s="233">
        <v>0.16</v>
      </c>
      <c r="V9" s="233">
        <f>ROUND(E9*U9,2)</f>
        <v>4.8</v>
      </c>
      <c r="W9" s="233"/>
      <c r="X9" s="233" t="s">
        <v>114</v>
      </c>
      <c r="Y9" s="233" t="s">
        <v>115</v>
      </c>
      <c r="Z9" s="212"/>
      <c r="AA9" s="212"/>
      <c r="AB9" s="212"/>
      <c r="AC9" s="212"/>
      <c r="AD9" s="212"/>
      <c r="AE9" s="212"/>
      <c r="AF9" s="212"/>
      <c r="AG9" s="212" t="s">
        <v>116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3">
      <c r="A10" s="229"/>
      <c r="B10" s="230"/>
      <c r="C10" s="267" t="s">
        <v>117</v>
      </c>
      <c r="D10" s="235"/>
      <c r="E10" s="236">
        <v>4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118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3">
      <c r="A11" s="229"/>
      <c r="B11" s="230"/>
      <c r="C11" s="267" t="s">
        <v>119</v>
      </c>
      <c r="D11" s="235"/>
      <c r="E11" s="236">
        <v>26</v>
      </c>
      <c r="F11" s="233"/>
      <c r="G11" s="233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118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3">
      <c r="A12" s="249">
        <v>2</v>
      </c>
      <c r="B12" s="250" t="s">
        <v>120</v>
      </c>
      <c r="C12" s="266" t="s">
        <v>121</v>
      </c>
      <c r="D12" s="251" t="s">
        <v>111</v>
      </c>
      <c r="E12" s="252">
        <v>41</v>
      </c>
      <c r="F12" s="253"/>
      <c r="G12" s="254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0</v>
      </c>
      <c r="O12" s="232">
        <f>ROUND(E12*N12,2)</f>
        <v>0</v>
      </c>
      <c r="P12" s="232">
        <v>0.22500000000000001</v>
      </c>
      <c r="Q12" s="232">
        <f>ROUND(E12*P12,2)</f>
        <v>9.23</v>
      </c>
      <c r="R12" s="233"/>
      <c r="S12" s="233" t="s">
        <v>112</v>
      </c>
      <c r="T12" s="233" t="s">
        <v>113</v>
      </c>
      <c r="U12" s="233">
        <v>0.14000000000000001</v>
      </c>
      <c r="V12" s="233">
        <f>ROUND(E12*U12,2)</f>
        <v>5.74</v>
      </c>
      <c r="W12" s="233"/>
      <c r="X12" s="233" t="s">
        <v>114</v>
      </c>
      <c r="Y12" s="233" t="s">
        <v>115</v>
      </c>
      <c r="Z12" s="212"/>
      <c r="AA12" s="212"/>
      <c r="AB12" s="212"/>
      <c r="AC12" s="212"/>
      <c r="AD12" s="212"/>
      <c r="AE12" s="212"/>
      <c r="AF12" s="212"/>
      <c r="AG12" s="212" t="s">
        <v>116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3">
      <c r="A13" s="229"/>
      <c r="B13" s="230"/>
      <c r="C13" s="268" t="s">
        <v>122</v>
      </c>
      <c r="D13" s="255"/>
      <c r="E13" s="255"/>
      <c r="F13" s="255"/>
      <c r="G13" s="255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123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3">
      <c r="A14" s="229"/>
      <c r="B14" s="230"/>
      <c r="C14" s="267" t="s">
        <v>124</v>
      </c>
      <c r="D14" s="235"/>
      <c r="E14" s="236">
        <v>41</v>
      </c>
      <c r="F14" s="233"/>
      <c r="G14" s="233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118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3">
      <c r="A15" s="249">
        <v>3</v>
      </c>
      <c r="B15" s="250" t="s">
        <v>125</v>
      </c>
      <c r="C15" s="266" t="s">
        <v>126</v>
      </c>
      <c r="D15" s="251" t="s">
        <v>111</v>
      </c>
      <c r="E15" s="252">
        <v>4</v>
      </c>
      <c r="F15" s="253"/>
      <c r="G15" s="254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0</v>
      </c>
      <c r="O15" s="232">
        <f>ROUND(E15*N15,2)</f>
        <v>0</v>
      </c>
      <c r="P15" s="232">
        <v>0.11</v>
      </c>
      <c r="Q15" s="232">
        <f>ROUND(E15*P15,2)</f>
        <v>0.44</v>
      </c>
      <c r="R15" s="233"/>
      <c r="S15" s="233" t="s">
        <v>112</v>
      </c>
      <c r="T15" s="233" t="s">
        <v>113</v>
      </c>
      <c r="U15" s="233">
        <v>0.21</v>
      </c>
      <c r="V15" s="233">
        <f>ROUND(E15*U15,2)</f>
        <v>0.84</v>
      </c>
      <c r="W15" s="233"/>
      <c r="X15" s="233" t="s">
        <v>114</v>
      </c>
      <c r="Y15" s="233" t="s">
        <v>115</v>
      </c>
      <c r="Z15" s="212"/>
      <c r="AA15" s="212"/>
      <c r="AB15" s="212"/>
      <c r="AC15" s="212"/>
      <c r="AD15" s="212"/>
      <c r="AE15" s="212"/>
      <c r="AF15" s="212"/>
      <c r="AG15" s="212" t="s">
        <v>116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3">
      <c r="A16" s="229"/>
      <c r="B16" s="230"/>
      <c r="C16" s="267" t="s">
        <v>117</v>
      </c>
      <c r="D16" s="235"/>
      <c r="E16" s="236">
        <v>4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118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3">
      <c r="A17" s="256">
        <v>4</v>
      </c>
      <c r="B17" s="257" t="s">
        <v>127</v>
      </c>
      <c r="C17" s="269" t="s">
        <v>128</v>
      </c>
      <c r="D17" s="258" t="s">
        <v>111</v>
      </c>
      <c r="E17" s="259">
        <v>67</v>
      </c>
      <c r="F17" s="260"/>
      <c r="G17" s="261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0</v>
      </c>
      <c r="O17" s="232">
        <f>ROUND(E17*N17,2)</f>
        <v>0</v>
      </c>
      <c r="P17" s="232">
        <v>0.52800000000000002</v>
      </c>
      <c r="Q17" s="232">
        <f>ROUND(E17*P17,2)</f>
        <v>35.380000000000003</v>
      </c>
      <c r="R17" s="233"/>
      <c r="S17" s="233" t="s">
        <v>112</v>
      </c>
      <c r="T17" s="233" t="s">
        <v>113</v>
      </c>
      <c r="U17" s="233">
        <v>0.80559999999999998</v>
      </c>
      <c r="V17" s="233">
        <f>ROUND(E17*U17,2)</f>
        <v>53.98</v>
      </c>
      <c r="W17" s="233"/>
      <c r="X17" s="233" t="s">
        <v>114</v>
      </c>
      <c r="Y17" s="233" t="s">
        <v>115</v>
      </c>
      <c r="Z17" s="212"/>
      <c r="AA17" s="212"/>
      <c r="AB17" s="212"/>
      <c r="AC17" s="212"/>
      <c r="AD17" s="212"/>
      <c r="AE17" s="212"/>
      <c r="AF17" s="212"/>
      <c r="AG17" s="212" t="s">
        <v>116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3">
      <c r="A18" s="256">
        <v>5</v>
      </c>
      <c r="B18" s="257" t="s">
        <v>129</v>
      </c>
      <c r="C18" s="269" t="s">
        <v>130</v>
      </c>
      <c r="D18" s="258" t="s">
        <v>111</v>
      </c>
      <c r="E18" s="259">
        <v>20</v>
      </c>
      <c r="F18" s="260"/>
      <c r="G18" s="261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0.22</v>
      </c>
      <c r="Q18" s="232">
        <f>ROUND(E18*P18,2)</f>
        <v>4.4000000000000004</v>
      </c>
      <c r="R18" s="233"/>
      <c r="S18" s="233" t="s">
        <v>112</v>
      </c>
      <c r="T18" s="233" t="s">
        <v>113</v>
      </c>
      <c r="U18" s="233">
        <v>0.12</v>
      </c>
      <c r="V18" s="233">
        <f>ROUND(E18*U18,2)</f>
        <v>2.4</v>
      </c>
      <c r="W18" s="233"/>
      <c r="X18" s="233" t="s">
        <v>114</v>
      </c>
      <c r="Y18" s="233" t="s">
        <v>115</v>
      </c>
      <c r="Z18" s="212"/>
      <c r="AA18" s="212"/>
      <c r="AB18" s="212"/>
      <c r="AC18" s="212"/>
      <c r="AD18" s="212"/>
      <c r="AE18" s="212"/>
      <c r="AF18" s="212"/>
      <c r="AG18" s="212" t="s">
        <v>116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3">
      <c r="A19" s="256">
        <v>6</v>
      </c>
      <c r="B19" s="257" t="s">
        <v>131</v>
      </c>
      <c r="C19" s="269" t="s">
        <v>132</v>
      </c>
      <c r="D19" s="258" t="s">
        <v>133</v>
      </c>
      <c r="E19" s="259">
        <v>36</v>
      </c>
      <c r="F19" s="260"/>
      <c r="G19" s="261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0</v>
      </c>
      <c r="O19" s="232">
        <f>ROUND(E19*N19,2)</f>
        <v>0</v>
      </c>
      <c r="P19" s="232">
        <v>0.27</v>
      </c>
      <c r="Q19" s="232">
        <f>ROUND(E19*P19,2)</f>
        <v>9.7200000000000006</v>
      </c>
      <c r="R19" s="233"/>
      <c r="S19" s="233" t="s">
        <v>112</v>
      </c>
      <c r="T19" s="233" t="s">
        <v>113</v>
      </c>
      <c r="U19" s="233">
        <v>0.123</v>
      </c>
      <c r="V19" s="233">
        <f>ROUND(E19*U19,2)</f>
        <v>4.43</v>
      </c>
      <c r="W19" s="233"/>
      <c r="X19" s="233" t="s">
        <v>114</v>
      </c>
      <c r="Y19" s="233" t="s">
        <v>115</v>
      </c>
      <c r="Z19" s="212"/>
      <c r="AA19" s="212"/>
      <c r="AB19" s="212"/>
      <c r="AC19" s="212"/>
      <c r="AD19" s="212"/>
      <c r="AE19" s="212"/>
      <c r="AF19" s="212"/>
      <c r="AG19" s="212" t="s">
        <v>116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3">
      <c r="A20" s="249">
        <v>7</v>
      </c>
      <c r="B20" s="250" t="s">
        <v>134</v>
      </c>
      <c r="C20" s="266" t="s">
        <v>135</v>
      </c>
      <c r="D20" s="251" t="s">
        <v>136</v>
      </c>
      <c r="E20" s="252">
        <v>6</v>
      </c>
      <c r="F20" s="253"/>
      <c r="G20" s="254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112</v>
      </c>
      <c r="T20" s="233" t="s">
        <v>113</v>
      </c>
      <c r="U20" s="233">
        <v>9.7000000000000003E-2</v>
      </c>
      <c r="V20" s="233">
        <f>ROUND(E20*U20,2)</f>
        <v>0.57999999999999996</v>
      </c>
      <c r="W20" s="233"/>
      <c r="X20" s="233" t="s">
        <v>114</v>
      </c>
      <c r="Y20" s="233" t="s">
        <v>115</v>
      </c>
      <c r="Z20" s="212"/>
      <c r="AA20" s="212"/>
      <c r="AB20" s="212"/>
      <c r="AC20" s="212"/>
      <c r="AD20" s="212"/>
      <c r="AE20" s="212"/>
      <c r="AF20" s="212"/>
      <c r="AG20" s="212" t="s">
        <v>116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3">
      <c r="A21" s="229"/>
      <c r="B21" s="230"/>
      <c r="C21" s="267" t="s">
        <v>137</v>
      </c>
      <c r="D21" s="235"/>
      <c r="E21" s="236">
        <v>6</v>
      </c>
      <c r="F21" s="233"/>
      <c r="G21" s="233"/>
      <c r="H21" s="233"/>
      <c r="I21" s="233"/>
      <c r="J21" s="233"/>
      <c r="K21" s="233"/>
      <c r="L21" s="233"/>
      <c r="M21" s="233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33"/>
      <c r="Z21" s="212"/>
      <c r="AA21" s="212"/>
      <c r="AB21" s="212"/>
      <c r="AC21" s="212"/>
      <c r="AD21" s="212"/>
      <c r="AE21" s="212"/>
      <c r="AF21" s="212"/>
      <c r="AG21" s="212" t="s">
        <v>118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3">
      <c r="A22" s="249">
        <v>8</v>
      </c>
      <c r="B22" s="250" t="s">
        <v>138</v>
      </c>
      <c r="C22" s="266" t="s">
        <v>139</v>
      </c>
      <c r="D22" s="251" t="s">
        <v>136</v>
      </c>
      <c r="E22" s="252">
        <v>5.25</v>
      </c>
      <c r="F22" s="253"/>
      <c r="G22" s="254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112</v>
      </c>
      <c r="T22" s="233" t="s">
        <v>113</v>
      </c>
      <c r="U22" s="233">
        <v>0.63</v>
      </c>
      <c r="V22" s="233">
        <f>ROUND(E22*U22,2)</f>
        <v>3.31</v>
      </c>
      <c r="W22" s="233"/>
      <c r="X22" s="233" t="s">
        <v>114</v>
      </c>
      <c r="Y22" s="233" t="s">
        <v>115</v>
      </c>
      <c r="Z22" s="212"/>
      <c r="AA22" s="212"/>
      <c r="AB22" s="212"/>
      <c r="AC22" s="212"/>
      <c r="AD22" s="212"/>
      <c r="AE22" s="212"/>
      <c r="AF22" s="212"/>
      <c r="AG22" s="212" t="s">
        <v>116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3">
      <c r="A23" s="229"/>
      <c r="B23" s="230"/>
      <c r="C23" s="267" t="s">
        <v>140</v>
      </c>
      <c r="D23" s="235"/>
      <c r="E23" s="236">
        <v>2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118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3">
      <c r="A24" s="229"/>
      <c r="B24" s="230"/>
      <c r="C24" s="267" t="s">
        <v>141</v>
      </c>
      <c r="D24" s="235"/>
      <c r="E24" s="236">
        <v>3.25</v>
      </c>
      <c r="F24" s="233"/>
      <c r="G24" s="233"/>
      <c r="H24" s="233"/>
      <c r="I24" s="233"/>
      <c r="J24" s="233"/>
      <c r="K24" s="233"/>
      <c r="L24" s="233"/>
      <c r="M24" s="233"/>
      <c r="N24" s="232"/>
      <c r="O24" s="232"/>
      <c r="P24" s="232"/>
      <c r="Q24" s="232"/>
      <c r="R24" s="233"/>
      <c r="S24" s="233"/>
      <c r="T24" s="233"/>
      <c r="U24" s="233"/>
      <c r="V24" s="233"/>
      <c r="W24" s="233"/>
      <c r="X24" s="233"/>
      <c r="Y24" s="233"/>
      <c r="Z24" s="212"/>
      <c r="AA24" s="212"/>
      <c r="AB24" s="212"/>
      <c r="AC24" s="212"/>
      <c r="AD24" s="212"/>
      <c r="AE24" s="212"/>
      <c r="AF24" s="212"/>
      <c r="AG24" s="212" t="s">
        <v>118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3">
      <c r="A25" s="256">
        <v>9</v>
      </c>
      <c r="B25" s="257" t="s">
        <v>142</v>
      </c>
      <c r="C25" s="269" t="s">
        <v>143</v>
      </c>
      <c r="D25" s="258" t="s">
        <v>136</v>
      </c>
      <c r="E25" s="259">
        <v>5.25</v>
      </c>
      <c r="F25" s="260"/>
      <c r="G25" s="261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112</v>
      </c>
      <c r="T25" s="233" t="s">
        <v>113</v>
      </c>
      <c r="U25" s="233">
        <v>8.1000000000000003E-2</v>
      </c>
      <c r="V25" s="233">
        <f>ROUND(E25*U25,2)</f>
        <v>0.43</v>
      </c>
      <c r="W25" s="233"/>
      <c r="X25" s="233" t="s">
        <v>114</v>
      </c>
      <c r="Y25" s="233" t="s">
        <v>115</v>
      </c>
      <c r="Z25" s="212"/>
      <c r="AA25" s="212"/>
      <c r="AB25" s="212"/>
      <c r="AC25" s="212"/>
      <c r="AD25" s="212"/>
      <c r="AE25" s="212"/>
      <c r="AF25" s="212"/>
      <c r="AG25" s="212" t="s">
        <v>116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3">
      <c r="A26" s="249">
        <v>10</v>
      </c>
      <c r="B26" s="250" t="s">
        <v>144</v>
      </c>
      <c r="C26" s="266" t="s">
        <v>145</v>
      </c>
      <c r="D26" s="251" t="s">
        <v>136</v>
      </c>
      <c r="E26" s="252">
        <v>37.790999999999997</v>
      </c>
      <c r="F26" s="253"/>
      <c r="G26" s="254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112</v>
      </c>
      <c r="T26" s="233" t="s">
        <v>113</v>
      </c>
      <c r="U26" s="233">
        <v>0.31</v>
      </c>
      <c r="V26" s="233">
        <f>ROUND(E26*U26,2)</f>
        <v>11.72</v>
      </c>
      <c r="W26" s="233"/>
      <c r="X26" s="233" t="s">
        <v>114</v>
      </c>
      <c r="Y26" s="233" t="s">
        <v>115</v>
      </c>
      <c r="Z26" s="212"/>
      <c r="AA26" s="212"/>
      <c r="AB26" s="212"/>
      <c r="AC26" s="212"/>
      <c r="AD26" s="212"/>
      <c r="AE26" s="212"/>
      <c r="AF26" s="212"/>
      <c r="AG26" s="212" t="s">
        <v>116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3">
      <c r="A27" s="229"/>
      <c r="B27" s="230"/>
      <c r="C27" s="267" t="s">
        <v>146</v>
      </c>
      <c r="D27" s="235"/>
      <c r="E27" s="236">
        <v>37.790999999999997</v>
      </c>
      <c r="F27" s="233"/>
      <c r="G27" s="233"/>
      <c r="H27" s="233"/>
      <c r="I27" s="233"/>
      <c r="J27" s="233"/>
      <c r="K27" s="233"/>
      <c r="L27" s="233"/>
      <c r="M27" s="233"/>
      <c r="N27" s="232"/>
      <c r="O27" s="232"/>
      <c r="P27" s="232"/>
      <c r="Q27" s="232"/>
      <c r="R27" s="233"/>
      <c r="S27" s="233"/>
      <c r="T27" s="233"/>
      <c r="U27" s="233"/>
      <c r="V27" s="233"/>
      <c r="W27" s="233"/>
      <c r="X27" s="233"/>
      <c r="Y27" s="233"/>
      <c r="Z27" s="212"/>
      <c r="AA27" s="212"/>
      <c r="AB27" s="212"/>
      <c r="AC27" s="212"/>
      <c r="AD27" s="212"/>
      <c r="AE27" s="212"/>
      <c r="AF27" s="212"/>
      <c r="AG27" s="212" t="s">
        <v>118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3">
      <c r="A28" s="256">
        <v>11</v>
      </c>
      <c r="B28" s="257" t="s">
        <v>147</v>
      </c>
      <c r="C28" s="269" t="s">
        <v>148</v>
      </c>
      <c r="D28" s="258" t="s">
        <v>136</v>
      </c>
      <c r="E28" s="259">
        <v>37.790999999999997</v>
      </c>
      <c r="F28" s="260"/>
      <c r="G28" s="261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3" t="s">
        <v>112</v>
      </c>
      <c r="T28" s="233" t="s">
        <v>113</v>
      </c>
      <c r="U28" s="233">
        <v>0.1024</v>
      </c>
      <c r="V28" s="233">
        <f>ROUND(E28*U28,2)</f>
        <v>3.87</v>
      </c>
      <c r="W28" s="233"/>
      <c r="X28" s="233" t="s">
        <v>114</v>
      </c>
      <c r="Y28" s="233" t="s">
        <v>115</v>
      </c>
      <c r="Z28" s="212"/>
      <c r="AA28" s="212"/>
      <c r="AB28" s="212"/>
      <c r="AC28" s="212"/>
      <c r="AD28" s="212"/>
      <c r="AE28" s="212"/>
      <c r="AF28" s="212"/>
      <c r="AG28" s="212" t="s">
        <v>116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6" outlineLevel="1" x14ac:dyDescent="0.3">
      <c r="A29" s="249">
        <v>12</v>
      </c>
      <c r="B29" s="250" t="s">
        <v>149</v>
      </c>
      <c r="C29" s="266" t="s">
        <v>150</v>
      </c>
      <c r="D29" s="251" t="s">
        <v>151</v>
      </c>
      <c r="E29" s="252">
        <v>1</v>
      </c>
      <c r="F29" s="253"/>
      <c r="G29" s="254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112</v>
      </c>
      <c r="T29" s="233" t="s">
        <v>113</v>
      </c>
      <c r="U29" s="233">
        <v>0.6</v>
      </c>
      <c r="V29" s="233">
        <f>ROUND(E29*U29,2)</f>
        <v>0.6</v>
      </c>
      <c r="W29" s="233"/>
      <c r="X29" s="233" t="s">
        <v>114</v>
      </c>
      <c r="Y29" s="233" t="s">
        <v>115</v>
      </c>
      <c r="Z29" s="212"/>
      <c r="AA29" s="212"/>
      <c r="AB29" s="212"/>
      <c r="AC29" s="212"/>
      <c r="AD29" s="212"/>
      <c r="AE29" s="212"/>
      <c r="AF29" s="212"/>
      <c r="AG29" s="212" t="s">
        <v>116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3">
      <c r="A30" s="229"/>
      <c r="B30" s="230"/>
      <c r="C30" s="267" t="s">
        <v>152</v>
      </c>
      <c r="D30" s="235"/>
      <c r="E30" s="236">
        <v>1</v>
      </c>
      <c r="F30" s="233"/>
      <c r="G30" s="233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33"/>
      <c r="Z30" s="212"/>
      <c r="AA30" s="212"/>
      <c r="AB30" s="212"/>
      <c r="AC30" s="212"/>
      <c r="AD30" s="212"/>
      <c r="AE30" s="212"/>
      <c r="AF30" s="212"/>
      <c r="AG30" s="212" t="s">
        <v>118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3">
      <c r="A31" s="249">
        <v>13</v>
      </c>
      <c r="B31" s="250" t="s">
        <v>153</v>
      </c>
      <c r="C31" s="266" t="s">
        <v>154</v>
      </c>
      <c r="D31" s="251" t="s">
        <v>136</v>
      </c>
      <c r="E31" s="252">
        <v>1.4321999999999999</v>
      </c>
      <c r="F31" s="253"/>
      <c r="G31" s="254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3"/>
      <c r="S31" s="233" t="s">
        <v>112</v>
      </c>
      <c r="T31" s="233" t="s">
        <v>113</v>
      </c>
      <c r="U31" s="233">
        <v>3.53</v>
      </c>
      <c r="V31" s="233">
        <f>ROUND(E31*U31,2)</f>
        <v>5.0599999999999996</v>
      </c>
      <c r="W31" s="233"/>
      <c r="X31" s="233" t="s">
        <v>114</v>
      </c>
      <c r="Y31" s="233" t="s">
        <v>115</v>
      </c>
      <c r="Z31" s="212"/>
      <c r="AA31" s="212"/>
      <c r="AB31" s="212"/>
      <c r="AC31" s="212"/>
      <c r="AD31" s="212"/>
      <c r="AE31" s="212"/>
      <c r="AF31" s="212"/>
      <c r="AG31" s="212" t="s">
        <v>116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3">
      <c r="A32" s="229"/>
      <c r="B32" s="230"/>
      <c r="C32" s="267" t="s">
        <v>155</v>
      </c>
      <c r="D32" s="235"/>
      <c r="E32" s="236">
        <v>1.4321999999999999</v>
      </c>
      <c r="F32" s="233"/>
      <c r="G32" s="233"/>
      <c r="H32" s="233"/>
      <c r="I32" s="233"/>
      <c r="J32" s="233"/>
      <c r="K32" s="233"/>
      <c r="L32" s="233"/>
      <c r="M32" s="233"/>
      <c r="N32" s="232"/>
      <c r="O32" s="232"/>
      <c r="P32" s="232"/>
      <c r="Q32" s="232"/>
      <c r="R32" s="233"/>
      <c r="S32" s="233"/>
      <c r="T32" s="233"/>
      <c r="U32" s="233"/>
      <c r="V32" s="233"/>
      <c r="W32" s="233"/>
      <c r="X32" s="233"/>
      <c r="Y32" s="233"/>
      <c r="Z32" s="212"/>
      <c r="AA32" s="212"/>
      <c r="AB32" s="212"/>
      <c r="AC32" s="212"/>
      <c r="AD32" s="212"/>
      <c r="AE32" s="212"/>
      <c r="AF32" s="212"/>
      <c r="AG32" s="212" t="s">
        <v>118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3">
      <c r="A33" s="249">
        <v>14</v>
      </c>
      <c r="B33" s="250" t="s">
        <v>156</v>
      </c>
      <c r="C33" s="266" t="s">
        <v>157</v>
      </c>
      <c r="D33" s="251" t="s">
        <v>136</v>
      </c>
      <c r="E33" s="252">
        <v>0.9</v>
      </c>
      <c r="F33" s="253"/>
      <c r="G33" s="254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3"/>
      <c r="S33" s="233" t="s">
        <v>112</v>
      </c>
      <c r="T33" s="233" t="s">
        <v>113</v>
      </c>
      <c r="U33" s="233">
        <v>7.3999999999999996E-2</v>
      </c>
      <c r="V33" s="233">
        <f>ROUND(E33*U33,2)</f>
        <v>7.0000000000000007E-2</v>
      </c>
      <c r="W33" s="233"/>
      <c r="X33" s="233" t="s">
        <v>114</v>
      </c>
      <c r="Y33" s="233" t="s">
        <v>115</v>
      </c>
      <c r="Z33" s="212"/>
      <c r="AA33" s="212"/>
      <c r="AB33" s="212"/>
      <c r="AC33" s="212"/>
      <c r="AD33" s="212"/>
      <c r="AE33" s="212"/>
      <c r="AF33" s="212"/>
      <c r="AG33" s="212" t="s">
        <v>116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3">
      <c r="A34" s="229"/>
      <c r="B34" s="230"/>
      <c r="C34" s="267" t="s">
        <v>158</v>
      </c>
      <c r="D34" s="235"/>
      <c r="E34" s="236">
        <v>0.9</v>
      </c>
      <c r="F34" s="233"/>
      <c r="G34" s="233"/>
      <c r="H34" s="233"/>
      <c r="I34" s="233"/>
      <c r="J34" s="233"/>
      <c r="K34" s="233"/>
      <c r="L34" s="233"/>
      <c r="M34" s="233"/>
      <c r="N34" s="232"/>
      <c r="O34" s="232"/>
      <c r="P34" s="232"/>
      <c r="Q34" s="232"/>
      <c r="R34" s="233"/>
      <c r="S34" s="233"/>
      <c r="T34" s="233"/>
      <c r="U34" s="233"/>
      <c r="V34" s="233"/>
      <c r="W34" s="233"/>
      <c r="X34" s="233"/>
      <c r="Y34" s="233"/>
      <c r="Z34" s="212"/>
      <c r="AA34" s="212"/>
      <c r="AB34" s="212"/>
      <c r="AC34" s="212"/>
      <c r="AD34" s="212"/>
      <c r="AE34" s="212"/>
      <c r="AF34" s="212"/>
      <c r="AG34" s="212" t="s">
        <v>118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3">
      <c r="A35" s="249">
        <v>15</v>
      </c>
      <c r="B35" s="250" t="s">
        <v>159</v>
      </c>
      <c r="C35" s="266" t="s">
        <v>160</v>
      </c>
      <c r="D35" s="251" t="s">
        <v>136</v>
      </c>
      <c r="E35" s="252">
        <v>49.581200000000003</v>
      </c>
      <c r="F35" s="253"/>
      <c r="G35" s="254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112</v>
      </c>
      <c r="T35" s="233" t="s">
        <v>113</v>
      </c>
      <c r="U35" s="233">
        <v>0.01</v>
      </c>
      <c r="V35" s="233">
        <f>ROUND(E35*U35,2)</f>
        <v>0.5</v>
      </c>
      <c r="W35" s="233"/>
      <c r="X35" s="233" t="s">
        <v>114</v>
      </c>
      <c r="Y35" s="233" t="s">
        <v>115</v>
      </c>
      <c r="Z35" s="212"/>
      <c r="AA35" s="212"/>
      <c r="AB35" s="212"/>
      <c r="AC35" s="212"/>
      <c r="AD35" s="212"/>
      <c r="AE35" s="212"/>
      <c r="AF35" s="212"/>
      <c r="AG35" s="212" t="s">
        <v>116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3">
      <c r="A36" s="229"/>
      <c r="B36" s="230"/>
      <c r="C36" s="267" t="s">
        <v>161</v>
      </c>
      <c r="D36" s="235"/>
      <c r="E36" s="236">
        <v>48.149000000000001</v>
      </c>
      <c r="F36" s="233"/>
      <c r="G36" s="233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118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3">
      <c r="A37" s="229"/>
      <c r="B37" s="230"/>
      <c r="C37" s="267" t="s">
        <v>162</v>
      </c>
      <c r="D37" s="235"/>
      <c r="E37" s="236">
        <v>1.4321999999999999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118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3">
      <c r="A38" s="249">
        <v>16</v>
      </c>
      <c r="B38" s="250" t="s">
        <v>163</v>
      </c>
      <c r="C38" s="266" t="s">
        <v>164</v>
      </c>
      <c r="D38" s="251" t="s">
        <v>136</v>
      </c>
      <c r="E38" s="252">
        <v>495.81200000000001</v>
      </c>
      <c r="F38" s="253"/>
      <c r="G38" s="254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3"/>
      <c r="S38" s="233" t="s">
        <v>112</v>
      </c>
      <c r="T38" s="233" t="s">
        <v>113</v>
      </c>
      <c r="U38" s="233">
        <v>0</v>
      </c>
      <c r="V38" s="233">
        <f>ROUND(E38*U38,2)</f>
        <v>0</v>
      </c>
      <c r="W38" s="233"/>
      <c r="X38" s="233" t="s">
        <v>114</v>
      </c>
      <c r="Y38" s="233" t="s">
        <v>115</v>
      </c>
      <c r="Z38" s="212"/>
      <c r="AA38" s="212"/>
      <c r="AB38" s="212"/>
      <c r="AC38" s="212"/>
      <c r="AD38" s="212"/>
      <c r="AE38" s="212"/>
      <c r="AF38" s="212"/>
      <c r="AG38" s="212" t="s">
        <v>116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3">
      <c r="A39" s="229"/>
      <c r="B39" s="230"/>
      <c r="C39" s="267" t="s">
        <v>165</v>
      </c>
      <c r="D39" s="235"/>
      <c r="E39" s="236">
        <v>481.49</v>
      </c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118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3">
      <c r="A40" s="229"/>
      <c r="B40" s="230"/>
      <c r="C40" s="267" t="s">
        <v>166</v>
      </c>
      <c r="D40" s="235"/>
      <c r="E40" s="236">
        <v>14.321999999999999</v>
      </c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118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3">
      <c r="A41" s="249">
        <v>17</v>
      </c>
      <c r="B41" s="250" t="s">
        <v>167</v>
      </c>
      <c r="C41" s="266" t="s">
        <v>168</v>
      </c>
      <c r="D41" s="251" t="s">
        <v>136</v>
      </c>
      <c r="E41" s="252">
        <v>1.4321999999999999</v>
      </c>
      <c r="F41" s="253"/>
      <c r="G41" s="254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112</v>
      </c>
      <c r="T41" s="233" t="s">
        <v>113</v>
      </c>
      <c r="U41" s="233">
        <v>0.66800000000000004</v>
      </c>
      <c r="V41" s="233">
        <f>ROUND(E41*U41,2)</f>
        <v>0.96</v>
      </c>
      <c r="W41" s="233"/>
      <c r="X41" s="233" t="s">
        <v>114</v>
      </c>
      <c r="Y41" s="233" t="s">
        <v>115</v>
      </c>
      <c r="Z41" s="212"/>
      <c r="AA41" s="212"/>
      <c r="AB41" s="212"/>
      <c r="AC41" s="212"/>
      <c r="AD41" s="212"/>
      <c r="AE41" s="212"/>
      <c r="AF41" s="212"/>
      <c r="AG41" s="212" t="s">
        <v>116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3">
      <c r="A42" s="229"/>
      <c r="B42" s="230"/>
      <c r="C42" s="267" t="s">
        <v>169</v>
      </c>
      <c r="D42" s="235"/>
      <c r="E42" s="236">
        <v>1.4321999999999999</v>
      </c>
      <c r="F42" s="233"/>
      <c r="G42" s="233"/>
      <c r="H42" s="233"/>
      <c r="I42" s="233"/>
      <c r="J42" s="233"/>
      <c r="K42" s="233"/>
      <c r="L42" s="233"/>
      <c r="M42" s="233"/>
      <c r="N42" s="232"/>
      <c r="O42" s="232"/>
      <c r="P42" s="232"/>
      <c r="Q42" s="232"/>
      <c r="R42" s="233"/>
      <c r="S42" s="233"/>
      <c r="T42" s="233"/>
      <c r="U42" s="233"/>
      <c r="V42" s="233"/>
      <c r="W42" s="233"/>
      <c r="X42" s="233"/>
      <c r="Y42" s="233"/>
      <c r="Z42" s="212"/>
      <c r="AA42" s="212"/>
      <c r="AB42" s="212"/>
      <c r="AC42" s="212"/>
      <c r="AD42" s="212"/>
      <c r="AE42" s="212"/>
      <c r="AF42" s="212"/>
      <c r="AG42" s="212" t="s">
        <v>118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3">
      <c r="A43" s="249">
        <v>18</v>
      </c>
      <c r="B43" s="250" t="s">
        <v>170</v>
      </c>
      <c r="C43" s="266" t="s">
        <v>171</v>
      </c>
      <c r="D43" s="251" t="s">
        <v>136</v>
      </c>
      <c r="E43" s="252">
        <v>0.9</v>
      </c>
      <c r="F43" s="253"/>
      <c r="G43" s="254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112</v>
      </c>
      <c r="T43" s="233" t="s">
        <v>113</v>
      </c>
      <c r="U43" s="233">
        <v>5.2999999999999999E-2</v>
      </c>
      <c r="V43" s="233">
        <f>ROUND(E43*U43,2)</f>
        <v>0.05</v>
      </c>
      <c r="W43" s="233"/>
      <c r="X43" s="233" t="s">
        <v>114</v>
      </c>
      <c r="Y43" s="233" t="s">
        <v>115</v>
      </c>
      <c r="Z43" s="212"/>
      <c r="AA43" s="212"/>
      <c r="AB43" s="212"/>
      <c r="AC43" s="212"/>
      <c r="AD43" s="212"/>
      <c r="AE43" s="212"/>
      <c r="AF43" s="212"/>
      <c r="AG43" s="212" t="s">
        <v>116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3">
      <c r="A44" s="229"/>
      <c r="B44" s="230"/>
      <c r="C44" s="267" t="s">
        <v>158</v>
      </c>
      <c r="D44" s="235"/>
      <c r="E44" s="236">
        <v>0.9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118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3">
      <c r="A45" s="249">
        <v>19</v>
      </c>
      <c r="B45" s="250" t="s">
        <v>172</v>
      </c>
      <c r="C45" s="266" t="s">
        <v>173</v>
      </c>
      <c r="D45" s="251" t="s">
        <v>136</v>
      </c>
      <c r="E45" s="252">
        <v>1.4321999999999999</v>
      </c>
      <c r="F45" s="253"/>
      <c r="G45" s="254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3"/>
      <c r="S45" s="233" t="s">
        <v>112</v>
      </c>
      <c r="T45" s="233" t="s">
        <v>113</v>
      </c>
      <c r="U45" s="233">
        <v>1.9379999999999999</v>
      </c>
      <c r="V45" s="233">
        <f>ROUND(E45*U45,2)</f>
        <v>2.78</v>
      </c>
      <c r="W45" s="233"/>
      <c r="X45" s="233" t="s">
        <v>114</v>
      </c>
      <c r="Y45" s="233" t="s">
        <v>115</v>
      </c>
      <c r="Z45" s="212"/>
      <c r="AA45" s="212"/>
      <c r="AB45" s="212"/>
      <c r="AC45" s="212"/>
      <c r="AD45" s="212"/>
      <c r="AE45" s="212"/>
      <c r="AF45" s="212"/>
      <c r="AG45" s="212" t="s">
        <v>116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3">
      <c r="A46" s="229"/>
      <c r="B46" s="230"/>
      <c r="C46" s="267" t="s">
        <v>169</v>
      </c>
      <c r="D46" s="235"/>
      <c r="E46" s="236">
        <v>1.4321999999999999</v>
      </c>
      <c r="F46" s="233"/>
      <c r="G46" s="233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118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3">
      <c r="A47" s="249">
        <v>20</v>
      </c>
      <c r="B47" s="250" t="s">
        <v>174</v>
      </c>
      <c r="C47" s="266" t="s">
        <v>175</v>
      </c>
      <c r="D47" s="251" t="s">
        <v>136</v>
      </c>
      <c r="E47" s="252">
        <v>16.087800000000001</v>
      </c>
      <c r="F47" s="253"/>
      <c r="G47" s="254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112</v>
      </c>
      <c r="T47" s="233" t="s">
        <v>113</v>
      </c>
      <c r="U47" s="233">
        <v>0.2</v>
      </c>
      <c r="V47" s="233">
        <f>ROUND(E47*U47,2)</f>
        <v>3.22</v>
      </c>
      <c r="W47" s="233"/>
      <c r="X47" s="233" t="s">
        <v>114</v>
      </c>
      <c r="Y47" s="233" t="s">
        <v>115</v>
      </c>
      <c r="Z47" s="212"/>
      <c r="AA47" s="212"/>
      <c r="AB47" s="212"/>
      <c r="AC47" s="212"/>
      <c r="AD47" s="212"/>
      <c r="AE47" s="212"/>
      <c r="AF47" s="212"/>
      <c r="AG47" s="212" t="s">
        <v>116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3">
      <c r="A48" s="229"/>
      <c r="B48" s="230"/>
      <c r="C48" s="267" t="s">
        <v>176</v>
      </c>
      <c r="D48" s="235"/>
      <c r="E48" s="236">
        <v>16.087800000000001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118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3">
      <c r="A49" s="256">
        <v>21</v>
      </c>
      <c r="B49" s="257" t="s">
        <v>177</v>
      </c>
      <c r="C49" s="269" t="s">
        <v>178</v>
      </c>
      <c r="D49" s="258" t="s">
        <v>111</v>
      </c>
      <c r="E49" s="259">
        <v>6</v>
      </c>
      <c r="F49" s="260"/>
      <c r="G49" s="261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112</v>
      </c>
      <c r="T49" s="233" t="s">
        <v>113</v>
      </c>
      <c r="U49" s="233">
        <v>0.17699999999999999</v>
      </c>
      <c r="V49" s="233">
        <f>ROUND(E49*U49,2)</f>
        <v>1.06</v>
      </c>
      <c r="W49" s="233"/>
      <c r="X49" s="233" t="s">
        <v>114</v>
      </c>
      <c r="Y49" s="233" t="s">
        <v>115</v>
      </c>
      <c r="Z49" s="212"/>
      <c r="AA49" s="212"/>
      <c r="AB49" s="212"/>
      <c r="AC49" s="212"/>
      <c r="AD49" s="212"/>
      <c r="AE49" s="212"/>
      <c r="AF49" s="212"/>
      <c r="AG49" s="212" t="s">
        <v>116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.6" outlineLevel="1" x14ac:dyDescent="0.3">
      <c r="A50" s="256">
        <v>22</v>
      </c>
      <c r="B50" s="257" t="s">
        <v>179</v>
      </c>
      <c r="C50" s="269" t="s">
        <v>180</v>
      </c>
      <c r="D50" s="258" t="s">
        <v>136</v>
      </c>
      <c r="E50" s="259">
        <v>49.581200000000003</v>
      </c>
      <c r="F50" s="260"/>
      <c r="G50" s="261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112</v>
      </c>
      <c r="T50" s="233" t="s">
        <v>113</v>
      </c>
      <c r="U50" s="233">
        <v>0</v>
      </c>
      <c r="V50" s="233">
        <f>ROUND(E50*U50,2)</f>
        <v>0</v>
      </c>
      <c r="W50" s="233"/>
      <c r="X50" s="233" t="s">
        <v>114</v>
      </c>
      <c r="Y50" s="233" t="s">
        <v>115</v>
      </c>
      <c r="Z50" s="212"/>
      <c r="AA50" s="212"/>
      <c r="AB50" s="212"/>
      <c r="AC50" s="212"/>
      <c r="AD50" s="212"/>
      <c r="AE50" s="212"/>
      <c r="AF50" s="212"/>
      <c r="AG50" s="212" t="s">
        <v>116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3">
      <c r="A51" s="256">
        <v>23</v>
      </c>
      <c r="B51" s="257" t="s">
        <v>181</v>
      </c>
      <c r="C51" s="269" t="s">
        <v>182</v>
      </c>
      <c r="D51" s="258" t="s">
        <v>111</v>
      </c>
      <c r="E51" s="259">
        <v>26</v>
      </c>
      <c r="F51" s="260"/>
      <c r="G51" s="261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112</v>
      </c>
      <c r="T51" s="233" t="s">
        <v>113</v>
      </c>
      <c r="U51" s="233">
        <v>0.15</v>
      </c>
      <c r="V51" s="233">
        <f>ROUND(E51*U51,2)</f>
        <v>3.9</v>
      </c>
      <c r="W51" s="233"/>
      <c r="X51" s="233" t="s">
        <v>114</v>
      </c>
      <c r="Y51" s="233" t="s">
        <v>115</v>
      </c>
      <c r="Z51" s="212"/>
      <c r="AA51" s="212"/>
      <c r="AB51" s="212"/>
      <c r="AC51" s="212"/>
      <c r="AD51" s="212"/>
      <c r="AE51" s="212"/>
      <c r="AF51" s="212"/>
      <c r="AG51" s="212" t="s">
        <v>116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3">
      <c r="A52" s="256">
        <v>24</v>
      </c>
      <c r="B52" s="257" t="s">
        <v>183</v>
      </c>
      <c r="C52" s="269" t="s">
        <v>184</v>
      </c>
      <c r="D52" s="258" t="s">
        <v>185</v>
      </c>
      <c r="E52" s="259">
        <v>1</v>
      </c>
      <c r="F52" s="260"/>
      <c r="G52" s="261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186</v>
      </c>
      <c r="T52" s="233" t="s">
        <v>187</v>
      </c>
      <c r="U52" s="233">
        <v>0</v>
      </c>
      <c r="V52" s="233">
        <f>ROUND(E52*U52,2)</f>
        <v>0</v>
      </c>
      <c r="W52" s="233"/>
      <c r="X52" s="233" t="s">
        <v>114</v>
      </c>
      <c r="Y52" s="233" t="s">
        <v>115</v>
      </c>
      <c r="Z52" s="212"/>
      <c r="AA52" s="212"/>
      <c r="AB52" s="212"/>
      <c r="AC52" s="212"/>
      <c r="AD52" s="212"/>
      <c r="AE52" s="212"/>
      <c r="AF52" s="212"/>
      <c r="AG52" s="212" t="s">
        <v>116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3">
      <c r="A53" s="256">
        <v>25</v>
      </c>
      <c r="B53" s="257" t="s">
        <v>188</v>
      </c>
      <c r="C53" s="269" t="s">
        <v>189</v>
      </c>
      <c r="D53" s="258" t="s">
        <v>185</v>
      </c>
      <c r="E53" s="259">
        <v>1</v>
      </c>
      <c r="F53" s="260"/>
      <c r="G53" s="261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186</v>
      </c>
      <c r="T53" s="233" t="s">
        <v>187</v>
      </c>
      <c r="U53" s="233">
        <v>0</v>
      </c>
      <c r="V53" s="233">
        <f>ROUND(E53*U53,2)</f>
        <v>0</v>
      </c>
      <c r="W53" s="233"/>
      <c r="X53" s="233" t="s">
        <v>114</v>
      </c>
      <c r="Y53" s="233" t="s">
        <v>115</v>
      </c>
      <c r="Z53" s="212"/>
      <c r="AA53" s="212"/>
      <c r="AB53" s="212"/>
      <c r="AC53" s="212"/>
      <c r="AD53" s="212"/>
      <c r="AE53" s="212"/>
      <c r="AF53" s="212"/>
      <c r="AG53" s="212" t="s">
        <v>116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3">
      <c r="A54" s="256">
        <v>26</v>
      </c>
      <c r="B54" s="257" t="s">
        <v>190</v>
      </c>
      <c r="C54" s="269" t="s">
        <v>191</v>
      </c>
      <c r="D54" s="258" t="s">
        <v>111</v>
      </c>
      <c r="E54" s="259">
        <v>6</v>
      </c>
      <c r="F54" s="260"/>
      <c r="G54" s="261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3.0000000000000001E-5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112</v>
      </c>
      <c r="T54" s="233" t="s">
        <v>192</v>
      </c>
      <c r="U54" s="233">
        <v>0</v>
      </c>
      <c r="V54" s="233">
        <f>ROUND(E54*U54,2)</f>
        <v>0</v>
      </c>
      <c r="W54" s="233"/>
      <c r="X54" s="233" t="s">
        <v>193</v>
      </c>
      <c r="Y54" s="233" t="s">
        <v>115</v>
      </c>
      <c r="Z54" s="212"/>
      <c r="AA54" s="212"/>
      <c r="AB54" s="212"/>
      <c r="AC54" s="212"/>
      <c r="AD54" s="212"/>
      <c r="AE54" s="212"/>
      <c r="AF54" s="212"/>
      <c r="AG54" s="212" t="s">
        <v>194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3">
      <c r="A55" s="249">
        <v>27</v>
      </c>
      <c r="B55" s="250" t="s">
        <v>195</v>
      </c>
      <c r="C55" s="266" t="s">
        <v>196</v>
      </c>
      <c r="D55" s="251" t="s">
        <v>197</v>
      </c>
      <c r="E55" s="252">
        <v>30.56682</v>
      </c>
      <c r="F55" s="253"/>
      <c r="G55" s="254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1</v>
      </c>
      <c r="O55" s="232">
        <f>ROUND(E55*N55,2)</f>
        <v>30.57</v>
      </c>
      <c r="P55" s="232">
        <v>0</v>
      </c>
      <c r="Q55" s="232">
        <f>ROUND(E55*P55,2)</f>
        <v>0</v>
      </c>
      <c r="R55" s="233" t="s">
        <v>198</v>
      </c>
      <c r="S55" s="233" t="s">
        <v>112</v>
      </c>
      <c r="T55" s="233" t="s">
        <v>113</v>
      </c>
      <c r="U55" s="233">
        <v>0</v>
      </c>
      <c r="V55" s="233">
        <f>ROUND(E55*U55,2)</f>
        <v>0</v>
      </c>
      <c r="W55" s="233"/>
      <c r="X55" s="233" t="s">
        <v>199</v>
      </c>
      <c r="Y55" s="233" t="s">
        <v>115</v>
      </c>
      <c r="Z55" s="212"/>
      <c r="AA55" s="212"/>
      <c r="AB55" s="212"/>
      <c r="AC55" s="212"/>
      <c r="AD55" s="212"/>
      <c r="AE55" s="212"/>
      <c r="AF55" s="212"/>
      <c r="AG55" s="212" t="s">
        <v>200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3">
      <c r="A56" s="229"/>
      <c r="B56" s="230"/>
      <c r="C56" s="267" t="s">
        <v>201</v>
      </c>
      <c r="D56" s="235"/>
      <c r="E56" s="236">
        <v>30.56682</v>
      </c>
      <c r="F56" s="233"/>
      <c r="G56" s="233"/>
      <c r="H56" s="233"/>
      <c r="I56" s="233"/>
      <c r="J56" s="233"/>
      <c r="K56" s="233"/>
      <c r="L56" s="233"/>
      <c r="M56" s="233"/>
      <c r="N56" s="232"/>
      <c r="O56" s="232"/>
      <c r="P56" s="232"/>
      <c r="Q56" s="232"/>
      <c r="R56" s="233"/>
      <c r="S56" s="233"/>
      <c r="T56" s="233"/>
      <c r="U56" s="233"/>
      <c r="V56" s="233"/>
      <c r="W56" s="233"/>
      <c r="X56" s="233"/>
      <c r="Y56" s="233"/>
      <c r="Z56" s="212"/>
      <c r="AA56" s="212"/>
      <c r="AB56" s="212"/>
      <c r="AC56" s="212"/>
      <c r="AD56" s="212"/>
      <c r="AE56" s="212"/>
      <c r="AF56" s="212"/>
      <c r="AG56" s="212" t="s">
        <v>118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3">
      <c r="A57" s="242" t="s">
        <v>107</v>
      </c>
      <c r="B57" s="243" t="s">
        <v>58</v>
      </c>
      <c r="C57" s="265" t="s">
        <v>59</v>
      </c>
      <c r="D57" s="244"/>
      <c r="E57" s="245"/>
      <c r="F57" s="246"/>
      <c r="G57" s="247">
        <f>SUMIF(AG58:AG70,"&lt;&gt;NOR",G58:G70)</f>
        <v>0</v>
      </c>
      <c r="H57" s="241"/>
      <c r="I57" s="241">
        <f>SUM(I58:I70)</f>
        <v>0</v>
      </c>
      <c r="J57" s="241"/>
      <c r="K57" s="241">
        <f>SUM(K58:K70)</f>
        <v>0</v>
      </c>
      <c r="L57" s="241"/>
      <c r="M57" s="241">
        <f>SUM(M58:M70)</f>
        <v>0</v>
      </c>
      <c r="N57" s="240"/>
      <c r="O57" s="240">
        <f>SUM(O58:O70)</f>
        <v>15.6</v>
      </c>
      <c r="P57" s="240"/>
      <c r="Q57" s="240">
        <f>SUM(Q58:Q70)</f>
        <v>0</v>
      </c>
      <c r="R57" s="241"/>
      <c r="S57" s="241"/>
      <c r="T57" s="241"/>
      <c r="U57" s="241"/>
      <c r="V57" s="241">
        <f>SUM(V58:V70)</f>
        <v>9.99</v>
      </c>
      <c r="W57" s="241"/>
      <c r="X57" s="241"/>
      <c r="Y57" s="241"/>
      <c r="AG57" t="s">
        <v>108</v>
      </c>
    </row>
    <row r="58" spans="1:60" outlineLevel="1" x14ac:dyDescent="0.3">
      <c r="A58" s="249">
        <v>28</v>
      </c>
      <c r="B58" s="250" t="s">
        <v>202</v>
      </c>
      <c r="C58" s="266" t="s">
        <v>203</v>
      </c>
      <c r="D58" s="251" t="s">
        <v>136</v>
      </c>
      <c r="E58" s="252">
        <v>1.8</v>
      </c>
      <c r="F58" s="253"/>
      <c r="G58" s="254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2.16</v>
      </c>
      <c r="O58" s="232">
        <f>ROUND(E58*N58,2)</f>
        <v>3.89</v>
      </c>
      <c r="P58" s="232">
        <v>0</v>
      </c>
      <c r="Q58" s="232">
        <f>ROUND(E58*P58,2)</f>
        <v>0</v>
      </c>
      <c r="R58" s="233"/>
      <c r="S58" s="233" t="s">
        <v>112</v>
      </c>
      <c r="T58" s="233" t="s">
        <v>113</v>
      </c>
      <c r="U58" s="233">
        <v>1.0900000000000001</v>
      </c>
      <c r="V58" s="233">
        <f>ROUND(E58*U58,2)</f>
        <v>1.96</v>
      </c>
      <c r="W58" s="233"/>
      <c r="X58" s="233" t="s">
        <v>114</v>
      </c>
      <c r="Y58" s="233" t="s">
        <v>115</v>
      </c>
      <c r="Z58" s="212"/>
      <c r="AA58" s="212"/>
      <c r="AB58" s="212"/>
      <c r="AC58" s="212"/>
      <c r="AD58" s="212"/>
      <c r="AE58" s="212"/>
      <c r="AF58" s="212"/>
      <c r="AG58" s="212" t="s">
        <v>116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3">
      <c r="A59" s="229"/>
      <c r="B59" s="230"/>
      <c r="C59" s="267" t="s">
        <v>204</v>
      </c>
      <c r="D59" s="235"/>
      <c r="E59" s="236">
        <v>1.8</v>
      </c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33"/>
      <c r="Z59" s="212"/>
      <c r="AA59" s="212"/>
      <c r="AB59" s="212"/>
      <c r="AC59" s="212"/>
      <c r="AD59" s="212"/>
      <c r="AE59" s="212"/>
      <c r="AF59" s="212"/>
      <c r="AG59" s="212" t="s">
        <v>118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3">
      <c r="A60" s="249">
        <v>29</v>
      </c>
      <c r="B60" s="250" t="s">
        <v>205</v>
      </c>
      <c r="C60" s="266" t="s">
        <v>206</v>
      </c>
      <c r="D60" s="251" t="s">
        <v>136</v>
      </c>
      <c r="E60" s="252">
        <v>2.97</v>
      </c>
      <c r="F60" s="253"/>
      <c r="G60" s="254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2.5249999999999999</v>
      </c>
      <c r="O60" s="232">
        <f>ROUND(E60*N60,2)</f>
        <v>7.5</v>
      </c>
      <c r="P60" s="232">
        <v>0</v>
      </c>
      <c r="Q60" s="232">
        <f>ROUND(E60*P60,2)</f>
        <v>0</v>
      </c>
      <c r="R60" s="233"/>
      <c r="S60" s="233" t="s">
        <v>112</v>
      </c>
      <c r="T60" s="233" t="s">
        <v>113</v>
      </c>
      <c r="U60" s="233">
        <v>0.48</v>
      </c>
      <c r="V60" s="233">
        <f>ROUND(E60*U60,2)</f>
        <v>1.43</v>
      </c>
      <c r="W60" s="233"/>
      <c r="X60" s="233" t="s">
        <v>114</v>
      </c>
      <c r="Y60" s="233" t="s">
        <v>115</v>
      </c>
      <c r="Z60" s="212"/>
      <c r="AA60" s="212"/>
      <c r="AB60" s="212"/>
      <c r="AC60" s="212"/>
      <c r="AD60" s="212"/>
      <c r="AE60" s="212"/>
      <c r="AF60" s="212"/>
      <c r="AG60" s="212" t="s">
        <v>116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3">
      <c r="A61" s="229"/>
      <c r="B61" s="230"/>
      <c r="C61" s="267" t="s">
        <v>207</v>
      </c>
      <c r="D61" s="235"/>
      <c r="E61" s="236">
        <v>2.97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118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0.6" outlineLevel="1" x14ac:dyDescent="0.3">
      <c r="A62" s="249">
        <v>30</v>
      </c>
      <c r="B62" s="250" t="s">
        <v>208</v>
      </c>
      <c r="C62" s="266" t="s">
        <v>209</v>
      </c>
      <c r="D62" s="251" t="s">
        <v>197</v>
      </c>
      <c r="E62" s="252">
        <v>9.9900000000000003E-2</v>
      </c>
      <c r="F62" s="253"/>
      <c r="G62" s="254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1.0737399999999999</v>
      </c>
      <c r="O62" s="232">
        <f>ROUND(E62*N62,2)</f>
        <v>0.11</v>
      </c>
      <c r="P62" s="232">
        <v>0</v>
      </c>
      <c r="Q62" s="232">
        <f>ROUND(E62*P62,2)</f>
        <v>0</v>
      </c>
      <c r="R62" s="233"/>
      <c r="S62" s="233" t="s">
        <v>112</v>
      </c>
      <c r="T62" s="233" t="s">
        <v>113</v>
      </c>
      <c r="U62" s="233">
        <v>15.23</v>
      </c>
      <c r="V62" s="233">
        <f>ROUND(E62*U62,2)</f>
        <v>1.52</v>
      </c>
      <c r="W62" s="233"/>
      <c r="X62" s="233" t="s">
        <v>114</v>
      </c>
      <c r="Y62" s="233" t="s">
        <v>115</v>
      </c>
      <c r="Z62" s="212"/>
      <c r="AA62" s="212"/>
      <c r="AB62" s="212"/>
      <c r="AC62" s="212"/>
      <c r="AD62" s="212"/>
      <c r="AE62" s="212"/>
      <c r="AF62" s="212"/>
      <c r="AG62" s="212" t="s">
        <v>116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3">
      <c r="A63" s="229"/>
      <c r="B63" s="230"/>
      <c r="C63" s="267" t="s">
        <v>210</v>
      </c>
      <c r="D63" s="235"/>
      <c r="E63" s="236">
        <v>9.9900000000000003E-2</v>
      </c>
      <c r="F63" s="233"/>
      <c r="G63" s="233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33"/>
      <c r="Z63" s="212"/>
      <c r="AA63" s="212"/>
      <c r="AB63" s="212"/>
      <c r="AC63" s="212"/>
      <c r="AD63" s="212"/>
      <c r="AE63" s="212"/>
      <c r="AF63" s="212"/>
      <c r="AG63" s="212" t="s">
        <v>118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3">
      <c r="A64" s="249">
        <v>31</v>
      </c>
      <c r="B64" s="250" t="s">
        <v>211</v>
      </c>
      <c r="C64" s="266" t="s">
        <v>212</v>
      </c>
      <c r="D64" s="251" t="s">
        <v>136</v>
      </c>
      <c r="E64" s="252">
        <v>1.57542</v>
      </c>
      <c r="F64" s="253"/>
      <c r="G64" s="254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2.5249999999999999</v>
      </c>
      <c r="O64" s="232">
        <f>ROUND(E64*N64,2)</f>
        <v>3.98</v>
      </c>
      <c r="P64" s="232">
        <v>0</v>
      </c>
      <c r="Q64" s="232">
        <f>ROUND(E64*P64,2)</f>
        <v>0</v>
      </c>
      <c r="R64" s="233"/>
      <c r="S64" s="233" t="s">
        <v>112</v>
      </c>
      <c r="T64" s="233" t="s">
        <v>113</v>
      </c>
      <c r="U64" s="233">
        <v>0.47699999999999998</v>
      </c>
      <c r="V64" s="233">
        <f>ROUND(E64*U64,2)</f>
        <v>0.75</v>
      </c>
      <c r="W64" s="233"/>
      <c r="X64" s="233" t="s">
        <v>114</v>
      </c>
      <c r="Y64" s="233" t="s">
        <v>115</v>
      </c>
      <c r="Z64" s="212"/>
      <c r="AA64" s="212"/>
      <c r="AB64" s="212"/>
      <c r="AC64" s="212"/>
      <c r="AD64" s="212"/>
      <c r="AE64" s="212"/>
      <c r="AF64" s="212"/>
      <c r="AG64" s="212" t="s">
        <v>116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3">
      <c r="A65" s="229"/>
      <c r="B65" s="230"/>
      <c r="C65" s="267" t="s">
        <v>213</v>
      </c>
      <c r="D65" s="235"/>
      <c r="E65" s="236">
        <v>1.57542</v>
      </c>
      <c r="F65" s="233"/>
      <c r="G65" s="233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33"/>
      <c r="Z65" s="212"/>
      <c r="AA65" s="212"/>
      <c r="AB65" s="212"/>
      <c r="AC65" s="212"/>
      <c r="AD65" s="212"/>
      <c r="AE65" s="212"/>
      <c r="AF65" s="212"/>
      <c r="AG65" s="212" t="s">
        <v>118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3">
      <c r="A66" s="249">
        <v>32</v>
      </c>
      <c r="B66" s="250" t="s">
        <v>214</v>
      </c>
      <c r="C66" s="266" t="s">
        <v>215</v>
      </c>
      <c r="D66" s="251" t="s">
        <v>111</v>
      </c>
      <c r="E66" s="252">
        <v>3.16</v>
      </c>
      <c r="F66" s="253"/>
      <c r="G66" s="254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3.9190000000000003E-2</v>
      </c>
      <c r="O66" s="232">
        <f>ROUND(E66*N66,2)</f>
        <v>0.12</v>
      </c>
      <c r="P66" s="232">
        <v>0</v>
      </c>
      <c r="Q66" s="232">
        <f>ROUND(E66*P66,2)</f>
        <v>0</v>
      </c>
      <c r="R66" s="233"/>
      <c r="S66" s="233" t="s">
        <v>112</v>
      </c>
      <c r="T66" s="233" t="s">
        <v>113</v>
      </c>
      <c r="U66" s="233">
        <v>1.05</v>
      </c>
      <c r="V66" s="233">
        <f>ROUND(E66*U66,2)</f>
        <v>3.32</v>
      </c>
      <c r="W66" s="233"/>
      <c r="X66" s="233" t="s">
        <v>114</v>
      </c>
      <c r="Y66" s="233" t="s">
        <v>115</v>
      </c>
      <c r="Z66" s="212"/>
      <c r="AA66" s="212"/>
      <c r="AB66" s="212"/>
      <c r="AC66" s="212"/>
      <c r="AD66" s="212"/>
      <c r="AE66" s="212"/>
      <c r="AF66" s="212"/>
      <c r="AG66" s="212" t="s">
        <v>116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3">
      <c r="A67" s="229"/>
      <c r="B67" s="230"/>
      <c r="C67" s="267" t="s">
        <v>216</v>
      </c>
      <c r="D67" s="235"/>
      <c r="E67" s="236">
        <v>3.16</v>
      </c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33"/>
      <c r="Z67" s="212"/>
      <c r="AA67" s="212"/>
      <c r="AB67" s="212"/>
      <c r="AC67" s="212"/>
      <c r="AD67" s="212"/>
      <c r="AE67" s="212"/>
      <c r="AF67" s="212"/>
      <c r="AG67" s="212" t="s">
        <v>118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3">
      <c r="A68" s="249">
        <v>33</v>
      </c>
      <c r="B68" s="250" t="s">
        <v>217</v>
      </c>
      <c r="C68" s="266" t="s">
        <v>218</v>
      </c>
      <c r="D68" s="251" t="s">
        <v>111</v>
      </c>
      <c r="E68" s="252">
        <v>3.16</v>
      </c>
      <c r="F68" s="253"/>
      <c r="G68" s="254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112</v>
      </c>
      <c r="T68" s="233" t="s">
        <v>113</v>
      </c>
      <c r="U68" s="233">
        <v>0.32</v>
      </c>
      <c r="V68" s="233">
        <f>ROUND(E68*U68,2)</f>
        <v>1.01</v>
      </c>
      <c r="W68" s="233"/>
      <c r="X68" s="233" t="s">
        <v>114</v>
      </c>
      <c r="Y68" s="233" t="s">
        <v>115</v>
      </c>
      <c r="Z68" s="212"/>
      <c r="AA68" s="212"/>
      <c r="AB68" s="212"/>
      <c r="AC68" s="212"/>
      <c r="AD68" s="212"/>
      <c r="AE68" s="212"/>
      <c r="AF68" s="212"/>
      <c r="AG68" s="212" t="s">
        <v>116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3">
      <c r="A69" s="229"/>
      <c r="B69" s="230"/>
      <c r="C69" s="268" t="s">
        <v>219</v>
      </c>
      <c r="D69" s="255"/>
      <c r="E69" s="255"/>
      <c r="F69" s="255"/>
      <c r="G69" s="255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2"/>
      <c r="AA69" s="212"/>
      <c r="AB69" s="212"/>
      <c r="AC69" s="212"/>
      <c r="AD69" s="212"/>
      <c r="AE69" s="212"/>
      <c r="AF69" s="212"/>
      <c r="AG69" s="212" t="s">
        <v>123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3">
      <c r="A70" s="229"/>
      <c r="B70" s="230"/>
      <c r="C70" s="267" t="s">
        <v>216</v>
      </c>
      <c r="D70" s="235"/>
      <c r="E70" s="236">
        <v>3.16</v>
      </c>
      <c r="F70" s="233"/>
      <c r="G70" s="233"/>
      <c r="H70" s="233"/>
      <c r="I70" s="233"/>
      <c r="J70" s="233"/>
      <c r="K70" s="233"/>
      <c r="L70" s="233"/>
      <c r="M70" s="233"/>
      <c r="N70" s="232"/>
      <c r="O70" s="232"/>
      <c r="P70" s="232"/>
      <c r="Q70" s="232"/>
      <c r="R70" s="233"/>
      <c r="S70" s="233"/>
      <c r="T70" s="233"/>
      <c r="U70" s="233"/>
      <c r="V70" s="233"/>
      <c r="W70" s="233"/>
      <c r="X70" s="233"/>
      <c r="Y70" s="233"/>
      <c r="Z70" s="212"/>
      <c r="AA70" s="212"/>
      <c r="AB70" s="212"/>
      <c r="AC70" s="212"/>
      <c r="AD70" s="212"/>
      <c r="AE70" s="212"/>
      <c r="AF70" s="212"/>
      <c r="AG70" s="212" t="s">
        <v>118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3">
      <c r="A71" s="242" t="s">
        <v>107</v>
      </c>
      <c r="B71" s="243" t="s">
        <v>60</v>
      </c>
      <c r="C71" s="265" t="s">
        <v>61</v>
      </c>
      <c r="D71" s="244"/>
      <c r="E71" s="245"/>
      <c r="F71" s="246"/>
      <c r="G71" s="247">
        <f>SUMIF(AG72:AG75,"&lt;&gt;NOR",G72:G75)</f>
        <v>0</v>
      </c>
      <c r="H71" s="241"/>
      <c r="I71" s="241">
        <f>SUM(I72:I75)</f>
        <v>0</v>
      </c>
      <c r="J71" s="241"/>
      <c r="K71" s="241">
        <f>SUM(K72:K75)</f>
        <v>0</v>
      </c>
      <c r="L71" s="241"/>
      <c r="M71" s="241">
        <f>SUM(M72:M75)</f>
        <v>0</v>
      </c>
      <c r="N71" s="240"/>
      <c r="O71" s="240">
        <f>SUM(O72:O75)</f>
        <v>7.3100000000000005</v>
      </c>
      <c r="P71" s="240"/>
      <c r="Q71" s="240">
        <f>SUM(Q72:Q75)</f>
        <v>0</v>
      </c>
      <c r="R71" s="241"/>
      <c r="S71" s="241"/>
      <c r="T71" s="241"/>
      <c r="U71" s="241"/>
      <c r="V71" s="241">
        <f>SUM(V72:V75)</f>
        <v>13.95</v>
      </c>
      <c r="W71" s="241"/>
      <c r="X71" s="241"/>
      <c r="Y71" s="241"/>
      <c r="AG71" t="s">
        <v>108</v>
      </c>
    </row>
    <row r="72" spans="1:60" outlineLevel="1" x14ac:dyDescent="0.3">
      <c r="A72" s="256">
        <v>34</v>
      </c>
      <c r="B72" s="257" t="s">
        <v>220</v>
      </c>
      <c r="C72" s="269" t="s">
        <v>221</v>
      </c>
      <c r="D72" s="258" t="s">
        <v>151</v>
      </c>
      <c r="E72" s="259">
        <v>1</v>
      </c>
      <c r="F72" s="260"/>
      <c r="G72" s="261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0.125</v>
      </c>
      <c r="O72" s="232">
        <f>ROUND(E72*N72,2)</f>
        <v>0.13</v>
      </c>
      <c r="P72" s="232">
        <v>0</v>
      </c>
      <c r="Q72" s="232">
        <f>ROUND(E72*P72,2)</f>
        <v>0</v>
      </c>
      <c r="R72" s="233"/>
      <c r="S72" s="233" t="s">
        <v>112</v>
      </c>
      <c r="T72" s="233" t="s">
        <v>113</v>
      </c>
      <c r="U72" s="233">
        <v>0.52</v>
      </c>
      <c r="V72" s="233">
        <f>ROUND(E72*U72,2)</f>
        <v>0.52</v>
      </c>
      <c r="W72" s="233"/>
      <c r="X72" s="233" t="s">
        <v>114</v>
      </c>
      <c r="Y72" s="233" t="s">
        <v>115</v>
      </c>
      <c r="Z72" s="212"/>
      <c r="AA72" s="212"/>
      <c r="AB72" s="212"/>
      <c r="AC72" s="212"/>
      <c r="AD72" s="212"/>
      <c r="AE72" s="212"/>
      <c r="AF72" s="212"/>
      <c r="AG72" s="212" t="s">
        <v>116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30.9" outlineLevel="1" x14ac:dyDescent="0.3">
      <c r="A73" s="249">
        <v>35</v>
      </c>
      <c r="B73" s="250" t="s">
        <v>222</v>
      </c>
      <c r="C73" s="266" t="s">
        <v>223</v>
      </c>
      <c r="D73" s="251" t="s">
        <v>133</v>
      </c>
      <c r="E73" s="252">
        <v>32</v>
      </c>
      <c r="F73" s="253"/>
      <c r="G73" s="254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0.20935999999999999</v>
      </c>
      <c r="O73" s="232">
        <f>ROUND(E73*N73,2)</f>
        <v>6.7</v>
      </c>
      <c r="P73" s="232">
        <v>0</v>
      </c>
      <c r="Q73" s="232">
        <f>ROUND(E73*P73,2)</f>
        <v>0</v>
      </c>
      <c r="R73" s="233"/>
      <c r="S73" s="233" t="s">
        <v>186</v>
      </c>
      <c r="T73" s="233" t="s">
        <v>113</v>
      </c>
      <c r="U73" s="233">
        <v>0.36</v>
      </c>
      <c r="V73" s="233">
        <f>ROUND(E73*U73,2)</f>
        <v>11.52</v>
      </c>
      <c r="W73" s="233"/>
      <c r="X73" s="233" t="s">
        <v>114</v>
      </c>
      <c r="Y73" s="233" t="s">
        <v>115</v>
      </c>
      <c r="Z73" s="212"/>
      <c r="AA73" s="212"/>
      <c r="AB73" s="212"/>
      <c r="AC73" s="212"/>
      <c r="AD73" s="212"/>
      <c r="AE73" s="212"/>
      <c r="AF73" s="212"/>
      <c r="AG73" s="212" t="s">
        <v>116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3">
      <c r="A74" s="229"/>
      <c r="B74" s="230"/>
      <c r="C74" s="267" t="s">
        <v>224</v>
      </c>
      <c r="D74" s="235"/>
      <c r="E74" s="236">
        <v>32</v>
      </c>
      <c r="F74" s="233"/>
      <c r="G74" s="233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118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3">
      <c r="A75" s="256">
        <v>36</v>
      </c>
      <c r="B75" s="257" t="s">
        <v>225</v>
      </c>
      <c r="C75" s="269" t="s">
        <v>226</v>
      </c>
      <c r="D75" s="258" t="s">
        <v>151</v>
      </c>
      <c r="E75" s="259">
        <v>20</v>
      </c>
      <c r="F75" s="260"/>
      <c r="G75" s="261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2.3939999999999999E-2</v>
      </c>
      <c r="O75" s="232">
        <f>ROUND(E75*N75,2)</f>
        <v>0.48</v>
      </c>
      <c r="P75" s="232">
        <v>0</v>
      </c>
      <c r="Q75" s="232">
        <f>ROUND(E75*P75,2)</f>
        <v>0</v>
      </c>
      <c r="R75" s="233"/>
      <c r="S75" s="233" t="s">
        <v>186</v>
      </c>
      <c r="T75" s="233" t="s">
        <v>113</v>
      </c>
      <c r="U75" s="233">
        <v>9.5600000000000004E-2</v>
      </c>
      <c r="V75" s="233">
        <f>ROUND(E75*U75,2)</f>
        <v>1.91</v>
      </c>
      <c r="W75" s="233"/>
      <c r="X75" s="233" t="s">
        <v>114</v>
      </c>
      <c r="Y75" s="233" t="s">
        <v>115</v>
      </c>
      <c r="Z75" s="212"/>
      <c r="AA75" s="212"/>
      <c r="AB75" s="212"/>
      <c r="AC75" s="212"/>
      <c r="AD75" s="212"/>
      <c r="AE75" s="212"/>
      <c r="AF75" s="212"/>
      <c r="AG75" s="212" t="s">
        <v>116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3">
      <c r="A76" s="242" t="s">
        <v>107</v>
      </c>
      <c r="B76" s="243" t="s">
        <v>62</v>
      </c>
      <c r="C76" s="265" t="s">
        <v>63</v>
      </c>
      <c r="D76" s="244"/>
      <c r="E76" s="245"/>
      <c r="F76" s="246"/>
      <c r="G76" s="247">
        <f>SUMIF(AG77:AG92,"&lt;&gt;NOR",G77:G92)</f>
        <v>0</v>
      </c>
      <c r="H76" s="241"/>
      <c r="I76" s="241">
        <f>SUM(I77:I92)</f>
        <v>0</v>
      </c>
      <c r="J76" s="241"/>
      <c r="K76" s="241">
        <f>SUM(K77:K92)</f>
        <v>0</v>
      </c>
      <c r="L76" s="241"/>
      <c r="M76" s="241">
        <f>SUM(M77:M92)</f>
        <v>0</v>
      </c>
      <c r="N76" s="240"/>
      <c r="O76" s="240">
        <f>SUM(O77:O92)</f>
        <v>0</v>
      </c>
      <c r="P76" s="240"/>
      <c r="Q76" s="240">
        <f>SUM(Q77:Q92)</f>
        <v>0</v>
      </c>
      <c r="R76" s="241"/>
      <c r="S76" s="241"/>
      <c r="T76" s="241"/>
      <c r="U76" s="241"/>
      <c r="V76" s="241">
        <f>SUM(V77:V92)</f>
        <v>0</v>
      </c>
      <c r="W76" s="241"/>
      <c r="X76" s="241"/>
      <c r="Y76" s="241"/>
      <c r="AG76" t="s">
        <v>108</v>
      </c>
    </row>
    <row r="77" spans="1:60" outlineLevel="1" x14ac:dyDescent="0.3">
      <c r="A77" s="249">
        <v>37</v>
      </c>
      <c r="B77" s="250" t="s">
        <v>227</v>
      </c>
      <c r="C77" s="266" t="s">
        <v>228</v>
      </c>
      <c r="D77" s="251" t="s">
        <v>151</v>
      </c>
      <c r="E77" s="252">
        <v>4</v>
      </c>
      <c r="F77" s="253"/>
      <c r="G77" s="254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3"/>
      <c r="S77" s="233" t="s">
        <v>186</v>
      </c>
      <c r="T77" s="233" t="s">
        <v>187</v>
      </c>
      <c r="U77" s="233">
        <v>0</v>
      </c>
      <c r="V77" s="233">
        <f>ROUND(E77*U77,2)</f>
        <v>0</v>
      </c>
      <c r="W77" s="233"/>
      <c r="X77" s="233" t="s">
        <v>114</v>
      </c>
      <c r="Y77" s="233" t="s">
        <v>115</v>
      </c>
      <c r="Z77" s="212"/>
      <c r="AA77" s="212"/>
      <c r="AB77" s="212"/>
      <c r="AC77" s="212"/>
      <c r="AD77" s="212"/>
      <c r="AE77" s="212"/>
      <c r="AF77" s="212"/>
      <c r="AG77" s="212" t="s">
        <v>116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31.3" outlineLevel="2" x14ac:dyDescent="0.3">
      <c r="A78" s="229"/>
      <c r="B78" s="230"/>
      <c r="C78" s="268" t="s">
        <v>229</v>
      </c>
      <c r="D78" s="255"/>
      <c r="E78" s="255"/>
      <c r="F78" s="255"/>
      <c r="G78" s="255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123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62" t="str">
        <f>C78</f>
        <v>Polopodzemní kontejner, půdorysný rozměr 1,6x1,6m, celkový objem podzemní nádoby 5,0 cbm , průměr vhazovacího otvoru min. 450 mm, víko v barvě dle typu odpadu, z plně recyklovatelných materiálů, vnitřní HDPE nádoba uložená v betonové jímce, 2 hákový sytém výsypu, nadzemní obložení z kompozitních materiálu.</v>
      </c>
      <c r="BB78" s="212"/>
      <c r="BC78" s="212"/>
      <c r="BD78" s="212"/>
      <c r="BE78" s="212"/>
      <c r="BF78" s="212"/>
      <c r="BG78" s="212"/>
      <c r="BH78" s="212"/>
    </row>
    <row r="79" spans="1:60" outlineLevel="2" x14ac:dyDescent="0.3">
      <c r="A79" s="229"/>
      <c r="B79" s="230"/>
      <c r="C79" s="267" t="s">
        <v>230</v>
      </c>
      <c r="D79" s="235"/>
      <c r="E79" s="236">
        <v>4</v>
      </c>
      <c r="F79" s="233"/>
      <c r="G79" s="233"/>
      <c r="H79" s="233"/>
      <c r="I79" s="233"/>
      <c r="J79" s="233"/>
      <c r="K79" s="233"/>
      <c r="L79" s="233"/>
      <c r="M79" s="233"/>
      <c r="N79" s="232"/>
      <c r="O79" s="232"/>
      <c r="P79" s="232"/>
      <c r="Q79" s="232"/>
      <c r="R79" s="233"/>
      <c r="S79" s="233"/>
      <c r="T79" s="233"/>
      <c r="U79" s="233"/>
      <c r="V79" s="233"/>
      <c r="W79" s="233"/>
      <c r="X79" s="233"/>
      <c r="Y79" s="233"/>
      <c r="Z79" s="212"/>
      <c r="AA79" s="212"/>
      <c r="AB79" s="212"/>
      <c r="AC79" s="212"/>
      <c r="AD79" s="212"/>
      <c r="AE79" s="212"/>
      <c r="AF79" s="212"/>
      <c r="AG79" s="212" t="s">
        <v>118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.6" outlineLevel="1" x14ac:dyDescent="0.3">
      <c r="A80" s="249">
        <v>38</v>
      </c>
      <c r="B80" s="250" t="s">
        <v>231</v>
      </c>
      <c r="C80" s="266" t="s">
        <v>232</v>
      </c>
      <c r="D80" s="251" t="s">
        <v>151</v>
      </c>
      <c r="E80" s="252">
        <v>1</v>
      </c>
      <c r="F80" s="253"/>
      <c r="G80" s="254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3"/>
      <c r="S80" s="233" t="s">
        <v>186</v>
      </c>
      <c r="T80" s="233" t="s">
        <v>187</v>
      </c>
      <c r="U80" s="233">
        <v>0</v>
      </c>
      <c r="V80" s="233">
        <f>ROUND(E80*U80,2)</f>
        <v>0</v>
      </c>
      <c r="W80" s="233"/>
      <c r="X80" s="233" t="s">
        <v>114</v>
      </c>
      <c r="Y80" s="233" t="s">
        <v>115</v>
      </c>
      <c r="Z80" s="212"/>
      <c r="AA80" s="212"/>
      <c r="AB80" s="212"/>
      <c r="AC80" s="212"/>
      <c r="AD80" s="212"/>
      <c r="AE80" s="212"/>
      <c r="AF80" s="212"/>
      <c r="AG80" s="212" t="s">
        <v>116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41.6" outlineLevel="2" x14ac:dyDescent="0.3">
      <c r="A81" s="229"/>
      <c r="B81" s="230"/>
      <c r="C81" s="268" t="s">
        <v>233</v>
      </c>
      <c r="D81" s="255"/>
      <c r="E81" s="255"/>
      <c r="F81" s="255"/>
      <c r="G81" s="255"/>
      <c r="H81" s="233"/>
      <c r="I81" s="233"/>
      <c r="J81" s="233"/>
      <c r="K81" s="233"/>
      <c r="L81" s="233"/>
      <c r="M81" s="233"/>
      <c r="N81" s="232"/>
      <c r="O81" s="232"/>
      <c r="P81" s="232"/>
      <c r="Q81" s="232"/>
      <c r="R81" s="233"/>
      <c r="S81" s="233"/>
      <c r="T81" s="233"/>
      <c r="U81" s="233"/>
      <c r="V81" s="233"/>
      <c r="W81" s="233"/>
      <c r="X81" s="233"/>
      <c r="Y81" s="233"/>
      <c r="Z81" s="212"/>
      <c r="AA81" s="212"/>
      <c r="AB81" s="212"/>
      <c r="AC81" s="212"/>
      <c r="AD81" s="212"/>
      <c r="AE81" s="212"/>
      <c r="AF81" s="212"/>
      <c r="AG81" s="212" t="s">
        <v>123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62" t="str">
        <f>C81</f>
        <v>Polopodzemní kontejner, půdorysný rozměr 1,6x1,6m, celkový objem podzemní nádoby 5,0 cbm (rozdělení na dvě poloviny 1 x barevné sklo/1 x elektroodpad), průměr vhazovacíh otvorů min. 320 mm, víka v barvě dle typu odpadu, vnitřní HDPE nádoba uložená v betonové jímce, 2hákový systém, výsypu, nadzemní obložení z kompozitních materiálu.</v>
      </c>
      <c r="BB81" s="212"/>
      <c r="BC81" s="212"/>
      <c r="BD81" s="212"/>
      <c r="BE81" s="212"/>
      <c r="BF81" s="212"/>
      <c r="BG81" s="212"/>
      <c r="BH81" s="212"/>
    </row>
    <row r="82" spans="1:60" outlineLevel="2" x14ac:dyDescent="0.3">
      <c r="A82" s="229"/>
      <c r="B82" s="230"/>
      <c r="C82" s="267" t="s">
        <v>234</v>
      </c>
      <c r="D82" s="235"/>
      <c r="E82" s="236">
        <v>1</v>
      </c>
      <c r="F82" s="233"/>
      <c r="G82" s="233"/>
      <c r="H82" s="233"/>
      <c r="I82" s="233"/>
      <c r="J82" s="233"/>
      <c r="K82" s="233"/>
      <c r="L82" s="233"/>
      <c r="M82" s="233"/>
      <c r="N82" s="232"/>
      <c r="O82" s="232"/>
      <c r="P82" s="232"/>
      <c r="Q82" s="232"/>
      <c r="R82" s="233"/>
      <c r="S82" s="233"/>
      <c r="T82" s="233"/>
      <c r="U82" s="233"/>
      <c r="V82" s="233"/>
      <c r="W82" s="233"/>
      <c r="X82" s="233"/>
      <c r="Y82" s="233"/>
      <c r="Z82" s="212"/>
      <c r="AA82" s="212"/>
      <c r="AB82" s="212"/>
      <c r="AC82" s="212"/>
      <c r="AD82" s="212"/>
      <c r="AE82" s="212"/>
      <c r="AF82" s="212"/>
      <c r="AG82" s="212" t="s">
        <v>118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0.6" outlineLevel="1" x14ac:dyDescent="0.3">
      <c r="A83" s="249">
        <v>39</v>
      </c>
      <c r="B83" s="250" t="s">
        <v>235</v>
      </c>
      <c r="C83" s="266" t="s">
        <v>236</v>
      </c>
      <c r="D83" s="251" t="s">
        <v>151</v>
      </c>
      <c r="E83" s="252">
        <v>1</v>
      </c>
      <c r="F83" s="253"/>
      <c r="G83" s="254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186</v>
      </c>
      <c r="T83" s="233" t="s">
        <v>187</v>
      </c>
      <c r="U83" s="233">
        <v>0</v>
      </c>
      <c r="V83" s="233">
        <f>ROUND(E83*U83,2)</f>
        <v>0</v>
      </c>
      <c r="W83" s="233"/>
      <c r="X83" s="233" t="s">
        <v>114</v>
      </c>
      <c r="Y83" s="233" t="s">
        <v>115</v>
      </c>
      <c r="Z83" s="212"/>
      <c r="AA83" s="212"/>
      <c r="AB83" s="212"/>
      <c r="AC83" s="212"/>
      <c r="AD83" s="212"/>
      <c r="AE83" s="212"/>
      <c r="AF83" s="212"/>
      <c r="AG83" s="212" t="s">
        <v>116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31.3" outlineLevel="2" x14ac:dyDescent="0.3">
      <c r="A84" s="229"/>
      <c r="B84" s="230"/>
      <c r="C84" s="268" t="s">
        <v>237</v>
      </c>
      <c r="D84" s="255"/>
      <c r="E84" s="255"/>
      <c r="F84" s="255"/>
      <c r="G84" s="255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123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62" t="str">
        <f>C84</f>
        <v>Nadzemní kryt plastových nádob v designu polopodzemních kontejnerů, půdorysný rozměr 1,6x1,6m, průměr vhazovacího otvoru min. 450 mm, víko v barvě dle typu odpadu, z plně recyklovatelných materiálů, vnitřní HDPE, nadzemní obložení z kompozitních materiálu, přední strana otvíratelná na pantech.</v>
      </c>
      <c r="BB84" s="212"/>
      <c r="BC84" s="212"/>
      <c r="BD84" s="212"/>
      <c r="BE84" s="212"/>
      <c r="BF84" s="212"/>
      <c r="BG84" s="212"/>
      <c r="BH84" s="212"/>
    </row>
    <row r="85" spans="1:60" outlineLevel="2" x14ac:dyDescent="0.3">
      <c r="A85" s="229"/>
      <c r="B85" s="230"/>
      <c r="C85" s="267" t="s">
        <v>238</v>
      </c>
      <c r="D85" s="235"/>
      <c r="E85" s="236">
        <v>1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118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3">
      <c r="A86" s="249">
        <v>40</v>
      </c>
      <c r="B86" s="250" t="s">
        <v>239</v>
      </c>
      <c r="C86" s="266" t="s">
        <v>240</v>
      </c>
      <c r="D86" s="251" t="s">
        <v>185</v>
      </c>
      <c r="E86" s="252">
        <v>1</v>
      </c>
      <c r="F86" s="253"/>
      <c r="G86" s="254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3"/>
      <c r="S86" s="233" t="s">
        <v>186</v>
      </c>
      <c r="T86" s="233" t="s">
        <v>187</v>
      </c>
      <c r="U86" s="233">
        <v>0</v>
      </c>
      <c r="V86" s="233">
        <f>ROUND(E86*U86,2)</f>
        <v>0</v>
      </c>
      <c r="W86" s="233"/>
      <c r="X86" s="233" t="s">
        <v>114</v>
      </c>
      <c r="Y86" s="233" t="s">
        <v>115</v>
      </c>
      <c r="Z86" s="212"/>
      <c r="AA86" s="212"/>
      <c r="AB86" s="212"/>
      <c r="AC86" s="212"/>
      <c r="AD86" s="212"/>
      <c r="AE86" s="212"/>
      <c r="AF86" s="212"/>
      <c r="AG86" s="212" t="s">
        <v>116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3">
      <c r="A87" s="229"/>
      <c r="B87" s="230"/>
      <c r="C87" s="268" t="s">
        <v>241</v>
      </c>
      <c r="D87" s="255"/>
      <c r="E87" s="255"/>
      <c r="F87" s="255"/>
      <c r="G87" s="255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123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3">
      <c r="A88" s="229"/>
      <c r="B88" s="230"/>
      <c r="C88" s="270" t="s">
        <v>242</v>
      </c>
      <c r="D88" s="263"/>
      <c r="E88" s="263"/>
      <c r="F88" s="263"/>
      <c r="G88" s="263"/>
      <c r="H88" s="233"/>
      <c r="I88" s="233"/>
      <c r="J88" s="233"/>
      <c r="K88" s="233"/>
      <c r="L88" s="233"/>
      <c r="M88" s="233"/>
      <c r="N88" s="232"/>
      <c r="O88" s="232"/>
      <c r="P88" s="232"/>
      <c r="Q88" s="232"/>
      <c r="R88" s="233"/>
      <c r="S88" s="233"/>
      <c r="T88" s="233"/>
      <c r="U88" s="233"/>
      <c r="V88" s="233"/>
      <c r="W88" s="233"/>
      <c r="X88" s="233"/>
      <c r="Y88" s="233"/>
      <c r="Z88" s="212"/>
      <c r="AA88" s="212"/>
      <c r="AB88" s="212"/>
      <c r="AC88" s="212"/>
      <c r="AD88" s="212"/>
      <c r="AE88" s="212"/>
      <c r="AF88" s="212"/>
      <c r="AG88" s="212" t="s">
        <v>123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3">
      <c r="A89" s="229"/>
      <c r="B89" s="230"/>
      <c r="C89" s="270" t="s">
        <v>243</v>
      </c>
      <c r="D89" s="263"/>
      <c r="E89" s="263"/>
      <c r="F89" s="263"/>
      <c r="G89" s="26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123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3">
      <c r="A90" s="229"/>
      <c r="B90" s="230"/>
      <c r="C90" s="271" t="s">
        <v>244</v>
      </c>
      <c r="D90" s="237"/>
      <c r="E90" s="238"/>
      <c r="F90" s="239"/>
      <c r="G90" s="239"/>
      <c r="H90" s="233"/>
      <c r="I90" s="233"/>
      <c r="J90" s="233"/>
      <c r="K90" s="233"/>
      <c r="L90" s="233"/>
      <c r="M90" s="233"/>
      <c r="N90" s="232"/>
      <c r="O90" s="232"/>
      <c r="P90" s="232"/>
      <c r="Q90" s="232"/>
      <c r="R90" s="233"/>
      <c r="S90" s="233"/>
      <c r="T90" s="233"/>
      <c r="U90" s="233"/>
      <c r="V90" s="233"/>
      <c r="W90" s="233"/>
      <c r="X90" s="233"/>
      <c r="Y90" s="233"/>
      <c r="Z90" s="212"/>
      <c r="AA90" s="212"/>
      <c r="AB90" s="212"/>
      <c r="AC90" s="212"/>
      <c r="AD90" s="212"/>
      <c r="AE90" s="212"/>
      <c r="AF90" s="212"/>
      <c r="AG90" s="212" t="s">
        <v>123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3">
      <c r="A91" s="229"/>
      <c r="B91" s="230"/>
      <c r="C91" s="271" t="s">
        <v>244</v>
      </c>
      <c r="D91" s="237"/>
      <c r="E91" s="238"/>
      <c r="F91" s="239"/>
      <c r="G91" s="239"/>
      <c r="H91" s="233"/>
      <c r="I91" s="233"/>
      <c r="J91" s="233"/>
      <c r="K91" s="233"/>
      <c r="L91" s="233"/>
      <c r="M91" s="233"/>
      <c r="N91" s="232"/>
      <c r="O91" s="232"/>
      <c r="P91" s="232"/>
      <c r="Q91" s="232"/>
      <c r="R91" s="233"/>
      <c r="S91" s="233"/>
      <c r="T91" s="233"/>
      <c r="U91" s="233"/>
      <c r="V91" s="233"/>
      <c r="W91" s="233"/>
      <c r="X91" s="233"/>
      <c r="Y91" s="233"/>
      <c r="Z91" s="212"/>
      <c r="AA91" s="212"/>
      <c r="AB91" s="212"/>
      <c r="AC91" s="212"/>
      <c r="AD91" s="212"/>
      <c r="AE91" s="212"/>
      <c r="AF91" s="212"/>
      <c r="AG91" s="212" t="s">
        <v>123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3">
      <c r="A92" s="229"/>
      <c r="B92" s="230"/>
      <c r="C92" s="270" t="s">
        <v>245</v>
      </c>
      <c r="D92" s="263"/>
      <c r="E92" s="263"/>
      <c r="F92" s="263"/>
      <c r="G92" s="263"/>
      <c r="H92" s="233"/>
      <c r="I92" s="233"/>
      <c r="J92" s="233"/>
      <c r="K92" s="233"/>
      <c r="L92" s="233"/>
      <c r="M92" s="233"/>
      <c r="N92" s="232"/>
      <c r="O92" s="232"/>
      <c r="P92" s="232"/>
      <c r="Q92" s="232"/>
      <c r="R92" s="233"/>
      <c r="S92" s="233"/>
      <c r="T92" s="233"/>
      <c r="U92" s="233"/>
      <c r="V92" s="233"/>
      <c r="W92" s="233"/>
      <c r="X92" s="233"/>
      <c r="Y92" s="233"/>
      <c r="Z92" s="212"/>
      <c r="AA92" s="212"/>
      <c r="AB92" s="212"/>
      <c r="AC92" s="212"/>
      <c r="AD92" s="212"/>
      <c r="AE92" s="212"/>
      <c r="AF92" s="212"/>
      <c r="AG92" s="212" t="s">
        <v>123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3">
      <c r="A93" s="242" t="s">
        <v>107</v>
      </c>
      <c r="B93" s="243" t="s">
        <v>64</v>
      </c>
      <c r="C93" s="265" t="s">
        <v>65</v>
      </c>
      <c r="D93" s="244"/>
      <c r="E93" s="245"/>
      <c r="F93" s="246"/>
      <c r="G93" s="247">
        <f>SUMIF(AG94:AG110,"&lt;&gt;NOR",G94:G110)</f>
        <v>0</v>
      </c>
      <c r="H93" s="241"/>
      <c r="I93" s="241">
        <f>SUM(I94:I110)</f>
        <v>0</v>
      </c>
      <c r="J93" s="241"/>
      <c r="K93" s="241">
        <f>SUM(K94:K110)</f>
        <v>0</v>
      </c>
      <c r="L93" s="241"/>
      <c r="M93" s="241">
        <f>SUM(M94:M110)</f>
        <v>0</v>
      </c>
      <c r="N93" s="240"/>
      <c r="O93" s="240">
        <f>SUM(O94:O110)</f>
        <v>25.360000000000003</v>
      </c>
      <c r="P93" s="240"/>
      <c r="Q93" s="240">
        <f>SUM(Q94:Q110)</f>
        <v>0</v>
      </c>
      <c r="R93" s="241"/>
      <c r="S93" s="241"/>
      <c r="T93" s="241"/>
      <c r="U93" s="241"/>
      <c r="V93" s="241">
        <f>SUM(V94:V110)</f>
        <v>34.730000000000004</v>
      </c>
      <c r="W93" s="241"/>
      <c r="X93" s="241"/>
      <c r="Y93" s="241"/>
      <c r="AG93" t="s">
        <v>108</v>
      </c>
    </row>
    <row r="94" spans="1:60" outlineLevel="1" x14ac:dyDescent="0.3">
      <c r="A94" s="256">
        <v>41</v>
      </c>
      <c r="B94" s="257" t="s">
        <v>246</v>
      </c>
      <c r="C94" s="269" t="s">
        <v>247</v>
      </c>
      <c r="D94" s="258" t="s">
        <v>111</v>
      </c>
      <c r="E94" s="259">
        <v>26</v>
      </c>
      <c r="F94" s="260"/>
      <c r="G94" s="261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5.0000000000000001E-4</v>
      </c>
      <c r="O94" s="232">
        <f>ROUND(E94*N94,2)</f>
        <v>0.01</v>
      </c>
      <c r="P94" s="232">
        <v>0</v>
      </c>
      <c r="Q94" s="232">
        <f>ROUND(E94*P94,2)</f>
        <v>0</v>
      </c>
      <c r="R94" s="233"/>
      <c r="S94" s="233" t="s">
        <v>112</v>
      </c>
      <c r="T94" s="233" t="s">
        <v>113</v>
      </c>
      <c r="U94" s="233">
        <v>9.4E-2</v>
      </c>
      <c r="V94" s="233">
        <f>ROUND(E94*U94,2)</f>
        <v>2.44</v>
      </c>
      <c r="W94" s="233"/>
      <c r="X94" s="233" t="s">
        <v>114</v>
      </c>
      <c r="Y94" s="233" t="s">
        <v>115</v>
      </c>
      <c r="Z94" s="212"/>
      <c r="AA94" s="212"/>
      <c r="AB94" s="212"/>
      <c r="AC94" s="212"/>
      <c r="AD94" s="212"/>
      <c r="AE94" s="212"/>
      <c r="AF94" s="212"/>
      <c r="AG94" s="212" t="s">
        <v>116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3">
      <c r="A95" s="256">
        <v>42</v>
      </c>
      <c r="B95" s="257" t="s">
        <v>248</v>
      </c>
      <c r="C95" s="269" t="s">
        <v>249</v>
      </c>
      <c r="D95" s="258" t="s">
        <v>133</v>
      </c>
      <c r="E95" s="259">
        <v>21</v>
      </c>
      <c r="F95" s="260"/>
      <c r="G95" s="261">
        <f>ROUND(E95*F95,2)</f>
        <v>0</v>
      </c>
      <c r="H95" s="234"/>
      <c r="I95" s="233">
        <f>ROUND(E95*H95,2)</f>
        <v>0</v>
      </c>
      <c r="J95" s="234"/>
      <c r="K95" s="233">
        <f>ROUND(E95*J95,2)</f>
        <v>0</v>
      </c>
      <c r="L95" s="233">
        <v>21</v>
      </c>
      <c r="M95" s="233">
        <f>G95*(1+L95/100)</f>
        <v>0</v>
      </c>
      <c r="N95" s="232">
        <v>1.5E-3</v>
      </c>
      <c r="O95" s="232">
        <f>ROUND(E95*N95,2)</f>
        <v>0.03</v>
      </c>
      <c r="P95" s="232">
        <v>0</v>
      </c>
      <c r="Q95" s="232">
        <f>ROUND(E95*P95,2)</f>
        <v>0</v>
      </c>
      <c r="R95" s="233"/>
      <c r="S95" s="233" t="s">
        <v>112</v>
      </c>
      <c r="T95" s="233" t="s">
        <v>113</v>
      </c>
      <c r="U95" s="233">
        <v>0.09</v>
      </c>
      <c r="V95" s="233">
        <f>ROUND(E95*U95,2)</f>
        <v>1.89</v>
      </c>
      <c r="W95" s="233"/>
      <c r="X95" s="233" t="s">
        <v>114</v>
      </c>
      <c r="Y95" s="233" t="s">
        <v>115</v>
      </c>
      <c r="Z95" s="212"/>
      <c r="AA95" s="212"/>
      <c r="AB95" s="212"/>
      <c r="AC95" s="212"/>
      <c r="AD95" s="212"/>
      <c r="AE95" s="212"/>
      <c r="AF95" s="212"/>
      <c r="AG95" s="212" t="s">
        <v>116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3">
      <c r="A96" s="249">
        <v>43</v>
      </c>
      <c r="B96" s="250" t="s">
        <v>250</v>
      </c>
      <c r="C96" s="266" t="s">
        <v>251</v>
      </c>
      <c r="D96" s="251" t="s">
        <v>111</v>
      </c>
      <c r="E96" s="252">
        <v>13</v>
      </c>
      <c r="F96" s="253"/>
      <c r="G96" s="254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0.49875000000000003</v>
      </c>
      <c r="O96" s="232">
        <f>ROUND(E96*N96,2)</f>
        <v>6.48</v>
      </c>
      <c r="P96" s="232">
        <v>0</v>
      </c>
      <c r="Q96" s="232">
        <f>ROUND(E96*P96,2)</f>
        <v>0</v>
      </c>
      <c r="R96" s="233"/>
      <c r="S96" s="233" t="s">
        <v>112</v>
      </c>
      <c r="T96" s="233" t="s">
        <v>113</v>
      </c>
      <c r="U96" s="233">
        <v>0.02</v>
      </c>
      <c r="V96" s="233">
        <f>ROUND(E96*U96,2)</f>
        <v>0.26</v>
      </c>
      <c r="W96" s="233"/>
      <c r="X96" s="233" t="s">
        <v>114</v>
      </c>
      <c r="Y96" s="233" t="s">
        <v>115</v>
      </c>
      <c r="Z96" s="212"/>
      <c r="AA96" s="212"/>
      <c r="AB96" s="212"/>
      <c r="AC96" s="212"/>
      <c r="AD96" s="212"/>
      <c r="AE96" s="212"/>
      <c r="AF96" s="212"/>
      <c r="AG96" s="212" t="s">
        <v>116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3">
      <c r="A97" s="229"/>
      <c r="B97" s="230"/>
      <c r="C97" s="267" t="s">
        <v>252</v>
      </c>
      <c r="D97" s="235"/>
      <c r="E97" s="236">
        <v>13</v>
      </c>
      <c r="F97" s="233"/>
      <c r="G97" s="233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118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3">
      <c r="A98" s="256">
        <v>44</v>
      </c>
      <c r="B98" s="257" t="s">
        <v>253</v>
      </c>
      <c r="C98" s="269" t="s">
        <v>254</v>
      </c>
      <c r="D98" s="258" t="s">
        <v>111</v>
      </c>
      <c r="E98" s="259">
        <v>26</v>
      </c>
      <c r="F98" s="260"/>
      <c r="G98" s="261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0.46</v>
      </c>
      <c r="O98" s="232">
        <f>ROUND(E98*N98,2)</f>
        <v>11.96</v>
      </c>
      <c r="P98" s="232">
        <v>0</v>
      </c>
      <c r="Q98" s="232">
        <f>ROUND(E98*P98,2)</f>
        <v>0</v>
      </c>
      <c r="R98" s="233"/>
      <c r="S98" s="233" t="s">
        <v>112</v>
      </c>
      <c r="T98" s="233" t="s">
        <v>113</v>
      </c>
      <c r="U98" s="233">
        <v>2.9000000000000001E-2</v>
      </c>
      <c r="V98" s="233">
        <f>ROUND(E98*U98,2)</f>
        <v>0.75</v>
      </c>
      <c r="W98" s="233"/>
      <c r="X98" s="233" t="s">
        <v>114</v>
      </c>
      <c r="Y98" s="233" t="s">
        <v>115</v>
      </c>
      <c r="Z98" s="212"/>
      <c r="AA98" s="212"/>
      <c r="AB98" s="212"/>
      <c r="AC98" s="212"/>
      <c r="AD98" s="212"/>
      <c r="AE98" s="212"/>
      <c r="AF98" s="212"/>
      <c r="AG98" s="212" t="s">
        <v>116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0.6" outlineLevel="1" x14ac:dyDescent="0.3">
      <c r="A99" s="256">
        <v>45</v>
      </c>
      <c r="B99" s="257" t="s">
        <v>255</v>
      </c>
      <c r="C99" s="269" t="s">
        <v>256</v>
      </c>
      <c r="D99" s="258" t="s">
        <v>111</v>
      </c>
      <c r="E99" s="259">
        <v>10</v>
      </c>
      <c r="F99" s="260"/>
      <c r="G99" s="261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0.15826000000000001</v>
      </c>
      <c r="O99" s="232">
        <f>ROUND(E99*N99,2)</f>
        <v>1.58</v>
      </c>
      <c r="P99" s="232">
        <v>0</v>
      </c>
      <c r="Q99" s="232">
        <f>ROUND(E99*P99,2)</f>
        <v>0</v>
      </c>
      <c r="R99" s="233"/>
      <c r="S99" s="233" t="s">
        <v>112</v>
      </c>
      <c r="T99" s="233" t="s">
        <v>113</v>
      </c>
      <c r="U99" s="233">
        <v>5.6000000000000001E-2</v>
      </c>
      <c r="V99" s="233">
        <f>ROUND(E99*U99,2)</f>
        <v>0.56000000000000005</v>
      </c>
      <c r="W99" s="233"/>
      <c r="X99" s="233" t="s">
        <v>114</v>
      </c>
      <c r="Y99" s="233" t="s">
        <v>115</v>
      </c>
      <c r="Z99" s="212"/>
      <c r="AA99" s="212"/>
      <c r="AB99" s="212"/>
      <c r="AC99" s="212"/>
      <c r="AD99" s="212"/>
      <c r="AE99" s="212"/>
      <c r="AF99" s="212"/>
      <c r="AG99" s="212" t="s">
        <v>116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0.6" outlineLevel="1" x14ac:dyDescent="0.3">
      <c r="A100" s="256">
        <v>46</v>
      </c>
      <c r="B100" s="257" t="s">
        <v>257</v>
      </c>
      <c r="C100" s="269" t="s">
        <v>258</v>
      </c>
      <c r="D100" s="258" t="s">
        <v>111</v>
      </c>
      <c r="E100" s="259">
        <v>10</v>
      </c>
      <c r="F100" s="260"/>
      <c r="G100" s="261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1.01E-3</v>
      </c>
      <c r="O100" s="232">
        <f>ROUND(E100*N100,2)</f>
        <v>0.01</v>
      </c>
      <c r="P100" s="232">
        <v>0</v>
      </c>
      <c r="Q100" s="232">
        <f>ROUND(E100*P100,2)</f>
        <v>0</v>
      </c>
      <c r="R100" s="233"/>
      <c r="S100" s="233" t="s">
        <v>112</v>
      </c>
      <c r="T100" s="233" t="s">
        <v>113</v>
      </c>
      <c r="U100" s="233">
        <v>4.0000000000000001E-3</v>
      </c>
      <c r="V100" s="233">
        <f>ROUND(E100*U100,2)</f>
        <v>0.04</v>
      </c>
      <c r="W100" s="233"/>
      <c r="X100" s="233" t="s">
        <v>114</v>
      </c>
      <c r="Y100" s="233" t="s">
        <v>115</v>
      </c>
      <c r="Z100" s="212"/>
      <c r="AA100" s="212"/>
      <c r="AB100" s="212"/>
      <c r="AC100" s="212"/>
      <c r="AD100" s="212"/>
      <c r="AE100" s="212"/>
      <c r="AF100" s="212"/>
      <c r="AG100" s="212" t="s">
        <v>116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0.6" outlineLevel="1" x14ac:dyDescent="0.3">
      <c r="A101" s="256">
        <v>47</v>
      </c>
      <c r="B101" s="257" t="s">
        <v>259</v>
      </c>
      <c r="C101" s="269" t="s">
        <v>260</v>
      </c>
      <c r="D101" s="258" t="s">
        <v>111</v>
      </c>
      <c r="E101" s="259">
        <v>10</v>
      </c>
      <c r="F101" s="260"/>
      <c r="G101" s="261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2">
        <v>2.9999999999999997E-4</v>
      </c>
      <c r="O101" s="232">
        <f>ROUND(E101*N101,2)</f>
        <v>0</v>
      </c>
      <c r="P101" s="232">
        <v>0</v>
      </c>
      <c r="Q101" s="232">
        <f>ROUND(E101*P101,2)</f>
        <v>0</v>
      </c>
      <c r="R101" s="233"/>
      <c r="S101" s="233" t="s">
        <v>112</v>
      </c>
      <c r="T101" s="233" t="s">
        <v>113</v>
      </c>
      <c r="U101" s="233">
        <v>2E-3</v>
      </c>
      <c r="V101" s="233">
        <f>ROUND(E101*U101,2)</f>
        <v>0.02</v>
      </c>
      <c r="W101" s="233"/>
      <c r="X101" s="233" t="s">
        <v>114</v>
      </c>
      <c r="Y101" s="233" t="s">
        <v>115</v>
      </c>
      <c r="Z101" s="212"/>
      <c r="AA101" s="212"/>
      <c r="AB101" s="212"/>
      <c r="AC101" s="212"/>
      <c r="AD101" s="212"/>
      <c r="AE101" s="212"/>
      <c r="AF101" s="212"/>
      <c r="AG101" s="212" t="s">
        <v>116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0.6" outlineLevel="1" x14ac:dyDescent="0.3">
      <c r="A102" s="256">
        <v>48</v>
      </c>
      <c r="B102" s="257" t="s">
        <v>261</v>
      </c>
      <c r="C102" s="269" t="s">
        <v>262</v>
      </c>
      <c r="D102" s="258" t="s">
        <v>111</v>
      </c>
      <c r="E102" s="259">
        <v>10</v>
      </c>
      <c r="F102" s="260"/>
      <c r="G102" s="261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2">
        <v>0.10373</v>
      </c>
      <c r="O102" s="232">
        <f>ROUND(E102*N102,2)</f>
        <v>1.04</v>
      </c>
      <c r="P102" s="232">
        <v>0</v>
      </c>
      <c r="Q102" s="232">
        <f>ROUND(E102*P102,2)</f>
        <v>0</v>
      </c>
      <c r="R102" s="233"/>
      <c r="S102" s="233" t="s">
        <v>112</v>
      </c>
      <c r="T102" s="233" t="s">
        <v>113</v>
      </c>
      <c r="U102" s="233">
        <v>6.4000000000000001E-2</v>
      </c>
      <c r="V102" s="233">
        <f>ROUND(E102*U102,2)</f>
        <v>0.64</v>
      </c>
      <c r="W102" s="233"/>
      <c r="X102" s="233" t="s">
        <v>114</v>
      </c>
      <c r="Y102" s="233" t="s">
        <v>115</v>
      </c>
      <c r="Z102" s="212"/>
      <c r="AA102" s="212"/>
      <c r="AB102" s="212"/>
      <c r="AC102" s="212"/>
      <c r="AD102" s="212"/>
      <c r="AE102" s="212"/>
      <c r="AF102" s="212"/>
      <c r="AG102" s="212" t="s">
        <v>116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3">
      <c r="A103" s="249">
        <v>49</v>
      </c>
      <c r="B103" s="250" t="s">
        <v>263</v>
      </c>
      <c r="C103" s="266" t="s">
        <v>264</v>
      </c>
      <c r="D103" s="251" t="s">
        <v>111</v>
      </c>
      <c r="E103" s="252">
        <v>30</v>
      </c>
      <c r="F103" s="253"/>
      <c r="G103" s="254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7.3899999999999993E-2</v>
      </c>
      <c r="O103" s="232">
        <f>ROUND(E103*N103,2)</f>
        <v>2.2200000000000002</v>
      </c>
      <c r="P103" s="232">
        <v>0</v>
      </c>
      <c r="Q103" s="232">
        <f>ROUND(E103*P103,2)</f>
        <v>0</v>
      </c>
      <c r="R103" s="233"/>
      <c r="S103" s="233" t="s">
        <v>112</v>
      </c>
      <c r="T103" s="233" t="s">
        <v>113</v>
      </c>
      <c r="U103" s="233">
        <v>0.48</v>
      </c>
      <c r="V103" s="233">
        <f>ROUND(E103*U103,2)</f>
        <v>14.4</v>
      </c>
      <c r="W103" s="233"/>
      <c r="X103" s="233" t="s">
        <v>114</v>
      </c>
      <c r="Y103" s="233" t="s">
        <v>115</v>
      </c>
      <c r="Z103" s="212"/>
      <c r="AA103" s="212"/>
      <c r="AB103" s="212"/>
      <c r="AC103" s="212"/>
      <c r="AD103" s="212"/>
      <c r="AE103" s="212"/>
      <c r="AF103" s="212"/>
      <c r="AG103" s="212" t="s">
        <v>116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3">
      <c r="A104" s="229"/>
      <c r="B104" s="230"/>
      <c r="C104" s="267" t="s">
        <v>265</v>
      </c>
      <c r="D104" s="235"/>
      <c r="E104" s="236">
        <v>4</v>
      </c>
      <c r="F104" s="233"/>
      <c r="G104" s="233"/>
      <c r="H104" s="233"/>
      <c r="I104" s="233"/>
      <c r="J104" s="233"/>
      <c r="K104" s="233"/>
      <c r="L104" s="233"/>
      <c r="M104" s="233"/>
      <c r="N104" s="232"/>
      <c r="O104" s="232"/>
      <c r="P104" s="232"/>
      <c r="Q104" s="232"/>
      <c r="R104" s="233"/>
      <c r="S104" s="233"/>
      <c r="T104" s="233"/>
      <c r="U104" s="233"/>
      <c r="V104" s="233"/>
      <c r="W104" s="233"/>
      <c r="X104" s="233"/>
      <c r="Y104" s="233"/>
      <c r="Z104" s="212"/>
      <c r="AA104" s="212"/>
      <c r="AB104" s="212"/>
      <c r="AC104" s="212"/>
      <c r="AD104" s="212"/>
      <c r="AE104" s="212"/>
      <c r="AF104" s="212"/>
      <c r="AG104" s="212" t="s">
        <v>118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3">
      <c r="A105" s="229"/>
      <c r="B105" s="230"/>
      <c r="C105" s="267" t="s">
        <v>266</v>
      </c>
      <c r="D105" s="235"/>
      <c r="E105" s="236">
        <v>26</v>
      </c>
      <c r="F105" s="233"/>
      <c r="G105" s="233"/>
      <c r="H105" s="233"/>
      <c r="I105" s="233"/>
      <c r="J105" s="233"/>
      <c r="K105" s="233"/>
      <c r="L105" s="233"/>
      <c r="M105" s="233"/>
      <c r="N105" s="232"/>
      <c r="O105" s="232"/>
      <c r="P105" s="232"/>
      <c r="Q105" s="232"/>
      <c r="R105" s="233"/>
      <c r="S105" s="233"/>
      <c r="T105" s="233"/>
      <c r="U105" s="233"/>
      <c r="V105" s="233"/>
      <c r="W105" s="233"/>
      <c r="X105" s="233"/>
      <c r="Y105" s="233"/>
      <c r="Z105" s="212"/>
      <c r="AA105" s="212"/>
      <c r="AB105" s="212"/>
      <c r="AC105" s="212"/>
      <c r="AD105" s="212"/>
      <c r="AE105" s="212"/>
      <c r="AF105" s="212"/>
      <c r="AG105" s="212" t="s">
        <v>118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3">
      <c r="A106" s="256">
        <v>50</v>
      </c>
      <c r="B106" s="257" t="s">
        <v>267</v>
      </c>
      <c r="C106" s="269" t="s">
        <v>268</v>
      </c>
      <c r="D106" s="258" t="s">
        <v>133</v>
      </c>
      <c r="E106" s="259">
        <v>25</v>
      </c>
      <c r="F106" s="260"/>
      <c r="G106" s="261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2">
        <v>3.6000000000000002E-4</v>
      </c>
      <c r="O106" s="232">
        <f>ROUND(E106*N106,2)</f>
        <v>0.01</v>
      </c>
      <c r="P106" s="232">
        <v>0</v>
      </c>
      <c r="Q106" s="232">
        <f>ROUND(E106*P106,2)</f>
        <v>0</v>
      </c>
      <c r="R106" s="233"/>
      <c r="S106" s="233" t="s">
        <v>112</v>
      </c>
      <c r="T106" s="233" t="s">
        <v>113</v>
      </c>
      <c r="U106" s="233">
        <v>0.43</v>
      </c>
      <c r="V106" s="233">
        <f>ROUND(E106*U106,2)</f>
        <v>10.75</v>
      </c>
      <c r="W106" s="233"/>
      <c r="X106" s="233" t="s">
        <v>114</v>
      </c>
      <c r="Y106" s="233" t="s">
        <v>115</v>
      </c>
      <c r="Z106" s="212"/>
      <c r="AA106" s="212"/>
      <c r="AB106" s="212"/>
      <c r="AC106" s="212"/>
      <c r="AD106" s="212"/>
      <c r="AE106" s="212"/>
      <c r="AF106" s="212"/>
      <c r="AG106" s="212" t="s">
        <v>116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3">
      <c r="A107" s="249">
        <v>51</v>
      </c>
      <c r="B107" s="250" t="s">
        <v>269</v>
      </c>
      <c r="C107" s="266" t="s">
        <v>270</v>
      </c>
      <c r="D107" s="251" t="s">
        <v>136</v>
      </c>
      <c r="E107" s="252">
        <v>1.2</v>
      </c>
      <c r="F107" s="253"/>
      <c r="G107" s="254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2">
        <v>1.68</v>
      </c>
      <c r="O107" s="232">
        <f>ROUND(E107*N107,2)</f>
        <v>2.02</v>
      </c>
      <c r="P107" s="232">
        <v>0</v>
      </c>
      <c r="Q107" s="232">
        <f>ROUND(E107*P107,2)</f>
        <v>0</v>
      </c>
      <c r="R107" s="233"/>
      <c r="S107" s="233" t="s">
        <v>112</v>
      </c>
      <c r="T107" s="233" t="s">
        <v>113</v>
      </c>
      <c r="U107" s="233">
        <v>1.8360000000000001</v>
      </c>
      <c r="V107" s="233">
        <f>ROUND(E107*U107,2)</f>
        <v>2.2000000000000002</v>
      </c>
      <c r="W107" s="233"/>
      <c r="X107" s="233" t="s">
        <v>114</v>
      </c>
      <c r="Y107" s="233" t="s">
        <v>115</v>
      </c>
      <c r="Z107" s="212"/>
      <c r="AA107" s="212"/>
      <c r="AB107" s="212"/>
      <c r="AC107" s="212"/>
      <c r="AD107" s="212"/>
      <c r="AE107" s="212"/>
      <c r="AF107" s="212"/>
      <c r="AG107" s="212" t="s">
        <v>116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3">
      <c r="A108" s="229"/>
      <c r="B108" s="230"/>
      <c r="C108" s="267" t="s">
        <v>271</v>
      </c>
      <c r="D108" s="235"/>
      <c r="E108" s="236">
        <v>1.2</v>
      </c>
      <c r="F108" s="233"/>
      <c r="G108" s="233"/>
      <c r="H108" s="233"/>
      <c r="I108" s="233"/>
      <c r="J108" s="233"/>
      <c r="K108" s="233"/>
      <c r="L108" s="233"/>
      <c r="M108" s="233"/>
      <c r="N108" s="232"/>
      <c r="O108" s="232"/>
      <c r="P108" s="232"/>
      <c r="Q108" s="232"/>
      <c r="R108" s="233"/>
      <c r="S108" s="233"/>
      <c r="T108" s="233"/>
      <c r="U108" s="233"/>
      <c r="V108" s="233"/>
      <c r="W108" s="233"/>
      <c r="X108" s="233"/>
      <c r="Y108" s="233"/>
      <c r="Z108" s="212"/>
      <c r="AA108" s="212"/>
      <c r="AB108" s="212"/>
      <c r="AC108" s="212"/>
      <c r="AD108" s="212"/>
      <c r="AE108" s="212"/>
      <c r="AF108" s="212"/>
      <c r="AG108" s="212" t="s">
        <v>118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3">
      <c r="A109" s="249">
        <v>52</v>
      </c>
      <c r="B109" s="250" t="s">
        <v>272</v>
      </c>
      <c r="C109" s="266" t="s">
        <v>273</v>
      </c>
      <c r="D109" s="251" t="s">
        <v>111</v>
      </c>
      <c r="E109" s="252">
        <v>6</v>
      </c>
      <c r="F109" s="253"/>
      <c r="G109" s="254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8.0000000000000007E-5</v>
      </c>
      <c r="O109" s="232">
        <f>ROUND(E109*N109,2)</f>
        <v>0</v>
      </c>
      <c r="P109" s="232">
        <v>0</v>
      </c>
      <c r="Q109" s="232">
        <f>ROUND(E109*P109,2)</f>
        <v>0</v>
      </c>
      <c r="R109" s="233"/>
      <c r="S109" s="233" t="s">
        <v>112</v>
      </c>
      <c r="T109" s="233" t="s">
        <v>113</v>
      </c>
      <c r="U109" s="233">
        <v>0.13</v>
      </c>
      <c r="V109" s="233">
        <f>ROUND(E109*U109,2)</f>
        <v>0.78</v>
      </c>
      <c r="W109" s="233"/>
      <c r="X109" s="233" t="s">
        <v>114</v>
      </c>
      <c r="Y109" s="233" t="s">
        <v>115</v>
      </c>
      <c r="Z109" s="212"/>
      <c r="AA109" s="212"/>
      <c r="AB109" s="212"/>
      <c r="AC109" s="212"/>
      <c r="AD109" s="212"/>
      <c r="AE109" s="212"/>
      <c r="AF109" s="212"/>
      <c r="AG109" s="212" t="s">
        <v>116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3">
      <c r="A110" s="229"/>
      <c r="B110" s="230"/>
      <c r="C110" s="267" t="s">
        <v>274</v>
      </c>
      <c r="D110" s="235"/>
      <c r="E110" s="236">
        <v>6</v>
      </c>
      <c r="F110" s="233"/>
      <c r="G110" s="233"/>
      <c r="H110" s="233"/>
      <c r="I110" s="233"/>
      <c r="J110" s="233"/>
      <c r="K110" s="233"/>
      <c r="L110" s="233"/>
      <c r="M110" s="233"/>
      <c r="N110" s="232"/>
      <c r="O110" s="232"/>
      <c r="P110" s="232"/>
      <c r="Q110" s="232"/>
      <c r="R110" s="233"/>
      <c r="S110" s="233"/>
      <c r="T110" s="233"/>
      <c r="U110" s="233"/>
      <c r="V110" s="233"/>
      <c r="W110" s="233"/>
      <c r="X110" s="233"/>
      <c r="Y110" s="233"/>
      <c r="Z110" s="212"/>
      <c r="AA110" s="212"/>
      <c r="AB110" s="212"/>
      <c r="AC110" s="212"/>
      <c r="AD110" s="212"/>
      <c r="AE110" s="212"/>
      <c r="AF110" s="212"/>
      <c r="AG110" s="212" t="s">
        <v>118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3">
      <c r="A111" s="242" t="s">
        <v>107</v>
      </c>
      <c r="B111" s="243" t="s">
        <v>66</v>
      </c>
      <c r="C111" s="265" t="s">
        <v>67</v>
      </c>
      <c r="D111" s="244"/>
      <c r="E111" s="245"/>
      <c r="F111" s="246"/>
      <c r="G111" s="247">
        <f>SUMIF(AG112:AG122,"&lt;&gt;NOR",G112:G122)</f>
        <v>0</v>
      </c>
      <c r="H111" s="241"/>
      <c r="I111" s="241">
        <f>SUM(I112:I122)</f>
        <v>0</v>
      </c>
      <c r="J111" s="241"/>
      <c r="K111" s="241">
        <f>SUM(K112:K122)</f>
        <v>0</v>
      </c>
      <c r="L111" s="241"/>
      <c r="M111" s="241">
        <f>SUM(M112:M122)</f>
        <v>0</v>
      </c>
      <c r="N111" s="240"/>
      <c r="O111" s="240">
        <f>SUM(O112:O122)</f>
        <v>9.67</v>
      </c>
      <c r="P111" s="240"/>
      <c r="Q111" s="240">
        <f>SUM(Q112:Q122)</f>
        <v>0</v>
      </c>
      <c r="R111" s="241"/>
      <c r="S111" s="241"/>
      <c r="T111" s="241"/>
      <c r="U111" s="241"/>
      <c r="V111" s="241">
        <f>SUM(V112:V122)</f>
        <v>13.67</v>
      </c>
      <c r="W111" s="241"/>
      <c r="X111" s="241"/>
      <c r="Y111" s="241"/>
      <c r="AG111" t="s">
        <v>108</v>
      </c>
    </row>
    <row r="112" spans="1:60" ht="20.6" outlineLevel="1" x14ac:dyDescent="0.3">
      <c r="A112" s="256">
        <v>53</v>
      </c>
      <c r="B112" s="257" t="s">
        <v>275</v>
      </c>
      <c r="C112" s="269" t="s">
        <v>276</v>
      </c>
      <c r="D112" s="258" t="s">
        <v>151</v>
      </c>
      <c r="E112" s="259">
        <v>1</v>
      </c>
      <c r="F112" s="260"/>
      <c r="G112" s="261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2">
        <v>0.11840000000000001</v>
      </c>
      <c r="O112" s="232">
        <f>ROUND(E112*N112,2)</f>
        <v>0.12</v>
      </c>
      <c r="P112" s="232">
        <v>0</v>
      </c>
      <c r="Q112" s="232">
        <f>ROUND(E112*P112,2)</f>
        <v>0</v>
      </c>
      <c r="R112" s="233"/>
      <c r="S112" s="233" t="s">
        <v>112</v>
      </c>
      <c r="T112" s="233" t="s">
        <v>113</v>
      </c>
      <c r="U112" s="233">
        <v>0.91800000000000004</v>
      </c>
      <c r="V112" s="233">
        <f>ROUND(E112*U112,2)</f>
        <v>0.92</v>
      </c>
      <c r="W112" s="233"/>
      <c r="X112" s="233" t="s">
        <v>114</v>
      </c>
      <c r="Y112" s="233" t="s">
        <v>115</v>
      </c>
      <c r="Z112" s="212"/>
      <c r="AA112" s="212"/>
      <c r="AB112" s="212"/>
      <c r="AC112" s="212"/>
      <c r="AD112" s="212"/>
      <c r="AE112" s="212"/>
      <c r="AF112" s="212"/>
      <c r="AG112" s="212" t="s">
        <v>116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3">
      <c r="A113" s="249">
        <v>54</v>
      </c>
      <c r="B113" s="250" t="s">
        <v>277</v>
      </c>
      <c r="C113" s="266" t="s">
        <v>278</v>
      </c>
      <c r="D113" s="251" t="s">
        <v>151</v>
      </c>
      <c r="E113" s="252">
        <v>1</v>
      </c>
      <c r="F113" s="253"/>
      <c r="G113" s="254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3"/>
      <c r="S113" s="233" t="s">
        <v>112</v>
      </c>
      <c r="T113" s="233" t="s">
        <v>113</v>
      </c>
      <c r="U113" s="233">
        <v>0.2</v>
      </c>
      <c r="V113" s="233">
        <f>ROUND(E113*U113,2)</f>
        <v>0.2</v>
      </c>
      <c r="W113" s="233"/>
      <c r="X113" s="233" t="s">
        <v>114</v>
      </c>
      <c r="Y113" s="233" t="s">
        <v>115</v>
      </c>
      <c r="Z113" s="212"/>
      <c r="AA113" s="212"/>
      <c r="AB113" s="212"/>
      <c r="AC113" s="212"/>
      <c r="AD113" s="212"/>
      <c r="AE113" s="212"/>
      <c r="AF113" s="212"/>
      <c r="AG113" s="212" t="s">
        <v>116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3">
      <c r="A114" s="229"/>
      <c r="B114" s="230"/>
      <c r="C114" s="267" t="s">
        <v>279</v>
      </c>
      <c r="D114" s="235"/>
      <c r="E114" s="236">
        <v>1</v>
      </c>
      <c r="F114" s="233"/>
      <c r="G114" s="233"/>
      <c r="H114" s="233"/>
      <c r="I114" s="233"/>
      <c r="J114" s="233"/>
      <c r="K114" s="233"/>
      <c r="L114" s="233"/>
      <c r="M114" s="233"/>
      <c r="N114" s="232"/>
      <c r="O114" s="232"/>
      <c r="P114" s="232"/>
      <c r="Q114" s="232"/>
      <c r="R114" s="233"/>
      <c r="S114" s="233"/>
      <c r="T114" s="233"/>
      <c r="U114" s="233"/>
      <c r="V114" s="233"/>
      <c r="W114" s="233"/>
      <c r="X114" s="233"/>
      <c r="Y114" s="233"/>
      <c r="Z114" s="212"/>
      <c r="AA114" s="212"/>
      <c r="AB114" s="212"/>
      <c r="AC114" s="212"/>
      <c r="AD114" s="212"/>
      <c r="AE114" s="212"/>
      <c r="AF114" s="212"/>
      <c r="AG114" s="212" t="s">
        <v>118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0.6" outlineLevel="1" x14ac:dyDescent="0.3">
      <c r="A115" s="249">
        <v>55</v>
      </c>
      <c r="B115" s="250" t="s">
        <v>280</v>
      </c>
      <c r="C115" s="266" t="s">
        <v>281</v>
      </c>
      <c r="D115" s="251" t="s">
        <v>133</v>
      </c>
      <c r="E115" s="252">
        <v>26</v>
      </c>
      <c r="F115" s="253"/>
      <c r="G115" s="254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1.2999999999999999E-4</v>
      </c>
      <c r="O115" s="232">
        <f>ROUND(E115*N115,2)</f>
        <v>0</v>
      </c>
      <c r="P115" s="232">
        <v>0</v>
      </c>
      <c r="Q115" s="232">
        <f>ROUND(E115*P115,2)</f>
        <v>0</v>
      </c>
      <c r="R115" s="233"/>
      <c r="S115" s="233" t="s">
        <v>112</v>
      </c>
      <c r="T115" s="233" t="s">
        <v>113</v>
      </c>
      <c r="U115" s="233">
        <v>2.1999999999999999E-2</v>
      </c>
      <c r="V115" s="233">
        <f>ROUND(E115*U115,2)</f>
        <v>0.56999999999999995</v>
      </c>
      <c r="W115" s="233"/>
      <c r="X115" s="233" t="s">
        <v>114</v>
      </c>
      <c r="Y115" s="233" t="s">
        <v>115</v>
      </c>
      <c r="Z115" s="212"/>
      <c r="AA115" s="212"/>
      <c r="AB115" s="212"/>
      <c r="AC115" s="212"/>
      <c r="AD115" s="212"/>
      <c r="AE115" s="212"/>
      <c r="AF115" s="212"/>
      <c r="AG115" s="212" t="s">
        <v>116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3">
      <c r="A116" s="229"/>
      <c r="B116" s="230"/>
      <c r="C116" s="267" t="s">
        <v>282</v>
      </c>
      <c r="D116" s="235"/>
      <c r="E116" s="236">
        <v>26</v>
      </c>
      <c r="F116" s="233"/>
      <c r="G116" s="233"/>
      <c r="H116" s="233"/>
      <c r="I116" s="233"/>
      <c r="J116" s="233"/>
      <c r="K116" s="233"/>
      <c r="L116" s="233"/>
      <c r="M116" s="233"/>
      <c r="N116" s="232"/>
      <c r="O116" s="232"/>
      <c r="P116" s="232"/>
      <c r="Q116" s="232"/>
      <c r="R116" s="233"/>
      <c r="S116" s="233"/>
      <c r="T116" s="233"/>
      <c r="U116" s="233"/>
      <c r="V116" s="233"/>
      <c r="W116" s="233"/>
      <c r="X116" s="233"/>
      <c r="Y116" s="233"/>
      <c r="Z116" s="212"/>
      <c r="AA116" s="212"/>
      <c r="AB116" s="212"/>
      <c r="AC116" s="212"/>
      <c r="AD116" s="212"/>
      <c r="AE116" s="212"/>
      <c r="AF116" s="212"/>
      <c r="AG116" s="212" t="s">
        <v>118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3">
      <c r="A117" s="256">
        <v>56</v>
      </c>
      <c r="B117" s="257" t="s">
        <v>283</v>
      </c>
      <c r="C117" s="269" t="s">
        <v>284</v>
      </c>
      <c r="D117" s="258" t="s">
        <v>133</v>
      </c>
      <c r="E117" s="259">
        <v>26</v>
      </c>
      <c r="F117" s="260"/>
      <c r="G117" s="261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3"/>
      <c r="S117" s="233" t="s">
        <v>112</v>
      </c>
      <c r="T117" s="233" t="s">
        <v>113</v>
      </c>
      <c r="U117" s="233">
        <v>1.2E-2</v>
      </c>
      <c r="V117" s="233">
        <f>ROUND(E117*U117,2)</f>
        <v>0.31</v>
      </c>
      <c r="W117" s="233"/>
      <c r="X117" s="233" t="s">
        <v>114</v>
      </c>
      <c r="Y117" s="233" t="s">
        <v>115</v>
      </c>
      <c r="Z117" s="212"/>
      <c r="AA117" s="212"/>
      <c r="AB117" s="212"/>
      <c r="AC117" s="212"/>
      <c r="AD117" s="212"/>
      <c r="AE117" s="212"/>
      <c r="AF117" s="212"/>
      <c r="AG117" s="212" t="s">
        <v>116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0.6" outlineLevel="1" x14ac:dyDescent="0.3">
      <c r="A118" s="256">
        <v>57</v>
      </c>
      <c r="B118" s="257" t="s">
        <v>285</v>
      </c>
      <c r="C118" s="269" t="s">
        <v>286</v>
      </c>
      <c r="D118" s="258" t="s">
        <v>133</v>
      </c>
      <c r="E118" s="259">
        <v>2</v>
      </c>
      <c r="F118" s="260"/>
      <c r="G118" s="261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2">
        <v>0.12472</v>
      </c>
      <c r="O118" s="232">
        <f>ROUND(E118*N118,2)</f>
        <v>0.25</v>
      </c>
      <c r="P118" s="232">
        <v>0</v>
      </c>
      <c r="Q118" s="232">
        <f>ROUND(E118*P118,2)</f>
        <v>0</v>
      </c>
      <c r="R118" s="233"/>
      <c r="S118" s="233" t="s">
        <v>112</v>
      </c>
      <c r="T118" s="233" t="s">
        <v>113</v>
      </c>
      <c r="U118" s="233">
        <v>0.14000000000000001</v>
      </c>
      <c r="V118" s="233">
        <f>ROUND(E118*U118,2)</f>
        <v>0.28000000000000003</v>
      </c>
      <c r="W118" s="233"/>
      <c r="X118" s="233" t="s">
        <v>114</v>
      </c>
      <c r="Y118" s="233" t="s">
        <v>115</v>
      </c>
      <c r="Z118" s="212"/>
      <c r="AA118" s="212"/>
      <c r="AB118" s="212"/>
      <c r="AC118" s="212"/>
      <c r="AD118" s="212"/>
      <c r="AE118" s="212"/>
      <c r="AF118" s="212"/>
      <c r="AG118" s="212" t="s">
        <v>116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0.6" outlineLevel="1" x14ac:dyDescent="0.3">
      <c r="A119" s="256">
        <v>58</v>
      </c>
      <c r="B119" s="257" t="s">
        <v>287</v>
      </c>
      <c r="C119" s="269" t="s">
        <v>288</v>
      </c>
      <c r="D119" s="258" t="s">
        <v>133</v>
      </c>
      <c r="E119" s="259">
        <v>19</v>
      </c>
      <c r="F119" s="260"/>
      <c r="G119" s="261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0.188</v>
      </c>
      <c r="O119" s="232">
        <f>ROUND(E119*N119,2)</f>
        <v>3.57</v>
      </c>
      <c r="P119" s="232">
        <v>0</v>
      </c>
      <c r="Q119" s="232">
        <f>ROUND(E119*P119,2)</f>
        <v>0</v>
      </c>
      <c r="R119" s="233"/>
      <c r="S119" s="233" t="s">
        <v>112</v>
      </c>
      <c r="T119" s="233" t="s">
        <v>113</v>
      </c>
      <c r="U119" s="233">
        <v>0.27200000000000002</v>
      </c>
      <c r="V119" s="233">
        <f>ROUND(E119*U119,2)</f>
        <v>5.17</v>
      </c>
      <c r="W119" s="233"/>
      <c r="X119" s="233" t="s">
        <v>114</v>
      </c>
      <c r="Y119" s="233" t="s">
        <v>115</v>
      </c>
      <c r="Z119" s="212"/>
      <c r="AA119" s="212"/>
      <c r="AB119" s="212"/>
      <c r="AC119" s="212"/>
      <c r="AD119" s="212"/>
      <c r="AE119" s="212"/>
      <c r="AF119" s="212"/>
      <c r="AG119" s="212" t="s">
        <v>116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30.9" outlineLevel="1" x14ac:dyDescent="0.3">
      <c r="A120" s="256">
        <v>59</v>
      </c>
      <c r="B120" s="257" t="s">
        <v>289</v>
      </c>
      <c r="C120" s="269" t="s">
        <v>290</v>
      </c>
      <c r="D120" s="258" t="s">
        <v>133</v>
      </c>
      <c r="E120" s="259">
        <v>20</v>
      </c>
      <c r="F120" s="260"/>
      <c r="G120" s="261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2">
        <v>0.24657999999999999</v>
      </c>
      <c r="O120" s="232">
        <f>ROUND(E120*N120,2)</f>
        <v>4.93</v>
      </c>
      <c r="P120" s="232">
        <v>0</v>
      </c>
      <c r="Q120" s="232">
        <f>ROUND(E120*P120,2)</f>
        <v>0</v>
      </c>
      <c r="R120" s="233"/>
      <c r="S120" s="233" t="s">
        <v>112</v>
      </c>
      <c r="T120" s="233" t="s">
        <v>113</v>
      </c>
      <c r="U120" s="233">
        <v>0.27200000000000002</v>
      </c>
      <c r="V120" s="233">
        <f>ROUND(E120*U120,2)</f>
        <v>5.44</v>
      </c>
      <c r="W120" s="233"/>
      <c r="X120" s="233" t="s">
        <v>114</v>
      </c>
      <c r="Y120" s="233" t="s">
        <v>115</v>
      </c>
      <c r="Z120" s="212"/>
      <c r="AA120" s="212"/>
      <c r="AB120" s="212"/>
      <c r="AC120" s="212"/>
      <c r="AD120" s="212"/>
      <c r="AE120" s="212"/>
      <c r="AF120" s="212"/>
      <c r="AG120" s="212" t="s">
        <v>116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3">
      <c r="A121" s="256">
        <v>60</v>
      </c>
      <c r="B121" s="257" t="s">
        <v>291</v>
      </c>
      <c r="C121" s="269" t="s">
        <v>292</v>
      </c>
      <c r="D121" s="258" t="s">
        <v>133</v>
      </c>
      <c r="E121" s="259">
        <v>21</v>
      </c>
      <c r="F121" s="260"/>
      <c r="G121" s="261">
        <f>ROUND(E121*F121,2)</f>
        <v>0</v>
      </c>
      <c r="H121" s="234"/>
      <c r="I121" s="233">
        <f>ROUND(E121*H121,2)</f>
        <v>0</v>
      </c>
      <c r="J121" s="234"/>
      <c r="K121" s="233">
        <f>ROUND(E121*J121,2)</f>
        <v>0</v>
      </c>
      <c r="L121" s="233">
        <v>21</v>
      </c>
      <c r="M121" s="233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3"/>
      <c r="S121" s="233" t="s">
        <v>112</v>
      </c>
      <c r="T121" s="233" t="s">
        <v>113</v>
      </c>
      <c r="U121" s="233">
        <v>3.6999999999999998E-2</v>
      </c>
      <c r="V121" s="233">
        <f>ROUND(E121*U121,2)</f>
        <v>0.78</v>
      </c>
      <c r="W121" s="233"/>
      <c r="X121" s="233" t="s">
        <v>114</v>
      </c>
      <c r="Y121" s="233" t="s">
        <v>115</v>
      </c>
      <c r="Z121" s="212"/>
      <c r="AA121" s="212"/>
      <c r="AB121" s="212"/>
      <c r="AC121" s="212"/>
      <c r="AD121" s="212"/>
      <c r="AE121" s="212"/>
      <c r="AF121" s="212"/>
      <c r="AG121" s="212" t="s">
        <v>116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0.6" outlineLevel="1" x14ac:dyDescent="0.3">
      <c r="A122" s="256">
        <v>61</v>
      </c>
      <c r="B122" s="257" t="s">
        <v>293</v>
      </c>
      <c r="C122" s="269" t="s">
        <v>294</v>
      </c>
      <c r="D122" s="258" t="s">
        <v>151</v>
      </c>
      <c r="E122" s="259">
        <v>19</v>
      </c>
      <c r="F122" s="260"/>
      <c r="G122" s="261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32">
        <v>4.2099999999999999E-2</v>
      </c>
      <c r="O122" s="232">
        <f>ROUND(E122*N122,2)</f>
        <v>0.8</v>
      </c>
      <c r="P122" s="232">
        <v>0</v>
      </c>
      <c r="Q122" s="232">
        <f>ROUND(E122*P122,2)</f>
        <v>0</v>
      </c>
      <c r="R122" s="233" t="s">
        <v>198</v>
      </c>
      <c r="S122" s="233" t="s">
        <v>112</v>
      </c>
      <c r="T122" s="233" t="s">
        <v>113</v>
      </c>
      <c r="U122" s="233">
        <v>0</v>
      </c>
      <c r="V122" s="233">
        <f>ROUND(E122*U122,2)</f>
        <v>0</v>
      </c>
      <c r="W122" s="233"/>
      <c r="X122" s="233" t="s">
        <v>199</v>
      </c>
      <c r="Y122" s="233" t="s">
        <v>115</v>
      </c>
      <c r="Z122" s="212"/>
      <c r="AA122" s="212"/>
      <c r="AB122" s="212"/>
      <c r="AC122" s="212"/>
      <c r="AD122" s="212"/>
      <c r="AE122" s="212"/>
      <c r="AF122" s="212"/>
      <c r="AG122" s="212" t="s">
        <v>200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3">
      <c r="A123" s="242" t="s">
        <v>107</v>
      </c>
      <c r="B123" s="243" t="s">
        <v>68</v>
      </c>
      <c r="C123" s="265" t="s">
        <v>69</v>
      </c>
      <c r="D123" s="244"/>
      <c r="E123" s="245"/>
      <c r="F123" s="246"/>
      <c r="G123" s="247">
        <f>SUMIF(AG124:AG129,"&lt;&gt;NOR",G124:G129)</f>
        <v>0</v>
      </c>
      <c r="H123" s="241"/>
      <c r="I123" s="241">
        <f>SUM(I124:I129)</f>
        <v>0</v>
      </c>
      <c r="J123" s="241"/>
      <c r="K123" s="241">
        <f>SUM(K124:K129)</f>
        <v>0</v>
      </c>
      <c r="L123" s="241"/>
      <c r="M123" s="241">
        <f>SUM(M124:M129)</f>
        <v>0</v>
      </c>
      <c r="N123" s="240"/>
      <c r="O123" s="240">
        <f>SUM(O124:O129)</f>
        <v>0</v>
      </c>
      <c r="P123" s="240"/>
      <c r="Q123" s="240">
        <f>SUM(Q124:Q129)</f>
        <v>0</v>
      </c>
      <c r="R123" s="241"/>
      <c r="S123" s="241"/>
      <c r="T123" s="241"/>
      <c r="U123" s="241"/>
      <c r="V123" s="241">
        <f>SUM(V124:V129)</f>
        <v>4.0200000000000005</v>
      </c>
      <c r="W123" s="241"/>
      <c r="X123" s="241"/>
      <c r="Y123" s="241"/>
      <c r="AG123" t="s">
        <v>108</v>
      </c>
    </row>
    <row r="124" spans="1:60" outlineLevel="1" x14ac:dyDescent="0.3">
      <c r="A124" s="249">
        <v>62</v>
      </c>
      <c r="B124" s="250" t="s">
        <v>295</v>
      </c>
      <c r="C124" s="266" t="s">
        <v>296</v>
      </c>
      <c r="D124" s="251" t="s">
        <v>151</v>
      </c>
      <c r="E124" s="252">
        <v>1</v>
      </c>
      <c r="F124" s="253"/>
      <c r="G124" s="254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2">
        <v>4.0000000000000001E-3</v>
      </c>
      <c r="O124" s="232">
        <f>ROUND(E124*N124,2)</f>
        <v>0</v>
      </c>
      <c r="P124" s="232">
        <v>0</v>
      </c>
      <c r="Q124" s="232">
        <f>ROUND(E124*P124,2)</f>
        <v>0</v>
      </c>
      <c r="R124" s="233"/>
      <c r="S124" s="233" t="s">
        <v>112</v>
      </c>
      <c r="T124" s="233" t="s">
        <v>113</v>
      </c>
      <c r="U124" s="233">
        <v>0.17</v>
      </c>
      <c r="V124" s="233">
        <f>ROUND(E124*U124,2)</f>
        <v>0.17</v>
      </c>
      <c r="W124" s="233"/>
      <c r="X124" s="233" t="s">
        <v>114</v>
      </c>
      <c r="Y124" s="233" t="s">
        <v>115</v>
      </c>
      <c r="Z124" s="212"/>
      <c r="AA124" s="212"/>
      <c r="AB124" s="212"/>
      <c r="AC124" s="212"/>
      <c r="AD124" s="212"/>
      <c r="AE124" s="212"/>
      <c r="AF124" s="212"/>
      <c r="AG124" s="212" t="s">
        <v>116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3">
      <c r="A125" s="229"/>
      <c r="B125" s="230"/>
      <c r="C125" s="267" t="s">
        <v>297</v>
      </c>
      <c r="D125" s="235"/>
      <c r="E125" s="236">
        <v>1</v>
      </c>
      <c r="F125" s="233"/>
      <c r="G125" s="233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33"/>
      <c r="Z125" s="212"/>
      <c r="AA125" s="212"/>
      <c r="AB125" s="212"/>
      <c r="AC125" s="212"/>
      <c r="AD125" s="212"/>
      <c r="AE125" s="212"/>
      <c r="AF125" s="212"/>
      <c r="AG125" s="212" t="s">
        <v>118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3">
      <c r="A126" s="256">
        <v>63</v>
      </c>
      <c r="B126" s="257" t="s">
        <v>298</v>
      </c>
      <c r="C126" s="269" t="s">
        <v>299</v>
      </c>
      <c r="D126" s="258" t="s">
        <v>151</v>
      </c>
      <c r="E126" s="259">
        <v>1</v>
      </c>
      <c r="F126" s="260"/>
      <c r="G126" s="261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3"/>
      <c r="S126" s="233" t="s">
        <v>112</v>
      </c>
      <c r="T126" s="233" t="s">
        <v>113</v>
      </c>
      <c r="U126" s="233">
        <v>0.25</v>
      </c>
      <c r="V126" s="233">
        <f>ROUND(E126*U126,2)</f>
        <v>0.25</v>
      </c>
      <c r="W126" s="233"/>
      <c r="X126" s="233" t="s">
        <v>114</v>
      </c>
      <c r="Y126" s="233" t="s">
        <v>115</v>
      </c>
      <c r="Z126" s="212"/>
      <c r="AA126" s="212"/>
      <c r="AB126" s="212"/>
      <c r="AC126" s="212"/>
      <c r="AD126" s="212"/>
      <c r="AE126" s="212"/>
      <c r="AF126" s="212"/>
      <c r="AG126" s="212" t="s">
        <v>116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3">
      <c r="A127" s="249">
        <v>64</v>
      </c>
      <c r="B127" s="250" t="s">
        <v>300</v>
      </c>
      <c r="C127" s="266" t="s">
        <v>301</v>
      </c>
      <c r="D127" s="251" t="s">
        <v>111</v>
      </c>
      <c r="E127" s="252">
        <v>30</v>
      </c>
      <c r="F127" s="253"/>
      <c r="G127" s="254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3"/>
      <c r="S127" s="233" t="s">
        <v>112</v>
      </c>
      <c r="T127" s="233" t="s">
        <v>113</v>
      </c>
      <c r="U127" s="233">
        <v>0.12</v>
      </c>
      <c r="V127" s="233">
        <f>ROUND(E127*U127,2)</f>
        <v>3.6</v>
      </c>
      <c r="W127" s="233"/>
      <c r="X127" s="233" t="s">
        <v>114</v>
      </c>
      <c r="Y127" s="233" t="s">
        <v>115</v>
      </c>
      <c r="Z127" s="212"/>
      <c r="AA127" s="212"/>
      <c r="AB127" s="212"/>
      <c r="AC127" s="212"/>
      <c r="AD127" s="212"/>
      <c r="AE127" s="212"/>
      <c r="AF127" s="212"/>
      <c r="AG127" s="212" t="s">
        <v>116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3">
      <c r="A128" s="229"/>
      <c r="B128" s="230"/>
      <c r="C128" s="267" t="s">
        <v>117</v>
      </c>
      <c r="D128" s="235"/>
      <c r="E128" s="236">
        <v>4</v>
      </c>
      <c r="F128" s="233"/>
      <c r="G128" s="233"/>
      <c r="H128" s="233"/>
      <c r="I128" s="233"/>
      <c r="J128" s="233"/>
      <c r="K128" s="233"/>
      <c r="L128" s="233"/>
      <c r="M128" s="233"/>
      <c r="N128" s="232"/>
      <c r="O128" s="232"/>
      <c r="P128" s="232"/>
      <c r="Q128" s="232"/>
      <c r="R128" s="233"/>
      <c r="S128" s="233"/>
      <c r="T128" s="233"/>
      <c r="U128" s="233"/>
      <c r="V128" s="233"/>
      <c r="W128" s="233"/>
      <c r="X128" s="233"/>
      <c r="Y128" s="233"/>
      <c r="Z128" s="212"/>
      <c r="AA128" s="212"/>
      <c r="AB128" s="212"/>
      <c r="AC128" s="212"/>
      <c r="AD128" s="212"/>
      <c r="AE128" s="212"/>
      <c r="AF128" s="212"/>
      <c r="AG128" s="212" t="s">
        <v>118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3">
      <c r="A129" s="229"/>
      <c r="B129" s="230"/>
      <c r="C129" s="267" t="s">
        <v>302</v>
      </c>
      <c r="D129" s="235"/>
      <c r="E129" s="236">
        <v>26</v>
      </c>
      <c r="F129" s="233"/>
      <c r="G129" s="233"/>
      <c r="H129" s="233"/>
      <c r="I129" s="233"/>
      <c r="J129" s="233"/>
      <c r="K129" s="233"/>
      <c r="L129" s="233"/>
      <c r="M129" s="233"/>
      <c r="N129" s="232"/>
      <c r="O129" s="232"/>
      <c r="P129" s="232"/>
      <c r="Q129" s="232"/>
      <c r="R129" s="233"/>
      <c r="S129" s="233"/>
      <c r="T129" s="233"/>
      <c r="U129" s="233"/>
      <c r="V129" s="233"/>
      <c r="W129" s="233"/>
      <c r="X129" s="233"/>
      <c r="Y129" s="233"/>
      <c r="Z129" s="212"/>
      <c r="AA129" s="212"/>
      <c r="AB129" s="212"/>
      <c r="AC129" s="212"/>
      <c r="AD129" s="212"/>
      <c r="AE129" s="212"/>
      <c r="AF129" s="212"/>
      <c r="AG129" s="212" t="s">
        <v>118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3">
      <c r="A130" s="242" t="s">
        <v>107</v>
      </c>
      <c r="B130" s="243" t="s">
        <v>70</v>
      </c>
      <c r="C130" s="265" t="s">
        <v>71</v>
      </c>
      <c r="D130" s="244"/>
      <c r="E130" s="245"/>
      <c r="F130" s="246"/>
      <c r="G130" s="247">
        <f>SUMIF(AG131:AG131,"&lt;&gt;NOR",G131:G131)</f>
        <v>0</v>
      </c>
      <c r="H130" s="241"/>
      <c r="I130" s="241">
        <f>SUM(I131:I131)</f>
        <v>0</v>
      </c>
      <c r="J130" s="241"/>
      <c r="K130" s="241">
        <f>SUM(K131:K131)</f>
        <v>0</v>
      </c>
      <c r="L130" s="241"/>
      <c r="M130" s="241">
        <f>SUM(M131:M131)</f>
        <v>0</v>
      </c>
      <c r="N130" s="240"/>
      <c r="O130" s="240">
        <f>SUM(O131:O131)</f>
        <v>0</v>
      </c>
      <c r="P130" s="240"/>
      <c r="Q130" s="240">
        <f>SUM(Q131:Q131)</f>
        <v>0</v>
      </c>
      <c r="R130" s="241"/>
      <c r="S130" s="241"/>
      <c r="T130" s="241"/>
      <c r="U130" s="241"/>
      <c r="V130" s="241">
        <f>SUM(V131:V131)</f>
        <v>36.130000000000003</v>
      </c>
      <c r="W130" s="241"/>
      <c r="X130" s="241"/>
      <c r="Y130" s="241"/>
      <c r="AG130" t="s">
        <v>108</v>
      </c>
    </row>
    <row r="131" spans="1:60" outlineLevel="1" x14ac:dyDescent="0.3">
      <c r="A131" s="256">
        <v>65</v>
      </c>
      <c r="B131" s="257" t="s">
        <v>303</v>
      </c>
      <c r="C131" s="269" t="s">
        <v>304</v>
      </c>
      <c r="D131" s="258" t="s">
        <v>197</v>
      </c>
      <c r="E131" s="259">
        <v>92.648880000000005</v>
      </c>
      <c r="F131" s="260"/>
      <c r="G131" s="261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3"/>
      <c r="S131" s="233" t="s">
        <v>112</v>
      </c>
      <c r="T131" s="233" t="s">
        <v>113</v>
      </c>
      <c r="U131" s="233">
        <v>0.39</v>
      </c>
      <c r="V131" s="233">
        <f>ROUND(E131*U131,2)</f>
        <v>36.130000000000003</v>
      </c>
      <c r="W131" s="233"/>
      <c r="X131" s="233" t="s">
        <v>305</v>
      </c>
      <c r="Y131" s="233" t="s">
        <v>115</v>
      </c>
      <c r="Z131" s="212"/>
      <c r="AA131" s="212"/>
      <c r="AB131" s="212"/>
      <c r="AC131" s="212"/>
      <c r="AD131" s="212"/>
      <c r="AE131" s="212"/>
      <c r="AF131" s="212"/>
      <c r="AG131" s="212" t="s">
        <v>306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3">
      <c r="A132" s="242" t="s">
        <v>107</v>
      </c>
      <c r="B132" s="243" t="s">
        <v>72</v>
      </c>
      <c r="C132" s="265" t="s">
        <v>73</v>
      </c>
      <c r="D132" s="244"/>
      <c r="E132" s="245"/>
      <c r="F132" s="246"/>
      <c r="G132" s="247">
        <f>SUMIF(AG133:AG134,"&lt;&gt;NOR",G133:G134)</f>
        <v>0</v>
      </c>
      <c r="H132" s="241"/>
      <c r="I132" s="241">
        <f>SUM(I133:I134)</f>
        <v>0</v>
      </c>
      <c r="J132" s="241"/>
      <c r="K132" s="241">
        <f>SUM(K133:K134)</f>
        <v>0</v>
      </c>
      <c r="L132" s="241"/>
      <c r="M132" s="241">
        <f>SUM(M133:M134)</f>
        <v>0</v>
      </c>
      <c r="N132" s="240"/>
      <c r="O132" s="240">
        <f>SUM(O133:O134)</f>
        <v>0.01</v>
      </c>
      <c r="P132" s="240"/>
      <c r="Q132" s="240">
        <f>SUM(Q133:Q134)</f>
        <v>0</v>
      </c>
      <c r="R132" s="241"/>
      <c r="S132" s="241"/>
      <c r="T132" s="241"/>
      <c r="U132" s="241"/>
      <c r="V132" s="241">
        <f>SUM(V133:V134)</f>
        <v>0</v>
      </c>
      <c r="W132" s="241"/>
      <c r="X132" s="241"/>
      <c r="Y132" s="241"/>
      <c r="AG132" t="s">
        <v>108</v>
      </c>
    </row>
    <row r="133" spans="1:60" ht="20.6" outlineLevel="1" x14ac:dyDescent="0.3">
      <c r="A133" s="249">
        <v>66</v>
      </c>
      <c r="B133" s="250" t="s">
        <v>307</v>
      </c>
      <c r="C133" s="266" t="s">
        <v>308</v>
      </c>
      <c r="D133" s="251" t="s">
        <v>111</v>
      </c>
      <c r="E133" s="252">
        <v>2.4500000000000002</v>
      </c>
      <c r="F133" s="253"/>
      <c r="G133" s="254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2">
        <v>5.7999999999999996E-3</v>
      </c>
      <c r="O133" s="232">
        <f>ROUND(E133*N133,2)</f>
        <v>0.01</v>
      </c>
      <c r="P133" s="232">
        <v>0</v>
      </c>
      <c r="Q133" s="232">
        <f>ROUND(E133*P133,2)</f>
        <v>0</v>
      </c>
      <c r="R133" s="233"/>
      <c r="S133" s="233" t="s">
        <v>112</v>
      </c>
      <c r="T133" s="233" t="s">
        <v>192</v>
      </c>
      <c r="U133" s="233">
        <v>0</v>
      </c>
      <c r="V133" s="233">
        <f>ROUND(E133*U133,2)</f>
        <v>0</v>
      </c>
      <c r="W133" s="233"/>
      <c r="X133" s="233" t="s">
        <v>193</v>
      </c>
      <c r="Y133" s="233" t="s">
        <v>115</v>
      </c>
      <c r="Z133" s="212"/>
      <c r="AA133" s="212"/>
      <c r="AB133" s="212"/>
      <c r="AC133" s="212"/>
      <c r="AD133" s="212"/>
      <c r="AE133" s="212"/>
      <c r="AF133" s="212"/>
      <c r="AG133" s="212" t="s">
        <v>194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3">
      <c r="A134" s="229"/>
      <c r="B134" s="230"/>
      <c r="C134" s="267" t="s">
        <v>309</v>
      </c>
      <c r="D134" s="235"/>
      <c r="E134" s="236">
        <v>2.4500000000000002</v>
      </c>
      <c r="F134" s="233"/>
      <c r="G134" s="233"/>
      <c r="H134" s="233"/>
      <c r="I134" s="233"/>
      <c r="J134" s="233"/>
      <c r="K134" s="233"/>
      <c r="L134" s="233"/>
      <c r="M134" s="233"/>
      <c r="N134" s="232"/>
      <c r="O134" s="232"/>
      <c r="P134" s="232"/>
      <c r="Q134" s="232"/>
      <c r="R134" s="233"/>
      <c r="S134" s="233"/>
      <c r="T134" s="233"/>
      <c r="U134" s="233"/>
      <c r="V134" s="233"/>
      <c r="W134" s="233"/>
      <c r="X134" s="233"/>
      <c r="Y134" s="233"/>
      <c r="Z134" s="212"/>
      <c r="AA134" s="212"/>
      <c r="AB134" s="212"/>
      <c r="AC134" s="212"/>
      <c r="AD134" s="212"/>
      <c r="AE134" s="212"/>
      <c r="AF134" s="212"/>
      <c r="AG134" s="212" t="s">
        <v>118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3">
      <c r="A135" s="242" t="s">
        <v>107</v>
      </c>
      <c r="B135" s="243" t="s">
        <v>74</v>
      </c>
      <c r="C135" s="265" t="s">
        <v>75</v>
      </c>
      <c r="D135" s="244"/>
      <c r="E135" s="245"/>
      <c r="F135" s="246"/>
      <c r="G135" s="247">
        <f>SUMIF(AG136:AG162,"&lt;&gt;NOR",G136:G162)</f>
        <v>0</v>
      </c>
      <c r="H135" s="241"/>
      <c r="I135" s="241">
        <f>SUM(I136:I162)</f>
        <v>0</v>
      </c>
      <c r="J135" s="241"/>
      <c r="K135" s="241">
        <f>SUM(K136:K162)</f>
        <v>0</v>
      </c>
      <c r="L135" s="241"/>
      <c r="M135" s="241">
        <f>SUM(M136:M162)</f>
        <v>0</v>
      </c>
      <c r="N135" s="240"/>
      <c r="O135" s="240">
        <f>SUM(O136:O162)</f>
        <v>0</v>
      </c>
      <c r="P135" s="240"/>
      <c r="Q135" s="240">
        <f>SUM(Q136:Q162)</f>
        <v>0.76</v>
      </c>
      <c r="R135" s="241"/>
      <c r="S135" s="241"/>
      <c r="T135" s="241"/>
      <c r="U135" s="241"/>
      <c r="V135" s="241">
        <f>SUM(V136:V162)</f>
        <v>12.46</v>
      </c>
      <c r="W135" s="241"/>
      <c r="X135" s="241"/>
      <c r="Y135" s="241"/>
      <c r="AG135" t="s">
        <v>108</v>
      </c>
    </row>
    <row r="136" spans="1:60" outlineLevel="1" x14ac:dyDescent="0.3">
      <c r="A136" s="249">
        <v>67</v>
      </c>
      <c r="B136" s="250" t="s">
        <v>310</v>
      </c>
      <c r="C136" s="266" t="s">
        <v>311</v>
      </c>
      <c r="D136" s="251" t="s">
        <v>133</v>
      </c>
      <c r="E136" s="252">
        <v>38.840000000000003</v>
      </c>
      <c r="F136" s="253"/>
      <c r="G136" s="254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2">
        <v>0</v>
      </c>
      <c r="O136" s="232">
        <f>ROUND(E136*N136,2)</f>
        <v>0</v>
      </c>
      <c r="P136" s="232">
        <v>9.2499999999999995E-3</v>
      </c>
      <c r="Q136" s="232">
        <f>ROUND(E136*P136,2)</f>
        <v>0.36</v>
      </c>
      <c r="R136" s="233"/>
      <c r="S136" s="233" t="s">
        <v>112</v>
      </c>
      <c r="T136" s="233" t="s">
        <v>113</v>
      </c>
      <c r="U136" s="233">
        <v>0.28699999999999998</v>
      </c>
      <c r="V136" s="233">
        <f>ROUND(E136*U136,2)</f>
        <v>11.15</v>
      </c>
      <c r="W136" s="233"/>
      <c r="X136" s="233" t="s">
        <v>114</v>
      </c>
      <c r="Y136" s="233" t="s">
        <v>115</v>
      </c>
      <c r="Z136" s="212"/>
      <c r="AA136" s="212"/>
      <c r="AB136" s="212"/>
      <c r="AC136" s="212"/>
      <c r="AD136" s="212"/>
      <c r="AE136" s="212"/>
      <c r="AF136" s="212"/>
      <c r="AG136" s="212" t="s">
        <v>116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3">
      <c r="A137" s="229"/>
      <c r="B137" s="230"/>
      <c r="C137" s="267" t="s">
        <v>312</v>
      </c>
      <c r="D137" s="235"/>
      <c r="E137" s="236">
        <v>38.840000000000003</v>
      </c>
      <c r="F137" s="233"/>
      <c r="G137" s="233"/>
      <c r="H137" s="233"/>
      <c r="I137" s="233"/>
      <c r="J137" s="233"/>
      <c r="K137" s="233"/>
      <c r="L137" s="233"/>
      <c r="M137" s="233"/>
      <c r="N137" s="232"/>
      <c r="O137" s="232"/>
      <c r="P137" s="232"/>
      <c r="Q137" s="232"/>
      <c r="R137" s="233"/>
      <c r="S137" s="233"/>
      <c r="T137" s="233"/>
      <c r="U137" s="233"/>
      <c r="V137" s="233"/>
      <c r="W137" s="233"/>
      <c r="X137" s="233"/>
      <c r="Y137" s="233"/>
      <c r="Z137" s="212"/>
      <c r="AA137" s="212"/>
      <c r="AB137" s="212"/>
      <c r="AC137" s="212"/>
      <c r="AD137" s="212"/>
      <c r="AE137" s="212"/>
      <c r="AF137" s="212"/>
      <c r="AG137" s="212" t="s">
        <v>118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3">
      <c r="A138" s="256">
        <v>68</v>
      </c>
      <c r="B138" s="257" t="s">
        <v>313</v>
      </c>
      <c r="C138" s="269" t="s">
        <v>314</v>
      </c>
      <c r="D138" s="258" t="s">
        <v>151</v>
      </c>
      <c r="E138" s="259">
        <v>1</v>
      </c>
      <c r="F138" s="260"/>
      <c r="G138" s="261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0</v>
      </c>
      <c r="O138" s="232">
        <f>ROUND(E138*N138,2)</f>
        <v>0</v>
      </c>
      <c r="P138" s="232">
        <v>0.192</v>
      </c>
      <c r="Q138" s="232">
        <f>ROUND(E138*P138,2)</f>
        <v>0.19</v>
      </c>
      <c r="R138" s="233"/>
      <c r="S138" s="233" t="s">
        <v>112</v>
      </c>
      <c r="T138" s="233" t="s">
        <v>113</v>
      </c>
      <c r="U138" s="233">
        <v>0.60199999999999998</v>
      </c>
      <c r="V138" s="233">
        <f>ROUND(E138*U138,2)</f>
        <v>0.6</v>
      </c>
      <c r="W138" s="233"/>
      <c r="X138" s="233" t="s">
        <v>114</v>
      </c>
      <c r="Y138" s="233" t="s">
        <v>115</v>
      </c>
      <c r="Z138" s="212"/>
      <c r="AA138" s="212"/>
      <c r="AB138" s="212"/>
      <c r="AC138" s="212"/>
      <c r="AD138" s="212"/>
      <c r="AE138" s="212"/>
      <c r="AF138" s="212"/>
      <c r="AG138" s="212" t="s">
        <v>116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3">
      <c r="A139" s="256">
        <v>69</v>
      </c>
      <c r="B139" s="257" t="s">
        <v>315</v>
      </c>
      <c r="C139" s="269" t="s">
        <v>316</v>
      </c>
      <c r="D139" s="258" t="s">
        <v>151</v>
      </c>
      <c r="E139" s="259">
        <v>1</v>
      </c>
      <c r="F139" s="260"/>
      <c r="G139" s="261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2">
        <v>0</v>
      </c>
      <c r="O139" s="232">
        <f>ROUND(E139*N139,2)</f>
        <v>0</v>
      </c>
      <c r="P139" s="232">
        <v>0.21</v>
      </c>
      <c r="Q139" s="232">
        <f>ROUND(E139*P139,2)</f>
        <v>0.21</v>
      </c>
      <c r="R139" s="233"/>
      <c r="S139" s="233" t="s">
        <v>112</v>
      </c>
      <c r="T139" s="233" t="s">
        <v>113</v>
      </c>
      <c r="U139" s="233">
        <v>0.71399999999999997</v>
      </c>
      <c r="V139" s="233">
        <f>ROUND(E139*U139,2)</f>
        <v>0.71</v>
      </c>
      <c r="W139" s="233"/>
      <c r="X139" s="233" t="s">
        <v>114</v>
      </c>
      <c r="Y139" s="233" t="s">
        <v>115</v>
      </c>
      <c r="Z139" s="212"/>
      <c r="AA139" s="212"/>
      <c r="AB139" s="212"/>
      <c r="AC139" s="212"/>
      <c r="AD139" s="212"/>
      <c r="AE139" s="212"/>
      <c r="AF139" s="212"/>
      <c r="AG139" s="212" t="s">
        <v>116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3">
      <c r="A140" s="249">
        <v>70</v>
      </c>
      <c r="B140" s="250" t="s">
        <v>317</v>
      </c>
      <c r="C140" s="266" t="s">
        <v>318</v>
      </c>
      <c r="D140" s="251" t="s">
        <v>133</v>
      </c>
      <c r="E140" s="252">
        <v>35</v>
      </c>
      <c r="F140" s="253"/>
      <c r="G140" s="254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3"/>
      <c r="S140" s="233" t="s">
        <v>186</v>
      </c>
      <c r="T140" s="233" t="s">
        <v>187</v>
      </c>
      <c r="U140" s="233">
        <v>0</v>
      </c>
      <c r="V140" s="233">
        <f>ROUND(E140*U140,2)</f>
        <v>0</v>
      </c>
      <c r="W140" s="233"/>
      <c r="X140" s="233" t="s">
        <v>114</v>
      </c>
      <c r="Y140" s="233" t="s">
        <v>115</v>
      </c>
      <c r="Z140" s="212"/>
      <c r="AA140" s="212"/>
      <c r="AB140" s="212"/>
      <c r="AC140" s="212"/>
      <c r="AD140" s="212"/>
      <c r="AE140" s="212"/>
      <c r="AF140" s="212"/>
      <c r="AG140" s="212" t="s">
        <v>116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3">
      <c r="A141" s="229"/>
      <c r="B141" s="230"/>
      <c r="C141" s="268" t="s">
        <v>319</v>
      </c>
      <c r="D141" s="255"/>
      <c r="E141" s="255"/>
      <c r="F141" s="255"/>
      <c r="G141" s="255"/>
      <c r="H141" s="233"/>
      <c r="I141" s="233"/>
      <c r="J141" s="233"/>
      <c r="K141" s="233"/>
      <c r="L141" s="233"/>
      <c r="M141" s="233"/>
      <c r="N141" s="232"/>
      <c r="O141" s="232"/>
      <c r="P141" s="232"/>
      <c r="Q141" s="232"/>
      <c r="R141" s="233"/>
      <c r="S141" s="233"/>
      <c r="T141" s="233"/>
      <c r="U141" s="233"/>
      <c r="V141" s="233"/>
      <c r="W141" s="233"/>
      <c r="X141" s="233"/>
      <c r="Y141" s="233"/>
      <c r="Z141" s="212"/>
      <c r="AA141" s="212"/>
      <c r="AB141" s="212"/>
      <c r="AC141" s="212"/>
      <c r="AD141" s="212"/>
      <c r="AE141" s="212"/>
      <c r="AF141" s="212"/>
      <c r="AG141" s="212" t="s">
        <v>123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3">
      <c r="A142" s="229"/>
      <c r="B142" s="230"/>
      <c r="C142" s="271" t="s">
        <v>244</v>
      </c>
      <c r="D142" s="237"/>
      <c r="E142" s="238"/>
      <c r="F142" s="239"/>
      <c r="G142" s="239"/>
      <c r="H142" s="233"/>
      <c r="I142" s="233"/>
      <c r="J142" s="233"/>
      <c r="K142" s="233"/>
      <c r="L142" s="233"/>
      <c r="M142" s="233"/>
      <c r="N142" s="232"/>
      <c r="O142" s="232"/>
      <c r="P142" s="232"/>
      <c r="Q142" s="232"/>
      <c r="R142" s="233"/>
      <c r="S142" s="233"/>
      <c r="T142" s="233"/>
      <c r="U142" s="233"/>
      <c r="V142" s="233"/>
      <c r="W142" s="233"/>
      <c r="X142" s="233"/>
      <c r="Y142" s="233"/>
      <c r="Z142" s="212"/>
      <c r="AA142" s="212"/>
      <c r="AB142" s="212"/>
      <c r="AC142" s="212"/>
      <c r="AD142" s="212"/>
      <c r="AE142" s="212"/>
      <c r="AF142" s="212"/>
      <c r="AG142" s="212" t="s">
        <v>123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3">
      <c r="A143" s="229"/>
      <c r="B143" s="230"/>
      <c r="C143" s="270" t="s">
        <v>320</v>
      </c>
      <c r="D143" s="263"/>
      <c r="E143" s="263"/>
      <c r="F143" s="263"/>
      <c r="G143" s="263"/>
      <c r="H143" s="233"/>
      <c r="I143" s="233"/>
      <c r="J143" s="233"/>
      <c r="K143" s="233"/>
      <c r="L143" s="233"/>
      <c r="M143" s="233"/>
      <c r="N143" s="232"/>
      <c r="O143" s="232"/>
      <c r="P143" s="232"/>
      <c r="Q143" s="232"/>
      <c r="R143" s="233"/>
      <c r="S143" s="233"/>
      <c r="T143" s="233"/>
      <c r="U143" s="233"/>
      <c r="V143" s="233"/>
      <c r="W143" s="233"/>
      <c r="X143" s="233"/>
      <c r="Y143" s="233"/>
      <c r="Z143" s="212"/>
      <c r="AA143" s="212"/>
      <c r="AB143" s="212"/>
      <c r="AC143" s="212"/>
      <c r="AD143" s="212"/>
      <c r="AE143" s="212"/>
      <c r="AF143" s="212"/>
      <c r="AG143" s="212" t="s">
        <v>123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3">
      <c r="A144" s="229"/>
      <c r="B144" s="230"/>
      <c r="C144" s="270" t="s">
        <v>321</v>
      </c>
      <c r="D144" s="263"/>
      <c r="E144" s="263"/>
      <c r="F144" s="263"/>
      <c r="G144" s="263"/>
      <c r="H144" s="233"/>
      <c r="I144" s="233"/>
      <c r="J144" s="233"/>
      <c r="K144" s="233"/>
      <c r="L144" s="233"/>
      <c r="M144" s="233"/>
      <c r="N144" s="232"/>
      <c r="O144" s="232"/>
      <c r="P144" s="232"/>
      <c r="Q144" s="232"/>
      <c r="R144" s="233"/>
      <c r="S144" s="233"/>
      <c r="T144" s="233"/>
      <c r="U144" s="233"/>
      <c r="V144" s="233"/>
      <c r="W144" s="233"/>
      <c r="X144" s="233"/>
      <c r="Y144" s="233"/>
      <c r="Z144" s="212"/>
      <c r="AA144" s="212"/>
      <c r="AB144" s="212"/>
      <c r="AC144" s="212"/>
      <c r="AD144" s="212"/>
      <c r="AE144" s="212"/>
      <c r="AF144" s="212"/>
      <c r="AG144" s="212" t="s">
        <v>123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3">
      <c r="A145" s="249">
        <v>71</v>
      </c>
      <c r="B145" s="250" t="s">
        <v>322</v>
      </c>
      <c r="C145" s="266" t="s">
        <v>323</v>
      </c>
      <c r="D145" s="251" t="s">
        <v>151</v>
      </c>
      <c r="E145" s="252">
        <v>1</v>
      </c>
      <c r="F145" s="253"/>
      <c r="G145" s="254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3"/>
      <c r="S145" s="233" t="s">
        <v>186</v>
      </c>
      <c r="T145" s="233" t="s">
        <v>187</v>
      </c>
      <c r="U145" s="233">
        <v>0</v>
      </c>
      <c r="V145" s="233">
        <f>ROUND(E145*U145,2)</f>
        <v>0</v>
      </c>
      <c r="W145" s="233"/>
      <c r="X145" s="233" t="s">
        <v>114</v>
      </c>
      <c r="Y145" s="233" t="s">
        <v>115</v>
      </c>
      <c r="Z145" s="212"/>
      <c r="AA145" s="212"/>
      <c r="AB145" s="212"/>
      <c r="AC145" s="212"/>
      <c r="AD145" s="212"/>
      <c r="AE145" s="212"/>
      <c r="AF145" s="212"/>
      <c r="AG145" s="212" t="s">
        <v>116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3">
      <c r="A146" s="229"/>
      <c r="B146" s="230"/>
      <c r="C146" s="268" t="s">
        <v>319</v>
      </c>
      <c r="D146" s="255"/>
      <c r="E146" s="255"/>
      <c r="F146" s="255"/>
      <c r="G146" s="255"/>
      <c r="H146" s="233"/>
      <c r="I146" s="233"/>
      <c r="J146" s="233"/>
      <c r="K146" s="233"/>
      <c r="L146" s="233"/>
      <c r="M146" s="233"/>
      <c r="N146" s="232"/>
      <c r="O146" s="232"/>
      <c r="P146" s="232"/>
      <c r="Q146" s="232"/>
      <c r="R146" s="233"/>
      <c r="S146" s="233"/>
      <c r="T146" s="233"/>
      <c r="U146" s="233"/>
      <c r="V146" s="233"/>
      <c r="W146" s="233"/>
      <c r="X146" s="233"/>
      <c r="Y146" s="233"/>
      <c r="Z146" s="212"/>
      <c r="AA146" s="212"/>
      <c r="AB146" s="212"/>
      <c r="AC146" s="212"/>
      <c r="AD146" s="212"/>
      <c r="AE146" s="212"/>
      <c r="AF146" s="212"/>
      <c r="AG146" s="212" t="s">
        <v>123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3">
      <c r="A147" s="229"/>
      <c r="B147" s="230"/>
      <c r="C147" s="271" t="s">
        <v>244</v>
      </c>
      <c r="D147" s="237"/>
      <c r="E147" s="238"/>
      <c r="F147" s="239"/>
      <c r="G147" s="239"/>
      <c r="H147" s="233"/>
      <c r="I147" s="233"/>
      <c r="J147" s="233"/>
      <c r="K147" s="233"/>
      <c r="L147" s="233"/>
      <c r="M147" s="233"/>
      <c r="N147" s="232"/>
      <c r="O147" s="232"/>
      <c r="P147" s="232"/>
      <c r="Q147" s="232"/>
      <c r="R147" s="233"/>
      <c r="S147" s="233"/>
      <c r="T147" s="233"/>
      <c r="U147" s="233"/>
      <c r="V147" s="233"/>
      <c r="W147" s="233"/>
      <c r="X147" s="233"/>
      <c r="Y147" s="233"/>
      <c r="Z147" s="212"/>
      <c r="AA147" s="212"/>
      <c r="AB147" s="212"/>
      <c r="AC147" s="212"/>
      <c r="AD147" s="212"/>
      <c r="AE147" s="212"/>
      <c r="AF147" s="212"/>
      <c r="AG147" s="212" t="s">
        <v>123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3">
      <c r="A148" s="229"/>
      <c r="B148" s="230"/>
      <c r="C148" s="270" t="s">
        <v>324</v>
      </c>
      <c r="D148" s="263"/>
      <c r="E148" s="263"/>
      <c r="F148" s="263"/>
      <c r="G148" s="263"/>
      <c r="H148" s="233"/>
      <c r="I148" s="233"/>
      <c r="J148" s="233"/>
      <c r="K148" s="233"/>
      <c r="L148" s="233"/>
      <c r="M148" s="233"/>
      <c r="N148" s="232"/>
      <c r="O148" s="232"/>
      <c r="P148" s="232"/>
      <c r="Q148" s="232"/>
      <c r="R148" s="233"/>
      <c r="S148" s="233"/>
      <c r="T148" s="233"/>
      <c r="U148" s="233"/>
      <c r="V148" s="233"/>
      <c r="W148" s="233"/>
      <c r="X148" s="233"/>
      <c r="Y148" s="233"/>
      <c r="Z148" s="212"/>
      <c r="AA148" s="212"/>
      <c r="AB148" s="212"/>
      <c r="AC148" s="212"/>
      <c r="AD148" s="212"/>
      <c r="AE148" s="212"/>
      <c r="AF148" s="212"/>
      <c r="AG148" s="212" t="s">
        <v>123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1" outlineLevel="3" x14ac:dyDescent="0.3">
      <c r="A149" s="229"/>
      <c r="B149" s="230"/>
      <c r="C149" s="270" t="s">
        <v>325</v>
      </c>
      <c r="D149" s="263"/>
      <c r="E149" s="263"/>
      <c r="F149" s="263"/>
      <c r="G149" s="263"/>
      <c r="H149" s="233"/>
      <c r="I149" s="233"/>
      <c r="J149" s="233"/>
      <c r="K149" s="233"/>
      <c r="L149" s="233"/>
      <c r="M149" s="233"/>
      <c r="N149" s="232"/>
      <c r="O149" s="232"/>
      <c r="P149" s="232"/>
      <c r="Q149" s="232"/>
      <c r="R149" s="233"/>
      <c r="S149" s="233"/>
      <c r="T149" s="233"/>
      <c r="U149" s="233"/>
      <c r="V149" s="233"/>
      <c r="W149" s="233"/>
      <c r="X149" s="233"/>
      <c r="Y149" s="233"/>
      <c r="Z149" s="212"/>
      <c r="AA149" s="212"/>
      <c r="AB149" s="212"/>
      <c r="AC149" s="212"/>
      <c r="AD149" s="212"/>
      <c r="AE149" s="212"/>
      <c r="AF149" s="212"/>
      <c r="AG149" s="212" t="s">
        <v>123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62" t="str">
        <f>C149</f>
        <v>2) výplň plorovky z recyklovaného plastu 78*21 mm s rovnou hranou, délka plotovek 1780 mm - upravit na délku 1630 mm</v>
      </c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3">
      <c r="A150" s="229"/>
      <c r="B150" s="230"/>
      <c r="C150" s="270" t="s">
        <v>326</v>
      </c>
      <c r="D150" s="263"/>
      <c r="E150" s="263"/>
      <c r="F150" s="263"/>
      <c r="G150" s="263"/>
      <c r="H150" s="233"/>
      <c r="I150" s="233"/>
      <c r="J150" s="233"/>
      <c r="K150" s="233"/>
      <c r="L150" s="233"/>
      <c r="M150" s="233"/>
      <c r="N150" s="232"/>
      <c r="O150" s="232"/>
      <c r="P150" s="232"/>
      <c r="Q150" s="232"/>
      <c r="R150" s="233"/>
      <c r="S150" s="233"/>
      <c r="T150" s="233"/>
      <c r="U150" s="233"/>
      <c r="V150" s="233"/>
      <c r="W150" s="233"/>
      <c r="X150" s="233"/>
      <c r="Y150" s="233"/>
      <c r="Z150" s="212"/>
      <c r="AA150" s="212"/>
      <c r="AB150" s="212"/>
      <c r="AC150" s="212"/>
      <c r="AD150" s="212"/>
      <c r="AE150" s="212"/>
      <c r="AF150" s="212"/>
      <c r="AG150" s="212" t="s">
        <v>123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1" outlineLevel="3" x14ac:dyDescent="0.3">
      <c r="A151" s="229"/>
      <c r="B151" s="230"/>
      <c r="C151" s="270" t="s">
        <v>327</v>
      </c>
      <c r="D151" s="263"/>
      <c r="E151" s="263"/>
      <c r="F151" s="263"/>
      <c r="G151" s="263"/>
      <c r="H151" s="233"/>
      <c r="I151" s="233"/>
      <c r="J151" s="233"/>
      <c r="K151" s="233"/>
      <c r="L151" s="233"/>
      <c r="M151" s="233"/>
      <c r="N151" s="232"/>
      <c r="O151" s="232"/>
      <c r="P151" s="232"/>
      <c r="Q151" s="232"/>
      <c r="R151" s="233"/>
      <c r="S151" s="233"/>
      <c r="T151" s="233"/>
      <c r="U151" s="233"/>
      <c r="V151" s="233"/>
      <c r="W151" s="233"/>
      <c r="X151" s="233"/>
      <c r="Y151" s="233"/>
      <c r="Z151" s="212"/>
      <c r="AA151" s="212"/>
      <c r="AB151" s="212"/>
      <c r="AC151" s="212"/>
      <c r="AD151" s="212"/>
      <c r="AE151" s="212"/>
      <c r="AF151" s="212"/>
      <c r="AG151" s="212" t="s">
        <v>123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62" t="str">
        <f>C151</f>
        <v>4) křídlo brány bude opatřeno dolní zástrčí pro zajištění křídla v zavřené i otevřené poloze a horní západkou proti otevření</v>
      </c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3">
      <c r="A152" s="229"/>
      <c r="B152" s="230"/>
      <c r="C152" s="270" t="s">
        <v>328</v>
      </c>
      <c r="D152" s="263"/>
      <c r="E152" s="263"/>
      <c r="F152" s="263"/>
      <c r="G152" s="263"/>
      <c r="H152" s="233"/>
      <c r="I152" s="233"/>
      <c r="J152" s="233"/>
      <c r="K152" s="233"/>
      <c r="L152" s="233"/>
      <c r="M152" s="233"/>
      <c r="N152" s="232"/>
      <c r="O152" s="232"/>
      <c r="P152" s="232"/>
      <c r="Q152" s="232"/>
      <c r="R152" s="233"/>
      <c r="S152" s="233"/>
      <c r="T152" s="233"/>
      <c r="U152" s="233"/>
      <c r="V152" s="233"/>
      <c r="W152" s="233"/>
      <c r="X152" s="233"/>
      <c r="Y152" s="233"/>
      <c r="Z152" s="212"/>
      <c r="AA152" s="212"/>
      <c r="AB152" s="212"/>
      <c r="AC152" s="212"/>
      <c r="AD152" s="212"/>
      <c r="AE152" s="212"/>
      <c r="AF152" s="212"/>
      <c r="AG152" s="212" t="s">
        <v>123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3">
      <c r="A153" s="249">
        <v>72</v>
      </c>
      <c r="B153" s="250" t="s">
        <v>329</v>
      </c>
      <c r="C153" s="266" t="s">
        <v>330</v>
      </c>
      <c r="D153" s="251" t="s">
        <v>151</v>
      </c>
      <c r="E153" s="252">
        <v>1</v>
      </c>
      <c r="F153" s="253"/>
      <c r="G153" s="254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3"/>
      <c r="S153" s="233" t="s">
        <v>186</v>
      </c>
      <c r="T153" s="233" t="s">
        <v>187</v>
      </c>
      <c r="U153" s="233">
        <v>0</v>
      </c>
      <c r="V153" s="233">
        <f>ROUND(E153*U153,2)</f>
        <v>0</v>
      </c>
      <c r="W153" s="233"/>
      <c r="X153" s="233" t="s">
        <v>114</v>
      </c>
      <c r="Y153" s="233" t="s">
        <v>115</v>
      </c>
      <c r="Z153" s="212"/>
      <c r="AA153" s="212"/>
      <c r="AB153" s="212"/>
      <c r="AC153" s="212"/>
      <c r="AD153" s="212"/>
      <c r="AE153" s="212"/>
      <c r="AF153" s="212"/>
      <c r="AG153" s="212" t="s">
        <v>116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3">
      <c r="A154" s="229"/>
      <c r="B154" s="230"/>
      <c r="C154" s="268" t="s">
        <v>319</v>
      </c>
      <c r="D154" s="255"/>
      <c r="E154" s="255"/>
      <c r="F154" s="255"/>
      <c r="G154" s="255"/>
      <c r="H154" s="233"/>
      <c r="I154" s="233"/>
      <c r="J154" s="233"/>
      <c r="K154" s="233"/>
      <c r="L154" s="233"/>
      <c r="M154" s="233"/>
      <c r="N154" s="232"/>
      <c r="O154" s="232"/>
      <c r="P154" s="232"/>
      <c r="Q154" s="232"/>
      <c r="R154" s="233"/>
      <c r="S154" s="233"/>
      <c r="T154" s="233"/>
      <c r="U154" s="233"/>
      <c r="V154" s="233"/>
      <c r="W154" s="233"/>
      <c r="X154" s="233"/>
      <c r="Y154" s="233"/>
      <c r="Z154" s="212"/>
      <c r="AA154" s="212"/>
      <c r="AB154" s="212"/>
      <c r="AC154" s="212"/>
      <c r="AD154" s="212"/>
      <c r="AE154" s="212"/>
      <c r="AF154" s="212"/>
      <c r="AG154" s="212" t="s">
        <v>123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3">
      <c r="A155" s="229"/>
      <c r="B155" s="230"/>
      <c r="C155" s="271" t="s">
        <v>244</v>
      </c>
      <c r="D155" s="237"/>
      <c r="E155" s="238"/>
      <c r="F155" s="239"/>
      <c r="G155" s="239"/>
      <c r="H155" s="233"/>
      <c r="I155" s="233"/>
      <c r="J155" s="233"/>
      <c r="K155" s="233"/>
      <c r="L155" s="233"/>
      <c r="M155" s="233"/>
      <c r="N155" s="232"/>
      <c r="O155" s="232"/>
      <c r="P155" s="232"/>
      <c r="Q155" s="232"/>
      <c r="R155" s="233"/>
      <c r="S155" s="233"/>
      <c r="T155" s="233"/>
      <c r="U155" s="233"/>
      <c r="V155" s="233"/>
      <c r="W155" s="233"/>
      <c r="X155" s="233"/>
      <c r="Y155" s="233"/>
      <c r="Z155" s="212"/>
      <c r="AA155" s="212"/>
      <c r="AB155" s="212"/>
      <c r="AC155" s="212"/>
      <c r="AD155" s="212"/>
      <c r="AE155" s="212"/>
      <c r="AF155" s="212"/>
      <c r="AG155" s="212" t="s">
        <v>123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3">
      <c r="A156" s="229"/>
      <c r="B156" s="230"/>
      <c r="C156" s="270" t="s">
        <v>331</v>
      </c>
      <c r="D156" s="263"/>
      <c r="E156" s="263"/>
      <c r="F156" s="263"/>
      <c r="G156" s="263"/>
      <c r="H156" s="233"/>
      <c r="I156" s="233"/>
      <c r="J156" s="233"/>
      <c r="K156" s="233"/>
      <c r="L156" s="233"/>
      <c r="M156" s="233"/>
      <c r="N156" s="232"/>
      <c r="O156" s="232"/>
      <c r="P156" s="232"/>
      <c r="Q156" s="232"/>
      <c r="R156" s="233"/>
      <c r="S156" s="233"/>
      <c r="T156" s="233"/>
      <c r="U156" s="233"/>
      <c r="V156" s="233"/>
      <c r="W156" s="233"/>
      <c r="X156" s="233"/>
      <c r="Y156" s="233"/>
      <c r="Z156" s="212"/>
      <c r="AA156" s="212"/>
      <c r="AB156" s="212"/>
      <c r="AC156" s="212"/>
      <c r="AD156" s="212"/>
      <c r="AE156" s="212"/>
      <c r="AF156" s="212"/>
      <c r="AG156" s="212" t="s">
        <v>123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1" outlineLevel="3" x14ac:dyDescent="0.3">
      <c r="A157" s="229"/>
      <c r="B157" s="230"/>
      <c r="C157" s="270" t="s">
        <v>325</v>
      </c>
      <c r="D157" s="263"/>
      <c r="E157" s="263"/>
      <c r="F157" s="263"/>
      <c r="G157" s="263"/>
      <c r="H157" s="233"/>
      <c r="I157" s="233"/>
      <c r="J157" s="233"/>
      <c r="K157" s="233"/>
      <c r="L157" s="233"/>
      <c r="M157" s="233"/>
      <c r="N157" s="232"/>
      <c r="O157" s="232"/>
      <c r="P157" s="232"/>
      <c r="Q157" s="232"/>
      <c r="R157" s="233"/>
      <c r="S157" s="233"/>
      <c r="T157" s="233"/>
      <c r="U157" s="233"/>
      <c r="V157" s="233"/>
      <c r="W157" s="233"/>
      <c r="X157" s="233"/>
      <c r="Y157" s="233"/>
      <c r="Z157" s="212"/>
      <c r="AA157" s="212"/>
      <c r="AB157" s="212"/>
      <c r="AC157" s="212"/>
      <c r="AD157" s="212"/>
      <c r="AE157" s="212"/>
      <c r="AF157" s="212"/>
      <c r="AG157" s="212" t="s">
        <v>123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62" t="str">
        <f>C157</f>
        <v>2) výplň plorovky z recyklovaného plastu 78*21 mm s rovnou hranou, délka plotovek 1780 mm - upravit na délku 1630 mm</v>
      </c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3">
      <c r="A158" s="229"/>
      <c r="B158" s="230"/>
      <c r="C158" s="270" t="s">
        <v>326</v>
      </c>
      <c r="D158" s="263"/>
      <c r="E158" s="263"/>
      <c r="F158" s="263"/>
      <c r="G158" s="263"/>
      <c r="H158" s="233"/>
      <c r="I158" s="233"/>
      <c r="J158" s="233"/>
      <c r="K158" s="233"/>
      <c r="L158" s="233"/>
      <c r="M158" s="233"/>
      <c r="N158" s="232"/>
      <c r="O158" s="232"/>
      <c r="P158" s="232"/>
      <c r="Q158" s="232"/>
      <c r="R158" s="233"/>
      <c r="S158" s="233"/>
      <c r="T158" s="233"/>
      <c r="U158" s="233"/>
      <c r="V158" s="233"/>
      <c r="W158" s="233"/>
      <c r="X158" s="233"/>
      <c r="Y158" s="233"/>
      <c r="Z158" s="212"/>
      <c r="AA158" s="212"/>
      <c r="AB158" s="212"/>
      <c r="AC158" s="212"/>
      <c r="AD158" s="212"/>
      <c r="AE158" s="212"/>
      <c r="AF158" s="212"/>
      <c r="AG158" s="212" t="s">
        <v>123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3">
      <c r="A159" s="229"/>
      <c r="B159" s="230"/>
      <c r="C159" s="270" t="s">
        <v>332</v>
      </c>
      <c r="D159" s="263"/>
      <c r="E159" s="263"/>
      <c r="F159" s="263"/>
      <c r="G159" s="263"/>
      <c r="H159" s="233"/>
      <c r="I159" s="233"/>
      <c r="J159" s="233"/>
      <c r="K159" s="233"/>
      <c r="L159" s="233"/>
      <c r="M159" s="233"/>
      <c r="N159" s="232"/>
      <c r="O159" s="232"/>
      <c r="P159" s="232"/>
      <c r="Q159" s="232"/>
      <c r="R159" s="233"/>
      <c r="S159" s="233"/>
      <c r="T159" s="233"/>
      <c r="U159" s="233"/>
      <c r="V159" s="233"/>
      <c r="W159" s="233"/>
      <c r="X159" s="233"/>
      <c r="Y159" s="233"/>
      <c r="Z159" s="212"/>
      <c r="AA159" s="212"/>
      <c r="AB159" s="212"/>
      <c r="AC159" s="212"/>
      <c r="AD159" s="212"/>
      <c r="AE159" s="212"/>
      <c r="AF159" s="212"/>
      <c r="AG159" s="212" t="s">
        <v>123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3">
      <c r="A160" s="229"/>
      <c r="B160" s="230"/>
      <c r="C160" s="270" t="s">
        <v>333</v>
      </c>
      <c r="D160" s="263"/>
      <c r="E160" s="263"/>
      <c r="F160" s="263"/>
      <c r="G160" s="263"/>
      <c r="H160" s="233"/>
      <c r="I160" s="233"/>
      <c r="J160" s="233"/>
      <c r="K160" s="233"/>
      <c r="L160" s="233"/>
      <c r="M160" s="233"/>
      <c r="N160" s="232"/>
      <c r="O160" s="232"/>
      <c r="P160" s="232"/>
      <c r="Q160" s="232"/>
      <c r="R160" s="233"/>
      <c r="S160" s="233"/>
      <c r="T160" s="233"/>
      <c r="U160" s="233"/>
      <c r="V160" s="233"/>
      <c r="W160" s="233"/>
      <c r="X160" s="233"/>
      <c r="Y160" s="233"/>
      <c r="Z160" s="212"/>
      <c r="AA160" s="212"/>
      <c r="AB160" s="212"/>
      <c r="AC160" s="212"/>
      <c r="AD160" s="212"/>
      <c r="AE160" s="212"/>
      <c r="AF160" s="212"/>
      <c r="AG160" s="212" t="s">
        <v>123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0.6" outlineLevel="1" x14ac:dyDescent="0.3">
      <c r="A161" s="249">
        <v>73</v>
      </c>
      <c r="B161" s="250" t="s">
        <v>334</v>
      </c>
      <c r="C161" s="266" t="s">
        <v>335</v>
      </c>
      <c r="D161" s="251" t="s">
        <v>151</v>
      </c>
      <c r="E161" s="252">
        <v>1</v>
      </c>
      <c r="F161" s="253"/>
      <c r="G161" s="254">
        <f>ROUND(E161*F161,2)</f>
        <v>0</v>
      </c>
      <c r="H161" s="234"/>
      <c r="I161" s="233">
        <f>ROUND(E161*H161,2)</f>
        <v>0</v>
      </c>
      <c r="J161" s="234"/>
      <c r="K161" s="233">
        <f>ROUND(E161*J161,2)</f>
        <v>0</v>
      </c>
      <c r="L161" s="233">
        <v>21</v>
      </c>
      <c r="M161" s="233">
        <f>G161*(1+L161/100)</f>
        <v>0</v>
      </c>
      <c r="N161" s="232">
        <v>3.5999999999999999E-3</v>
      </c>
      <c r="O161" s="232">
        <f>ROUND(E161*N161,2)</f>
        <v>0</v>
      </c>
      <c r="P161" s="232">
        <v>0</v>
      </c>
      <c r="Q161" s="232">
        <f>ROUND(E161*P161,2)</f>
        <v>0</v>
      </c>
      <c r="R161" s="233" t="s">
        <v>198</v>
      </c>
      <c r="S161" s="233" t="s">
        <v>112</v>
      </c>
      <c r="T161" s="233" t="s">
        <v>113</v>
      </c>
      <c r="U161" s="233">
        <v>0</v>
      </c>
      <c r="V161" s="233">
        <f>ROUND(E161*U161,2)</f>
        <v>0</v>
      </c>
      <c r="W161" s="233"/>
      <c r="X161" s="233" t="s">
        <v>199</v>
      </c>
      <c r="Y161" s="233" t="s">
        <v>115</v>
      </c>
      <c r="Z161" s="212"/>
      <c r="AA161" s="212"/>
      <c r="AB161" s="212"/>
      <c r="AC161" s="212"/>
      <c r="AD161" s="212"/>
      <c r="AE161" s="212"/>
      <c r="AF161" s="212"/>
      <c r="AG161" s="212" t="s">
        <v>200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3">
      <c r="A162" s="229">
        <v>74</v>
      </c>
      <c r="B162" s="230" t="s">
        <v>336</v>
      </c>
      <c r="C162" s="272" t="s">
        <v>337</v>
      </c>
      <c r="D162" s="231" t="s">
        <v>0</v>
      </c>
      <c r="E162" s="264"/>
      <c r="F162" s="234"/>
      <c r="G162" s="233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21</v>
      </c>
      <c r="M162" s="233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3"/>
      <c r="S162" s="233" t="s">
        <v>112</v>
      </c>
      <c r="T162" s="233" t="s">
        <v>113</v>
      </c>
      <c r="U162" s="233">
        <v>0</v>
      </c>
      <c r="V162" s="233">
        <f>ROUND(E162*U162,2)</f>
        <v>0</v>
      </c>
      <c r="W162" s="233"/>
      <c r="X162" s="233" t="s">
        <v>305</v>
      </c>
      <c r="Y162" s="233" t="s">
        <v>115</v>
      </c>
      <c r="Z162" s="212"/>
      <c r="AA162" s="212"/>
      <c r="AB162" s="212"/>
      <c r="AC162" s="212"/>
      <c r="AD162" s="212"/>
      <c r="AE162" s="212"/>
      <c r="AF162" s="212"/>
      <c r="AG162" s="212" t="s">
        <v>306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3">
      <c r="A163" s="242" t="s">
        <v>107</v>
      </c>
      <c r="B163" s="243" t="s">
        <v>76</v>
      </c>
      <c r="C163" s="265" t="s">
        <v>77</v>
      </c>
      <c r="D163" s="244"/>
      <c r="E163" s="245"/>
      <c r="F163" s="246"/>
      <c r="G163" s="247">
        <f>SUMIF(AG164:AG182,"&lt;&gt;NOR",G164:G182)</f>
        <v>0</v>
      </c>
      <c r="H163" s="241"/>
      <c r="I163" s="241">
        <f>SUM(I164:I182)</f>
        <v>0</v>
      </c>
      <c r="J163" s="241"/>
      <c r="K163" s="241">
        <f>SUM(K164:K182)</f>
        <v>0</v>
      </c>
      <c r="L163" s="241"/>
      <c r="M163" s="241">
        <f>SUM(M164:M182)</f>
        <v>0</v>
      </c>
      <c r="N163" s="240"/>
      <c r="O163" s="240">
        <f>SUM(O164:O182)</f>
        <v>0</v>
      </c>
      <c r="P163" s="240"/>
      <c r="Q163" s="240">
        <f>SUM(Q164:Q182)</f>
        <v>0</v>
      </c>
      <c r="R163" s="241"/>
      <c r="S163" s="241"/>
      <c r="T163" s="241"/>
      <c r="U163" s="241"/>
      <c r="V163" s="241">
        <f>SUM(V164:V182)</f>
        <v>29.36</v>
      </c>
      <c r="W163" s="241"/>
      <c r="X163" s="241"/>
      <c r="Y163" s="241"/>
      <c r="AG163" t="s">
        <v>108</v>
      </c>
    </row>
    <row r="164" spans="1:60" outlineLevel="1" x14ac:dyDescent="0.3">
      <c r="A164" s="249">
        <v>75</v>
      </c>
      <c r="B164" s="250" t="s">
        <v>338</v>
      </c>
      <c r="C164" s="266" t="s">
        <v>339</v>
      </c>
      <c r="D164" s="251" t="s">
        <v>197</v>
      </c>
      <c r="E164" s="252">
        <v>0.76127</v>
      </c>
      <c r="F164" s="253"/>
      <c r="G164" s="254">
        <f>ROUND(E164*F164,2)</f>
        <v>0</v>
      </c>
      <c r="H164" s="234"/>
      <c r="I164" s="233">
        <f>ROUND(E164*H164,2)</f>
        <v>0</v>
      </c>
      <c r="J164" s="234"/>
      <c r="K164" s="233">
        <f>ROUND(E164*J164,2)</f>
        <v>0</v>
      </c>
      <c r="L164" s="233">
        <v>21</v>
      </c>
      <c r="M164" s="233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3"/>
      <c r="S164" s="233" t="s">
        <v>112</v>
      </c>
      <c r="T164" s="233" t="s">
        <v>113</v>
      </c>
      <c r="U164" s="233">
        <v>0</v>
      </c>
      <c r="V164" s="233">
        <f>ROUND(E164*U164,2)</f>
        <v>0</v>
      </c>
      <c r="W164" s="233"/>
      <c r="X164" s="233" t="s">
        <v>114</v>
      </c>
      <c r="Y164" s="233" t="s">
        <v>115</v>
      </c>
      <c r="Z164" s="212"/>
      <c r="AA164" s="212"/>
      <c r="AB164" s="212"/>
      <c r="AC164" s="212"/>
      <c r="AD164" s="212"/>
      <c r="AE164" s="212"/>
      <c r="AF164" s="212"/>
      <c r="AG164" s="212" t="s">
        <v>116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3">
      <c r="A165" s="229"/>
      <c r="B165" s="230"/>
      <c r="C165" s="268" t="s">
        <v>340</v>
      </c>
      <c r="D165" s="255"/>
      <c r="E165" s="255"/>
      <c r="F165" s="255"/>
      <c r="G165" s="255"/>
      <c r="H165" s="233"/>
      <c r="I165" s="233"/>
      <c r="J165" s="233"/>
      <c r="K165" s="233"/>
      <c r="L165" s="233"/>
      <c r="M165" s="233"/>
      <c r="N165" s="232"/>
      <c r="O165" s="232"/>
      <c r="P165" s="232"/>
      <c r="Q165" s="232"/>
      <c r="R165" s="233"/>
      <c r="S165" s="233"/>
      <c r="T165" s="233"/>
      <c r="U165" s="233"/>
      <c r="V165" s="233"/>
      <c r="W165" s="233"/>
      <c r="X165" s="233"/>
      <c r="Y165" s="233"/>
      <c r="Z165" s="212"/>
      <c r="AA165" s="212"/>
      <c r="AB165" s="212"/>
      <c r="AC165" s="212"/>
      <c r="AD165" s="212"/>
      <c r="AE165" s="212"/>
      <c r="AF165" s="212"/>
      <c r="AG165" s="212" t="s">
        <v>123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3">
      <c r="A166" s="229"/>
      <c r="B166" s="230"/>
      <c r="C166" s="267" t="s">
        <v>341</v>
      </c>
      <c r="D166" s="235"/>
      <c r="E166" s="236">
        <v>0.35926999999999998</v>
      </c>
      <c r="F166" s="233"/>
      <c r="G166" s="233"/>
      <c r="H166" s="233"/>
      <c r="I166" s="233"/>
      <c r="J166" s="233"/>
      <c r="K166" s="233"/>
      <c r="L166" s="233"/>
      <c r="M166" s="233"/>
      <c r="N166" s="232"/>
      <c r="O166" s="232"/>
      <c r="P166" s="232"/>
      <c r="Q166" s="232"/>
      <c r="R166" s="233"/>
      <c r="S166" s="233"/>
      <c r="T166" s="233"/>
      <c r="U166" s="233"/>
      <c r="V166" s="233"/>
      <c r="W166" s="233"/>
      <c r="X166" s="233"/>
      <c r="Y166" s="233"/>
      <c r="Z166" s="212"/>
      <c r="AA166" s="212"/>
      <c r="AB166" s="212"/>
      <c r="AC166" s="212"/>
      <c r="AD166" s="212"/>
      <c r="AE166" s="212"/>
      <c r="AF166" s="212"/>
      <c r="AG166" s="212" t="s">
        <v>118</v>
      </c>
      <c r="AH166" s="212">
        <v>7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3">
      <c r="A167" s="229"/>
      <c r="B167" s="230"/>
      <c r="C167" s="267" t="s">
        <v>342</v>
      </c>
      <c r="D167" s="235"/>
      <c r="E167" s="236">
        <v>0.192</v>
      </c>
      <c r="F167" s="233"/>
      <c r="G167" s="233"/>
      <c r="H167" s="233"/>
      <c r="I167" s="233"/>
      <c r="J167" s="233"/>
      <c r="K167" s="233"/>
      <c r="L167" s="233"/>
      <c r="M167" s="233"/>
      <c r="N167" s="232"/>
      <c r="O167" s="232"/>
      <c r="P167" s="232"/>
      <c r="Q167" s="232"/>
      <c r="R167" s="233"/>
      <c r="S167" s="233"/>
      <c r="T167" s="233"/>
      <c r="U167" s="233"/>
      <c r="V167" s="233"/>
      <c r="W167" s="233"/>
      <c r="X167" s="233"/>
      <c r="Y167" s="233"/>
      <c r="Z167" s="212"/>
      <c r="AA167" s="212"/>
      <c r="AB167" s="212"/>
      <c r="AC167" s="212"/>
      <c r="AD167" s="212"/>
      <c r="AE167" s="212"/>
      <c r="AF167" s="212"/>
      <c r="AG167" s="212" t="s">
        <v>118</v>
      </c>
      <c r="AH167" s="212">
        <v>7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3">
      <c r="A168" s="229"/>
      <c r="B168" s="230"/>
      <c r="C168" s="267" t="s">
        <v>343</v>
      </c>
      <c r="D168" s="235"/>
      <c r="E168" s="236">
        <v>0.21</v>
      </c>
      <c r="F168" s="233"/>
      <c r="G168" s="233"/>
      <c r="H168" s="233"/>
      <c r="I168" s="233"/>
      <c r="J168" s="233"/>
      <c r="K168" s="233"/>
      <c r="L168" s="233"/>
      <c r="M168" s="233"/>
      <c r="N168" s="232"/>
      <c r="O168" s="232"/>
      <c r="P168" s="232"/>
      <c r="Q168" s="232"/>
      <c r="R168" s="233"/>
      <c r="S168" s="233"/>
      <c r="T168" s="233"/>
      <c r="U168" s="233"/>
      <c r="V168" s="233"/>
      <c r="W168" s="233"/>
      <c r="X168" s="233"/>
      <c r="Y168" s="233"/>
      <c r="Z168" s="212"/>
      <c r="AA168" s="212"/>
      <c r="AB168" s="212"/>
      <c r="AC168" s="212"/>
      <c r="AD168" s="212"/>
      <c r="AE168" s="212"/>
      <c r="AF168" s="212"/>
      <c r="AG168" s="212" t="s">
        <v>118</v>
      </c>
      <c r="AH168" s="212">
        <v>7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3">
      <c r="A169" s="249">
        <v>76</v>
      </c>
      <c r="B169" s="250" t="s">
        <v>344</v>
      </c>
      <c r="C169" s="266" t="s">
        <v>345</v>
      </c>
      <c r="D169" s="251" t="s">
        <v>197</v>
      </c>
      <c r="E169" s="252">
        <v>35.816000000000003</v>
      </c>
      <c r="F169" s="253"/>
      <c r="G169" s="254">
        <f>ROUND(E169*F169,2)</f>
        <v>0</v>
      </c>
      <c r="H169" s="234"/>
      <c r="I169" s="233">
        <f>ROUND(E169*H169,2)</f>
        <v>0</v>
      </c>
      <c r="J169" s="234"/>
      <c r="K169" s="233">
        <f>ROUND(E169*J169,2)</f>
        <v>0</v>
      </c>
      <c r="L169" s="233">
        <v>21</v>
      </c>
      <c r="M169" s="233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3"/>
      <c r="S169" s="233" t="s">
        <v>112</v>
      </c>
      <c r="T169" s="233" t="s">
        <v>113</v>
      </c>
      <c r="U169" s="233">
        <v>0</v>
      </c>
      <c r="V169" s="233">
        <f>ROUND(E169*U169,2)</f>
        <v>0</v>
      </c>
      <c r="W169" s="233"/>
      <c r="X169" s="233" t="s">
        <v>114</v>
      </c>
      <c r="Y169" s="233" t="s">
        <v>115</v>
      </c>
      <c r="Z169" s="212"/>
      <c r="AA169" s="212"/>
      <c r="AB169" s="212"/>
      <c r="AC169" s="212"/>
      <c r="AD169" s="212"/>
      <c r="AE169" s="212"/>
      <c r="AF169" s="212"/>
      <c r="AG169" s="212" t="s">
        <v>116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3">
      <c r="A170" s="229"/>
      <c r="B170" s="230"/>
      <c r="C170" s="267" t="s">
        <v>346</v>
      </c>
      <c r="D170" s="235"/>
      <c r="E170" s="236">
        <v>0.44</v>
      </c>
      <c r="F170" s="233"/>
      <c r="G170" s="233"/>
      <c r="H170" s="233"/>
      <c r="I170" s="233"/>
      <c r="J170" s="233"/>
      <c r="K170" s="233"/>
      <c r="L170" s="233"/>
      <c r="M170" s="233"/>
      <c r="N170" s="232"/>
      <c r="O170" s="232"/>
      <c r="P170" s="232"/>
      <c r="Q170" s="232"/>
      <c r="R170" s="233"/>
      <c r="S170" s="233"/>
      <c r="T170" s="233"/>
      <c r="U170" s="233"/>
      <c r="V170" s="233"/>
      <c r="W170" s="233"/>
      <c r="X170" s="233"/>
      <c r="Y170" s="233"/>
      <c r="Z170" s="212"/>
      <c r="AA170" s="212"/>
      <c r="AB170" s="212"/>
      <c r="AC170" s="212"/>
      <c r="AD170" s="212"/>
      <c r="AE170" s="212"/>
      <c r="AF170" s="212"/>
      <c r="AG170" s="212" t="s">
        <v>118</v>
      </c>
      <c r="AH170" s="212">
        <v>7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3">
      <c r="A171" s="229"/>
      <c r="B171" s="230"/>
      <c r="C171" s="267" t="s">
        <v>347</v>
      </c>
      <c r="D171" s="235"/>
      <c r="E171" s="236">
        <v>35.375999999999998</v>
      </c>
      <c r="F171" s="233"/>
      <c r="G171" s="233"/>
      <c r="H171" s="233"/>
      <c r="I171" s="233"/>
      <c r="J171" s="233"/>
      <c r="K171" s="233"/>
      <c r="L171" s="233"/>
      <c r="M171" s="233"/>
      <c r="N171" s="232"/>
      <c r="O171" s="232"/>
      <c r="P171" s="232"/>
      <c r="Q171" s="232"/>
      <c r="R171" s="233"/>
      <c r="S171" s="233"/>
      <c r="T171" s="233"/>
      <c r="U171" s="233"/>
      <c r="V171" s="233"/>
      <c r="W171" s="233"/>
      <c r="X171" s="233"/>
      <c r="Y171" s="233"/>
      <c r="Z171" s="212"/>
      <c r="AA171" s="212"/>
      <c r="AB171" s="212"/>
      <c r="AC171" s="212"/>
      <c r="AD171" s="212"/>
      <c r="AE171" s="212"/>
      <c r="AF171" s="212"/>
      <c r="AG171" s="212" t="s">
        <v>118</v>
      </c>
      <c r="AH171" s="212">
        <v>7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0.6" outlineLevel="1" x14ac:dyDescent="0.3">
      <c r="A172" s="249">
        <v>77</v>
      </c>
      <c r="B172" s="250" t="s">
        <v>348</v>
      </c>
      <c r="C172" s="266" t="s">
        <v>349</v>
      </c>
      <c r="D172" s="251" t="s">
        <v>197</v>
      </c>
      <c r="E172" s="252">
        <v>9.7200000000000006</v>
      </c>
      <c r="F172" s="253"/>
      <c r="G172" s="254">
        <f>ROUND(E172*F172,2)</f>
        <v>0</v>
      </c>
      <c r="H172" s="234"/>
      <c r="I172" s="233">
        <f>ROUND(E172*H172,2)</f>
        <v>0</v>
      </c>
      <c r="J172" s="234"/>
      <c r="K172" s="233">
        <f>ROUND(E172*J172,2)</f>
        <v>0</v>
      </c>
      <c r="L172" s="233">
        <v>21</v>
      </c>
      <c r="M172" s="233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3"/>
      <c r="S172" s="233" t="s">
        <v>112</v>
      </c>
      <c r="T172" s="233" t="s">
        <v>113</v>
      </c>
      <c r="U172" s="233">
        <v>0</v>
      </c>
      <c r="V172" s="233">
        <f>ROUND(E172*U172,2)</f>
        <v>0</v>
      </c>
      <c r="W172" s="233"/>
      <c r="X172" s="233" t="s">
        <v>114</v>
      </c>
      <c r="Y172" s="233" t="s">
        <v>115</v>
      </c>
      <c r="Z172" s="212"/>
      <c r="AA172" s="212"/>
      <c r="AB172" s="212"/>
      <c r="AC172" s="212"/>
      <c r="AD172" s="212"/>
      <c r="AE172" s="212"/>
      <c r="AF172" s="212"/>
      <c r="AG172" s="212" t="s">
        <v>116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3">
      <c r="A173" s="229"/>
      <c r="B173" s="230"/>
      <c r="C173" s="267" t="s">
        <v>350</v>
      </c>
      <c r="D173" s="235"/>
      <c r="E173" s="236">
        <v>9.7200000000000006</v>
      </c>
      <c r="F173" s="233"/>
      <c r="G173" s="233"/>
      <c r="H173" s="233"/>
      <c r="I173" s="233"/>
      <c r="J173" s="233"/>
      <c r="K173" s="233"/>
      <c r="L173" s="233"/>
      <c r="M173" s="233"/>
      <c r="N173" s="232"/>
      <c r="O173" s="232"/>
      <c r="P173" s="232"/>
      <c r="Q173" s="232"/>
      <c r="R173" s="233"/>
      <c r="S173" s="233"/>
      <c r="T173" s="233"/>
      <c r="U173" s="233"/>
      <c r="V173" s="233"/>
      <c r="W173" s="233"/>
      <c r="X173" s="233"/>
      <c r="Y173" s="233"/>
      <c r="Z173" s="212"/>
      <c r="AA173" s="212"/>
      <c r="AB173" s="212"/>
      <c r="AC173" s="212"/>
      <c r="AD173" s="212"/>
      <c r="AE173" s="212"/>
      <c r="AF173" s="212"/>
      <c r="AG173" s="212" t="s">
        <v>118</v>
      </c>
      <c r="AH173" s="212">
        <v>7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3">
      <c r="A174" s="229"/>
      <c r="B174" s="230"/>
      <c r="C174" s="267" t="s">
        <v>351</v>
      </c>
      <c r="D174" s="235"/>
      <c r="E174" s="236"/>
      <c r="F174" s="233"/>
      <c r="G174" s="233"/>
      <c r="H174" s="233"/>
      <c r="I174" s="233"/>
      <c r="J174" s="233"/>
      <c r="K174" s="233"/>
      <c r="L174" s="233"/>
      <c r="M174" s="233"/>
      <c r="N174" s="232"/>
      <c r="O174" s="232"/>
      <c r="P174" s="232"/>
      <c r="Q174" s="232"/>
      <c r="R174" s="233"/>
      <c r="S174" s="233"/>
      <c r="T174" s="233"/>
      <c r="U174" s="233"/>
      <c r="V174" s="233"/>
      <c r="W174" s="233"/>
      <c r="X174" s="233"/>
      <c r="Y174" s="233"/>
      <c r="Z174" s="212"/>
      <c r="AA174" s="212"/>
      <c r="AB174" s="212"/>
      <c r="AC174" s="212"/>
      <c r="AD174" s="212"/>
      <c r="AE174" s="212"/>
      <c r="AF174" s="212"/>
      <c r="AG174" s="212" t="s">
        <v>118</v>
      </c>
      <c r="AH174" s="212">
        <v>7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0.6" outlineLevel="1" x14ac:dyDescent="0.3">
      <c r="A175" s="249">
        <v>78</v>
      </c>
      <c r="B175" s="250" t="s">
        <v>352</v>
      </c>
      <c r="C175" s="266" t="s">
        <v>353</v>
      </c>
      <c r="D175" s="251" t="s">
        <v>197</v>
      </c>
      <c r="E175" s="252">
        <v>4.4000000000000004</v>
      </c>
      <c r="F175" s="253"/>
      <c r="G175" s="254">
        <f>ROUND(E175*F175,2)</f>
        <v>0</v>
      </c>
      <c r="H175" s="234"/>
      <c r="I175" s="233">
        <f>ROUND(E175*H175,2)</f>
        <v>0</v>
      </c>
      <c r="J175" s="234"/>
      <c r="K175" s="233">
        <f>ROUND(E175*J175,2)</f>
        <v>0</v>
      </c>
      <c r="L175" s="233">
        <v>21</v>
      </c>
      <c r="M175" s="233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3"/>
      <c r="S175" s="233" t="s">
        <v>112</v>
      </c>
      <c r="T175" s="233" t="s">
        <v>113</v>
      </c>
      <c r="U175" s="233">
        <v>0</v>
      </c>
      <c r="V175" s="233">
        <f>ROUND(E175*U175,2)</f>
        <v>0</v>
      </c>
      <c r="W175" s="233"/>
      <c r="X175" s="233" t="s">
        <v>114</v>
      </c>
      <c r="Y175" s="233" t="s">
        <v>115</v>
      </c>
      <c r="Z175" s="212"/>
      <c r="AA175" s="212"/>
      <c r="AB175" s="212"/>
      <c r="AC175" s="212"/>
      <c r="AD175" s="212"/>
      <c r="AE175" s="212"/>
      <c r="AF175" s="212"/>
      <c r="AG175" s="212" t="s">
        <v>116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3">
      <c r="A176" s="229"/>
      <c r="B176" s="230"/>
      <c r="C176" s="268" t="s">
        <v>354</v>
      </c>
      <c r="D176" s="255"/>
      <c r="E176" s="255"/>
      <c r="F176" s="255"/>
      <c r="G176" s="255"/>
      <c r="H176" s="233"/>
      <c r="I176" s="233"/>
      <c r="J176" s="233"/>
      <c r="K176" s="233"/>
      <c r="L176" s="233"/>
      <c r="M176" s="233"/>
      <c r="N176" s="232"/>
      <c r="O176" s="232"/>
      <c r="P176" s="232"/>
      <c r="Q176" s="232"/>
      <c r="R176" s="233"/>
      <c r="S176" s="233"/>
      <c r="T176" s="233"/>
      <c r="U176" s="233"/>
      <c r="V176" s="233"/>
      <c r="W176" s="233"/>
      <c r="X176" s="233"/>
      <c r="Y176" s="233"/>
      <c r="Z176" s="212"/>
      <c r="AA176" s="212"/>
      <c r="AB176" s="212"/>
      <c r="AC176" s="212"/>
      <c r="AD176" s="212"/>
      <c r="AE176" s="212"/>
      <c r="AF176" s="212"/>
      <c r="AG176" s="212" t="s">
        <v>123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3">
      <c r="A177" s="229"/>
      <c r="B177" s="230"/>
      <c r="C177" s="267" t="s">
        <v>355</v>
      </c>
      <c r="D177" s="235"/>
      <c r="E177" s="236">
        <v>4.4000000000000004</v>
      </c>
      <c r="F177" s="233"/>
      <c r="G177" s="233"/>
      <c r="H177" s="233"/>
      <c r="I177" s="233"/>
      <c r="J177" s="233"/>
      <c r="K177" s="233"/>
      <c r="L177" s="233"/>
      <c r="M177" s="233"/>
      <c r="N177" s="232"/>
      <c r="O177" s="232"/>
      <c r="P177" s="232"/>
      <c r="Q177" s="232"/>
      <c r="R177" s="233"/>
      <c r="S177" s="233"/>
      <c r="T177" s="233"/>
      <c r="U177" s="233"/>
      <c r="V177" s="233"/>
      <c r="W177" s="233"/>
      <c r="X177" s="233"/>
      <c r="Y177" s="233"/>
      <c r="Z177" s="212"/>
      <c r="AA177" s="212"/>
      <c r="AB177" s="212"/>
      <c r="AC177" s="212"/>
      <c r="AD177" s="212"/>
      <c r="AE177" s="212"/>
      <c r="AF177" s="212"/>
      <c r="AG177" s="212" t="s">
        <v>118</v>
      </c>
      <c r="AH177" s="212">
        <v>7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3">
      <c r="A178" s="249">
        <v>79</v>
      </c>
      <c r="B178" s="250" t="s">
        <v>356</v>
      </c>
      <c r="C178" s="266" t="s">
        <v>357</v>
      </c>
      <c r="D178" s="251" t="s">
        <v>197</v>
      </c>
      <c r="E178" s="252">
        <v>9.2249999999999996</v>
      </c>
      <c r="F178" s="253"/>
      <c r="G178" s="254">
        <f>ROUND(E178*F178,2)</f>
        <v>0</v>
      </c>
      <c r="H178" s="234"/>
      <c r="I178" s="233">
        <f>ROUND(E178*H178,2)</f>
        <v>0</v>
      </c>
      <c r="J178" s="234"/>
      <c r="K178" s="233">
        <f>ROUND(E178*J178,2)</f>
        <v>0</v>
      </c>
      <c r="L178" s="233">
        <v>21</v>
      </c>
      <c r="M178" s="233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3"/>
      <c r="S178" s="233" t="s">
        <v>186</v>
      </c>
      <c r="T178" s="233" t="s">
        <v>187</v>
      </c>
      <c r="U178" s="233">
        <v>0</v>
      </c>
      <c r="V178" s="233">
        <f>ROUND(E178*U178,2)</f>
        <v>0</v>
      </c>
      <c r="W178" s="233"/>
      <c r="X178" s="233" t="s">
        <v>114</v>
      </c>
      <c r="Y178" s="233" t="s">
        <v>115</v>
      </c>
      <c r="Z178" s="212"/>
      <c r="AA178" s="212"/>
      <c r="AB178" s="212"/>
      <c r="AC178" s="212"/>
      <c r="AD178" s="212"/>
      <c r="AE178" s="212"/>
      <c r="AF178" s="212"/>
      <c r="AG178" s="212" t="s">
        <v>116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3">
      <c r="A179" s="229"/>
      <c r="B179" s="230"/>
      <c r="C179" s="267" t="s">
        <v>358</v>
      </c>
      <c r="D179" s="235"/>
      <c r="E179" s="236">
        <v>9.2249999999999996</v>
      </c>
      <c r="F179" s="233"/>
      <c r="G179" s="233"/>
      <c r="H179" s="233"/>
      <c r="I179" s="233"/>
      <c r="J179" s="233"/>
      <c r="K179" s="233"/>
      <c r="L179" s="233"/>
      <c r="M179" s="233"/>
      <c r="N179" s="232"/>
      <c r="O179" s="232"/>
      <c r="P179" s="232"/>
      <c r="Q179" s="232"/>
      <c r="R179" s="233"/>
      <c r="S179" s="233"/>
      <c r="T179" s="233"/>
      <c r="U179" s="233"/>
      <c r="V179" s="233"/>
      <c r="W179" s="233"/>
      <c r="X179" s="233"/>
      <c r="Y179" s="233"/>
      <c r="Z179" s="212"/>
      <c r="AA179" s="212"/>
      <c r="AB179" s="212"/>
      <c r="AC179" s="212"/>
      <c r="AD179" s="212"/>
      <c r="AE179" s="212"/>
      <c r="AF179" s="212"/>
      <c r="AG179" s="212" t="s">
        <v>118</v>
      </c>
      <c r="AH179" s="212">
        <v>7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3">
      <c r="A180" s="249">
        <v>80</v>
      </c>
      <c r="B180" s="250" t="s">
        <v>359</v>
      </c>
      <c r="C180" s="266" t="s">
        <v>360</v>
      </c>
      <c r="D180" s="251" t="s">
        <v>197</v>
      </c>
      <c r="E180" s="252">
        <v>59.922269999999997</v>
      </c>
      <c r="F180" s="253"/>
      <c r="G180" s="254">
        <f>ROUND(E180*F180,2)</f>
        <v>0</v>
      </c>
      <c r="H180" s="234"/>
      <c r="I180" s="233">
        <f>ROUND(E180*H180,2)</f>
        <v>0</v>
      </c>
      <c r="J180" s="234"/>
      <c r="K180" s="233">
        <f>ROUND(E180*J180,2)</f>
        <v>0</v>
      </c>
      <c r="L180" s="233">
        <v>21</v>
      </c>
      <c r="M180" s="233">
        <f>G180*(1+L180/100)</f>
        <v>0</v>
      </c>
      <c r="N180" s="232">
        <v>0</v>
      </c>
      <c r="O180" s="232">
        <f>ROUND(E180*N180,2)</f>
        <v>0</v>
      </c>
      <c r="P180" s="232">
        <v>0</v>
      </c>
      <c r="Q180" s="232">
        <f>ROUND(E180*P180,2)</f>
        <v>0</v>
      </c>
      <c r="R180" s="233"/>
      <c r="S180" s="233" t="s">
        <v>112</v>
      </c>
      <c r="T180" s="233" t="s">
        <v>113</v>
      </c>
      <c r="U180" s="233">
        <v>0.49</v>
      </c>
      <c r="V180" s="233">
        <f>ROUND(E180*U180,2)</f>
        <v>29.36</v>
      </c>
      <c r="W180" s="233"/>
      <c r="X180" s="233" t="s">
        <v>361</v>
      </c>
      <c r="Y180" s="233" t="s">
        <v>115</v>
      </c>
      <c r="Z180" s="212"/>
      <c r="AA180" s="212"/>
      <c r="AB180" s="212"/>
      <c r="AC180" s="212"/>
      <c r="AD180" s="212"/>
      <c r="AE180" s="212"/>
      <c r="AF180" s="212"/>
      <c r="AG180" s="212" t="s">
        <v>362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3">
      <c r="A181" s="229"/>
      <c r="B181" s="230"/>
      <c r="C181" s="268" t="s">
        <v>363</v>
      </c>
      <c r="D181" s="255"/>
      <c r="E181" s="255"/>
      <c r="F181" s="255"/>
      <c r="G181" s="255"/>
      <c r="H181" s="233"/>
      <c r="I181" s="233"/>
      <c r="J181" s="233"/>
      <c r="K181" s="233"/>
      <c r="L181" s="233"/>
      <c r="M181" s="233"/>
      <c r="N181" s="232"/>
      <c r="O181" s="232"/>
      <c r="P181" s="232"/>
      <c r="Q181" s="232"/>
      <c r="R181" s="233"/>
      <c r="S181" s="233"/>
      <c r="T181" s="233"/>
      <c r="U181" s="233"/>
      <c r="V181" s="233"/>
      <c r="W181" s="233"/>
      <c r="X181" s="233"/>
      <c r="Y181" s="233"/>
      <c r="Z181" s="212"/>
      <c r="AA181" s="212"/>
      <c r="AB181" s="212"/>
      <c r="AC181" s="212"/>
      <c r="AD181" s="212"/>
      <c r="AE181" s="212"/>
      <c r="AF181" s="212"/>
      <c r="AG181" s="212" t="s">
        <v>123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3">
      <c r="A182" s="256">
        <v>81</v>
      </c>
      <c r="B182" s="257" t="s">
        <v>364</v>
      </c>
      <c r="C182" s="269" t="s">
        <v>365</v>
      </c>
      <c r="D182" s="258" t="s">
        <v>197</v>
      </c>
      <c r="E182" s="259">
        <v>599.22270000000003</v>
      </c>
      <c r="F182" s="260"/>
      <c r="G182" s="261">
        <f>ROUND(E182*F182,2)</f>
        <v>0</v>
      </c>
      <c r="H182" s="234"/>
      <c r="I182" s="233">
        <f>ROUND(E182*H182,2)</f>
        <v>0</v>
      </c>
      <c r="J182" s="234"/>
      <c r="K182" s="233">
        <f>ROUND(E182*J182,2)</f>
        <v>0</v>
      </c>
      <c r="L182" s="233">
        <v>21</v>
      </c>
      <c r="M182" s="233">
        <f>G182*(1+L182/100)</f>
        <v>0</v>
      </c>
      <c r="N182" s="232">
        <v>0</v>
      </c>
      <c r="O182" s="232">
        <f>ROUND(E182*N182,2)</f>
        <v>0</v>
      </c>
      <c r="P182" s="232">
        <v>0</v>
      </c>
      <c r="Q182" s="232">
        <f>ROUND(E182*P182,2)</f>
        <v>0</v>
      </c>
      <c r="R182" s="233"/>
      <c r="S182" s="233" t="s">
        <v>112</v>
      </c>
      <c r="T182" s="233" t="s">
        <v>113</v>
      </c>
      <c r="U182" s="233">
        <v>0</v>
      </c>
      <c r="V182" s="233">
        <f>ROUND(E182*U182,2)</f>
        <v>0</v>
      </c>
      <c r="W182" s="233"/>
      <c r="X182" s="233" t="s">
        <v>361</v>
      </c>
      <c r="Y182" s="233" t="s">
        <v>115</v>
      </c>
      <c r="Z182" s="212"/>
      <c r="AA182" s="212"/>
      <c r="AB182" s="212"/>
      <c r="AC182" s="212"/>
      <c r="AD182" s="212"/>
      <c r="AE182" s="212"/>
      <c r="AF182" s="212"/>
      <c r="AG182" s="212" t="s">
        <v>362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x14ac:dyDescent="0.3">
      <c r="A183" s="242" t="s">
        <v>107</v>
      </c>
      <c r="B183" s="243" t="s">
        <v>79</v>
      </c>
      <c r="C183" s="265" t="s">
        <v>29</v>
      </c>
      <c r="D183" s="244"/>
      <c r="E183" s="245"/>
      <c r="F183" s="246"/>
      <c r="G183" s="247">
        <f>SUMIF(AG184:AG192,"&lt;&gt;NOR",G184:G192)</f>
        <v>0</v>
      </c>
      <c r="H183" s="241"/>
      <c r="I183" s="241">
        <f>SUM(I184:I192)</f>
        <v>0</v>
      </c>
      <c r="J183" s="241"/>
      <c r="K183" s="241">
        <f>SUM(K184:K192)</f>
        <v>0</v>
      </c>
      <c r="L183" s="241"/>
      <c r="M183" s="241">
        <f>SUM(M184:M192)</f>
        <v>0</v>
      </c>
      <c r="N183" s="240"/>
      <c r="O183" s="240">
        <f>SUM(O184:O192)</f>
        <v>0</v>
      </c>
      <c r="P183" s="240"/>
      <c r="Q183" s="240">
        <f>SUM(Q184:Q192)</f>
        <v>0</v>
      </c>
      <c r="R183" s="241"/>
      <c r="S183" s="241"/>
      <c r="T183" s="241"/>
      <c r="U183" s="241"/>
      <c r="V183" s="241">
        <f>SUM(V184:V192)</f>
        <v>0</v>
      </c>
      <c r="W183" s="241"/>
      <c r="X183" s="241"/>
      <c r="Y183" s="241"/>
      <c r="AG183" t="s">
        <v>108</v>
      </c>
    </row>
    <row r="184" spans="1:60" outlineLevel="1" x14ac:dyDescent="0.3">
      <c r="A184" s="249">
        <v>82</v>
      </c>
      <c r="B184" s="250" t="s">
        <v>366</v>
      </c>
      <c r="C184" s="266" t="s">
        <v>367</v>
      </c>
      <c r="D184" s="251" t="s">
        <v>368</v>
      </c>
      <c r="E184" s="252">
        <v>1</v>
      </c>
      <c r="F184" s="253"/>
      <c r="G184" s="254">
        <f>ROUND(E184*F184,2)</f>
        <v>0</v>
      </c>
      <c r="H184" s="234"/>
      <c r="I184" s="233">
        <f>ROUND(E184*H184,2)</f>
        <v>0</v>
      </c>
      <c r="J184" s="234"/>
      <c r="K184" s="233">
        <f>ROUND(E184*J184,2)</f>
        <v>0</v>
      </c>
      <c r="L184" s="233">
        <v>21</v>
      </c>
      <c r="M184" s="233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3"/>
      <c r="S184" s="233" t="s">
        <v>112</v>
      </c>
      <c r="T184" s="233" t="s">
        <v>187</v>
      </c>
      <c r="U184" s="233">
        <v>0</v>
      </c>
      <c r="V184" s="233">
        <f>ROUND(E184*U184,2)</f>
        <v>0</v>
      </c>
      <c r="W184" s="233"/>
      <c r="X184" s="233" t="s">
        <v>369</v>
      </c>
      <c r="Y184" s="233" t="s">
        <v>115</v>
      </c>
      <c r="Z184" s="212"/>
      <c r="AA184" s="212"/>
      <c r="AB184" s="212"/>
      <c r="AC184" s="212"/>
      <c r="AD184" s="212"/>
      <c r="AE184" s="212"/>
      <c r="AF184" s="212"/>
      <c r="AG184" s="212" t="s">
        <v>370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3">
      <c r="A185" s="229"/>
      <c r="B185" s="230"/>
      <c r="C185" s="268" t="s">
        <v>371</v>
      </c>
      <c r="D185" s="255"/>
      <c r="E185" s="255"/>
      <c r="F185" s="255"/>
      <c r="G185" s="255"/>
      <c r="H185" s="233"/>
      <c r="I185" s="233"/>
      <c r="J185" s="233"/>
      <c r="K185" s="233"/>
      <c r="L185" s="233"/>
      <c r="M185" s="233"/>
      <c r="N185" s="232"/>
      <c r="O185" s="232"/>
      <c r="P185" s="232"/>
      <c r="Q185" s="232"/>
      <c r="R185" s="233"/>
      <c r="S185" s="233"/>
      <c r="T185" s="233"/>
      <c r="U185" s="233"/>
      <c r="V185" s="233"/>
      <c r="W185" s="233"/>
      <c r="X185" s="233"/>
      <c r="Y185" s="233"/>
      <c r="Z185" s="212"/>
      <c r="AA185" s="212"/>
      <c r="AB185" s="212"/>
      <c r="AC185" s="212"/>
      <c r="AD185" s="212"/>
      <c r="AE185" s="212"/>
      <c r="AF185" s="212"/>
      <c r="AG185" s="212" t="s">
        <v>123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62" t="str">
        <f>C185</f>
        <v>Zaměření a vytýčení stávajících inženýrských sítí v místě stavby z hlediska jejich ochrany při provádění stavby.</v>
      </c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3">
      <c r="A186" s="256">
        <v>83</v>
      </c>
      <c r="B186" s="257" t="s">
        <v>372</v>
      </c>
      <c r="C186" s="269" t="s">
        <v>373</v>
      </c>
      <c r="D186" s="258" t="s">
        <v>368</v>
      </c>
      <c r="E186" s="259">
        <v>1</v>
      </c>
      <c r="F186" s="260"/>
      <c r="G186" s="261">
        <f>ROUND(E186*F186,2)</f>
        <v>0</v>
      </c>
      <c r="H186" s="234"/>
      <c r="I186" s="233">
        <f>ROUND(E186*H186,2)</f>
        <v>0</v>
      </c>
      <c r="J186" s="234"/>
      <c r="K186" s="233">
        <f>ROUND(E186*J186,2)</f>
        <v>0</v>
      </c>
      <c r="L186" s="233">
        <v>21</v>
      </c>
      <c r="M186" s="233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3"/>
      <c r="S186" s="233" t="s">
        <v>112</v>
      </c>
      <c r="T186" s="233" t="s">
        <v>187</v>
      </c>
      <c r="U186" s="233">
        <v>0</v>
      </c>
      <c r="V186" s="233">
        <f>ROUND(E186*U186,2)</f>
        <v>0</v>
      </c>
      <c r="W186" s="233"/>
      <c r="X186" s="233" t="s">
        <v>369</v>
      </c>
      <c r="Y186" s="233" t="s">
        <v>115</v>
      </c>
      <c r="Z186" s="212"/>
      <c r="AA186" s="212"/>
      <c r="AB186" s="212"/>
      <c r="AC186" s="212"/>
      <c r="AD186" s="212"/>
      <c r="AE186" s="212"/>
      <c r="AF186" s="212"/>
      <c r="AG186" s="212" t="s">
        <v>370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3">
      <c r="A187" s="249">
        <v>84</v>
      </c>
      <c r="B187" s="250" t="s">
        <v>374</v>
      </c>
      <c r="C187" s="266" t="s">
        <v>375</v>
      </c>
      <c r="D187" s="251" t="s">
        <v>368</v>
      </c>
      <c r="E187" s="252">
        <v>1</v>
      </c>
      <c r="F187" s="253"/>
      <c r="G187" s="254">
        <f>ROUND(E187*F187,2)</f>
        <v>0</v>
      </c>
      <c r="H187" s="234"/>
      <c r="I187" s="233">
        <f>ROUND(E187*H187,2)</f>
        <v>0</v>
      </c>
      <c r="J187" s="234"/>
      <c r="K187" s="233">
        <f>ROUND(E187*J187,2)</f>
        <v>0</v>
      </c>
      <c r="L187" s="233">
        <v>21</v>
      </c>
      <c r="M187" s="233">
        <f>G187*(1+L187/100)</f>
        <v>0</v>
      </c>
      <c r="N187" s="232">
        <v>0</v>
      </c>
      <c r="O187" s="232">
        <f>ROUND(E187*N187,2)</f>
        <v>0</v>
      </c>
      <c r="P187" s="232">
        <v>0</v>
      </c>
      <c r="Q187" s="232">
        <f>ROUND(E187*P187,2)</f>
        <v>0</v>
      </c>
      <c r="R187" s="233"/>
      <c r="S187" s="233" t="s">
        <v>112</v>
      </c>
      <c r="T187" s="233" t="s">
        <v>187</v>
      </c>
      <c r="U187" s="233">
        <v>0</v>
      </c>
      <c r="V187" s="233">
        <f>ROUND(E187*U187,2)</f>
        <v>0</v>
      </c>
      <c r="W187" s="233"/>
      <c r="X187" s="233" t="s">
        <v>369</v>
      </c>
      <c r="Y187" s="233" t="s">
        <v>115</v>
      </c>
      <c r="Z187" s="212"/>
      <c r="AA187" s="212"/>
      <c r="AB187" s="212"/>
      <c r="AC187" s="212"/>
      <c r="AD187" s="212"/>
      <c r="AE187" s="212"/>
      <c r="AF187" s="212"/>
      <c r="AG187" s="212" t="s">
        <v>370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3">
      <c r="A188" s="229"/>
      <c r="B188" s="230"/>
      <c r="C188" s="268" t="s">
        <v>376</v>
      </c>
      <c r="D188" s="255"/>
      <c r="E188" s="255"/>
      <c r="F188" s="255"/>
      <c r="G188" s="255"/>
      <c r="H188" s="233"/>
      <c r="I188" s="233"/>
      <c r="J188" s="233"/>
      <c r="K188" s="233"/>
      <c r="L188" s="233"/>
      <c r="M188" s="233"/>
      <c r="N188" s="232"/>
      <c r="O188" s="232"/>
      <c r="P188" s="232"/>
      <c r="Q188" s="232"/>
      <c r="R188" s="233"/>
      <c r="S188" s="233"/>
      <c r="T188" s="233"/>
      <c r="U188" s="233"/>
      <c r="V188" s="233"/>
      <c r="W188" s="233"/>
      <c r="X188" s="233"/>
      <c r="Y188" s="233"/>
      <c r="Z188" s="212"/>
      <c r="AA188" s="212"/>
      <c r="AB188" s="212"/>
      <c r="AC188" s="212"/>
      <c r="AD188" s="212"/>
      <c r="AE188" s="212"/>
      <c r="AF188" s="212"/>
      <c r="AG188" s="212" t="s">
        <v>123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3">
      <c r="A189" s="229"/>
      <c r="B189" s="230"/>
      <c r="C189" s="271" t="s">
        <v>244</v>
      </c>
      <c r="D189" s="237"/>
      <c r="E189" s="238"/>
      <c r="F189" s="239"/>
      <c r="G189" s="239"/>
      <c r="H189" s="233"/>
      <c r="I189" s="233"/>
      <c r="J189" s="233"/>
      <c r="K189" s="233"/>
      <c r="L189" s="233"/>
      <c r="M189" s="233"/>
      <c r="N189" s="232"/>
      <c r="O189" s="232"/>
      <c r="P189" s="232"/>
      <c r="Q189" s="232"/>
      <c r="R189" s="233"/>
      <c r="S189" s="233"/>
      <c r="T189" s="233"/>
      <c r="U189" s="233"/>
      <c r="V189" s="233"/>
      <c r="W189" s="233"/>
      <c r="X189" s="233"/>
      <c r="Y189" s="233"/>
      <c r="Z189" s="212"/>
      <c r="AA189" s="212"/>
      <c r="AB189" s="212"/>
      <c r="AC189" s="212"/>
      <c r="AD189" s="212"/>
      <c r="AE189" s="212"/>
      <c r="AF189" s="212"/>
      <c r="AG189" s="212" t="s">
        <v>123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3">
      <c r="A190" s="229"/>
      <c r="B190" s="230"/>
      <c r="C190" s="270" t="s">
        <v>377</v>
      </c>
      <c r="D190" s="263"/>
      <c r="E190" s="263"/>
      <c r="F190" s="263"/>
      <c r="G190" s="263"/>
      <c r="H190" s="233"/>
      <c r="I190" s="233"/>
      <c r="J190" s="233"/>
      <c r="K190" s="233"/>
      <c r="L190" s="233"/>
      <c r="M190" s="233"/>
      <c r="N190" s="232"/>
      <c r="O190" s="232"/>
      <c r="P190" s="232"/>
      <c r="Q190" s="232"/>
      <c r="R190" s="233"/>
      <c r="S190" s="233"/>
      <c r="T190" s="233"/>
      <c r="U190" s="233"/>
      <c r="V190" s="233"/>
      <c r="W190" s="233"/>
      <c r="X190" s="233"/>
      <c r="Y190" s="233"/>
      <c r="Z190" s="212"/>
      <c r="AA190" s="212"/>
      <c r="AB190" s="212"/>
      <c r="AC190" s="212"/>
      <c r="AD190" s="212"/>
      <c r="AE190" s="212"/>
      <c r="AF190" s="212"/>
      <c r="AG190" s="212" t="s">
        <v>123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3">
      <c r="A191" s="256">
        <v>85</v>
      </c>
      <c r="B191" s="257" t="s">
        <v>378</v>
      </c>
      <c r="C191" s="269" t="s">
        <v>379</v>
      </c>
      <c r="D191" s="258" t="s">
        <v>151</v>
      </c>
      <c r="E191" s="259">
        <v>6</v>
      </c>
      <c r="F191" s="260"/>
      <c r="G191" s="261">
        <f>ROUND(E191*F191,2)</f>
        <v>0</v>
      </c>
      <c r="H191" s="234"/>
      <c r="I191" s="233">
        <f>ROUND(E191*H191,2)</f>
        <v>0</v>
      </c>
      <c r="J191" s="234"/>
      <c r="K191" s="233">
        <f>ROUND(E191*J191,2)</f>
        <v>0</v>
      </c>
      <c r="L191" s="233">
        <v>21</v>
      </c>
      <c r="M191" s="233">
        <f>G191*(1+L191/100)</f>
        <v>0</v>
      </c>
      <c r="N191" s="232">
        <v>0</v>
      </c>
      <c r="O191" s="232">
        <f>ROUND(E191*N191,2)</f>
        <v>0</v>
      </c>
      <c r="P191" s="232">
        <v>0</v>
      </c>
      <c r="Q191" s="232">
        <f>ROUND(E191*P191,2)</f>
        <v>0</v>
      </c>
      <c r="R191" s="233"/>
      <c r="S191" s="233" t="s">
        <v>112</v>
      </c>
      <c r="T191" s="233" t="s">
        <v>187</v>
      </c>
      <c r="U191" s="233">
        <v>0</v>
      </c>
      <c r="V191" s="233">
        <f>ROUND(E191*U191,2)</f>
        <v>0</v>
      </c>
      <c r="W191" s="233"/>
      <c r="X191" s="233" t="s">
        <v>369</v>
      </c>
      <c r="Y191" s="233" t="s">
        <v>115</v>
      </c>
      <c r="Z191" s="212"/>
      <c r="AA191" s="212"/>
      <c r="AB191" s="212"/>
      <c r="AC191" s="212"/>
      <c r="AD191" s="212"/>
      <c r="AE191" s="212"/>
      <c r="AF191" s="212"/>
      <c r="AG191" s="212" t="s">
        <v>370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0.6" outlineLevel="1" x14ac:dyDescent="0.3">
      <c r="A192" s="249">
        <v>86</v>
      </c>
      <c r="B192" s="250" t="s">
        <v>380</v>
      </c>
      <c r="C192" s="266" t="s">
        <v>381</v>
      </c>
      <c r="D192" s="251" t="s">
        <v>185</v>
      </c>
      <c r="E192" s="252">
        <v>1</v>
      </c>
      <c r="F192" s="253"/>
      <c r="G192" s="254">
        <f>ROUND(E192*F192,2)</f>
        <v>0</v>
      </c>
      <c r="H192" s="234"/>
      <c r="I192" s="233">
        <f>ROUND(E192*H192,2)</f>
        <v>0</v>
      </c>
      <c r="J192" s="234"/>
      <c r="K192" s="233">
        <f>ROUND(E192*J192,2)</f>
        <v>0</v>
      </c>
      <c r="L192" s="233">
        <v>21</v>
      </c>
      <c r="M192" s="233">
        <f>G192*(1+L192/100)</f>
        <v>0</v>
      </c>
      <c r="N192" s="232">
        <v>0</v>
      </c>
      <c r="O192" s="232">
        <f>ROUND(E192*N192,2)</f>
        <v>0</v>
      </c>
      <c r="P192" s="232">
        <v>0</v>
      </c>
      <c r="Q192" s="232">
        <f>ROUND(E192*P192,2)</f>
        <v>0</v>
      </c>
      <c r="R192" s="233"/>
      <c r="S192" s="233" t="s">
        <v>186</v>
      </c>
      <c r="T192" s="233" t="s">
        <v>187</v>
      </c>
      <c r="U192" s="233">
        <v>0</v>
      </c>
      <c r="V192" s="233">
        <f>ROUND(E192*U192,2)</f>
        <v>0</v>
      </c>
      <c r="W192" s="233"/>
      <c r="X192" s="233" t="s">
        <v>369</v>
      </c>
      <c r="Y192" s="233" t="s">
        <v>115</v>
      </c>
      <c r="Z192" s="212"/>
      <c r="AA192" s="212"/>
      <c r="AB192" s="212"/>
      <c r="AC192" s="212"/>
      <c r="AD192" s="212"/>
      <c r="AE192" s="212"/>
      <c r="AF192" s="212"/>
      <c r="AG192" s="212" t="s">
        <v>382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33" x14ac:dyDescent="0.3">
      <c r="A193" s="3"/>
      <c r="B193" s="4"/>
      <c r="C193" s="27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12</v>
      </c>
      <c r="AF193">
        <v>21</v>
      </c>
      <c r="AG193" t="s">
        <v>93</v>
      </c>
    </row>
    <row r="194" spans="1:33" x14ac:dyDescent="0.3">
      <c r="A194" s="215"/>
      <c r="B194" s="216" t="s">
        <v>31</v>
      </c>
      <c r="C194" s="274"/>
      <c r="D194" s="217"/>
      <c r="E194" s="218"/>
      <c r="F194" s="218"/>
      <c r="G194" s="248">
        <f>G8+G57+G71+G76+G93+G111+G123+G130+G132+G135+G163+G183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383</v>
      </c>
    </row>
    <row r="195" spans="1:33" x14ac:dyDescent="0.3">
      <c r="A195" s="3"/>
      <c r="B195" s="4"/>
      <c r="C195" s="27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3">
      <c r="A196" s="3"/>
      <c r="B196" s="4"/>
      <c r="C196" s="27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3">
      <c r="A197" s="219" t="s">
        <v>384</v>
      </c>
      <c r="B197" s="219"/>
      <c r="C197" s="275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 x14ac:dyDescent="0.3">
      <c r="A198" s="220"/>
      <c r="B198" s="221"/>
      <c r="C198" s="276"/>
      <c r="D198" s="221"/>
      <c r="E198" s="221"/>
      <c r="F198" s="221"/>
      <c r="G198" s="2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385</v>
      </c>
    </row>
    <row r="199" spans="1:33" x14ac:dyDescent="0.3">
      <c r="A199" s="223"/>
      <c r="B199" s="224"/>
      <c r="C199" s="277"/>
      <c r="D199" s="224"/>
      <c r="E199" s="224"/>
      <c r="F199" s="224"/>
      <c r="G199" s="22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 x14ac:dyDescent="0.3">
      <c r="A200" s="223"/>
      <c r="B200" s="224"/>
      <c r="C200" s="277"/>
      <c r="D200" s="224"/>
      <c r="E200" s="224"/>
      <c r="F200" s="224"/>
      <c r="G200" s="22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 x14ac:dyDescent="0.3">
      <c r="A201" s="223"/>
      <c r="B201" s="224"/>
      <c r="C201" s="277"/>
      <c r="D201" s="224"/>
      <c r="E201" s="224"/>
      <c r="F201" s="224"/>
      <c r="G201" s="22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 x14ac:dyDescent="0.3">
      <c r="A202" s="226"/>
      <c r="B202" s="227"/>
      <c r="C202" s="278"/>
      <c r="D202" s="227"/>
      <c r="E202" s="227"/>
      <c r="F202" s="227"/>
      <c r="G202" s="22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 x14ac:dyDescent="0.3">
      <c r="A203" s="3"/>
      <c r="B203" s="4"/>
      <c r="C203" s="27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33" x14ac:dyDescent="0.3">
      <c r="C204" s="279"/>
      <c r="D204" s="10"/>
      <c r="AG204" t="s">
        <v>386</v>
      </c>
    </row>
    <row r="205" spans="1:33" x14ac:dyDescent="0.3">
      <c r="D205" s="10"/>
    </row>
    <row r="206" spans="1:33" x14ac:dyDescent="0.3">
      <c r="D206" s="10"/>
    </row>
    <row r="207" spans="1:33" x14ac:dyDescent="0.3">
      <c r="D207" s="10"/>
    </row>
    <row r="208" spans="1:33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mergeCells count="36">
    <mergeCell ref="C188:G188"/>
    <mergeCell ref="C190:G190"/>
    <mergeCell ref="C159:G159"/>
    <mergeCell ref="C160:G160"/>
    <mergeCell ref="C165:G165"/>
    <mergeCell ref="C176:G176"/>
    <mergeCell ref="C181:G181"/>
    <mergeCell ref="C185:G185"/>
    <mergeCell ref="C151:G151"/>
    <mergeCell ref="C152:G152"/>
    <mergeCell ref="C154:G154"/>
    <mergeCell ref="C156:G156"/>
    <mergeCell ref="C157:G157"/>
    <mergeCell ref="C158:G158"/>
    <mergeCell ref="C143:G143"/>
    <mergeCell ref="C144:G144"/>
    <mergeCell ref="C146:G146"/>
    <mergeCell ref="C148:G148"/>
    <mergeCell ref="C149:G149"/>
    <mergeCell ref="C150:G150"/>
    <mergeCell ref="C84:G84"/>
    <mergeCell ref="C87:G87"/>
    <mergeCell ref="C88:G88"/>
    <mergeCell ref="C89:G89"/>
    <mergeCell ref="C92:G92"/>
    <mergeCell ref="C141:G141"/>
    <mergeCell ref="A1:G1"/>
    <mergeCell ref="C2:G2"/>
    <mergeCell ref="C3:G3"/>
    <mergeCell ref="C4:G4"/>
    <mergeCell ref="A197:C197"/>
    <mergeCell ref="A198:G202"/>
    <mergeCell ref="C13:G13"/>
    <mergeCell ref="C69:G69"/>
    <mergeCell ref="C78:G78"/>
    <mergeCell ref="C81:G81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I.etapa Jičínská 274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'I.etapa Jičínská 274 Pol'!Názvy_tisku</vt:lpstr>
      <vt:lpstr>oadresa</vt:lpstr>
      <vt:lpstr>Stavba!Objednatel</vt:lpstr>
      <vt:lpstr>Stavba!Objekt</vt:lpstr>
      <vt:lpstr>'I.etapa Jičínská 274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Office 365</cp:lastModifiedBy>
  <cp:lastPrinted>2019-03-19T12:27:02Z</cp:lastPrinted>
  <dcterms:created xsi:type="dcterms:W3CDTF">2009-04-08T07:15:50Z</dcterms:created>
  <dcterms:modified xsi:type="dcterms:W3CDTF">2024-08-21T15:12:54Z</dcterms:modified>
</cp:coreProperties>
</file>