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Atelier Genius\AG9-2023  Nerudova Nový Jičín\aktualizované rozpočty 20.9.2024\"/>
    </mc:Choice>
  </mc:AlternateContent>
  <xr:revisionPtr revIDLastSave="0" documentId="8_{DC0C18D3-B1F2-4A24-88CA-A9A2C289224D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SO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SO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SO 03 Pol'!$A$1:$Y$121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41" i="1"/>
  <c r="F41" i="1"/>
  <c r="G40" i="1"/>
  <c r="F40" i="1"/>
  <c r="G39" i="1"/>
  <c r="F39" i="1"/>
  <c r="G111" i="12"/>
  <c r="BA96" i="12"/>
  <c r="BA95" i="12"/>
  <c r="BA92" i="12"/>
  <c r="BA91" i="12"/>
  <c r="BA88" i="12"/>
  <c r="BA87" i="12"/>
  <c r="BA86" i="12"/>
  <c r="BA85" i="12"/>
  <c r="BA81" i="12"/>
  <c r="BA78" i="12"/>
  <c r="BA77" i="12"/>
  <c r="BA76" i="12"/>
  <c r="BA75" i="12"/>
  <c r="BA69" i="12"/>
  <c r="BA68" i="12"/>
  <c r="BA66" i="12"/>
  <c r="BA61" i="12"/>
  <c r="BA59" i="12"/>
  <c r="BA49" i="12"/>
  <c r="BA47" i="12"/>
  <c r="G8" i="12"/>
  <c r="G9" i="12"/>
  <c r="I9" i="12"/>
  <c r="K9" i="12"/>
  <c r="M9" i="12"/>
  <c r="O9" i="12"/>
  <c r="O8" i="12" s="1"/>
  <c r="Q9" i="12"/>
  <c r="Q8" i="12" s="1"/>
  <c r="V9" i="12"/>
  <c r="V8" i="12" s="1"/>
  <c r="G15" i="12"/>
  <c r="M15" i="12" s="1"/>
  <c r="M8" i="12" s="1"/>
  <c r="I15" i="12"/>
  <c r="I8" i="12" s="1"/>
  <c r="K15" i="12"/>
  <c r="O15" i="12"/>
  <c r="Q15" i="12"/>
  <c r="V15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19" i="12"/>
  <c r="I19" i="12"/>
  <c r="K19" i="12"/>
  <c r="K8" i="12" s="1"/>
  <c r="M19" i="12"/>
  <c r="O19" i="12"/>
  <c r="Q19" i="12"/>
  <c r="V19" i="12"/>
  <c r="V20" i="12"/>
  <c r="G21" i="12"/>
  <c r="M21" i="12" s="1"/>
  <c r="I21" i="12"/>
  <c r="I20" i="12" s="1"/>
  <c r="K21" i="12"/>
  <c r="K20" i="12" s="1"/>
  <c r="O21" i="12"/>
  <c r="Q21" i="12"/>
  <c r="V21" i="12"/>
  <c r="G23" i="12"/>
  <c r="I23" i="12"/>
  <c r="K23" i="12"/>
  <c r="M23" i="12"/>
  <c r="O23" i="12"/>
  <c r="O20" i="12" s="1"/>
  <c r="Q23" i="12"/>
  <c r="Q20" i="12" s="1"/>
  <c r="V23" i="12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K33" i="12"/>
  <c r="G34" i="12"/>
  <c r="I34" i="12"/>
  <c r="K34" i="12"/>
  <c r="M34" i="12"/>
  <c r="O34" i="12"/>
  <c r="O33" i="12" s="1"/>
  <c r="Q34" i="12"/>
  <c r="Q33" i="12" s="1"/>
  <c r="V34" i="12"/>
  <c r="V33" i="12" s="1"/>
  <c r="G36" i="12"/>
  <c r="M36" i="12" s="1"/>
  <c r="M33" i="12" s="1"/>
  <c r="I36" i="12"/>
  <c r="I33" i="12" s="1"/>
  <c r="K36" i="12"/>
  <c r="O36" i="12"/>
  <c r="Q36" i="12"/>
  <c r="V36" i="12"/>
  <c r="G38" i="12"/>
  <c r="G39" i="12"/>
  <c r="I39" i="12"/>
  <c r="K39" i="12"/>
  <c r="M39" i="12"/>
  <c r="O39" i="12"/>
  <c r="Q39" i="12"/>
  <c r="V39" i="12"/>
  <c r="G50" i="12"/>
  <c r="I50" i="12"/>
  <c r="I38" i="12" s="1"/>
  <c r="K50" i="12"/>
  <c r="K38" i="12" s="1"/>
  <c r="M50" i="12"/>
  <c r="O50" i="12"/>
  <c r="O38" i="12" s="1"/>
  <c r="Q50" i="12"/>
  <c r="V50" i="12"/>
  <c r="G62" i="12"/>
  <c r="I62" i="12"/>
  <c r="K62" i="12"/>
  <c r="M62" i="12"/>
  <c r="O62" i="12"/>
  <c r="Q62" i="12"/>
  <c r="V62" i="12"/>
  <c r="V38" i="12" s="1"/>
  <c r="G72" i="12"/>
  <c r="M72" i="12" s="1"/>
  <c r="I72" i="12"/>
  <c r="K72" i="12"/>
  <c r="O72" i="12"/>
  <c r="Q72" i="12"/>
  <c r="V72" i="12"/>
  <c r="G80" i="12"/>
  <c r="I80" i="12"/>
  <c r="K80" i="12"/>
  <c r="M80" i="12"/>
  <c r="O80" i="12"/>
  <c r="Q80" i="12"/>
  <c r="Q38" i="12" s="1"/>
  <c r="V80" i="12"/>
  <c r="G84" i="12"/>
  <c r="M84" i="12" s="1"/>
  <c r="I84" i="12"/>
  <c r="K84" i="12"/>
  <c r="O84" i="12"/>
  <c r="Q84" i="12"/>
  <c r="V84" i="12"/>
  <c r="G90" i="12"/>
  <c r="I90" i="12"/>
  <c r="K90" i="12"/>
  <c r="M90" i="12"/>
  <c r="O90" i="12"/>
  <c r="Q90" i="12"/>
  <c r="V90" i="12"/>
  <c r="G94" i="12"/>
  <c r="I94" i="12"/>
  <c r="K94" i="12"/>
  <c r="M94" i="12"/>
  <c r="O94" i="12"/>
  <c r="Q94" i="12"/>
  <c r="V94" i="12"/>
  <c r="G97" i="12"/>
  <c r="K97" i="12"/>
  <c r="G98" i="12"/>
  <c r="I98" i="12"/>
  <c r="K98" i="12"/>
  <c r="M98" i="12"/>
  <c r="O98" i="12"/>
  <c r="O97" i="12" s="1"/>
  <c r="Q98" i="12"/>
  <c r="Q97" i="12" s="1"/>
  <c r="V98" i="12"/>
  <c r="V97" i="12" s="1"/>
  <c r="G100" i="12"/>
  <c r="M100" i="12" s="1"/>
  <c r="M97" i="12" s="1"/>
  <c r="I100" i="12"/>
  <c r="I97" i="12" s="1"/>
  <c r="K100" i="12"/>
  <c r="O100" i="12"/>
  <c r="Q100" i="12"/>
  <c r="V100" i="12"/>
  <c r="G102" i="12"/>
  <c r="I102" i="12"/>
  <c r="K102" i="12"/>
  <c r="M102" i="12"/>
  <c r="O102" i="12"/>
  <c r="Q102" i="12"/>
  <c r="V102" i="12"/>
  <c r="Q104" i="12"/>
  <c r="V104" i="12"/>
  <c r="G105" i="12"/>
  <c r="G104" i="12" s="1"/>
  <c r="I105" i="12"/>
  <c r="I104" i="12" s="1"/>
  <c r="K105" i="12"/>
  <c r="K104" i="12" s="1"/>
  <c r="M105" i="12"/>
  <c r="M104" i="12" s="1"/>
  <c r="O105" i="12"/>
  <c r="O104" i="12" s="1"/>
  <c r="Q105" i="12"/>
  <c r="V105" i="12"/>
  <c r="G107" i="12"/>
  <c r="M107" i="12" s="1"/>
  <c r="M106" i="12" s="1"/>
  <c r="I107" i="12"/>
  <c r="I106" i="12" s="1"/>
  <c r="K107" i="12"/>
  <c r="K106" i="12" s="1"/>
  <c r="O107" i="12"/>
  <c r="Q107" i="12"/>
  <c r="V107" i="12"/>
  <c r="G109" i="12"/>
  <c r="I109" i="12"/>
  <c r="K109" i="12"/>
  <c r="M109" i="12"/>
  <c r="O109" i="12"/>
  <c r="O106" i="12" s="1"/>
  <c r="Q109" i="12"/>
  <c r="Q106" i="12" s="1"/>
  <c r="V109" i="12"/>
  <c r="V106" i="12" s="1"/>
  <c r="AE111" i="12"/>
  <c r="I20" i="1"/>
  <c r="I19" i="1"/>
  <c r="I18" i="1"/>
  <c r="I17" i="1"/>
  <c r="I16" i="1"/>
  <c r="I56" i="1"/>
  <c r="J55" i="1" s="1"/>
  <c r="J53" i="1"/>
  <c r="J52" i="1"/>
  <c r="J51" i="1"/>
  <c r="J50" i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6" i="1"/>
  <c r="J49" i="1" l="1"/>
  <c r="J54" i="1"/>
  <c r="J56" i="1" s="1"/>
  <c r="G26" i="1"/>
  <c r="A26" i="1"/>
  <c r="G28" i="1"/>
  <c r="G23" i="1"/>
  <c r="M20" i="12"/>
  <c r="M38" i="12"/>
  <c r="G20" i="12"/>
  <c r="G106" i="12"/>
  <c r="AF111" i="12"/>
  <c r="I21" i="1"/>
  <c r="J41" i="1"/>
  <c r="J40" i="1"/>
  <c r="J39" i="1"/>
  <c r="J42" i="1" s="1"/>
  <c r="H42" i="1"/>
  <c r="A23" i="1" l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190EAB67-2419-4DE9-8E7C-3DA17BA1033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EDDC10C-5135-4784-8EAA-CCC6E0A39A9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<sst xmlns="http://schemas.openxmlformats.org/spreadsheetml/2006/main" count="520" uniqueCount="228">
  <si>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</si>
  <si>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</si>
  <si>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</si>
  <si>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</si>
  <si>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</si>
  <si>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</si>
  <si>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</si>
  <si>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</si>
  <si>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</si>
  <si>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</si>
  <si>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</si>
  <si>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</si>
  <si>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</si>
  <si>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</si>
  <si>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</si>
  <si>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</si>
  <si>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</si>
  <si>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</si>
  <si>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</si>
  <si>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</si>
  <si>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</si>
  <si>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</si>
  <si>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</si>
  <si>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</si>
  <si>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</si>
  <si>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</si>
  <si>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</si>
  <si>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</si>
  <si>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</si>
  <si>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</si>
  <si>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</si>
  <si>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</si>
  <si>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</si>
  <si>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</si>
  <si>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</si>
  <si>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</si>
  <si>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</si>
  <si>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</si>
  <si>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</si>
  <si>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</si>
  <si>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</si>
  <si>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</si>
  <si>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</si>
  <si>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03</t>
  </si>
  <si>
    <t>Herní prvky a mobiliář</t>
  </si>
  <si>
    <t>1</t>
  </si>
  <si>
    <t>Architektonicko-stavební řešení</t>
  </si>
  <si>
    <t>Objekt:</t>
  </si>
  <si>
    <t>Rozpočet:</t>
  </si>
  <si>
    <t>AG9-2023</t>
  </si>
  <si>
    <t>Regenerace panelového sídliště, Nerudova v Novém Jičíně, II. etapa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</si>
  <si>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</si>
  <si>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</si>
  <si>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</si>
  <si>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</si>
  <si>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</si>
  <si>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</si>
  <si>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</si>
  <si>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</si>
  <si>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</si>
  <si>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</si>
  <si>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38-001</t>
  </si>
  <si>
    <t>Mobiliář</t>
  </si>
  <si>
    <t>5</t>
  </si>
  <si>
    <t>Komunikace</t>
  </si>
  <si>
    <t>99</t>
  </si>
  <si>
    <t>Staveništní přesun hmot</t>
  </si>
  <si>
    <t>711</t>
  </si>
  <si>
    <t>Izolace proti vodě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</si>
  <si>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</si>
  <si>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</si>
  <si>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</si>
  <si>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</si>
  <si>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</si>
  <si>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</si>
  <si>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</si>
  <si>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</si>
  <si>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</si>
  <si>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</si>
  <si>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</si>
  <si>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</si>
  <si>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</si>
  <si>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</si>
  <si>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</si>
  <si>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</si>
  <si>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</si>
  <si>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</si>
  <si>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</si>
  <si>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</si>
  <si>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</si>
  <si>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</si>
  <si>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</si>
  <si>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</si>
  <si>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</si>
  <si>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</si>
  <si>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</si>
  <si>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</si>
  <si>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</si>
  <si>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</si>
  <si>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139601102R00</t>
  </si>
  <si>
    <t>Ruční výkop jam, rýh a šachet v hornině tř. 3</t>
  </si>
  <si>
    <t>m3</t>
  </si>
  <si>
    <t>RTS 24/ II</t>
  </si>
  <si>
    <t>Práce</t>
  </si>
  <si>
    <t>Běžná</t>
  </si>
  <si>
    <t>POL1_</t>
  </si>
  <si>
    <t>patky pro lavičky : 1*0,25*0,5*14</t>
  </si>
  <si>
    <t>VV</t>
  </si>
  <si>
    <t>odpadkový koš : 0,4*0,4*0,65*6</t>
  </si>
  <si>
    <t>tabule návštěvního řádu : 0,3*0,3*1*2</t>
  </si>
  <si>
    <t>pro palisády : (6,1+5,2)*0,35*0,3</t>
  </si>
  <si>
    <t>pískoviště : 4,1*0,15</t>
  </si>
  <si>
    <t>162701105R00</t>
  </si>
  <si>
    <t>Vodorovné přemístění výkopku z hor.1-4 do 10000 m</t>
  </si>
  <si>
    <t>162701109R00</t>
  </si>
  <si>
    <t>Příplatek k vod. přemístění hor.1-4 za další 1 km</t>
  </si>
  <si>
    <t>4,3555*5</t>
  </si>
  <si>
    <t>167101201R00</t>
  </si>
  <si>
    <t>Nakládání výkopku z hor.1 ÷ 4 - ručně</t>
  </si>
  <si>
    <t>199000002R00</t>
  </si>
  <si>
    <t>Poplatek za skládku horniny 1- 4</t>
  </si>
  <si>
    <t>215901101RT5</t>
  </si>
  <si>
    <t>Zhutnění podloží z hornin nesoudržných do 92% PS vibrační deskou</t>
  </si>
  <si>
    <t>m2</t>
  </si>
  <si>
    <t>pískoviště : 4,1</t>
  </si>
  <si>
    <t>275313611R00</t>
  </si>
  <si>
    <t>Beton základových patek prostý C 16/20</t>
  </si>
  <si>
    <t>základy pro lavičky : 1*0,25*0,3*14</t>
  </si>
  <si>
    <t>základy pro odpadkový koš : 0,4*0,4*0,4*6</t>
  </si>
  <si>
    <t>základy pro tabuli návštěvního řádu : 0,3*0,3*0,8*2*1,1</t>
  </si>
  <si>
    <t>275351215R00</t>
  </si>
  <si>
    <t>Bednění stěn základových patek - zřízení</t>
  </si>
  <si>
    <t>pro lavičky : (1+0,25)*2*0,3*14</t>
  </si>
  <si>
    <t>pro odpadkový koš : 0,4*4*0,4*6</t>
  </si>
  <si>
    <t>pro tabuli návštěvního řádu : 0,25*4*0,3*2</t>
  </si>
  <si>
    <t>275351216R00</t>
  </si>
  <si>
    <t>Bednění stěn základových patek - odstranění</t>
  </si>
  <si>
    <t>212810010RAC</t>
  </si>
  <si>
    <t>Trativody z PVC drenážních flexibilních trubek lože štěrkopísek a obsyp kamenivo, trubky d 100 mm</t>
  </si>
  <si>
    <t>m</t>
  </si>
  <si>
    <t>Agregovaná položka</t>
  </si>
  <si>
    <t>POL2_</t>
  </si>
  <si>
    <t>338920022R00</t>
  </si>
  <si>
    <t>Osazení betonové palisády, š. do 20 cm, dl. 90 cm vč. betonového lože C20/25 s boční opěrou</t>
  </si>
  <si>
    <t>5,2+6,1</t>
  </si>
  <si>
    <t>59228450R</t>
  </si>
  <si>
    <t>Palisáda 120x97x800 mm šedá</t>
  </si>
  <si>
    <t>kus</t>
  </si>
  <si>
    <t>SPCM</t>
  </si>
  <si>
    <t>Specifikace</t>
  </si>
  <si>
    <t>POL3_</t>
  </si>
  <si>
    <t>61+52</t>
  </si>
  <si>
    <t>38-001.RXX</t>
  </si>
  <si>
    <t>D+M lavička kovová s opěradlem s područkam délka 1800 mm vč. dopravy a montáže (nerezové závitové tyče M12x350 mm opatřené plastovou krytkou)</t>
  </si>
  <si>
    <t>Vlastní</t>
  </si>
  <si>
    <t>Indiv</t>
  </si>
  <si>
    <t>Kompletní provedení a dodávka dle TZ.</t>
  </si>
  <si>
    <t>POP</t>
  </si>
  <si>
    <t/>
  </si>
  <si>
    <t>- rozměry - 1 800 x 627 x 784 mm (d x š x v), výška sedáku 450 mm</t>
  </si>
  <si>
    <t>- parková lavička s područkami. Pevná kovová lakovaná konstrukce a masivní desky z akátového dřeva</t>
  </si>
  <si>
    <t>- ocelová konstrukce lakována fasádní vypalovanou barvou (RAL 9006) s podkladním zinkem</t>
  </si>
  <si>
    <t>- akátové dřevo ošetřené ochrannou olejovou lazurou a UV ochranným olejem, odstín dub</t>
  </si>
  <si>
    <t>- základ - 2 x obd. základ 1 000 x 250 mm, hl. min. 400 mm pod UT, beton C12/15</t>
  </si>
  <si>
    <t>- kotvit 4 ks nerezových závitových tyčí M12x350 do základu, nerezová matice M12 opatřit plastovou krytkou</t>
  </si>
  <si>
    <t>- více viz výkres č. 01. Přehledná situace rozmístění mobiliáře a 05. Kotvení a umístění laviček a tabule návšť. řádu.</t>
  </si>
  <si>
    <t>38-002.RXX</t>
  </si>
  <si>
    <t>D+M lavička kovová bez opěradla s područkami délka 1800 mm vč. dopravy a kotvení (nerezové závitové tyče M12x350 mm opatřené plastovou krytkou)</t>
  </si>
  <si>
    <t>- rozměry - 1 800 x 637 x 628 mm (d x š x v), výška sedáku 450 mm</t>
  </si>
  <si>
    <t>- asymetricky řešené bočnice DPS</t>
  </si>
  <si>
    <t>38-005.RXX</t>
  </si>
  <si>
    <t>Odpadkový koš kovový bez víka, sloupek vč. dopravy a kotvení (kotevní koš k zabetonování M12x330 mm)</t>
  </si>
  <si>
    <t>- objem 50 l, průměr 355 mm, výška 690 mm, bez víka</t>
  </si>
  <si>
    <t>- noha z ocelového jeklu 80x40 mm a plášť koše z ocelových kulatin o8 mm jsou lakovány fasádní vypalovanou barvou RAL 9006 ponorem na podkladový žárový zinek</t>
  </si>
  <si>
    <t>- vnitřní nádoba je z ocelového zinkovaného plechu</t>
  </si>
  <si>
    <t>- kotvení bude provedeno dle dodavatele / výrobce</t>
  </si>
  <si>
    <t>- více viz výkres č. 01. Přehledná situace rozmístění mobiliáře a 04. Kotvení odpadkového koše.</t>
  </si>
  <si>
    <t>38-008b.RXX</t>
  </si>
  <si>
    <t>D+M tabule návštěvního řádu, vč. kotvení a polepu</t>
  </si>
  <si>
    <t>provozovatelem hřiště / investorem. Tabule bude mít oboustranný polep. Více viz výkresy č. 01. Přehledná situace rozmístění mobiliáře, 03. Tabule návštěvního řádu</t>
  </si>
  <si>
    <t>a 05. Kotvení a umístění laviček a tabule návšť. řádu</t>
  </si>
  <si>
    <t>38-0095.RXX</t>
  </si>
  <si>
    <t>D+M herních prvků - kolotoč na sezení s vnitřními sedáky - HIC 0,5 m vč. zemních prací, základových kcí, kotvení, vyměření, přesunu hmot a dopravy</t>
  </si>
  <si>
    <t>polyetylen). Kruhová podesta je vyrobena z protiskluzového plechu (průměr 1,32 m).</t>
  </si>
  <si>
    <t>Rozměry prvku - 1,32 x 1,32 x 0,75 m. Výška volného pádu 0,5 m.</t>
  </si>
  <si>
    <t>38-0097.RXX</t>
  </si>
  <si>
    <t>D+M herních prvků - věžová sestava - HIC 1,5 m vč. zemních prací, základových kcí, kotvení, vyměření, přesunu hmot a dopravy</t>
  </si>
  <si>
    <t>Rozměry prvku – 3,75 x 3,56 x 2,62 m. Výška volného pádu 1,5 m.</t>
  </si>
  <si>
    <t>38-0098.RXX</t>
  </si>
  <si>
    <t>D+M herních prvků - vahadlová houpačka dvoumístná - HIC 1 m vč. zemních prací, základových kcí, kotvení, vyměření, přesunu hmot a doparvy</t>
  </si>
  <si>
    <t>zinkováním a vypalovanou práškovou barvou KOMAXIT dle odstínu RAL. Nárazy jsou tlumeny pryžovými dorazy.</t>
  </si>
  <si>
    <t>Rozměry prvku - 3,08 x 0,29 x 0,93 m. Výška volného pádu 1 m.</t>
  </si>
  <si>
    <t>38-0099.RXX</t>
  </si>
  <si>
    <t>D+M herních prvků - houpačka na pružině pro 2 - Medvěd - HIC 0,5 m vč. zemních prací, základových kcí, kotvení, vyměření, přesunu hmot a dopravy</t>
  </si>
  <si>
    <t>upravená vypalovanou práškovou barvou KOMAXIT. Rozměry prvku - 0,92 x 0,27 x 0,82 m. Výška volného pádu 0,5 m.</t>
  </si>
  <si>
    <t>564581111R00</t>
  </si>
  <si>
    <t>Zřízení podsypu/podkladu ze sypaniny tl. 30 cm</t>
  </si>
  <si>
    <t>564751111R00</t>
  </si>
  <si>
    <t>Podklad z kameniva drceného vel.8-16 mm,tl. 15 cm</t>
  </si>
  <si>
    <t>58152340R</t>
  </si>
  <si>
    <t>Písek žlutý praný do pískoviště bez ostrých hran vč. atestu</t>
  </si>
  <si>
    <t>t</t>
  </si>
  <si>
    <t>4,1*2</t>
  </si>
  <si>
    <t>998151111R00</t>
  </si>
  <si>
    <t>Přesun hmot</t>
  </si>
  <si>
    <t>POL7_</t>
  </si>
  <si>
    <t>711191171RT2</t>
  </si>
  <si>
    <t>Podk.textilie,vodorovná včetně dodávky textílie, 300 g/m2</t>
  </si>
  <si>
    <t>pískoviště : 4,1+2,5</t>
  </si>
  <si>
    <t>998711201R00</t>
  </si>
  <si>
    <t>Přesun hmot pro izolace proti vodě, výšky do 6 m</t>
  </si>
  <si>
    <t>SUM</t>
  </si>
  <si>
    <t>Poznámky uchazeče k zadání</t>
  </si>
  <si>
    <t>POPUZIV</t>
  </si>
  <si>
    <t>- kotvení bude provedeno dle dodavatele</t>
  </si>
  <si>
    <t>- kotvení - na nohu z ocelového jeklu (80x40 mm, délky 1030 mm), do bet. základu o rozměrech 400 x 400 x 400 mm,</t>
  </si>
  <si>
    <t xml:space="preserve">  c16/20, 550 mm pod UT se zabetonuje kotevní koš příruby M 12x110x330. Základ zasypat ornicí a zatravnit.</t>
  </si>
  <si>
    <t>Tabule návštěvního řádu bude osazena v blízkosti dětského hřiště na zpevněné ploše ze zámkové dlažby. Konstrukce bude tvořena z profilů 35x50 mm. Jednotlivé části konstrukce</t>
  </si>
  <si>
    <t>budou svařeny, předvrtány, následně žárově zinkovány a opatřeny vypalovanou barvou KOMAXIT dle odstínu RAL 9006. Konstrukce bude osazena do dvojice základových patek</t>
  </si>
  <si>
    <t>průměru 250 mm do hloubky 1 000 mm pod upravený terén - beton C16/20. Text, který se na plochu tabule následovně nalepí, a jeho grafické zpracování bude odsouhlaseno</t>
  </si>
  <si>
    <t>Kolotoč je svařen z ocelových trubek a profilů čtvercového průřezu. Otočný střed a sedáky jsou vyrobeny z vysoce kvalitního plastu HDPE (vysokotlaký celoprobarvený</t>
  </si>
  <si>
    <t>Nosná konstrukce sestavy je vyrobena z kovových profilů 100 x 100 mm. Skluzavka je vyrobená ze sklolaminátu. Čelo skluzavky, nášlapy atd. jsou vyrobeny z vysoce kvalitního</t>
  </si>
  <si>
    <t>plastu HDPE (vysokotlaký celoprobarvený polyetylen). Šplhací síť a lana jsou vyrobeny z 16 mm lana z polypropylenu s vnitřním ocelovým jádrem a jsou</t>
  </si>
  <si>
    <t>spojovány plastovými nebo hliníkovými spoji. Podesta, šikmý výlez a kolmá horolezecká stěna jsou vyrobeny z vodovzdorného vysoce kvalitního plastu HDPE</t>
  </si>
  <si>
    <t>(vysokotlaký celoprobarvený polyetylen). Horolezecké chyty jsou vyrobeny z křemičitého písku a epoxidové pryskyřice.</t>
  </si>
  <si>
    <t>Rameno houpačky je vyrobeno z kovového profilu 100 x 100 mm a je ukotveno vratovými šrouby do nosné konstrukce. Madla jsou ocelová a jsou upravena</t>
  </si>
  <si>
    <t>Tělo houpadla a sedátko jsou vyrobeny z vysoce kvalitního plastu HDPE (vysokotlaký celoprobarvený polyetylen). Pružina houpadla je vyrobena ze speciální pružinářské oceli a je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</si>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</sst>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E25" sqref="E25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3010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SUMIF(F49:F55,A16,I49:I55)+SUMIF(F49:F55,"PSU",I49:I55)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SUMIF(F49:F55,A17,I49:I55)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SUMIF(F49:F55,A18,I49:I55)</f>
        <v>0</v>
      </c>
      <c r="J18" s="85"/>
    </row>
    <row r="19" spans="1:10" ht="23.25" customHeight="1" x14ac:dyDescent="0.3">
      <c r="A19" s="196" t="s">
        <v>69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SUMIF(F49:F55,A19,I49:I55)</f>
        <v>0</v>
      </c>
      <c r="J19" s="85"/>
    </row>
    <row r="20" spans="1:10" ht="23.25" customHeight="1" x14ac:dyDescent="0.3">
      <c r="A20" s="196" t="s">
        <v>70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SUMIF(F49:F55,A20,I49:I55)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'1 SO 03 Pol'!AE111</f>
        <v>0</v>
      </c>
      <c r="G39" s="149">
        <f>'1 SO 03 Pol'!AF111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'1 SO 03 Pol'!AE111</f>
        <v>0</v>
      </c>
      <c r="G40" s="155">
        <f>'1 SO 03 Pol'!AF111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'1 SO 03 Pol'!AE111</f>
        <v>0</v>
      </c>
      <c r="G41" s="150">
        <f>'1 SO 03 Pol'!AF111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45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'1 SO 03 Pol'!G8</f>
        <v>0</v>
      </c>
      <c r="J49" s="189" t="str">
        <f>IF(I56=0,"",I49/I56*100)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'1 SO 03 Pol'!G20</f>
        <v>0</v>
      </c>
      <c r="J50" s="189" t="str">
        <f>IF(I56=0,"",I50/I56*100)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'1 SO 03 Pol'!G33</f>
        <v>0</v>
      </c>
      <c r="J51" s="189" t="str">
        <f>IF(I56=0,"",I51/I56*100)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'1 SO 03 Pol'!G38</f>
        <v>0</v>
      </c>
      <c r="J52" s="189" t="str">
        <f>IF(I56=0,"",I52/I56*100)</f>
        <v/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'1 SO 03 Pol'!G97</f>
        <v>0</v>
      </c>
      <c r="J53" s="189" t="str">
        <f>IF(I56=0,"",I53/I56*100)</f>
        <v/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'1 SO 03 Pol'!G104</f>
        <v>0</v>
      </c>
      <c r="J54" s="189" t="str">
        <f>IF(I56=0,"",I54/I56*100)</f>
        <v/>
      </c>
    </row>
    <row r="55" spans="1:10" ht="36.75" customHeight="1" x14ac:dyDescent="0.3">
      <c r="A55" s="178"/>
      <c r="B55" s="183" t="s">
        <v>67</v>
      </c>
      <c r="C55" s="184" t="s">
        <v>68</v>
      </c>
      <c r="D55" s="185"/>
      <c r="E55" s="185"/>
      <c r="F55" s="192" t="s">
        <v>27</v>
      </c>
      <c r="G55" s="193"/>
      <c r="H55" s="193"/>
      <c r="I55" s="193">
        <f>'1 SO 03 Pol'!G106</f>
        <v>0</v>
      </c>
      <c r="J55" s="189" t="str">
        <f>IF(I56=0,"",I55/I56*100)</f>
        <v/>
      </c>
    </row>
    <row r="56" spans="1:10" ht="25.5" customHeight="1" x14ac:dyDescent="0.3">
      <c r="A56" s="179"/>
      <c r="B56" s="186" t="s">
        <v>1</v>
      </c>
      <c r="C56" s="187"/>
      <c r="D56" s="188"/>
      <c r="E56" s="188"/>
      <c r="F56" s="194"/>
      <c r="G56" s="195"/>
      <c r="H56" s="195"/>
      <c r="I56" s="195">
        <f>SUM(I49:I55)</f>
        <v>0</v>
      </c>
      <c r="J56" s="190">
        <f>SUM(J49:J55)</f>
        <v>0</v>
      </c>
    </row>
    <row r="57" spans="1:10" x14ac:dyDescent="0.3">
      <c r="F57" s="135"/>
      <c r="G57" s="135"/>
      <c r="H57" s="135"/>
      <c r="I57" s="135"/>
      <c r="J57" s="191"/>
    </row>
    <row r="58" spans="1:10" x14ac:dyDescent="0.3">
      <c r="F58" s="135"/>
      <c r="G58" s="135"/>
      <c r="H58" s="135"/>
      <c r="I58" s="135"/>
      <c r="J58" s="191"/>
    </row>
    <row r="59" spans="1:10" x14ac:dyDescent="0.3">
      <c r="F59" s="135"/>
      <c r="G59" s="135"/>
      <c r="H59" s="135"/>
      <c r="I59" s="135"/>
      <c r="J59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C2E1C-587B-4760-A7B5-C9216A662D3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71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72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72</v>
      </c>
      <c r="AG3" t="s">
        <v>73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74</v>
      </c>
    </row>
    <row r="5" spans="1:60" x14ac:dyDescent="0.3">
      <c r="D5" s="10"/>
    </row>
    <row r="6" spans="1:60" ht="37.299999999999997" x14ac:dyDescent="0.3">
      <c r="A6" s="208" t="s">
        <v>75</v>
      </c>
      <c r="B6" s="210" t="s">
        <v>76</v>
      </c>
      <c r="C6" s="210" t="s">
        <v>77</v>
      </c>
      <c r="D6" s="209" t="s">
        <v>78</v>
      </c>
      <c r="E6" s="208" t="s">
        <v>79</v>
      </c>
      <c r="F6" s="207" t="s">
        <v>80</v>
      </c>
      <c r="G6" s="208" t="s">
        <v>31</v>
      </c>
      <c r="H6" s="211" t="s">
        <v>32</v>
      </c>
      <c r="I6" s="211" t="s">
        <v>81</v>
      </c>
      <c r="J6" s="211" t="s">
        <v>33</v>
      </c>
      <c r="K6" s="211" t="s">
        <v>82</v>
      </c>
      <c r="L6" s="211" t="s">
        <v>83</v>
      </c>
      <c r="M6" s="211" t="s">
        <v>84</v>
      </c>
      <c r="N6" s="211" t="s">
        <v>85</v>
      </c>
      <c r="O6" s="211" t="s">
        <v>86</v>
      </c>
      <c r="P6" s="211" t="s">
        <v>87</v>
      </c>
      <c r="Q6" s="211" t="s">
        <v>88</v>
      </c>
      <c r="R6" s="211" t="s">
        <v>89</v>
      </c>
      <c r="S6" s="211" t="s">
        <v>90</v>
      </c>
      <c r="T6" s="211" t="s">
        <v>91</v>
      </c>
      <c r="U6" s="211" t="s">
        <v>92</v>
      </c>
      <c r="V6" s="211" t="s">
        <v>93</v>
      </c>
      <c r="W6" s="211" t="s">
        <v>94</v>
      </c>
      <c r="X6" s="211" t="s">
        <v>95</v>
      </c>
      <c r="Y6" s="211" t="s">
        <v>96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2" t="s">
        <v>97</v>
      </c>
      <c r="B8" s="243" t="s">
        <v>45</v>
      </c>
      <c r="C8" s="265" t="s">
        <v>56</v>
      </c>
      <c r="D8" s="244"/>
      <c r="E8" s="245"/>
      <c r="F8" s="246"/>
      <c r="G8" s="247">
        <f>SUMIF(AG9:AG19,"&lt;&gt;NOR",G9:G19)</f>
        <v>0</v>
      </c>
      <c r="H8" s="241"/>
      <c r="I8" s="241">
        <f>SUM(I9:I19)</f>
        <v>0</v>
      </c>
      <c r="J8" s="241"/>
      <c r="K8" s="241">
        <f>SUM(K9:K19)</f>
        <v>0</v>
      </c>
      <c r="L8" s="241"/>
      <c r="M8" s="241">
        <f>SUM(M9:M19)</f>
        <v>0</v>
      </c>
      <c r="N8" s="240"/>
      <c r="O8" s="240">
        <f>SUM(O9:O19)</f>
        <v>0</v>
      </c>
      <c r="P8" s="240"/>
      <c r="Q8" s="240">
        <f>SUM(Q9:Q19)</f>
        <v>0</v>
      </c>
      <c r="R8" s="241"/>
      <c r="S8" s="241"/>
      <c r="T8" s="241"/>
      <c r="U8" s="241"/>
      <c r="V8" s="241">
        <f>SUM(V9:V19)</f>
        <v>23.849999999999998</v>
      </c>
      <c r="W8" s="241"/>
      <c r="X8" s="241"/>
      <c r="Y8" s="241"/>
      <c r="AG8" t="s">
        <v>98</v>
      </c>
    </row>
    <row r="9" spans="1:60" outlineLevel="1" x14ac:dyDescent="0.3">
      <c r="A9" s="249">
        <v>1</v>
      </c>
      <c r="B9" s="250" t="s">
        <v>99</v>
      </c>
      <c r="C9" s="266" t="s">
        <v>100</v>
      </c>
      <c r="D9" s="251" t="s">
        <v>101</v>
      </c>
      <c r="E9" s="252">
        <v>4.3555000000000001</v>
      </c>
      <c r="F9" s="253"/>
      <c r="G9" s="254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/>
      <c r="S9" s="233" t="s">
        <v>102</v>
      </c>
      <c r="T9" s="233" t="s">
        <v>102</v>
      </c>
      <c r="U9" s="233">
        <v>3.53</v>
      </c>
      <c r="V9" s="233">
        <f>ROUND(E9*U9,2)</f>
        <v>15.37</v>
      </c>
      <c r="W9" s="233"/>
      <c r="X9" s="233" t="s">
        <v>103</v>
      </c>
      <c r="Y9" s="233" t="s">
        <v>104</v>
      </c>
      <c r="Z9" s="212"/>
      <c r="AA9" s="212"/>
      <c r="AB9" s="212"/>
      <c r="AC9" s="212"/>
      <c r="AD9" s="212"/>
      <c r="AE9" s="212"/>
      <c r="AF9" s="212"/>
      <c r="AG9" s="212" t="s">
        <v>105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7" t="s">
        <v>106</v>
      </c>
      <c r="D10" s="235"/>
      <c r="E10" s="236">
        <v>1.75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107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3">
      <c r="A11" s="229"/>
      <c r="B11" s="230"/>
      <c r="C11" s="267" t="s">
        <v>108</v>
      </c>
      <c r="D11" s="235"/>
      <c r="E11" s="236">
        <v>0.624</v>
      </c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2"/>
      <c r="AA11" s="212"/>
      <c r="AB11" s="212"/>
      <c r="AC11" s="212"/>
      <c r="AD11" s="212"/>
      <c r="AE11" s="212"/>
      <c r="AF11" s="212"/>
      <c r="AG11" s="212" t="s">
        <v>107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3">
      <c r="A12" s="229"/>
      <c r="B12" s="230"/>
      <c r="C12" s="267" t="s">
        <v>109</v>
      </c>
      <c r="D12" s="235"/>
      <c r="E12" s="236">
        <v>0.18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107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3">
      <c r="A13" s="229"/>
      <c r="B13" s="230"/>
      <c r="C13" s="267" t="s">
        <v>110</v>
      </c>
      <c r="D13" s="235"/>
      <c r="E13" s="236">
        <v>1.1865000000000001</v>
      </c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2"/>
      <c r="AA13" s="212"/>
      <c r="AB13" s="212"/>
      <c r="AC13" s="212"/>
      <c r="AD13" s="212"/>
      <c r="AE13" s="212"/>
      <c r="AF13" s="212"/>
      <c r="AG13" s="212" t="s">
        <v>107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3">
      <c r="A14" s="229"/>
      <c r="B14" s="230"/>
      <c r="C14" s="267" t="s">
        <v>111</v>
      </c>
      <c r="D14" s="235"/>
      <c r="E14" s="236">
        <v>0.61499999999999999</v>
      </c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2"/>
      <c r="AA14" s="212"/>
      <c r="AB14" s="212"/>
      <c r="AC14" s="212"/>
      <c r="AD14" s="212"/>
      <c r="AE14" s="212"/>
      <c r="AF14" s="212"/>
      <c r="AG14" s="212" t="s">
        <v>107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55">
        <v>2</v>
      </c>
      <c r="B15" s="256" t="s">
        <v>112</v>
      </c>
      <c r="C15" s="268" t="s">
        <v>113</v>
      </c>
      <c r="D15" s="257" t="s">
        <v>101</v>
      </c>
      <c r="E15" s="258">
        <v>4.3555000000000001</v>
      </c>
      <c r="F15" s="259"/>
      <c r="G15" s="260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3"/>
      <c r="S15" s="233" t="s">
        <v>102</v>
      </c>
      <c r="T15" s="233" t="s">
        <v>102</v>
      </c>
      <c r="U15" s="233">
        <v>0.01</v>
      </c>
      <c r="V15" s="233">
        <f>ROUND(E15*U15,2)</f>
        <v>0.04</v>
      </c>
      <c r="W15" s="233"/>
      <c r="X15" s="233" t="s">
        <v>103</v>
      </c>
      <c r="Y15" s="233" t="s">
        <v>104</v>
      </c>
      <c r="Z15" s="212"/>
      <c r="AA15" s="212"/>
      <c r="AB15" s="212"/>
      <c r="AC15" s="212"/>
      <c r="AD15" s="212"/>
      <c r="AE15" s="212"/>
      <c r="AF15" s="212"/>
      <c r="AG15" s="212" t="s">
        <v>105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3">
      <c r="A16" s="249">
        <v>3</v>
      </c>
      <c r="B16" s="250" t="s">
        <v>114</v>
      </c>
      <c r="C16" s="266" t="s">
        <v>115</v>
      </c>
      <c r="D16" s="251" t="s">
        <v>101</v>
      </c>
      <c r="E16" s="252">
        <v>21.7775</v>
      </c>
      <c r="F16" s="253"/>
      <c r="G16" s="254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102</v>
      </c>
      <c r="T16" s="233" t="s">
        <v>102</v>
      </c>
      <c r="U16" s="233">
        <v>0</v>
      </c>
      <c r="V16" s="233">
        <f>ROUND(E16*U16,2)</f>
        <v>0</v>
      </c>
      <c r="W16" s="233"/>
      <c r="X16" s="233" t="s">
        <v>103</v>
      </c>
      <c r="Y16" s="233" t="s">
        <v>104</v>
      </c>
      <c r="Z16" s="212"/>
      <c r="AA16" s="212"/>
      <c r="AB16" s="212"/>
      <c r="AC16" s="212"/>
      <c r="AD16" s="212"/>
      <c r="AE16" s="212"/>
      <c r="AF16" s="212"/>
      <c r="AG16" s="212" t="s">
        <v>105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3">
      <c r="A17" s="229"/>
      <c r="B17" s="230"/>
      <c r="C17" s="267" t="s">
        <v>116</v>
      </c>
      <c r="D17" s="235"/>
      <c r="E17" s="236">
        <v>21.7775</v>
      </c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107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55">
        <v>4</v>
      </c>
      <c r="B18" s="256" t="s">
        <v>117</v>
      </c>
      <c r="C18" s="268" t="s">
        <v>118</v>
      </c>
      <c r="D18" s="257" t="s">
        <v>101</v>
      </c>
      <c r="E18" s="258">
        <v>4.3555000000000001</v>
      </c>
      <c r="F18" s="259"/>
      <c r="G18" s="260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3"/>
      <c r="S18" s="233" t="s">
        <v>102</v>
      </c>
      <c r="T18" s="233" t="s">
        <v>102</v>
      </c>
      <c r="U18" s="233">
        <v>1.9379999999999999</v>
      </c>
      <c r="V18" s="233">
        <f>ROUND(E18*U18,2)</f>
        <v>8.44</v>
      </c>
      <c r="W18" s="233"/>
      <c r="X18" s="233" t="s">
        <v>103</v>
      </c>
      <c r="Y18" s="233" t="s">
        <v>104</v>
      </c>
      <c r="Z18" s="212"/>
      <c r="AA18" s="212"/>
      <c r="AB18" s="212"/>
      <c r="AC18" s="212"/>
      <c r="AD18" s="212"/>
      <c r="AE18" s="212"/>
      <c r="AF18" s="212"/>
      <c r="AG18" s="212" t="s">
        <v>105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55">
        <v>5</v>
      </c>
      <c r="B19" s="256" t="s">
        <v>119</v>
      </c>
      <c r="C19" s="268" t="s">
        <v>120</v>
      </c>
      <c r="D19" s="257" t="s">
        <v>101</v>
      </c>
      <c r="E19" s="258">
        <v>4.3555000000000001</v>
      </c>
      <c r="F19" s="259"/>
      <c r="G19" s="260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3"/>
      <c r="S19" s="233" t="s">
        <v>102</v>
      </c>
      <c r="T19" s="233" t="s">
        <v>102</v>
      </c>
      <c r="U19" s="233">
        <v>0</v>
      </c>
      <c r="V19" s="233">
        <f>ROUND(E19*U19,2)</f>
        <v>0</v>
      </c>
      <c r="W19" s="233"/>
      <c r="X19" s="233" t="s">
        <v>103</v>
      </c>
      <c r="Y19" s="233" t="s">
        <v>104</v>
      </c>
      <c r="Z19" s="212"/>
      <c r="AA19" s="212"/>
      <c r="AB19" s="212"/>
      <c r="AC19" s="212"/>
      <c r="AD19" s="212"/>
      <c r="AE19" s="212"/>
      <c r="AF19" s="212"/>
      <c r="AG19" s="212" t="s">
        <v>105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3">
      <c r="A20" s="242" t="s">
        <v>97</v>
      </c>
      <c r="B20" s="243" t="s">
        <v>57</v>
      </c>
      <c r="C20" s="265" t="s">
        <v>58</v>
      </c>
      <c r="D20" s="244"/>
      <c r="E20" s="245"/>
      <c r="F20" s="246"/>
      <c r="G20" s="247">
        <f>SUMIF(AG21:AG32,"&lt;&gt;NOR",G21:G32)</f>
        <v>0</v>
      </c>
      <c r="H20" s="241"/>
      <c r="I20" s="241">
        <f>SUM(I21:I32)</f>
        <v>0</v>
      </c>
      <c r="J20" s="241"/>
      <c r="K20" s="241">
        <f>SUM(K21:K32)</f>
        <v>0</v>
      </c>
      <c r="L20" s="241"/>
      <c r="M20" s="241">
        <f>SUM(M21:M32)</f>
        <v>0</v>
      </c>
      <c r="N20" s="240"/>
      <c r="O20" s="240">
        <f>SUM(O21:O32)</f>
        <v>6.7899999999999991</v>
      </c>
      <c r="P20" s="240"/>
      <c r="Q20" s="240">
        <f>SUM(Q21:Q32)</f>
        <v>0</v>
      </c>
      <c r="R20" s="241"/>
      <c r="S20" s="241"/>
      <c r="T20" s="241"/>
      <c r="U20" s="241"/>
      <c r="V20" s="241">
        <f>SUM(V21:V32)</f>
        <v>21.85</v>
      </c>
      <c r="W20" s="241"/>
      <c r="X20" s="241"/>
      <c r="Y20" s="241"/>
      <c r="AG20" t="s">
        <v>98</v>
      </c>
    </row>
    <row r="21" spans="1:60" ht="20.6" outlineLevel="1" x14ac:dyDescent="0.3">
      <c r="A21" s="249">
        <v>6</v>
      </c>
      <c r="B21" s="250" t="s">
        <v>121</v>
      </c>
      <c r="C21" s="266" t="s">
        <v>122</v>
      </c>
      <c r="D21" s="251" t="s">
        <v>123</v>
      </c>
      <c r="E21" s="252">
        <v>4.0999999999999996</v>
      </c>
      <c r="F21" s="253"/>
      <c r="G21" s="254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3"/>
      <c r="S21" s="233" t="s">
        <v>102</v>
      </c>
      <c r="T21" s="233" t="s">
        <v>102</v>
      </c>
      <c r="U21" s="233">
        <v>0.15</v>
      </c>
      <c r="V21" s="233">
        <f>ROUND(E21*U21,2)</f>
        <v>0.62</v>
      </c>
      <c r="W21" s="233"/>
      <c r="X21" s="233" t="s">
        <v>103</v>
      </c>
      <c r="Y21" s="233" t="s">
        <v>104</v>
      </c>
      <c r="Z21" s="212"/>
      <c r="AA21" s="212"/>
      <c r="AB21" s="212"/>
      <c r="AC21" s="212"/>
      <c r="AD21" s="212"/>
      <c r="AE21" s="212"/>
      <c r="AF21" s="212"/>
      <c r="AG21" s="212" t="s">
        <v>105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3">
      <c r="A22" s="229"/>
      <c r="B22" s="230"/>
      <c r="C22" s="267" t="s">
        <v>124</v>
      </c>
      <c r="D22" s="235"/>
      <c r="E22" s="236">
        <v>4.0999999999999996</v>
      </c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2"/>
      <c r="AA22" s="212"/>
      <c r="AB22" s="212"/>
      <c r="AC22" s="212"/>
      <c r="AD22" s="212"/>
      <c r="AE22" s="212"/>
      <c r="AF22" s="212"/>
      <c r="AG22" s="212" t="s">
        <v>107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3">
      <c r="A23" s="249">
        <v>7</v>
      </c>
      <c r="B23" s="250" t="s">
        <v>125</v>
      </c>
      <c r="C23" s="266" t="s">
        <v>126</v>
      </c>
      <c r="D23" s="251" t="s">
        <v>101</v>
      </c>
      <c r="E23" s="252">
        <v>1.5924</v>
      </c>
      <c r="F23" s="253"/>
      <c r="G23" s="254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2">
        <v>2.5249999999999999</v>
      </c>
      <c r="O23" s="232">
        <f>ROUND(E23*N23,2)</f>
        <v>4.0199999999999996</v>
      </c>
      <c r="P23" s="232">
        <v>0</v>
      </c>
      <c r="Q23" s="232">
        <f>ROUND(E23*P23,2)</f>
        <v>0</v>
      </c>
      <c r="R23" s="233"/>
      <c r="S23" s="233" t="s">
        <v>102</v>
      </c>
      <c r="T23" s="233" t="s">
        <v>102</v>
      </c>
      <c r="U23" s="233">
        <v>0.48</v>
      </c>
      <c r="V23" s="233">
        <f>ROUND(E23*U23,2)</f>
        <v>0.76</v>
      </c>
      <c r="W23" s="233"/>
      <c r="X23" s="233" t="s">
        <v>103</v>
      </c>
      <c r="Y23" s="233" t="s">
        <v>104</v>
      </c>
      <c r="Z23" s="212"/>
      <c r="AA23" s="212"/>
      <c r="AB23" s="212"/>
      <c r="AC23" s="212"/>
      <c r="AD23" s="212"/>
      <c r="AE23" s="212"/>
      <c r="AF23" s="212"/>
      <c r="AG23" s="212" t="s">
        <v>105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3">
      <c r="A24" s="229"/>
      <c r="B24" s="230"/>
      <c r="C24" s="267" t="s">
        <v>127</v>
      </c>
      <c r="D24" s="235"/>
      <c r="E24" s="236">
        <v>1.05</v>
      </c>
      <c r="F24" s="233"/>
      <c r="G24" s="233"/>
      <c r="H24" s="233"/>
      <c r="I24" s="233"/>
      <c r="J24" s="233"/>
      <c r="K24" s="233"/>
      <c r="L24" s="233"/>
      <c r="M24" s="233"/>
      <c r="N24" s="232"/>
      <c r="O24" s="232"/>
      <c r="P24" s="232"/>
      <c r="Q24" s="232"/>
      <c r="R24" s="233"/>
      <c r="S24" s="233"/>
      <c r="T24" s="233"/>
      <c r="U24" s="233"/>
      <c r="V24" s="233"/>
      <c r="W24" s="233"/>
      <c r="X24" s="233"/>
      <c r="Y24" s="233"/>
      <c r="Z24" s="212"/>
      <c r="AA24" s="212"/>
      <c r="AB24" s="212"/>
      <c r="AC24" s="212"/>
      <c r="AD24" s="212"/>
      <c r="AE24" s="212"/>
      <c r="AF24" s="212"/>
      <c r="AG24" s="212" t="s">
        <v>107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3">
      <c r="A25" s="229"/>
      <c r="B25" s="230"/>
      <c r="C25" s="267" t="s">
        <v>128</v>
      </c>
      <c r="D25" s="235"/>
      <c r="E25" s="236">
        <v>0.38400000000000001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107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3">
      <c r="A26" s="229"/>
      <c r="B26" s="230"/>
      <c r="C26" s="267" t="s">
        <v>129</v>
      </c>
      <c r="D26" s="235"/>
      <c r="E26" s="236">
        <v>0.15840000000000001</v>
      </c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2"/>
      <c r="AA26" s="212"/>
      <c r="AB26" s="212"/>
      <c r="AC26" s="212"/>
      <c r="AD26" s="212"/>
      <c r="AE26" s="212"/>
      <c r="AF26" s="212"/>
      <c r="AG26" s="212" t="s">
        <v>107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3">
      <c r="A27" s="249">
        <v>8</v>
      </c>
      <c r="B27" s="250" t="s">
        <v>130</v>
      </c>
      <c r="C27" s="266" t="s">
        <v>131</v>
      </c>
      <c r="D27" s="251" t="s">
        <v>123</v>
      </c>
      <c r="E27" s="252">
        <v>14.94</v>
      </c>
      <c r="F27" s="253"/>
      <c r="G27" s="254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2">
        <v>3.9199999999999999E-2</v>
      </c>
      <c r="O27" s="232">
        <f>ROUND(E27*N27,2)</f>
        <v>0.59</v>
      </c>
      <c r="P27" s="232">
        <v>0</v>
      </c>
      <c r="Q27" s="232">
        <f>ROUND(E27*P27,2)</f>
        <v>0</v>
      </c>
      <c r="R27" s="233"/>
      <c r="S27" s="233" t="s">
        <v>102</v>
      </c>
      <c r="T27" s="233" t="s">
        <v>102</v>
      </c>
      <c r="U27" s="233">
        <v>1.05</v>
      </c>
      <c r="V27" s="233">
        <f>ROUND(E27*U27,2)</f>
        <v>15.69</v>
      </c>
      <c r="W27" s="233"/>
      <c r="X27" s="233" t="s">
        <v>103</v>
      </c>
      <c r="Y27" s="233" t="s">
        <v>104</v>
      </c>
      <c r="Z27" s="212"/>
      <c r="AA27" s="212"/>
      <c r="AB27" s="212"/>
      <c r="AC27" s="212"/>
      <c r="AD27" s="212"/>
      <c r="AE27" s="212"/>
      <c r="AF27" s="212"/>
      <c r="AG27" s="212" t="s">
        <v>105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3">
      <c r="A28" s="229"/>
      <c r="B28" s="230"/>
      <c r="C28" s="267" t="s">
        <v>132</v>
      </c>
      <c r="D28" s="235"/>
      <c r="E28" s="236">
        <v>10.5</v>
      </c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2"/>
      <c r="AA28" s="212"/>
      <c r="AB28" s="212"/>
      <c r="AC28" s="212"/>
      <c r="AD28" s="212"/>
      <c r="AE28" s="212"/>
      <c r="AF28" s="212"/>
      <c r="AG28" s="212" t="s">
        <v>107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3">
      <c r="A29" s="229"/>
      <c r="B29" s="230"/>
      <c r="C29" s="267" t="s">
        <v>133</v>
      </c>
      <c r="D29" s="235"/>
      <c r="E29" s="236">
        <v>3.84</v>
      </c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2"/>
      <c r="AA29" s="212"/>
      <c r="AB29" s="212"/>
      <c r="AC29" s="212"/>
      <c r="AD29" s="212"/>
      <c r="AE29" s="212"/>
      <c r="AF29" s="212"/>
      <c r="AG29" s="212" t="s">
        <v>107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3">
      <c r="A30" s="229"/>
      <c r="B30" s="230"/>
      <c r="C30" s="267" t="s">
        <v>134</v>
      </c>
      <c r="D30" s="235"/>
      <c r="E30" s="236">
        <v>0.6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2"/>
      <c r="AA30" s="212"/>
      <c r="AB30" s="212"/>
      <c r="AC30" s="212"/>
      <c r="AD30" s="212"/>
      <c r="AE30" s="212"/>
      <c r="AF30" s="212"/>
      <c r="AG30" s="212" t="s">
        <v>107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3">
      <c r="A31" s="255">
        <v>9</v>
      </c>
      <c r="B31" s="256" t="s">
        <v>135</v>
      </c>
      <c r="C31" s="268" t="s">
        <v>136</v>
      </c>
      <c r="D31" s="257" t="s">
        <v>123</v>
      </c>
      <c r="E31" s="258">
        <v>14.94</v>
      </c>
      <c r="F31" s="259"/>
      <c r="G31" s="260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3"/>
      <c r="S31" s="233" t="s">
        <v>102</v>
      </c>
      <c r="T31" s="233" t="s">
        <v>102</v>
      </c>
      <c r="U31" s="233">
        <v>0.32</v>
      </c>
      <c r="V31" s="233">
        <f>ROUND(E31*U31,2)</f>
        <v>4.78</v>
      </c>
      <c r="W31" s="233"/>
      <c r="X31" s="233" t="s">
        <v>103</v>
      </c>
      <c r="Y31" s="233" t="s">
        <v>104</v>
      </c>
      <c r="Z31" s="212"/>
      <c r="AA31" s="212"/>
      <c r="AB31" s="212"/>
      <c r="AC31" s="212"/>
      <c r="AD31" s="212"/>
      <c r="AE31" s="212"/>
      <c r="AF31" s="212"/>
      <c r="AG31" s="212" t="s">
        <v>105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0.6" outlineLevel="1" x14ac:dyDescent="0.3">
      <c r="A32" s="255">
        <v>10</v>
      </c>
      <c r="B32" s="256" t="s">
        <v>137</v>
      </c>
      <c r="C32" s="268" t="s">
        <v>138</v>
      </c>
      <c r="D32" s="257" t="s">
        <v>139</v>
      </c>
      <c r="E32" s="258">
        <v>5</v>
      </c>
      <c r="F32" s="259"/>
      <c r="G32" s="260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0.43651000000000001</v>
      </c>
      <c r="O32" s="232">
        <f>ROUND(E32*N32,2)</f>
        <v>2.1800000000000002</v>
      </c>
      <c r="P32" s="232">
        <v>0</v>
      </c>
      <c r="Q32" s="232">
        <f>ROUND(E32*P32,2)</f>
        <v>0</v>
      </c>
      <c r="R32" s="233"/>
      <c r="S32" s="233" t="s">
        <v>102</v>
      </c>
      <c r="T32" s="233" t="s">
        <v>102</v>
      </c>
      <c r="U32" s="233">
        <v>0</v>
      </c>
      <c r="V32" s="233">
        <f>ROUND(E32*U32,2)</f>
        <v>0</v>
      </c>
      <c r="W32" s="233"/>
      <c r="X32" s="233" t="s">
        <v>140</v>
      </c>
      <c r="Y32" s="233" t="s">
        <v>104</v>
      </c>
      <c r="Z32" s="212"/>
      <c r="AA32" s="212"/>
      <c r="AB32" s="212"/>
      <c r="AC32" s="212"/>
      <c r="AD32" s="212"/>
      <c r="AE32" s="212"/>
      <c r="AF32" s="212"/>
      <c r="AG32" s="212" t="s">
        <v>141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x14ac:dyDescent="0.3">
      <c r="A33" s="242" t="s">
        <v>97</v>
      </c>
      <c r="B33" s="243" t="s">
        <v>59</v>
      </c>
      <c r="C33" s="265" t="s">
        <v>60</v>
      </c>
      <c r="D33" s="244"/>
      <c r="E33" s="245"/>
      <c r="F33" s="246"/>
      <c r="G33" s="247">
        <f>SUMIF(AG34:AG37,"&lt;&gt;NOR",G34:G37)</f>
        <v>0</v>
      </c>
      <c r="H33" s="241"/>
      <c r="I33" s="241">
        <f>SUM(I34:I37)</f>
        <v>0</v>
      </c>
      <c r="J33" s="241"/>
      <c r="K33" s="241">
        <f>SUM(K34:K37)</f>
        <v>0</v>
      </c>
      <c r="L33" s="241"/>
      <c r="M33" s="241">
        <f>SUM(M34:M37)</f>
        <v>0</v>
      </c>
      <c r="N33" s="240"/>
      <c r="O33" s="240">
        <f>SUM(O34:O37)</f>
        <v>5.0600000000000005</v>
      </c>
      <c r="P33" s="240"/>
      <c r="Q33" s="240">
        <f>SUM(Q34:Q37)</f>
        <v>0</v>
      </c>
      <c r="R33" s="241"/>
      <c r="S33" s="241"/>
      <c r="T33" s="241"/>
      <c r="U33" s="241"/>
      <c r="V33" s="241">
        <f>SUM(V34:V37)</f>
        <v>34.69</v>
      </c>
      <c r="W33" s="241"/>
      <c r="X33" s="241"/>
      <c r="Y33" s="241"/>
      <c r="AG33" t="s">
        <v>98</v>
      </c>
    </row>
    <row r="34" spans="1:60" ht="20.6" outlineLevel="1" x14ac:dyDescent="0.3">
      <c r="A34" s="249">
        <v>11</v>
      </c>
      <c r="B34" s="250" t="s">
        <v>142</v>
      </c>
      <c r="C34" s="266" t="s">
        <v>143</v>
      </c>
      <c r="D34" s="251" t="s">
        <v>139</v>
      </c>
      <c r="E34" s="252">
        <v>11.3</v>
      </c>
      <c r="F34" s="253"/>
      <c r="G34" s="254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0.26250000000000001</v>
      </c>
      <c r="O34" s="232">
        <f>ROUND(E34*N34,2)</f>
        <v>2.97</v>
      </c>
      <c r="P34" s="232">
        <v>0</v>
      </c>
      <c r="Q34" s="232">
        <f>ROUND(E34*P34,2)</f>
        <v>0</v>
      </c>
      <c r="R34" s="233"/>
      <c r="S34" s="233" t="s">
        <v>102</v>
      </c>
      <c r="T34" s="233" t="s">
        <v>102</v>
      </c>
      <c r="U34" s="233">
        <v>3.07</v>
      </c>
      <c r="V34" s="233">
        <f>ROUND(E34*U34,2)</f>
        <v>34.69</v>
      </c>
      <c r="W34" s="233"/>
      <c r="X34" s="233" t="s">
        <v>103</v>
      </c>
      <c r="Y34" s="233" t="s">
        <v>104</v>
      </c>
      <c r="Z34" s="212"/>
      <c r="AA34" s="212"/>
      <c r="AB34" s="212"/>
      <c r="AC34" s="212"/>
      <c r="AD34" s="212"/>
      <c r="AE34" s="212"/>
      <c r="AF34" s="212"/>
      <c r="AG34" s="212" t="s">
        <v>105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3">
      <c r="A35" s="229"/>
      <c r="B35" s="230"/>
      <c r="C35" s="267" t="s">
        <v>144</v>
      </c>
      <c r="D35" s="235"/>
      <c r="E35" s="236">
        <v>11.3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2"/>
      <c r="AA35" s="212"/>
      <c r="AB35" s="212"/>
      <c r="AC35" s="212"/>
      <c r="AD35" s="212"/>
      <c r="AE35" s="212"/>
      <c r="AF35" s="212"/>
      <c r="AG35" s="212" t="s">
        <v>107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3">
      <c r="A36" s="249">
        <v>12</v>
      </c>
      <c r="B36" s="250" t="s">
        <v>145</v>
      </c>
      <c r="C36" s="266" t="s">
        <v>146</v>
      </c>
      <c r="D36" s="251" t="s">
        <v>147</v>
      </c>
      <c r="E36" s="252">
        <v>113</v>
      </c>
      <c r="F36" s="253"/>
      <c r="G36" s="254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1.8499999999999999E-2</v>
      </c>
      <c r="O36" s="232">
        <f>ROUND(E36*N36,2)</f>
        <v>2.09</v>
      </c>
      <c r="P36" s="232">
        <v>0</v>
      </c>
      <c r="Q36" s="232">
        <f>ROUND(E36*P36,2)</f>
        <v>0</v>
      </c>
      <c r="R36" s="233" t="s">
        <v>148</v>
      </c>
      <c r="S36" s="233" t="s">
        <v>102</v>
      </c>
      <c r="T36" s="233" t="s">
        <v>102</v>
      </c>
      <c r="U36" s="233">
        <v>0</v>
      </c>
      <c r="V36" s="233">
        <f>ROUND(E36*U36,2)</f>
        <v>0</v>
      </c>
      <c r="W36" s="233"/>
      <c r="X36" s="233" t="s">
        <v>149</v>
      </c>
      <c r="Y36" s="233" t="s">
        <v>104</v>
      </c>
      <c r="Z36" s="212"/>
      <c r="AA36" s="212"/>
      <c r="AB36" s="212"/>
      <c r="AC36" s="212"/>
      <c r="AD36" s="212"/>
      <c r="AE36" s="212"/>
      <c r="AF36" s="212"/>
      <c r="AG36" s="212" t="s">
        <v>150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3">
      <c r="A37" s="229"/>
      <c r="B37" s="230"/>
      <c r="C37" s="267" t="s">
        <v>151</v>
      </c>
      <c r="D37" s="235"/>
      <c r="E37" s="236">
        <v>113</v>
      </c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2"/>
      <c r="AA37" s="212"/>
      <c r="AB37" s="212"/>
      <c r="AC37" s="212"/>
      <c r="AD37" s="212"/>
      <c r="AE37" s="212"/>
      <c r="AF37" s="212"/>
      <c r="AG37" s="212" t="s">
        <v>107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3">
      <c r="A38" s="242" t="s">
        <v>97</v>
      </c>
      <c r="B38" s="243" t="s">
        <v>61</v>
      </c>
      <c r="C38" s="265" t="s">
        <v>62</v>
      </c>
      <c r="D38" s="244"/>
      <c r="E38" s="245"/>
      <c r="F38" s="246"/>
      <c r="G38" s="247">
        <f>SUMIF(AG39:AG96,"&lt;&gt;NOR",G39:G96)</f>
        <v>0</v>
      </c>
      <c r="H38" s="241"/>
      <c r="I38" s="241">
        <f>SUM(I39:I96)</f>
        <v>0</v>
      </c>
      <c r="J38" s="241"/>
      <c r="K38" s="241">
        <f>SUM(K39:K96)</f>
        <v>0</v>
      </c>
      <c r="L38" s="241"/>
      <c r="M38" s="241">
        <f>SUM(M39:M96)</f>
        <v>0</v>
      </c>
      <c r="N38" s="240"/>
      <c r="O38" s="240">
        <f>SUM(O39:O96)</f>
        <v>0</v>
      </c>
      <c r="P38" s="240"/>
      <c r="Q38" s="240">
        <f>SUM(Q39:Q96)</f>
        <v>0</v>
      </c>
      <c r="R38" s="241"/>
      <c r="S38" s="241"/>
      <c r="T38" s="241"/>
      <c r="U38" s="241"/>
      <c r="V38" s="241">
        <f>SUM(V39:V96)</f>
        <v>0</v>
      </c>
      <c r="W38" s="241"/>
      <c r="X38" s="241"/>
      <c r="Y38" s="241"/>
      <c r="AG38" t="s">
        <v>98</v>
      </c>
    </row>
    <row r="39" spans="1:60" ht="30.9" outlineLevel="1" x14ac:dyDescent="0.3">
      <c r="A39" s="249">
        <v>13</v>
      </c>
      <c r="B39" s="250" t="s">
        <v>152</v>
      </c>
      <c r="C39" s="266" t="s">
        <v>153</v>
      </c>
      <c r="D39" s="251" t="s">
        <v>147</v>
      </c>
      <c r="E39" s="252">
        <v>1</v>
      </c>
      <c r="F39" s="253"/>
      <c r="G39" s="254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3"/>
      <c r="S39" s="233" t="s">
        <v>154</v>
      </c>
      <c r="T39" s="233" t="s">
        <v>155</v>
      </c>
      <c r="U39" s="233">
        <v>0</v>
      </c>
      <c r="V39" s="233">
        <f>ROUND(E39*U39,2)</f>
        <v>0</v>
      </c>
      <c r="W39" s="233"/>
      <c r="X39" s="233" t="s">
        <v>103</v>
      </c>
      <c r="Y39" s="233" t="s">
        <v>104</v>
      </c>
      <c r="Z39" s="212"/>
      <c r="AA39" s="212"/>
      <c r="AB39" s="212"/>
      <c r="AC39" s="212"/>
      <c r="AD39" s="212"/>
      <c r="AE39" s="212"/>
      <c r="AF39" s="212"/>
      <c r="AG39" s="212" t="s">
        <v>105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3">
      <c r="A40" s="229"/>
      <c r="B40" s="230"/>
      <c r="C40" s="269" t="s">
        <v>156</v>
      </c>
      <c r="D40" s="261"/>
      <c r="E40" s="261"/>
      <c r="F40" s="261"/>
      <c r="G40" s="261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157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3">
      <c r="A41" s="229"/>
      <c r="B41" s="230"/>
      <c r="C41" s="270" t="s">
        <v>158</v>
      </c>
      <c r="D41" s="237"/>
      <c r="E41" s="238"/>
      <c r="F41" s="239"/>
      <c r="G41" s="239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157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71" t="s">
        <v>159</v>
      </c>
      <c r="D42" s="262"/>
      <c r="E42" s="262"/>
      <c r="F42" s="262"/>
      <c r="G42" s="262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157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71" t="s">
        <v>160</v>
      </c>
      <c r="D43" s="262"/>
      <c r="E43" s="262"/>
      <c r="F43" s="262"/>
      <c r="G43" s="262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157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3">
      <c r="A44" s="229"/>
      <c r="B44" s="230"/>
      <c r="C44" s="271" t="s">
        <v>161</v>
      </c>
      <c r="D44" s="262"/>
      <c r="E44" s="262"/>
      <c r="F44" s="262"/>
      <c r="G44" s="262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157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71" t="s">
        <v>162</v>
      </c>
      <c r="D45" s="262"/>
      <c r="E45" s="262"/>
      <c r="F45" s="262"/>
      <c r="G45" s="262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157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3">
      <c r="A46" s="229"/>
      <c r="B46" s="230"/>
      <c r="C46" s="271" t="s">
        <v>163</v>
      </c>
      <c r="D46" s="262"/>
      <c r="E46" s="262"/>
      <c r="F46" s="262"/>
      <c r="G46" s="262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157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71" t="s">
        <v>164</v>
      </c>
      <c r="D47" s="262"/>
      <c r="E47" s="262"/>
      <c r="F47" s="262"/>
      <c r="G47" s="262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157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63" t="str">
        <f>C47</f>
        <v>- kotvit 4 ks nerezových závitových tyčí M12x350 do základu, nerezová matice M12 opatřit plastovou krytkou</v>
      </c>
      <c r="BB47" s="212"/>
      <c r="BC47" s="212"/>
      <c r="BD47" s="212"/>
      <c r="BE47" s="212"/>
      <c r="BF47" s="212"/>
      <c r="BG47" s="212"/>
      <c r="BH47" s="212"/>
    </row>
    <row r="48" spans="1:60" outlineLevel="3" x14ac:dyDescent="0.3">
      <c r="A48" s="229"/>
      <c r="B48" s="230"/>
      <c r="C48" s="271" t="s">
        <v>214</v>
      </c>
      <c r="D48" s="262"/>
      <c r="E48" s="262"/>
      <c r="F48" s="262"/>
      <c r="G48" s="262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157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1" outlineLevel="3" x14ac:dyDescent="0.3">
      <c r="A49" s="229"/>
      <c r="B49" s="230"/>
      <c r="C49" s="271" t="s">
        <v>165</v>
      </c>
      <c r="D49" s="262"/>
      <c r="E49" s="262"/>
      <c r="F49" s="262"/>
      <c r="G49" s="262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157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63" t="str">
        <f>C49</f>
        <v>- více viz výkres č. 01. Přehledná situace rozmístění mobiliáře a 05. Kotvení a umístění laviček a tabule návšť. řádu.</v>
      </c>
      <c r="BB49" s="212"/>
      <c r="BC49" s="212"/>
      <c r="BD49" s="212"/>
      <c r="BE49" s="212"/>
      <c r="BF49" s="212"/>
      <c r="BG49" s="212"/>
      <c r="BH49" s="212"/>
    </row>
    <row r="50" spans="1:60" ht="30.9" outlineLevel="1" x14ac:dyDescent="0.3">
      <c r="A50" s="249">
        <v>14</v>
      </c>
      <c r="B50" s="250" t="s">
        <v>166</v>
      </c>
      <c r="C50" s="266" t="s">
        <v>167</v>
      </c>
      <c r="D50" s="251" t="s">
        <v>147</v>
      </c>
      <c r="E50" s="252">
        <v>6</v>
      </c>
      <c r="F50" s="253"/>
      <c r="G50" s="254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3"/>
      <c r="S50" s="233" t="s">
        <v>154</v>
      </c>
      <c r="T50" s="233" t="s">
        <v>155</v>
      </c>
      <c r="U50" s="233">
        <v>0</v>
      </c>
      <c r="V50" s="233">
        <f>ROUND(E50*U50,2)</f>
        <v>0</v>
      </c>
      <c r="W50" s="233"/>
      <c r="X50" s="233" t="s">
        <v>103</v>
      </c>
      <c r="Y50" s="233" t="s">
        <v>104</v>
      </c>
      <c r="Z50" s="212"/>
      <c r="AA50" s="212"/>
      <c r="AB50" s="212"/>
      <c r="AC50" s="212"/>
      <c r="AD50" s="212"/>
      <c r="AE50" s="212"/>
      <c r="AF50" s="212"/>
      <c r="AG50" s="212" t="s">
        <v>105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3">
      <c r="A51" s="229"/>
      <c r="B51" s="230"/>
      <c r="C51" s="269" t="s">
        <v>156</v>
      </c>
      <c r="D51" s="261"/>
      <c r="E51" s="261"/>
      <c r="F51" s="261"/>
      <c r="G51" s="261"/>
      <c r="H51" s="233"/>
      <c r="I51" s="233"/>
      <c r="J51" s="233"/>
      <c r="K51" s="233"/>
      <c r="L51" s="233"/>
      <c r="M51" s="233"/>
      <c r="N51" s="232"/>
      <c r="O51" s="232"/>
      <c r="P51" s="232"/>
      <c r="Q51" s="232"/>
      <c r="R51" s="233"/>
      <c r="S51" s="233"/>
      <c r="T51" s="233"/>
      <c r="U51" s="233"/>
      <c r="V51" s="233"/>
      <c r="W51" s="233"/>
      <c r="X51" s="233"/>
      <c r="Y51" s="233"/>
      <c r="Z51" s="212"/>
      <c r="AA51" s="212"/>
      <c r="AB51" s="212"/>
      <c r="AC51" s="212"/>
      <c r="AD51" s="212"/>
      <c r="AE51" s="212"/>
      <c r="AF51" s="212"/>
      <c r="AG51" s="212" t="s">
        <v>157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70" t="s">
        <v>158</v>
      </c>
      <c r="D52" s="237"/>
      <c r="E52" s="238"/>
      <c r="F52" s="239"/>
      <c r="G52" s="239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157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71" t="s">
        <v>168</v>
      </c>
      <c r="D53" s="262"/>
      <c r="E53" s="262"/>
      <c r="F53" s="262"/>
      <c r="G53" s="262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157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3">
      <c r="A54" s="229"/>
      <c r="B54" s="230"/>
      <c r="C54" s="271" t="s">
        <v>160</v>
      </c>
      <c r="D54" s="262"/>
      <c r="E54" s="262"/>
      <c r="F54" s="262"/>
      <c r="G54" s="262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2"/>
      <c r="AA54" s="212"/>
      <c r="AB54" s="212"/>
      <c r="AC54" s="212"/>
      <c r="AD54" s="212"/>
      <c r="AE54" s="212"/>
      <c r="AF54" s="212"/>
      <c r="AG54" s="212" t="s">
        <v>157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3">
      <c r="A55" s="229"/>
      <c r="B55" s="230"/>
      <c r="C55" s="271" t="s">
        <v>169</v>
      </c>
      <c r="D55" s="262"/>
      <c r="E55" s="262"/>
      <c r="F55" s="262"/>
      <c r="G55" s="262"/>
      <c r="H55" s="233"/>
      <c r="I55" s="233"/>
      <c r="J55" s="233"/>
      <c r="K55" s="233"/>
      <c r="L55" s="233"/>
      <c r="M55" s="233"/>
      <c r="N55" s="232"/>
      <c r="O55" s="232"/>
      <c r="P55" s="232"/>
      <c r="Q55" s="232"/>
      <c r="R55" s="233"/>
      <c r="S55" s="233"/>
      <c r="T55" s="233"/>
      <c r="U55" s="233"/>
      <c r="V55" s="233"/>
      <c r="W55" s="233"/>
      <c r="X55" s="233"/>
      <c r="Y55" s="233"/>
      <c r="Z55" s="212"/>
      <c r="AA55" s="212"/>
      <c r="AB55" s="212"/>
      <c r="AC55" s="212"/>
      <c r="AD55" s="212"/>
      <c r="AE55" s="212"/>
      <c r="AF55" s="212"/>
      <c r="AG55" s="212" t="s">
        <v>157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71" t="s">
        <v>161</v>
      </c>
      <c r="D56" s="262"/>
      <c r="E56" s="262"/>
      <c r="F56" s="262"/>
      <c r="G56" s="262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157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71" t="s">
        <v>162</v>
      </c>
      <c r="D57" s="262"/>
      <c r="E57" s="262"/>
      <c r="F57" s="262"/>
      <c r="G57" s="262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157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71" t="s">
        <v>163</v>
      </c>
      <c r="D58" s="262"/>
      <c r="E58" s="262"/>
      <c r="F58" s="262"/>
      <c r="G58" s="262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157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71" t="s">
        <v>164</v>
      </c>
      <c r="D59" s="262"/>
      <c r="E59" s="262"/>
      <c r="F59" s="262"/>
      <c r="G59" s="262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157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63" t="str">
        <f>C59</f>
        <v>- kotvit 4 ks nerezových závitových tyčí M12x350 do základu, nerezová matice M12 opatřit plastovou krytkou</v>
      </c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71" t="s">
        <v>175</v>
      </c>
      <c r="D60" s="262"/>
      <c r="E60" s="262"/>
      <c r="F60" s="262"/>
      <c r="G60" s="262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157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1" outlineLevel="3" x14ac:dyDescent="0.3">
      <c r="A61" s="229"/>
      <c r="B61" s="230"/>
      <c r="C61" s="271" t="s">
        <v>165</v>
      </c>
      <c r="D61" s="262"/>
      <c r="E61" s="262"/>
      <c r="F61" s="262"/>
      <c r="G61" s="262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157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63" t="str">
        <f>C61</f>
        <v>- více viz výkres č. 01. Přehledná situace rozmístění mobiliáře a 05. Kotvení a umístění laviček a tabule návšť. řádu.</v>
      </c>
      <c r="BB61" s="212"/>
      <c r="BC61" s="212"/>
      <c r="BD61" s="212"/>
      <c r="BE61" s="212"/>
      <c r="BF61" s="212"/>
      <c r="BG61" s="212"/>
      <c r="BH61" s="212"/>
    </row>
    <row r="62" spans="1:60" ht="20.6" outlineLevel="1" x14ac:dyDescent="0.3">
      <c r="A62" s="249">
        <v>15</v>
      </c>
      <c r="B62" s="250" t="s">
        <v>170</v>
      </c>
      <c r="C62" s="266" t="s">
        <v>171</v>
      </c>
      <c r="D62" s="251" t="s">
        <v>147</v>
      </c>
      <c r="E62" s="252">
        <v>6</v>
      </c>
      <c r="F62" s="253"/>
      <c r="G62" s="254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3"/>
      <c r="S62" s="233" t="s">
        <v>154</v>
      </c>
      <c r="T62" s="233" t="s">
        <v>155</v>
      </c>
      <c r="U62" s="233">
        <v>0</v>
      </c>
      <c r="V62" s="233">
        <f>ROUND(E62*U62,2)</f>
        <v>0</v>
      </c>
      <c r="W62" s="233"/>
      <c r="X62" s="233" t="s">
        <v>103</v>
      </c>
      <c r="Y62" s="233" t="s">
        <v>104</v>
      </c>
      <c r="Z62" s="212"/>
      <c r="AA62" s="212"/>
      <c r="AB62" s="212"/>
      <c r="AC62" s="212"/>
      <c r="AD62" s="212"/>
      <c r="AE62" s="212"/>
      <c r="AF62" s="212"/>
      <c r="AG62" s="212" t="s">
        <v>105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3">
      <c r="A63" s="229"/>
      <c r="B63" s="230"/>
      <c r="C63" s="269" t="s">
        <v>156</v>
      </c>
      <c r="D63" s="261"/>
      <c r="E63" s="261"/>
      <c r="F63" s="261"/>
      <c r="G63" s="261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157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70" t="s">
        <v>158</v>
      </c>
      <c r="D64" s="237"/>
      <c r="E64" s="238"/>
      <c r="F64" s="239"/>
      <c r="G64" s="239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157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71" t="s">
        <v>172</v>
      </c>
      <c r="D65" s="262"/>
      <c r="E65" s="262"/>
      <c r="F65" s="262"/>
      <c r="G65" s="262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157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1" outlineLevel="3" x14ac:dyDescent="0.3">
      <c r="A66" s="229"/>
      <c r="B66" s="230"/>
      <c r="C66" s="271" t="s">
        <v>173</v>
      </c>
      <c r="D66" s="262"/>
      <c r="E66" s="262"/>
      <c r="F66" s="262"/>
      <c r="G66" s="262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157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63" t="str">
        <f>C66</f>
        <v>- noha z ocelového jeklu 80x40 mm a plášť koše z ocelových kulatin o8 mm jsou lakovány fasádní vypalovanou barvou RAL 9006 ponorem na podkladový žárový zinek</v>
      </c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71" t="s">
        <v>174</v>
      </c>
      <c r="D67" s="262"/>
      <c r="E67" s="262"/>
      <c r="F67" s="262"/>
      <c r="G67" s="262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157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1" outlineLevel="3" x14ac:dyDescent="0.3">
      <c r="A68" s="229"/>
      <c r="B68" s="230"/>
      <c r="C68" s="271" t="s">
        <v>215</v>
      </c>
      <c r="D68" s="262"/>
      <c r="E68" s="262"/>
      <c r="F68" s="262"/>
      <c r="G68" s="262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157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63" t="str">
        <f>C68</f>
        <v>- kotvení - na nohu z ocelového jeklu (80x40 mm, délky 1030 mm), do bet. základu o rozměrech 400 x 400 x 400 mm,</v>
      </c>
      <c r="BB68" s="212"/>
      <c r="BC68" s="212"/>
      <c r="BD68" s="212"/>
      <c r="BE68" s="212"/>
      <c r="BF68" s="212"/>
      <c r="BG68" s="212"/>
      <c r="BH68" s="212"/>
    </row>
    <row r="69" spans="1:60" outlineLevel="3" x14ac:dyDescent="0.3">
      <c r="A69" s="229"/>
      <c r="B69" s="230"/>
      <c r="C69" s="271" t="s">
        <v>216</v>
      </c>
      <c r="D69" s="262"/>
      <c r="E69" s="262"/>
      <c r="F69" s="262"/>
      <c r="G69" s="262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157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63" t="str">
        <f>C69</f>
        <v xml:space="preserve">  c16/20, 550 mm pod UT se zabetonuje kotevní koš příruby M 12x110x330. Základ zasypat ornicí a zatravnit.</v>
      </c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71" t="s">
        <v>175</v>
      </c>
      <c r="D70" s="262"/>
      <c r="E70" s="262"/>
      <c r="F70" s="262"/>
      <c r="G70" s="262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157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71" t="s">
        <v>176</v>
      </c>
      <c r="D71" s="262"/>
      <c r="E71" s="262"/>
      <c r="F71" s="262"/>
      <c r="G71" s="262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157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3">
      <c r="A72" s="249">
        <v>16</v>
      </c>
      <c r="B72" s="250" t="s">
        <v>177</v>
      </c>
      <c r="C72" s="266" t="s">
        <v>178</v>
      </c>
      <c r="D72" s="251" t="s">
        <v>147</v>
      </c>
      <c r="E72" s="252">
        <v>1</v>
      </c>
      <c r="F72" s="253"/>
      <c r="G72" s="254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2">
        <v>0</v>
      </c>
      <c r="O72" s="232">
        <f>ROUND(E72*N72,2)</f>
        <v>0</v>
      </c>
      <c r="P72" s="232">
        <v>0</v>
      </c>
      <c r="Q72" s="232">
        <f>ROUND(E72*P72,2)</f>
        <v>0</v>
      </c>
      <c r="R72" s="233"/>
      <c r="S72" s="233" t="s">
        <v>154</v>
      </c>
      <c r="T72" s="233" t="s">
        <v>155</v>
      </c>
      <c r="U72" s="233">
        <v>0</v>
      </c>
      <c r="V72" s="233">
        <f>ROUND(E72*U72,2)</f>
        <v>0</v>
      </c>
      <c r="W72" s="233"/>
      <c r="X72" s="233" t="s">
        <v>103</v>
      </c>
      <c r="Y72" s="233" t="s">
        <v>104</v>
      </c>
      <c r="Z72" s="212"/>
      <c r="AA72" s="212"/>
      <c r="AB72" s="212"/>
      <c r="AC72" s="212"/>
      <c r="AD72" s="212"/>
      <c r="AE72" s="212"/>
      <c r="AF72" s="212"/>
      <c r="AG72" s="212" t="s">
        <v>105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3">
      <c r="A73" s="229"/>
      <c r="B73" s="230"/>
      <c r="C73" s="269" t="s">
        <v>156</v>
      </c>
      <c r="D73" s="261"/>
      <c r="E73" s="261"/>
      <c r="F73" s="261"/>
      <c r="G73" s="261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157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70" t="s">
        <v>158</v>
      </c>
      <c r="D74" s="237"/>
      <c r="E74" s="238"/>
      <c r="F74" s="239"/>
      <c r="G74" s="239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157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1" outlineLevel="3" x14ac:dyDescent="0.3">
      <c r="A75" s="229"/>
      <c r="B75" s="230"/>
      <c r="C75" s="271" t="s">
        <v>217</v>
      </c>
      <c r="D75" s="262"/>
      <c r="E75" s="262"/>
      <c r="F75" s="262"/>
      <c r="G75" s="262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157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63" t="str">
        <f>C75</f>
        <v>Tabule návštěvního řádu bude osazena v blízkosti dětského hřiště na zpevněné ploše ze zámkové dlažby. Konstrukce bude tvořena z profilů 35x50 mm. Jednotlivé části konstrukce</v>
      </c>
      <c r="BB75" s="212"/>
      <c r="BC75" s="212"/>
      <c r="BD75" s="212"/>
      <c r="BE75" s="212"/>
      <c r="BF75" s="212"/>
      <c r="BG75" s="212"/>
      <c r="BH75" s="212"/>
    </row>
    <row r="76" spans="1:60" ht="21" outlineLevel="3" x14ac:dyDescent="0.3">
      <c r="A76" s="229"/>
      <c r="B76" s="230"/>
      <c r="C76" s="271" t="s">
        <v>218</v>
      </c>
      <c r="D76" s="262"/>
      <c r="E76" s="262"/>
      <c r="F76" s="262"/>
      <c r="G76" s="262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2"/>
      <c r="AA76" s="212"/>
      <c r="AB76" s="212"/>
      <c r="AC76" s="212"/>
      <c r="AD76" s="212"/>
      <c r="AE76" s="212"/>
      <c r="AF76" s="212"/>
      <c r="AG76" s="212" t="s">
        <v>157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63" t="str">
        <f>C76</f>
        <v>budou svařeny, předvrtány, následně žárově zinkovány a opatřeny vypalovanou barvou KOMAXIT dle odstínu RAL 9006. Konstrukce bude osazena do dvojice základových patek</v>
      </c>
      <c r="BB76" s="212"/>
      <c r="BC76" s="212"/>
      <c r="BD76" s="212"/>
      <c r="BE76" s="212"/>
      <c r="BF76" s="212"/>
      <c r="BG76" s="212"/>
      <c r="BH76" s="212"/>
    </row>
    <row r="77" spans="1:60" ht="21" outlineLevel="3" x14ac:dyDescent="0.3">
      <c r="A77" s="229"/>
      <c r="B77" s="230"/>
      <c r="C77" s="271" t="s">
        <v>219</v>
      </c>
      <c r="D77" s="262"/>
      <c r="E77" s="262"/>
      <c r="F77" s="262"/>
      <c r="G77" s="262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157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63" t="str">
        <f>C77</f>
        <v>průměru 250 mm do hloubky 1 000 mm pod upravený terén - beton C16/20. Text, který se na plochu tabule následovně nalepí, a jeho grafické zpracování bude odsouhlaseno</v>
      </c>
      <c r="BB77" s="212"/>
      <c r="BC77" s="212"/>
      <c r="BD77" s="212"/>
      <c r="BE77" s="212"/>
      <c r="BF77" s="212"/>
      <c r="BG77" s="212"/>
      <c r="BH77" s="212"/>
    </row>
    <row r="78" spans="1:60" ht="21" outlineLevel="3" x14ac:dyDescent="0.3">
      <c r="A78" s="229"/>
      <c r="B78" s="230"/>
      <c r="C78" s="271" t="s">
        <v>179</v>
      </c>
      <c r="D78" s="262"/>
      <c r="E78" s="262"/>
      <c r="F78" s="262"/>
      <c r="G78" s="262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157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63" t="str">
        <f>C78</f>
        <v>provozovatelem hřiště / investorem. Tabule bude mít oboustranný polep. Více viz výkresy č. 01. Přehledná situace rozmístění mobiliáře, 03. Tabule návštěvního řádu</v>
      </c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71" t="s">
        <v>180</v>
      </c>
      <c r="D79" s="262"/>
      <c r="E79" s="262"/>
      <c r="F79" s="262"/>
      <c r="G79" s="262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157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30.9" outlineLevel="1" x14ac:dyDescent="0.3">
      <c r="A80" s="249">
        <v>17</v>
      </c>
      <c r="B80" s="250" t="s">
        <v>181</v>
      </c>
      <c r="C80" s="266" t="s">
        <v>182</v>
      </c>
      <c r="D80" s="251" t="s">
        <v>147</v>
      </c>
      <c r="E80" s="252">
        <v>1</v>
      </c>
      <c r="F80" s="253"/>
      <c r="G80" s="254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3"/>
      <c r="S80" s="233" t="s">
        <v>154</v>
      </c>
      <c r="T80" s="233" t="s">
        <v>155</v>
      </c>
      <c r="U80" s="233">
        <v>0</v>
      </c>
      <c r="V80" s="233">
        <f>ROUND(E80*U80,2)</f>
        <v>0</v>
      </c>
      <c r="W80" s="233"/>
      <c r="X80" s="233" t="s">
        <v>103</v>
      </c>
      <c r="Y80" s="233" t="s">
        <v>104</v>
      </c>
      <c r="Z80" s="212"/>
      <c r="AA80" s="212"/>
      <c r="AB80" s="212"/>
      <c r="AC80" s="212"/>
      <c r="AD80" s="212"/>
      <c r="AE80" s="212"/>
      <c r="AF80" s="212"/>
      <c r="AG80" s="212" t="s">
        <v>105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1" outlineLevel="2" x14ac:dyDescent="0.3">
      <c r="A81" s="229"/>
      <c r="B81" s="230"/>
      <c r="C81" s="269" t="s">
        <v>220</v>
      </c>
      <c r="D81" s="261"/>
      <c r="E81" s="261"/>
      <c r="F81" s="261"/>
      <c r="G81" s="261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157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63" t="str">
        <f>C81</f>
        <v>Kolotoč je svařen z ocelových trubek a profilů čtvercového průřezu. Otočný střed a sedáky jsou vyrobeny z vysoce kvalitního plastu HDPE (vysokotlaký celoprobarvený</v>
      </c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71" t="s">
        <v>183</v>
      </c>
      <c r="D82" s="262"/>
      <c r="E82" s="262"/>
      <c r="F82" s="262"/>
      <c r="G82" s="262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157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71" t="s">
        <v>184</v>
      </c>
      <c r="D83" s="262"/>
      <c r="E83" s="262"/>
      <c r="F83" s="262"/>
      <c r="G83" s="262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157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30.9" outlineLevel="1" x14ac:dyDescent="0.3">
      <c r="A84" s="249">
        <v>18</v>
      </c>
      <c r="B84" s="250" t="s">
        <v>185</v>
      </c>
      <c r="C84" s="266" t="s">
        <v>186</v>
      </c>
      <c r="D84" s="251" t="s">
        <v>147</v>
      </c>
      <c r="E84" s="252">
        <v>1</v>
      </c>
      <c r="F84" s="253"/>
      <c r="G84" s="254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2">
        <v>0</v>
      </c>
      <c r="O84" s="232">
        <f>ROUND(E84*N84,2)</f>
        <v>0</v>
      </c>
      <c r="P84" s="232">
        <v>0</v>
      </c>
      <c r="Q84" s="232">
        <f>ROUND(E84*P84,2)</f>
        <v>0</v>
      </c>
      <c r="R84" s="233"/>
      <c r="S84" s="233" t="s">
        <v>154</v>
      </c>
      <c r="T84" s="233" t="s">
        <v>155</v>
      </c>
      <c r="U84" s="233">
        <v>0</v>
      </c>
      <c r="V84" s="233">
        <f>ROUND(E84*U84,2)</f>
        <v>0</v>
      </c>
      <c r="W84" s="233"/>
      <c r="X84" s="233" t="s">
        <v>103</v>
      </c>
      <c r="Y84" s="233" t="s">
        <v>104</v>
      </c>
      <c r="Z84" s="212"/>
      <c r="AA84" s="212"/>
      <c r="AB84" s="212"/>
      <c r="AC84" s="212"/>
      <c r="AD84" s="212"/>
      <c r="AE84" s="212"/>
      <c r="AF84" s="212"/>
      <c r="AG84" s="212" t="s">
        <v>105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1" outlineLevel="2" x14ac:dyDescent="0.3">
      <c r="A85" s="229"/>
      <c r="B85" s="230"/>
      <c r="C85" s="269" t="s">
        <v>221</v>
      </c>
      <c r="D85" s="261"/>
      <c r="E85" s="261"/>
      <c r="F85" s="261"/>
      <c r="G85" s="261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157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63" t="str">
        <f>C85</f>
        <v>Nosná konstrukce sestavy je vyrobena z kovových profilů 100 x 100 mm. Skluzavka je vyrobená ze sklolaminátu. Čelo skluzavky, nášlapy atd. jsou vyrobeny z vysoce kvalitního</v>
      </c>
      <c r="BB85" s="212"/>
      <c r="BC85" s="212"/>
      <c r="BD85" s="212"/>
      <c r="BE85" s="212"/>
      <c r="BF85" s="212"/>
      <c r="BG85" s="212"/>
      <c r="BH85" s="212"/>
    </row>
    <row r="86" spans="1:60" ht="21" outlineLevel="3" x14ac:dyDescent="0.3">
      <c r="A86" s="229"/>
      <c r="B86" s="230"/>
      <c r="C86" s="271" t="s">
        <v>222</v>
      </c>
      <c r="D86" s="262"/>
      <c r="E86" s="262"/>
      <c r="F86" s="262"/>
      <c r="G86" s="262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157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63" t="str">
        <f>C86</f>
        <v>plastu HDPE (vysokotlaký celoprobarvený polyetylen). Šplhací síť a lana jsou vyrobeny z 16 mm lana z polypropylenu s vnitřním ocelovým jádrem a jsou</v>
      </c>
      <c r="BB86" s="212"/>
      <c r="BC86" s="212"/>
      <c r="BD86" s="212"/>
      <c r="BE86" s="212"/>
      <c r="BF86" s="212"/>
      <c r="BG86" s="212"/>
      <c r="BH86" s="212"/>
    </row>
    <row r="87" spans="1:60" ht="21" outlineLevel="3" x14ac:dyDescent="0.3">
      <c r="A87" s="229"/>
      <c r="B87" s="230"/>
      <c r="C87" s="271" t="s">
        <v>223</v>
      </c>
      <c r="D87" s="262"/>
      <c r="E87" s="262"/>
      <c r="F87" s="262"/>
      <c r="G87" s="262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157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63" t="str">
        <f>C87</f>
        <v>spojovány plastovými nebo hliníkovými spoji. Podesta, šikmý výlez a kolmá horolezecká stěna jsou vyrobeny z vodovzdorného vysoce kvalitního plastu HDPE</v>
      </c>
      <c r="BB87" s="212"/>
      <c r="BC87" s="212"/>
      <c r="BD87" s="212"/>
      <c r="BE87" s="212"/>
      <c r="BF87" s="212"/>
      <c r="BG87" s="212"/>
      <c r="BH87" s="212"/>
    </row>
    <row r="88" spans="1:60" ht="21" outlineLevel="3" x14ac:dyDescent="0.3">
      <c r="A88" s="229"/>
      <c r="B88" s="230"/>
      <c r="C88" s="271" t="s">
        <v>224</v>
      </c>
      <c r="D88" s="262"/>
      <c r="E88" s="262"/>
      <c r="F88" s="262"/>
      <c r="G88" s="262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157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63" t="str">
        <f>C88</f>
        <v>(vysokotlaký celoprobarvený polyetylen). Horolezecké chyty jsou vyrobeny z křemičitého písku a epoxidové pryskyřice.</v>
      </c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71" t="s">
        <v>187</v>
      </c>
      <c r="D89" s="262"/>
      <c r="E89" s="262"/>
      <c r="F89" s="262"/>
      <c r="G89" s="262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157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30.9" outlineLevel="1" x14ac:dyDescent="0.3">
      <c r="A90" s="249">
        <v>19</v>
      </c>
      <c r="B90" s="250" t="s">
        <v>188</v>
      </c>
      <c r="C90" s="266" t="s">
        <v>189</v>
      </c>
      <c r="D90" s="251" t="s">
        <v>147</v>
      </c>
      <c r="E90" s="252">
        <v>1</v>
      </c>
      <c r="F90" s="253"/>
      <c r="G90" s="254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21</v>
      </c>
      <c r="M90" s="233">
        <f>G90*(1+L90/100)</f>
        <v>0</v>
      </c>
      <c r="N90" s="232">
        <v>0</v>
      </c>
      <c r="O90" s="232">
        <f>ROUND(E90*N90,2)</f>
        <v>0</v>
      </c>
      <c r="P90" s="232">
        <v>0</v>
      </c>
      <c r="Q90" s="232">
        <f>ROUND(E90*P90,2)</f>
        <v>0</v>
      </c>
      <c r="R90" s="233"/>
      <c r="S90" s="233" t="s">
        <v>154</v>
      </c>
      <c r="T90" s="233" t="s">
        <v>155</v>
      </c>
      <c r="U90" s="233">
        <v>0</v>
      </c>
      <c r="V90" s="233">
        <f>ROUND(E90*U90,2)</f>
        <v>0</v>
      </c>
      <c r="W90" s="233"/>
      <c r="X90" s="233" t="s">
        <v>103</v>
      </c>
      <c r="Y90" s="233" t="s">
        <v>104</v>
      </c>
      <c r="Z90" s="212"/>
      <c r="AA90" s="212"/>
      <c r="AB90" s="212"/>
      <c r="AC90" s="212"/>
      <c r="AD90" s="212"/>
      <c r="AE90" s="212"/>
      <c r="AF90" s="212"/>
      <c r="AG90" s="212" t="s">
        <v>105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1" outlineLevel="2" x14ac:dyDescent="0.3">
      <c r="A91" s="229"/>
      <c r="B91" s="230"/>
      <c r="C91" s="269" t="s">
        <v>225</v>
      </c>
      <c r="D91" s="261"/>
      <c r="E91" s="261"/>
      <c r="F91" s="261"/>
      <c r="G91" s="261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157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63" t="str">
        <f>C91</f>
        <v>Rameno houpačky je vyrobeno z kovového profilu 100 x 100 mm a je ukotveno vratovými šrouby do nosné konstrukce. Madla jsou ocelová a jsou upravena</v>
      </c>
      <c r="BB91" s="212"/>
      <c r="BC91" s="212"/>
      <c r="BD91" s="212"/>
      <c r="BE91" s="212"/>
      <c r="BF91" s="212"/>
      <c r="BG91" s="212"/>
      <c r="BH91" s="212"/>
    </row>
    <row r="92" spans="1:60" ht="21" outlineLevel="3" x14ac:dyDescent="0.3">
      <c r="A92" s="229"/>
      <c r="B92" s="230"/>
      <c r="C92" s="271" t="s">
        <v>190</v>
      </c>
      <c r="D92" s="262"/>
      <c r="E92" s="262"/>
      <c r="F92" s="262"/>
      <c r="G92" s="262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157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63" t="str">
        <f>C92</f>
        <v>zinkováním a vypalovanou práškovou barvou KOMAXIT dle odstínu RAL. Nárazy jsou tlumeny pryžovými dorazy.</v>
      </c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71" t="s">
        <v>191</v>
      </c>
      <c r="D93" s="262"/>
      <c r="E93" s="262"/>
      <c r="F93" s="262"/>
      <c r="G93" s="262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157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30.9" outlineLevel="1" x14ac:dyDescent="0.3">
      <c r="A94" s="249">
        <v>20</v>
      </c>
      <c r="B94" s="250" t="s">
        <v>192</v>
      </c>
      <c r="C94" s="266" t="s">
        <v>193</v>
      </c>
      <c r="D94" s="251" t="s">
        <v>147</v>
      </c>
      <c r="E94" s="252">
        <v>1</v>
      </c>
      <c r="F94" s="253"/>
      <c r="G94" s="254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32">
        <v>0</v>
      </c>
      <c r="O94" s="232">
        <f>ROUND(E94*N94,2)</f>
        <v>0</v>
      </c>
      <c r="P94" s="232">
        <v>0</v>
      </c>
      <c r="Q94" s="232">
        <f>ROUND(E94*P94,2)</f>
        <v>0</v>
      </c>
      <c r="R94" s="233"/>
      <c r="S94" s="233" t="s">
        <v>154</v>
      </c>
      <c r="T94" s="233" t="s">
        <v>155</v>
      </c>
      <c r="U94" s="233">
        <v>0</v>
      </c>
      <c r="V94" s="233">
        <f>ROUND(E94*U94,2)</f>
        <v>0</v>
      </c>
      <c r="W94" s="233"/>
      <c r="X94" s="233" t="s">
        <v>103</v>
      </c>
      <c r="Y94" s="233" t="s">
        <v>104</v>
      </c>
      <c r="Z94" s="212"/>
      <c r="AA94" s="212"/>
      <c r="AB94" s="212"/>
      <c r="AC94" s="212"/>
      <c r="AD94" s="212"/>
      <c r="AE94" s="212"/>
      <c r="AF94" s="212"/>
      <c r="AG94" s="212" t="s">
        <v>105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1" outlineLevel="2" x14ac:dyDescent="0.3">
      <c r="A95" s="229"/>
      <c r="B95" s="230"/>
      <c r="C95" s="269" t="s">
        <v>226</v>
      </c>
      <c r="D95" s="261"/>
      <c r="E95" s="261"/>
      <c r="F95" s="261"/>
      <c r="G95" s="261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157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63" t="str">
        <f>C95</f>
        <v>Tělo houpadla a sedátko jsou vyrobeny z vysoce kvalitního plastu HDPE (vysokotlaký celoprobarvený polyetylen). Pružina houpadla je vyrobena ze speciální pružinářské oceli a je</v>
      </c>
      <c r="BB95" s="212"/>
      <c r="BC95" s="212"/>
      <c r="BD95" s="212"/>
      <c r="BE95" s="212"/>
      <c r="BF95" s="212"/>
      <c r="BG95" s="212"/>
      <c r="BH95" s="212"/>
    </row>
    <row r="96" spans="1:60" ht="21" outlineLevel="3" x14ac:dyDescent="0.3">
      <c r="A96" s="229"/>
      <c r="B96" s="230"/>
      <c r="C96" s="271" t="s">
        <v>194</v>
      </c>
      <c r="D96" s="262"/>
      <c r="E96" s="262"/>
      <c r="F96" s="262"/>
      <c r="G96" s="262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157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63" t="str">
        <f>C96</f>
        <v>upravená vypalovanou práškovou barvou KOMAXIT. Rozměry prvku - 0,92 x 0,27 x 0,82 m. Výška volného pádu 0,5 m.</v>
      </c>
      <c r="BB96" s="212"/>
      <c r="BC96" s="212"/>
      <c r="BD96" s="212"/>
      <c r="BE96" s="212"/>
      <c r="BF96" s="212"/>
      <c r="BG96" s="212"/>
      <c r="BH96" s="212"/>
    </row>
    <row r="97" spans="1:60" x14ac:dyDescent="0.3">
      <c r="A97" s="242" t="s">
        <v>97</v>
      </c>
      <c r="B97" s="243" t="s">
        <v>63</v>
      </c>
      <c r="C97" s="265" t="s">
        <v>64</v>
      </c>
      <c r="D97" s="244"/>
      <c r="E97" s="245"/>
      <c r="F97" s="246"/>
      <c r="G97" s="247">
        <f>SUMIF(AG98:AG103,"&lt;&gt;NOR",G98:G103)</f>
        <v>0</v>
      </c>
      <c r="H97" s="241"/>
      <c r="I97" s="241">
        <f>SUM(I98:I103)</f>
        <v>0</v>
      </c>
      <c r="J97" s="241"/>
      <c r="K97" s="241">
        <f>SUM(K98:K103)</f>
        <v>0</v>
      </c>
      <c r="L97" s="241"/>
      <c r="M97" s="241">
        <f>SUM(M98:M103)</f>
        <v>0</v>
      </c>
      <c r="N97" s="240"/>
      <c r="O97" s="240">
        <f>SUM(O98:O103)</f>
        <v>9.52</v>
      </c>
      <c r="P97" s="240"/>
      <c r="Q97" s="240">
        <f>SUM(Q98:Q103)</f>
        <v>0</v>
      </c>
      <c r="R97" s="241"/>
      <c r="S97" s="241"/>
      <c r="T97" s="241"/>
      <c r="U97" s="241"/>
      <c r="V97" s="241">
        <f>SUM(V98:V103)</f>
        <v>0.2</v>
      </c>
      <c r="W97" s="241"/>
      <c r="X97" s="241"/>
      <c r="Y97" s="241"/>
      <c r="AG97" t="s">
        <v>98</v>
      </c>
    </row>
    <row r="98" spans="1:60" outlineLevel="1" x14ac:dyDescent="0.3">
      <c r="A98" s="249">
        <v>21</v>
      </c>
      <c r="B98" s="250" t="s">
        <v>195</v>
      </c>
      <c r="C98" s="266" t="s">
        <v>196</v>
      </c>
      <c r="D98" s="251" t="s">
        <v>123</v>
      </c>
      <c r="E98" s="252">
        <v>4.0999999999999996</v>
      </c>
      <c r="F98" s="253"/>
      <c r="G98" s="254">
        <f>ROUND(E98*F98,2)</f>
        <v>0</v>
      </c>
      <c r="H98" s="234"/>
      <c r="I98" s="233">
        <f>ROUND(E98*H98,2)</f>
        <v>0</v>
      </c>
      <c r="J98" s="234"/>
      <c r="K98" s="233">
        <f>ROUND(E98*J98,2)</f>
        <v>0</v>
      </c>
      <c r="L98" s="233">
        <v>21</v>
      </c>
      <c r="M98" s="233">
        <f>G98*(1+L98/100)</f>
        <v>0</v>
      </c>
      <c r="N98" s="232">
        <v>0</v>
      </c>
      <c r="O98" s="232">
        <f>ROUND(E98*N98,2)</f>
        <v>0</v>
      </c>
      <c r="P98" s="232">
        <v>0</v>
      </c>
      <c r="Q98" s="232">
        <f>ROUND(E98*P98,2)</f>
        <v>0</v>
      </c>
      <c r="R98" s="233"/>
      <c r="S98" s="233" t="s">
        <v>102</v>
      </c>
      <c r="T98" s="233" t="s">
        <v>102</v>
      </c>
      <c r="U98" s="233">
        <v>0.02</v>
      </c>
      <c r="V98" s="233">
        <f>ROUND(E98*U98,2)</f>
        <v>0.08</v>
      </c>
      <c r="W98" s="233"/>
      <c r="X98" s="233" t="s">
        <v>103</v>
      </c>
      <c r="Y98" s="233" t="s">
        <v>104</v>
      </c>
      <c r="Z98" s="212"/>
      <c r="AA98" s="212"/>
      <c r="AB98" s="212"/>
      <c r="AC98" s="212"/>
      <c r="AD98" s="212"/>
      <c r="AE98" s="212"/>
      <c r="AF98" s="212"/>
      <c r="AG98" s="212" t="s">
        <v>105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3">
      <c r="A99" s="229"/>
      <c r="B99" s="230"/>
      <c r="C99" s="267" t="s">
        <v>124</v>
      </c>
      <c r="D99" s="235"/>
      <c r="E99" s="236">
        <v>4.0999999999999996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107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3">
      <c r="A100" s="249">
        <v>22</v>
      </c>
      <c r="B100" s="250" t="s">
        <v>197</v>
      </c>
      <c r="C100" s="266" t="s">
        <v>198</v>
      </c>
      <c r="D100" s="251" t="s">
        <v>123</v>
      </c>
      <c r="E100" s="252">
        <v>4.0999999999999996</v>
      </c>
      <c r="F100" s="253"/>
      <c r="G100" s="254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2">
        <v>0.32250000000000001</v>
      </c>
      <c r="O100" s="232">
        <f>ROUND(E100*N100,2)</f>
        <v>1.32</v>
      </c>
      <c r="P100" s="232">
        <v>0</v>
      </c>
      <c r="Q100" s="232">
        <f>ROUND(E100*P100,2)</f>
        <v>0</v>
      </c>
      <c r="R100" s="233"/>
      <c r="S100" s="233" t="s">
        <v>102</v>
      </c>
      <c r="T100" s="233" t="s">
        <v>102</v>
      </c>
      <c r="U100" s="233">
        <v>0.03</v>
      </c>
      <c r="V100" s="233">
        <f>ROUND(E100*U100,2)</f>
        <v>0.12</v>
      </c>
      <c r="W100" s="233"/>
      <c r="X100" s="233" t="s">
        <v>103</v>
      </c>
      <c r="Y100" s="233" t="s">
        <v>104</v>
      </c>
      <c r="Z100" s="212"/>
      <c r="AA100" s="212"/>
      <c r="AB100" s="212"/>
      <c r="AC100" s="212"/>
      <c r="AD100" s="212"/>
      <c r="AE100" s="212"/>
      <c r="AF100" s="212"/>
      <c r="AG100" s="212" t="s">
        <v>105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3">
      <c r="A101" s="229"/>
      <c r="B101" s="230"/>
      <c r="C101" s="267" t="s">
        <v>124</v>
      </c>
      <c r="D101" s="235"/>
      <c r="E101" s="236">
        <v>4.0999999999999996</v>
      </c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107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0.6" outlineLevel="1" x14ac:dyDescent="0.3">
      <c r="A102" s="249">
        <v>23</v>
      </c>
      <c r="B102" s="250" t="s">
        <v>199</v>
      </c>
      <c r="C102" s="266" t="s">
        <v>200</v>
      </c>
      <c r="D102" s="251" t="s">
        <v>201</v>
      </c>
      <c r="E102" s="252">
        <v>8.1999999999999993</v>
      </c>
      <c r="F102" s="253"/>
      <c r="G102" s="254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32">
        <v>1</v>
      </c>
      <c r="O102" s="232">
        <f>ROUND(E102*N102,2)</f>
        <v>8.1999999999999993</v>
      </c>
      <c r="P102" s="232">
        <v>0</v>
      </c>
      <c r="Q102" s="232">
        <f>ROUND(E102*P102,2)</f>
        <v>0</v>
      </c>
      <c r="R102" s="233" t="s">
        <v>148</v>
      </c>
      <c r="S102" s="233" t="s">
        <v>102</v>
      </c>
      <c r="T102" s="233" t="s">
        <v>102</v>
      </c>
      <c r="U102" s="233">
        <v>0</v>
      </c>
      <c r="V102" s="233">
        <f>ROUND(E102*U102,2)</f>
        <v>0</v>
      </c>
      <c r="W102" s="233"/>
      <c r="X102" s="233" t="s">
        <v>149</v>
      </c>
      <c r="Y102" s="233" t="s">
        <v>104</v>
      </c>
      <c r="Z102" s="212"/>
      <c r="AA102" s="212"/>
      <c r="AB102" s="212"/>
      <c r="AC102" s="212"/>
      <c r="AD102" s="212"/>
      <c r="AE102" s="212"/>
      <c r="AF102" s="212"/>
      <c r="AG102" s="212" t="s">
        <v>150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3">
      <c r="A103" s="229"/>
      <c r="B103" s="230"/>
      <c r="C103" s="267" t="s">
        <v>202</v>
      </c>
      <c r="D103" s="235"/>
      <c r="E103" s="236">
        <v>8.1999999999999993</v>
      </c>
      <c r="F103" s="233"/>
      <c r="G103" s="233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107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x14ac:dyDescent="0.3">
      <c r="A104" s="242" t="s">
        <v>97</v>
      </c>
      <c r="B104" s="243" t="s">
        <v>65</v>
      </c>
      <c r="C104" s="265" t="s">
        <v>66</v>
      </c>
      <c r="D104" s="244"/>
      <c r="E104" s="245"/>
      <c r="F104" s="246"/>
      <c r="G104" s="247">
        <f>SUMIF(AG105:AG105,"&lt;&gt;NOR",G105:G105)</f>
        <v>0</v>
      </c>
      <c r="H104" s="241"/>
      <c r="I104" s="241">
        <f>SUM(I105:I105)</f>
        <v>0</v>
      </c>
      <c r="J104" s="241"/>
      <c r="K104" s="241">
        <f>SUM(K105:K105)</f>
        <v>0</v>
      </c>
      <c r="L104" s="241"/>
      <c r="M104" s="241">
        <f>SUM(M105:M105)</f>
        <v>0</v>
      </c>
      <c r="N104" s="240"/>
      <c r="O104" s="240">
        <f>SUM(O105:O105)</f>
        <v>0</v>
      </c>
      <c r="P104" s="240"/>
      <c r="Q104" s="240">
        <f>SUM(Q105:Q105)</f>
        <v>0</v>
      </c>
      <c r="R104" s="241"/>
      <c r="S104" s="241"/>
      <c r="T104" s="241"/>
      <c r="U104" s="241"/>
      <c r="V104" s="241">
        <f>SUM(V105:V105)</f>
        <v>21.91</v>
      </c>
      <c r="W104" s="241"/>
      <c r="X104" s="241"/>
      <c r="Y104" s="241"/>
      <c r="AG104" t="s">
        <v>98</v>
      </c>
    </row>
    <row r="105" spans="1:60" outlineLevel="1" x14ac:dyDescent="0.3">
      <c r="A105" s="255">
        <v>24</v>
      </c>
      <c r="B105" s="256" t="s">
        <v>203</v>
      </c>
      <c r="C105" s="268" t="s">
        <v>204</v>
      </c>
      <c r="D105" s="257" t="s">
        <v>201</v>
      </c>
      <c r="E105" s="258">
        <v>19.185459999999999</v>
      </c>
      <c r="F105" s="259"/>
      <c r="G105" s="260">
        <f>ROUND(E105*F105,2)</f>
        <v>0</v>
      </c>
      <c r="H105" s="234"/>
      <c r="I105" s="233">
        <f>ROUND(E105*H105,2)</f>
        <v>0</v>
      </c>
      <c r="J105" s="234"/>
      <c r="K105" s="233">
        <f>ROUND(E105*J105,2)</f>
        <v>0</v>
      </c>
      <c r="L105" s="233">
        <v>21</v>
      </c>
      <c r="M105" s="233">
        <f>G105*(1+L105/100)</f>
        <v>0</v>
      </c>
      <c r="N105" s="232">
        <v>0</v>
      </c>
      <c r="O105" s="232">
        <f>ROUND(E105*N105,2)</f>
        <v>0</v>
      </c>
      <c r="P105" s="232">
        <v>0</v>
      </c>
      <c r="Q105" s="232">
        <f>ROUND(E105*P105,2)</f>
        <v>0</v>
      </c>
      <c r="R105" s="233"/>
      <c r="S105" s="233" t="s">
        <v>102</v>
      </c>
      <c r="T105" s="233" t="s">
        <v>102</v>
      </c>
      <c r="U105" s="233">
        <v>1.1419999999999999</v>
      </c>
      <c r="V105" s="233">
        <f>ROUND(E105*U105,2)</f>
        <v>21.91</v>
      </c>
      <c r="W105" s="233"/>
      <c r="X105" s="233" t="s">
        <v>204</v>
      </c>
      <c r="Y105" s="233" t="s">
        <v>104</v>
      </c>
      <c r="Z105" s="212"/>
      <c r="AA105" s="212"/>
      <c r="AB105" s="212"/>
      <c r="AC105" s="212"/>
      <c r="AD105" s="212"/>
      <c r="AE105" s="212"/>
      <c r="AF105" s="212"/>
      <c r="AG105" s="212" t="s">
        <v>205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3">
      <c r="A106" s="242" t="s">
        <v>97</v>
      </c>
      <c r="B106" s="243" t="s">
        <v>67</v>
      </c>
      <c r="C106" s="265" t="s">
        <v>68</v>
      </c>
      <c r="D106" s="244"/>
      <c r="E106" s="245"/>
      <c r="F106" s="246"/>
      <c r="G106" s="247">
        <f>SUMIF(AG107:AG109,"&lt;&gt;NOR",G107:G109)</f>
        <v>0</v>
      </c>
      <c r="H106" s="241"/>
      <c r="I106" s="241">
        <f>SUM(I107:I109)</f>
        <v>0</v>
      </c>
      <c r="J106" s="241"/>
      <c r="K106" s="241">
        <f>SUM(K107:K109)</f>
        <v>0</v>
      </c>
      <c r="L106" s="241"/>
      <c r="M106" s="241">
        <f>SUM(M107:M109)</f>
        <v>0</v>
      </c>
      <c r="N106" s="240"/>
      <c r="O106" s="240">
        <f>SUM(O107:O109)</f>
        <v>0</v>
      </c>
      <c r="P106" s="240"/>
      <c r="Q106" s="240">
        <f>SUM(Q107:Q109)</f>
        <v>0</v>
      </c>
      <c r="R106" s="241"/>
      <c r="S106" s="241"/>
      <c r="T106" s="241"/>
      <c r="U106" s="241"/>
      <c r="V106" s="241">
        <f>SUM(V107:V109)</f>
        <v>0.33</v>
      </c>
      <c r="W106" s="241"/>
      <c r="X106" s="241"/>
      <c r="Y106" s="241"/>
      <c r="AG106" t="s">
        <v>98</v>
      </c>
    </row>
    <row r="107" spans="1:60" ht="20.6" outlineLevel="1" x14ac:dyDescent="0.3">
      <c r="A107" s="249">
        <v>25</v>
      </c>
      <c r="B107" s="250" t="s">
        <v>206</v>
      </c>
      <c r="C107" s="266" t="s">
        <v>207</v>
      </c>
      <c r="D107" s="251" t="s">
        <v>123</v>
      </c>
      <c r="E107" s="252">
        <v>6.6</v>
      </c>
      <c r="F107" s="253"/>
      <c r="G107" s="254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21</v>
      </c>
      <c r="M107" s="233">
        <f>G107*(1+L107/100)</f>
        <v>0</v>
      </c>
      <c r="N107" s="232">
        <v>3.2000000000000003E-4</v>
      </c>
      <c r="O107" s="232">
        <f>ROUND(E107*N107,2)</f>
        <v>0</v>
      </c>
      <c r="P107" s="232">
        <v>0</v>
      </c>
      <c r="Q107" s="232">
        <f>ROUND(E107*P107,2)</f>
        <v>0</v>
      </c>
      <c r="R107" s="233"/>
      <c r="S107" s="233" t="s">
        <v>102</v>
      </c>
      <c r="T107" s="233" t="s">
        <v>102</v>
      </c>
      <c r="U107" s="233">
        <v>0.05</v>
      </c>
      <c r="V107" s="233">
        <f>ROUND(E107*U107,2)</f>
        <v>0.33</v>
      </c>
      <c r="W107" s="233"/>
      <c r="X107" s="233" t="s">
        <v>103</v>
      </c>
      <c r="Y107" s="233" t="s">
        <v>104</v>
      </c>
      <c r="Z107" s="212"/>
      <c r="AA107" s="212"/>
      <c r="AB107" s="212"/>
      <c r="AC107" s="212"/>
      <c r="AD107" s="212"/>
      <c r="AE107" s="212"/>
      <c r="AF107" s="212"/>
      <c r="AG107" s="212" t="s">
        <v>105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3">
      <c r="A108" s="229"/>
      <c r="B108" s="230"/>
      <c r="C108" s="267" t="s">
        <v>208</v>
      </c>
      <c r="D108" s="235"/>
      <c r="E108" s="236">
        <v>6.6</v>
      </c>
      <c r="F108" s="233"/>
      <c r="G108" s="233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107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3">
      <c r="A109" s="229">
        <v>26</v>
      </c>
      <c r="B109" s="230" t="s">
        <v>209</v>
      </c>
      <c r="C109" s="272" t="s">
        <v>210</v>
      </c>
      <c r="D109" s="231" t="s">
        <v>0</v>
      </c>
      <c r="E109" s="264"/>
      <c r="F109" s="234"/>
      <c r="G109" s="233">
        <f>ROUND(E109*F109,2)</f>
        <v>0</v>
      </c>
      <c r="H109" s="234"/>
      <c r="I109" s="233">
        <f>ROUND(E109*H109,2)</f>
        <v>0</v>
      </c>
      <c r="J109" s="234"/>
      <c r="K109" s="233">
        <f>ROUND(E109*J109,2)</f>
        <v>0</v>
      </c>
      <c r="L109" s="233">
        <v>21</v>
      </c>
      <c r="M109" s="233">
        <f>G109*(1+L109/100)</f>
        <v>0</v>
      </c>
      <c r="N109" s="232">
        <v>0</v>
      </c>
      <c r="O109" s="232">
        <f>ROUND(E109*N109,2)</f>
        <v>0</v>
      </c>
      <c r="P109" s="232">
        <v>0</v>
      </c>
      <c r="Q109" s="232">
        <f>ROUND(E109*P109,2)</f>
        <v>0</v>
      </c>
      <c r="R109" s="233"/>
      <c r="S109" s="233" t="s">
        <v>102</v>
      </c>
      <c r="T109" s="233" t="s">
        <v>102</v>
      </c>
      <c r="U109" s="233">
        <v>0</v>
      </c>
      <c r="V109" s="233">
        <f>ROUND(E109*U109,2)</f>
        <v>0</v>
      </c>
      <c r="W109" s="233"/>
      <c r="X109" s="233" t="s">
        <v>204</v>
      </c>
      <c r="Y109" s="233" t="s">
        <v>104</v>
      </c>
      <c r="Z109" s="212"/>
      <c r="AA109" s="212"/>
      <c r="AB109" s="212"/>
      <c r="AC109" s="212"/>
      <c r="AD109" s="212"/>
      <c r="AE109" s="212"/>
      <c r="AF109" s="212"/>
      <c r="AG109" s="212" t="s">
        <v>205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3">
      <c r="A110" s="3"/>
      <c r="B110" s="4"/>
      <c r="C110" s="273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E110">
        <v>15</v>
      </c>
      <c r="AF110">
        <v>21</v>
      </c>
      <c r="AG110" t="s">
        <v>83</v>
      </c>
    </row>
    <row r="111" spans="1:60" x14ac:dyDescent="0.3">
      <c r="A111" s="215"/>
      <c r="B111" s="216" t="s">
        <v>31</v>
      </c>
      <c r="C111" s="274"/>
      <c r="D111" s="217"/>
      <c r="E111" s="218"/>
      <c r="F111" s="218"/>
      <c r="G111" s="248">
        <f>G8+G20+G33+G38+G97+G104+G106</f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f>SUMIF(L7:L109,AE110,G7:G109)</f>
        <v>0</v>
      </c>
      <c r="AF111">
        <f>SUMIF(L7:L109,AF110,G7:G109)</f>
        <v>0</v>
      </c>
      <c r="AG111" t="s">
        <v>211</v>
      </c>
    </row>
    <row r="112" spans="1:60" x14ac:dyDescent="0.3">
      <c r="A112" s="3"/>
      <c r="B112" s="4"/>
      <c r="C112" s="273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33" x14ac:dyDescent="0.3">
      <c r="A113" s="3"/>
      <c r="B113" s="4"/>
      <c r="C113" s="273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 x14ac:dyDescent="0.3">
      <c r="A114" s="219" t="s">
        <v>212</v>
      </c>
      <c r="B114" s="219"/>
      <c r="C114" s="275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3">
      <c r="A115" s="220"/>
      <c r="B115" s="221"/>
      <c r="C115" s="276"/>
      <c r="D115" s="221"/>
      <c r="E115" s="221"/>
      <c r="F115" s="221"/>
      <c r="G115" s="222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AG115" t="s">
        <v>213</v>
      </c>
    </row>
    <row r="116" spans="1:33" x14ac:dyDescent="0.3">
      <c r="A116" s="223"/>
      <c r="B116" s="224"/>
      <c r="C116" s="277"/>
      <c r="D116" s="224"/>
      <c r="E116" s="224"/>
      <c r="F116" s="224"/>
      <c r="G116" s="225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33" x14ac:dyDescent="0.3">
      <c r="A117" s="223"/>
      <c r="B117" s="224"/>
      <c r="C117" s="277"/>
      <c r="D117" s="224"/>
      <c r="E117" s="224"/>
      <c r="F117" s="224"/>
      <c r="G117" s="225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33" x14ac:dyDescent="0.3">
      <c r="A118" s="223"/>
      <c r="B118" s="224"/>
      <c r="C118" s="277"/>
      <c r="D118" s="224"/>
      <c r="E118" s="224"/>
      <c r="F118" s="224"/>
      <c r="G118" s="225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33" x14ac:dyDescent="0.3">
      <c r="A119" s="226"/>
      <c r="B119" s="227"/>
      <c r="C119" s="278"/>
      <c r="D119" s="227"/>
      <c r="E119" s="227"/>
      <c r="F119" s="227"/>
      <c r="G119" s="228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33" x14ac:dyDescent="0.3">
      <c r="A120" s="3"/>
      <c r="B120" s="4"/>
      <c r="C120" s="273"/>
      <c r="D120" s="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33" x14ac:dyDescent="0.3">
      <c r="C121" s="279"/>
      <c r="D121" s="10"/>
      <c r="AG121" t="s">
        <v>227</v>
      </c>
    </row>
    <row r="122" spans="1:33" x14ac:dyDescent="0.3">
      <c r="D122" s="10"/>
    </row>
    <row r="123" spans="1:33" x14ac:dyDescent="0.3">
      <c r="D123" s="10"/>
    </row>
    <row r="124" spans="1:33" x14ac:dyDescent="0.3">
      <c r="D124" s="10"/>
    </row>
    <row r="125" spans="1:33" x14ac:dyDescent="0.3">
      <c r="D125" s="10"/>
    </row>
    <row r="126" spans="1:33" x14ac:dyDescent="0.3">
      <c r="D126" s="10"/>
    </row>
    <row r="127" spans="1:33" x14ac:dyDescent="0.3">
      <c r="D127" s="10"/>
    </row>
    <row r="128" spans="1:33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52">
    <mergeCell ref="C89:G89"/>
    <mergeCell ref="C91:G91"/>
    <mergeCell ref="C92:G92"/>
    <mergeCell ref="C93:G93"/>
    <mergeCell ref="C95:G95"/>
    <mergeCell ref="C96:G96"/>
    <mergeCell ref="C82:G82"/>
    <mergeCell ref="C83:G83"/>
    <mergeCell ref="C85:G85"/>
    <mergeCell ref="C86:G86"/>
    <mergeCell ref="C87:G87"/>
    <mergeCell ref="C88:G88"/>
    <mergeCell ref="C75:G75"/>
    <mergeCell ref="C76:G76"/>
    <mergeCell ref="C77:G77"/>
    <mergeCell ref="C78:G78"/>
    <mergeCell ref="C79:G79"/>
    <mergeCell ref="C81:G81"/>
    <mergeCell ref="C67:G67"/>
    <mergeCell ref="C68:G68"/>
    <mergeCell ref="C69:G69"/>
    <mergeCell ref="C70:G70"/>
    <mergeCell ref="C71:G71"/>
    <mergeCell ref="C73:G73"/>
    <mergeCell ref="C59:G59"/>
    <mergeCell ref="C60:G60"/>
    <mergeCell ref="C61:G61"/>
    <mergeCell ref="C63:G63"/>
    <mergeCell ref="C65:G65"/>
    <mergeCell ref="C66:G66"/>
    <mergeCell ref="C53:G53"/>
    <mergeCell ref="C54:G54"/>
    <mergeCell ref="C55:G55"/>
    <mergeCell ref="C56:G56"/>
    <mergeCell ref="C57:G57"/>
    <mergeCell ref="C58:G58"/>
    <mergeCell ref="C45:G45"/>
    <mergeCell ref="C46:G46"/>
    <mergeCell ref="C47:G47"/>
    <mergeCell ref="C48:G48"/>
    <mergeCell ref="C49:G49"/>
    <mergeCell ref="C51:G51"/>
    <mergeCell ref="A1:G1"/>
    <mergeCell ref="C2:G2"/>
    <mergeCell ref="C3:G3"/>
    <mergeCell ref="C4:G4"/>
    <mergeCell ref="A114:C114"/>
    <mergeCell ref="A115:G119"/>
    <mergeCell ref="C40:G40"/>
    <mergeCell ref="C42:G42"/>
    <mergeCell ref="C43:G43"/>
    <mergeCell ref="C44:G4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SO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SO 03 Pol'!Názvy_tisku</vt:lpstr>
      <vt:lpstr>oadresa</vt:lpstr>
      <vt:lpstr>Stavba!Objednatel</vt:lpstr>
      <vt:lpstr>Stavba!Objekt</vt:lpstr>
      <vt:lpstr>'1 SO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2024-09-20T06:36:17Z</dcterms:modified>
</cp:coreProperties>
</file>