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Atelier Genius\AG9-2023  Nerudova Nový Jičín\aktualizované rozpočty 20.9.2024\"/>
    </mc:Choice>
  </mc:AlternateContent>
  <xr:revisionPtr revIDLastSave="0" documentId="8_{F6B1217D-885D-463C-8F6D-F5673FC26A92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SO 0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SO 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SO 06 Pol'!$A$1:$Y$32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1" l="1"/>
  <c r="G41" i="1"/>
  <c r="F41" i="1"/>
  <c r="G40" i="1"/>
  <c r="F40" i="1"/>
  <c r="G39" i="1"/>
  <c r="F39" i="1"/>
  <c r="G22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AE22" i="12"/>
  <c r="AF22" i="12"/>
  <c r="I20" i="1"/>
  <c r="I19" i="1"/>
  <c r="I18" i="1"/>
  <c r="I17" i="1"/>
  <c r="I16" i="1"/>
  <c r="I50" i="1"/>
  <c r="J49" i="1" s="1"/>
  <c r="J50" i="1" s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A26" i="1" l="1"/>
  <c r="G26" i="1"/>
  <c r="A23" i="1"/>
  <c r="G28" i="1"/>
  <c r="M8" i="12"/>
  <c r="I21" i="1"/>
  <c r="J39" i="1"/>
  <c r="J42" i="1" s="1"/>
  <c r="J41" i="1"/>
  <c r="J40" i="1"/>
  <c r="H42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9AEE80B8-17A2-46E4-B9C1-7E7A199A353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2E9946C-1AAA-413B-8240-A68473857F3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<sst xmlns="http://schemas.openxmlformats.org/spreadsheetml/2006/main" count="226" uniqueCount="124">
  <si>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</si>
  <si>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</si>
  <si>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</si>
  <si>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</si>
  <si>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</si>
  <si>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</si>
  <si>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</si>
  <si>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</si>
  <si>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</si>
  <si>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</si>
  <si>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</si>
  <si>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</si>
  <si>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</si>
  <si>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</si>
  <si>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</si>
  <si>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</si>
  <si>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</si>
  <si>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</si>
  <si>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</si>
  <si>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</si>
  <si>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</si>
  <si>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</si>
  <si>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</si>
  <si>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</si>
  <si>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</si>
  <si>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</si>
  <si>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</si>
  <si>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</si>
  <si>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</si>
  <si>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</si>
  <si>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</si>
  <si>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</si>
  <si>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</si>
  <si>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</si>
  <si>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</si>
  <si>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</si>
  <si>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</si>
  <si>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</si>
  <si>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</si>
  <si>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</si>
  <si>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</si>
  <si>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</si>
  <si>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</si>
  <si>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06</t>
  </si>
  <si>
    <t>Přeložka sdělovacího vedení NJNet (nově NEJ.cz)</t>
  </si>
  <si>
    <t>1</t>
  </si>
  <si>
    <t>Architektonicko-stavební řešení</t>
  </si>
  <si>
    <t>Objekt:</t>
  </si>
  <si>
    <t>Rozpočet:</t>
  </si>
  <si>
    <t>AG9-2023</t>
  </si>
  <si>
    <t>Regenerace panelového sídliště, Nerudova v Novém Jičíně, II. etapa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</si>
  <si>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</si>
  <si>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</si>
  <si>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</si>
  <si>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</si>
  <si>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</si>
  <si>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</si>
  <si>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</si>
  <si>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</si>
  <si>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</si>
  <si>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</si>
  <si>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</si>
  <si>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</si>
  <si>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</si>
  <si>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</si>
  <si>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</si>
  <si>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</si>
  <si>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</si>
  <si>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</si>
  <si>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</si>
  <si>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</si>
  <si>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</si>
  <si>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</si>
  <si>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</si>
  <si>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</si>
  <si>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</si>
  <si>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</si>
  <si>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</si>
  <si>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</si>
  <si>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</si>
  <si>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</si>
  <si>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</si>
  <si>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</si>
  <si>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</si>
  <si>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</si>
  <si>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</si>
  <si>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</si>
  <si>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</si>
  <si>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001</t>
  </si>
  <si>
    <t>D+M optický 12f</t>
  </si>
  <si>
    <t>m</t>
  </si>
  <si>
    <t>Vlastní</t>
  </si>
  <si>
    <t>Indiv</t>
  </si>
  <si>
    <t>Práce</t>
  </si>
  <si>
    <t>Běžná</t>
  </si>
  <si>
    <t>POL1_</t>
  </si>
  <si>
    <t>002</t>
  </si>
  <si>
    <t>D+M HDPE 40 modrá, zelená</t>
  </si>
  <si>
    <t>003</t>
  </si>
  <si>
    <t>D+M zemní práce + folie</t>
  </si>
  <si>
    <t>004</t>
  </si>
  <si>
    <t>Jáma na přepojení trubek</t>
  </si>
  <si>
    <t>kus</t>
  </si>
  <si>
    <t>005</t>
  </si>
  <si>
    <t>D+M spojka na HDPE</t>
  </si>
  <si>
    <t>006</t>
  </si>
  <si>
    <t>D+M vyvedení optického kabelu v rozvaděči</t>
  </si>
  <si>
    <t>007</t>
  </si>
  <si>
    <t>D+M svary optických vláken</t>
  </si>
  <si>
    <t>008</t>
  </si>
  <si>
    <t>D+M pigtail LC 1m</t>
  </si>
  <si>
    <t>009</t>
  </si>
  <si>
    <t>D+M spojka LC duplex</t>
  </si>
  <si>
    <t>0091</t>
  </si>
  <si>
    <t>Demontáž optických kabelů</t>
  </si>
  <si>
    <t>0092</t>
  </si>
  <si>
    <t>Ostatní práce v rozvaděčích</t>
  </si>
  <si>
    <t>HZS</t>
  </si>
  <si>
    <t>0093</t>
  </si>
  <si>
    <t>Příprava, přepojení a dokumentace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</si>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</sst>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15" zoomScaleNormal="100" zoomScaleSheetLayoutView="75" workbookViewId="0">
      <selection activeCell="E24" sqref="E24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3020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SUMIF(F49:F49,A16,I49:I49)+SUMIF(F49:F49,"PSU",I49:I49)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SUMIF(F49:F49,A17,I49:I49)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SUMIF(F49:F49,A18,I49:I49)</f>
        <v>0</v>
      </c>
      <c r="J18" s="85"/>
    </row>
    <row r="19" spans="1:10" ht="23.25" customHeight="1" x14ac:dyDescent="0.3">
      <c r="A19" s="196" t="s">
        <v>58</v>
      </c>
      <c r="B19" s="38" t="s">
        <v>29</v>
      </c>
      <c r="C19" s="62"/>
      <c r="D19" s="63"/>
      <c r="E19" s="83"/>
      <c r="F19" s="84"/>
      <c r="G19" s="83"/>
      <c r="H19" s="84"/>
      <c r="I19" s="83">
        <f>SUMIF(F49:F49,A19,I49:I49)</f>
        <v>0</v>
      </c>
      <c r="J19" s="85"/>
    </row>
    <row r="20" spans="1:10" ht="23.25" customHeight="1" x14ac:dyDescent="0.3">
      <c r="A20" s="196" t="s">
        <v>59</v>
      </c>
      <c r="B20" s="38" t="s">
        <v>30</v>
      </c>
      <c r="C20" s="62"/>
      <c r="D20" s="63"/>
      <c r="E20" s="83"/>
      <c r="F20" s="84"/>
      <c r="G20" s="83"/>
      <c r="H20" s="84"/>
      <c r="I20" s="83">
        <f>SUMIF(F49:F49,A20,I49:I49)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'1 SO 06 Pol'!AE22</f>
        <v>0</v>
      </c>
      <c r="G39" s="149">
        <f>'1 SO 06 Pol'!AF22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'1 SO 06 Pol'!AE22</f>
        <v>0</v>
      </c>
      <c r="G40" s="155">
        <f>'1 SO 06 Pol'!AF22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'1 SO 06 Pol'!AE22</f>
        <v>0</v>
      </c>
      <c r="G41" s="150">
        <f>'1 SO 06 Pol'!AF22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57</v>
      </c>
      <c r="D49" s="185"/>
      <c r="E49" s="185"/>
      <c r="F49" s="192" t="s">
        <v>28</v>
      </c>
      <c r="G49" s="193"/>
      <c r="H49" s="193"/>
      <c r="I49" s="193">
        <f>'1 SO 06 Pol'!G8</f>
        <v>0</v>
      </c>
      <c r="J49" s="189" t="str">
        <f>IF(I50=0,"",I49/I50*100)</f>
        <v/>
      </c>
    </row>
    <row r="50" spans="1:10" ht="25.5" customHeight="1" x14ac:dyDescent="0.3">
      <c r="A50" s="179"/>
      <c r="B50" s="186" t="s">
        <v>1</v>
      </c>
      <c r="C50" s="187"/>
      <c r="D50" s="188"/>
      <c r="E50" s="188"/>
      <c r="F50" s="194"/>
      <c r="G50" s="195"/>
      <c r="H50" s="195"/>
      <c r="I50" s="195">
        <f>I49</f>
        <v>0</v>
      </c>
      <c r="J50" s="190" t="str">
        <f>J49</f>
        <v/>
      </c>
    </row>
    <row r="51" spans="1:10" x14ac:dyDescent="0.3">
      <c r="F51" s="135"/>
      <c r="G51" s="135"/>
      <c r="H51" s="135"/>
      <c r="I51" s="135"/>
      <c r="J51" s="191"/>
    </row>
    <row r="52" spans="1:10" x14ac:dyDescent="0.3">
      <c r="F52" s="135"/>
      <c r="G52" s="135"/>
      <c r="H52" s="135"/>
      <c r="I52" s="135"/>
      <c r="J52" s="191"/>
    </row>
    <row r="53" spans="1:10" x14ac:dyDescent="0.3">
      <c r="F53" s="135"/>
      <c r="G53" s="135"/>
      <c r="H53" s="135"/>
      <c r="I53" s="135"/>
      <c r="J53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01946-D682-4E2D-AFF8-5985D24FD7A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60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61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61</v>
      </c>
      <c r="AG3" t="s">
        <v>62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63</v>
      </c>
    </row>
    <row r="5" spans="1:60" x14ac:dyDescent="0.3">
      <c r="D5" s="10"/>
    </row>
    <row r="6" spans="1:60" ht="37.299999999999997" x14ac:dyDescent="0.3">
      <c r="A6" s="208" t="s">
        <v>64</v>
      </c>
      <c r="B6" s="210" t="s">
        <v>65</v>
      </c>
      <c r="C6" s="210" t="s">
        <v>66</v>
      </c>
      <c r="D6" s="209" t="s">
        <v>67</v>
      </c>
      <c r="E6" s="208" t="s">
        <v>68</v>
      </c>
      <c r="F6" s="207" t="s">
        <v>69</v>
      </c>
      <c r="G6" s="208" t="s">
        <v>31</v>
      </c>
      <c r="H6" s="211" t="s">
        <v>32</v>
      </c>
      <c r="I6" s="211" t="s">
        <v>70</v>
      </c>
      <c r="J6" s="211" t="s">
        <v>33</v>
      </c>
      <c r="K6" s="211" t="s">
        <v>71</v>
      </c>
      <c r="L6" s="211" t="s">
        <v>72</v>
      </c>
      <c r="M6" s="211" t="s">
        <v>73</v>
      </c>
      <c r="N6" s="211" t="s">
        <v>74</v>
      </c>
      <c r="O6" s="211" t="s">
        <v>75</v>
      </c>
      <c r="P6" s="211" t="s">
        <v>76</v>
      </c>
      <c r="Q6" s="211" t="s">
        <v>77</v>
      </c>
      <c r="R6" s="211" t="s">
        <v>78</v>
      </c>
      <c r="S6" s="211" t="s">
        <v>79</v>
      </c>
      <c r="T6" s="211" t="s">
        <v>80</v>
      </c>
      <c r="U6" s="211" t="s">
        <v>81</v>
      </c>
      <c r="V6" s="211" t="s">
        <v>82</v>
      </c>
      <c r="W6" s="211" t="s">
        <v>83</v>
      </c>
      <c r="X6" s="211" t="s">
        <v>84</v>
      </c>
      <c r="Y6" s="211" t="s">
        <v>85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34" t="s">
        <v>86</v>
      </c>
      <c r="B8" s="235" t="s">
        <v>56</v>
      </c>
      <c r="C8" s="253" t="s">
        <v>57</v>
      </c>
      <c r="D8" s="236"/>
      <c r="E8" s="237"/>
      <c r="F8" s="238"/>
      <c r="G8" s="239">
        <f>SUMIF(AG9:AG20,"&lt;&gt;NOR",G9:G20)</f>
        <v>0</v>
      </c>
      <c r="H8" s="233"/>
      <c r="I8" s="233">
        <f>SUM(I9:I20)</f>
        <v>0</v>
      </c>
      <c r="J8" s="233"/>
      <c r="K8" s="233">
        <f>SUM(K9:K20)</f>
        <v>0</v>
      </c>
      <c r="L8" s="233"/>
      <c r="M8" s="233">
        <f>SUM(M9:M20)</f>
        <v>0</v>
      </c>
      <c r="N8" s="232"/>
      <c r="O8" s="232">
        <f>SUM(O9:O20)</f>
        <v>0</v>
      </c>
      <c r="P8" s="232"/>
      <c r="Q8" s="232">
        <f>SUM(Q9:Q20)</f>
        <v>0</v>
      </c>
      <c r="R8" s="233"/>
      <c r="S8" s="233"/>
      <c r="T8" s="233"/>
      <c r="U8" s="233"/>
      <c r="V8" s="233">
        <f>SUM(V9:V20)</f>
        <v>0</v>
      </c>
      <c r="W8" s="233"/>
      <c r="X8" s="233"/>
      <c r="Y8" s="233"/>
      <c r="AG8" t="s">
        <v>87</v>
      </c>
    </row>
    <row r="9" spans="1:60" outlineLevel="1" x14ac:dyDescent="0.3">
      <c r="A9" s="247">
        <v>1</v>
      </c>
      <c r="B9" s="248" t="s">
        <v>88</v>
      </c>
      <c r="C9" s="254" t="s">
        <v>89</v>
      </c>
      <c r="D9" s="249" t="s">
        <v>90</v>
      </c>
      <c r="E9" s="250">
        <v>320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91</v>
      </c>
      <c r="T9" s="230" t="s">
        <v>92</v>
      </c>
      <c r="U9" s="230">
        <v>0</v>
      </c>
      <c r="V9" s="230">
        <f>ROUND(E9*U9,2)</f>
        <v>0</v>
      </c>
      <c r="W9" s="230"/>
      <c r="X9" s="230" t="s">
        <v>93</v>
      </c>
      <c r="Y9" s="230" t="s">
        <v>94</v>
      </c>
      <c r="Z9" s="212"/>
      <c r="AA9" s="212"/>
      <c r="AB9" s="212"/>
      <c r="AC9" s="212"/>
      <c r="AD9" s="212"/>
      <c r="AE9" s="212"/>
      <c r="AF9" s="212"/>
      <c r="AG9" s="212" t="s">
        <v>95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3">
      <c r="A10" s="247">
        <v>2</v>
      </c>
      <c r="B10" s="248" t="s">
        <v>96</v>
      </c>
      <c r="C10" s="254" t="s">
        <v>97</v>
      </c>
      <c r="D10" s="249" t="s">
        <v>90</v>
      </c>
      <c r="E10" s="250">
        <v>60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30"/>
      <c r="S10" s="230" t="s">
        <v>91</v>
      </c>
      <c r="T10" s="230" t="s">
        <v>92</v>
      </c>
      <c r="U10" s="230">
        <v>0</v>
      </c>
      <c r="V10" s="230">
        <f>ROUND(E10*U10,2)</f>
        <v>0</v>
      </c>
      <c r="W10" s="230"/>
      <c r="X10" s="230" t="s">
        <v>93</v>
      </c>
      <c r="Y10" s="230" t="s">
        <v>94</v>
      </c>
      <c r="Z10" s="212"/>
      <c r="AA10" s="212"/>
      <c r="AB10" s="212"/>
      <c r="AC10" s="212"/>
      <c r="AD10" s="212"/>
      <c r="AE10" s="212"/>
      <c r="AF10" s="212"/>
      <c r="AG10" s="212" t="s">
        <v>95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47">
        <v>3</v>
      </c>
      <c r="B11" s="248" t="s">
        <v>98</v>
      </c>
      <c r="C11" s="254" t="s">
        <v>99</v>
      </c>
      <c r="D11" s="249" t="s">
        <v>90</v>
      </c>
      <c r="E11" s="250">
        <v>30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91</v>
      </c>
      <c r="T11" s="230" t="s">
        <v>92</v>
      </c>
      <c r="U11" s="230">
        <v>0</v>
      </c>
      <c r="V11" s="230">
        <f>ROUND(E11*U11,2)</f>
        <v>0</v>
      </c>
      <c r="W11" s="230"/>
      <c r="X11" s="230" t="s">
        <v>93</v>
      </c>
      <c r="Y11" s="230" t="s">
        <v>94</v>
      </c>
      <c r="Z11" s="212"/>
      <c r="AA11" s="212"/>
      <c r="AB11" s="212"/>
      <c r="AC11" s="212"/>
      <c r="AD11" s="212"/>
      <c r="AE11" s="212"/>
      <c r="AF11" s="212"/>
      <c r="AG11" s="212" t="s">
        <v>95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3">
      <c r="A12" s="247">
        <v>4</v>
      </c>
      <c r="B12" s="248" t="s">
        <v>100</v>
      </c>
      <c r="C12" s="254" t="s">
        <v>101</v>
      </c>
      <c r="D12" s="249" t="s">
        <v>102</v>
      </c>
      <c r="E12" s="250">
        <v>2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30"/>
      <c r="S12" s="230" t="s">
        <v>91</v>
      </c>
      <c r="T12" s="230" t="s">
        <v>92</v>
      </c>
      <c r="U12" s="230">
        <v>0</v>
      </c>
      <c r="V12" s="230">
        <f>ROUND(E12*U12,2)</f>
        <v>0</v>
      </c>
      <c r="W12" s="230"/>
      <c r="X12" s="230" t="s">
        <v>93</v>
      </c>
      <c r="Y12" s="230" t="s">
        <v>94</v>
      </c>
      <c r="Z12" s="212"/>
      <c r="AA12" s="212"/>
      <c r="AB12" s="212"/>
      <c r="AC12" s="212"/>
      <c r="AD12" s="212"/>
      <c r="AE12" s="212"/>
      <c r="AF12" s="212"/>
      <c r="AG12" s="212" t="s">
        <v>95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47">
        <v>5</v>
      </c>
      <c r="B13" s="248" t="s">
        <v>103</v>
      </c>
      <c r="C13" s="254" t="s">
        <v>104</v>
      </c>
      <c r="D13" s="249" t="s">
        <v>102</v>
      </c>
      <c r="E13" s="250">
        <v>4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91</v>
      </c>
      <c r="T13" s="230" t="s">
        <v>92</v>
      </c>
      <c r="U13" s="230">
        <v>0</v>
      </c>
      <c r="V13" s="230">
        <f>ROUND(E13*U13,2)</f>
        <v>0</v>
      </c>
      <c r="W13" s="230"/>
      <c r="X13" s="230" t="s">
        <v>93</v>
      </c>
      <c r="Y13" s="230" t="s">
        <v>94</v>
      </c>
      <c r="Z13" s="212"/>
      <c r="AA13" s="212"/>
      <c r="AB13" s="212"/>
      <c r="AC13" s="212"/>
      <c r="AD13" s="212"/>
      <c r="AE13" s="212"/>
      <c r="AF13" s="212"/>
      <c r="AG13" s="212" t="s">
        <v>95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47">
        <v>6</v>
      </c>
      <c r="B14" s="248" t="s">
        <v>105</v>
      </c>
      <c r="C14" s="254" t="s">
        <v>106</v>
      </c>
      <c r="D14" s="249" t="s">
        <v>102</v>
      </c>
      <c r="E14" s="250">
        <v>4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30"/>
      <c r="S14" s="230" t="s">
        <v>91</v>
      </c>
      <c r="T14" s="230" t="s">
        <v>92</v>
      </c>
      <c r="U14" s="230">
        <v>0</v>
      </c>
      <c r="V14" s="230">
        <f>ROUND(E14*U14,2)</f>
        <v>0</v>
      </c>
      <c r="W14" s="230"/>
      <c r="X14" s="230" t="s">
        <v>93</v>
      </c>
      <c r="Y14" s="230" t="s">
        <v>94</v>
      </c>
      <c r="Z14" s="212"/>
      <c r="AA14" s="212"/>
      <c r="AB14" s="212"/>
      <c r="AC14" s="212"/>
      <c r="AD14" s="212"/>
      <c r="AE14" s="212"/>
      <c r="AF14" s="212"/>
      <c r="AG14" s="212" t="s">
        <v>95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47">
        <v>7</v>
      </c>
      <c r="B15" s="248" t="s">
        <v>107</v>
      </c>
      <c r="C15" s="254" t="s">
        <v>108</v>
      </c>
      <c r="D15" s="249" t="s">
        <v>102</v>
      </c>
      <c r="E15" s="250">
        <v>48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91</v>
      </c>
      <c r="T15" s="230" t="s">
        <v>92</v>
      </c>
      <c r="U15" s="230">
        <v>0</v>
      </c>
      <c r="V15" s="230">
        <f>ROUND(E15*U15,2)</f>
        <v>0</v>
      </c>
      <c r="W15" s="230"/>
      <c r="X15" s="230" t="s">
        <v>93</v>
      </c>
      <c r="Y15" s="230" t="s">
        <v>94</v>
      </c>
      <c r="Z15" s="212"/>
      <c r="AA15" s="212"/>
      <c r="AB15" s="212"/>
      <c r="AC15" s="212"/>
      <c r="AD15" s="212"/>
      <c r="AE15" s="212"/>
      <c r="AF15" s="212"/>
      <c r="AG15" s="212" t="s">
        <v>95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3">
      <c r="A16" s="247">
        <v>8</v>
      </c>
      <c r="B16" s="248" t="s">
        <v>109</v>
      </c>
      <c r="C16" s="254" t="s">
        <v>110</v>
      </c>
      <c r="D16" s="249" t="s">
        <v>102</v>
      </c>
      <c r="E16" s="250">
        <v>48</v>
      </c>
      <c r="F16" s="251"/>
      <c r="G16" s="252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91</v>
      </c>
      <c r="T16" s="230" t="s">
        <v>92</v>
      </c>
      <c r="U16" s="230">
        <v>0</v>
      </c>
      <c r="V16" s="230">
        <f>ROUND(E16*U16,2)</f>
        <v>0</v>
      </c>
      <c r="W16" s="230"/>
      <c r="X16" s="230" t="s">
        <v>93</v>
      </c>
      <c r="Y16" s="230" t="s">
        <v>94</v>
      </c>
      <c r="Z16" s="212"/>
      <c r="AA16" s="212"/>
      <c r="AB16" s="212"/>
      <c r="AC16" s="212"/>
      <c r="AD16" s="212"/>
      <c r="AE16" s="212"/>
      <c r="AF16" s="212"/>
      <c r="AG16" s="212" t="s">
        <v>95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3">
      <c r="A17" s="247">
        <v>9</v>
      </c>
      <c r="B17" s="248" t="s">
        <v>111</v>
      </c>
      <c r="C17" s="254" t="s">
        <v>112</v>
      </c>
      <c r="D17" s="249" t="s">
        <v>102</v>
      </c>
      <c r="E17" s="250">
        <v>24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30"/>
      <c r="S17" s="230" t="s">
        <v>91</v>
      </c>
      <c r="T17" s="230" t="s">
        <v>92</v>
      </c>
      <c r="U17" s="230">
        <v>0</v>
      </c>
      <c r="V17" s="230">
        <f>ROUND(E17*U17,2)</f>
        <v>0</v>
      </c>
      <c r="W17" s="230"/>
      <c r="X17" s="230" t="s">
        <v>93</v>
      </c>
      <c r="Y17" s="230" t="s">
        <v>94</v>
      </c>
      <c r="Z17" s="212"/>
      <c r="AA17" s="212"/>
      <c r="AB17" s="212"/>
      <c r="AC17" s="212"/>
      <c r="AD17" s="212"/>
      <c r="AE17" s="212"/>
      <c r="AF17" s="212"/>
      <c r="AG17" s="212" t="s">
        <v>95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47">
        <v>10</v>
      </c>
      <c r="B18" s="248" t="s">
        <v>113</v>
      </c>
      <c r="C18" s="254" t="s">
        <v>114</v>
      </c>
      <c r="D18" s="249" t="s">
        <v>90</v>
      </c>
      <c r="E18" s="250">
        <v>320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30"/>
      <c r="S18" s="230" t="s">
        <v>91</v>
      </c>
      <c r="T18" s="230" t="s">
        <v>92</v>
      </c>
      <c r="U18" s="230">
        <v>0</v>
      </c>
      <c r="V18" s="230">
        <f>ROUND(E18*U18,2)</f>
        <v>0</v>
      </c>
      <c r="W18" s="230"/>
      <c r="X18" s="230" t="s">
        <v>93</v>
      </c>
      <c r="Y18" s="230" t="s">
        <v>94</v>
      </c>
      <c r="Z18" s="212"/>
      <c r="AA18" s="212"/>
      <c r="AB18" s="212"/>
      <c r="AC18" s="212"/>
      <c r="AD18" s="212"/>
      <c r="AE18" s="212"/>
      <c r="AF18" s="212"/>
      <c r="AG18" s="212" t="s">
        <v>95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47">
        <v>11</v>
      </c>
      <c r="B19" s="248" t="s">
        <v>115</v>
      </c>
      <c r="C19" s="254" t="s">
        <v>116</v>
      </c>
      <c r="D19" s="249" t="s">
        <v>117</v>
      </c>
      <c r="E19" s="250">
        <v>8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91</v>
      </c>
      <c r="T19" s="230" t="s">
        <v>92</v>
      </c>
      <c r="U19" s="230">
        <v>0</v>
      </c>
      <c r="V19" s="230">
        <f>ROUND(E19*U19,2)</f>
        <v>0</v>
      </c>
      <c r="W19" s="230"/>
      <c r="X19" s="230" t="s">
        <v>93</v>
      </c>
      <c r="Y19" s="230" t="s">
        <v>94</v>
      </c>
      <c r="Z19" s="212"/>
      <c r="AA19" s="212"/>
      <c r="AB19" s="212"/>
      <c r="AC19" s="212"/>
      <c r="AD19" s="212"/>
      <c r="AE19" s="212"/>
      <c r="AF19" s="212"/>
      <c r="AG19" s="212" t="s">
        <v>95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3">
      <c r="A20" s="241">
        <v>12</v>
      </c>
      <c r="B20" s="242" t="s">
        <v>118</v>
      </c>
      <c r="C20" s="255" t="s">
        <v>119</v>
      </c>
      <c r="D20" s="243" t="s">
        <v>117</v>
      </c>
      <c r="E20" s="244">
        <v>8</v>
      </c>
      <c r="F20" s="245"/>
      <c r="G20" s="246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30"/>
      <c r="S20" s="230" t="s">
        <v>91</v>
      </c>
      <c r="T20" s="230" t="s">
        <v>92</v>
      </c>
      <c r="U20" s="230">
        <v>0</v>
      </c>
      <c r="V20" s="230">
        <f>ROUND(E20*U20,2)</f>
        <v>0</v>
      </c>
      <c r="W20" s="230"/>
      <c r="X20" s="230" t="s">
        <v>93</v>
      </c>
      <c r="Y20" s="230" t="s">
        <v>94</v>
      </c>
      <c r="Z20" s="212"/>
      <c r="AA20" s="212"/>
      <c r="AB20" s="212"/>
      <c r="AC20" s="212"/>
      <c r="AD20" s="212"/>
      <c r="AE20" s="212"/>
      <c r="AF20" s="212"/>
      <c r="AG20" s="212" t="s">
        <v>95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3">
      <c r="A21" s="3"/>
      <c r="B21" s="4"/>
      <c r="C21" s="256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v>15</v>
      </c>
      <c r="AF21">
        <v>21</v>
      </c>
      <c r="AG21" t="s">
        <v>72</v>
      </c>
    </row>
    <row r="22" spans="1:60" x14ac:dyDescent="0.3">
      <c r="A22" s="215"/>
      <c r="B22" s="216" t="s">
        <v>31</v>
      </c>
      <c r="C22" s="257"/>
      <c r="D22" s="217"/>
      <c r="E22" s="218"/>
      <c r="F22" s="218"/>
      <c r="G22" s="240">
        <f>G8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f>SUMIF(L7:L20,AE21,G7:G20)</f>
        <v>0</v>
      </c>
      <c r="AF22">
        <f>SUMIF(L7:L20,AF21,G7:G20)</f>
        <v>0</v>
      </c>
      <c r="AG22" t="s">
        <v>120</v>
      </c>
    </row>
    <row r="23" spans="1:60" x14ac:dyDescent="0.3">
      <c r="A23" s="3"/>
      <c r="B23" s="4"/>
      <c r="C23" s="256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60" x14ac:dyDescent="0.3">
      <c r="A24" s="3"/>
      <c r="B24" s="4"/>
      <c r="C24" s="256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3">
      <c r="A25" s="219" t="s">
        <v>121</v>
      </c>
      <c r="B25" s="219"/>
      <c r="C25" s="25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3">
      <c r="A26" s="220"/>
      <c r="B26" s="221"/>
      <c r="C26" s="259"/>
      <c r="D26" s="221"/>
      <c r="E26" s="221"/>
      <c r="F26" s="221"/>
      <c r="G26" s="222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G26" t="s">
        <v>122</v>
      </c>
    </row>
    <row r="27" spans="1:60" x14ac:dyDescent="0.3">
      <c r="A27" s="223"/>
      <c r="B27" s="224"/>
      <c r="C27" s="260"/>
      <c r="D27" s="224"/>
      <c r="E27" s="224"/>
      <c r="F27" s="224"/>
      <c r="G27" s="22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3">
      <c r="A28" s="223"/>
      <c r="B28" s="224"/>
      <c r="C28" s="260"/>
      <c r="D28" s="224"/>
      <c r="E28" s="224"/>
      <c r="F28" s="224"/>
      <c r="G28" s="22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3">
      <c r="A29" s="223"/>
      <c r="B29" s="224"/>
      <c r="C29" s="260"/>
      <c r="D29" s="224"/>
      <c r="E29" s="224"/>
      <c r="F29" s="224"/>
      <c r="G29" s="22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3">
      <c r="A30" s="226"/>
      <c r="B30" s="227"/>
      <c r="C30" s="261"/>
      <c r="D30" s="227"/>
      <c r="E30" s="227"/>
      <c r="F30" s="227"/>
      <c r="G30" s="22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3">
      <c r="A31" s="3"/>
      <c r="B31" s="4"/>
      <c r="C31" s="256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3">
      <c r="C32" s="262"/>
      <c r="D32" s="10"/>
      <c r="AG32" t="s">
        <v>123</v>
      </c>
    </row>
    <row r="33" spans="4:4" x14ac:dyDescent="0.3">
      <c r="D33" s="10"/>
    </row>
    <row r="34" spans="4:4" x14ac:dyDescent="0.3">
      <c r="D34" s="10"/>
    </row>
    <row r="35" spans="4:4" x14ac:dyDescent="0.3">
      <c r="D35" s="10"/>
    </row>
    <row r="36" spans="4:4" x14ac:dyDescent="0.3">
      <c r="D36" s="10"/>
    </row>
    <row r="37" spans="4:4" x14ac:dyDescent="0.3">
      <c r="D37" s="10"/>
    </row>
    <row r="38" spans="4:4" x14ac:dyDescent="0.3">
      <c r="D38" s="10"/>
    </row>
    <row r="39" spans="4:4" x14ac:dyDescent="0.3">
      <c r="D39" s="10"/>
    </row>
    <row r="40" spans="4:4" x14ac:dyDescent="0.3">
      <c r="D40" s="10"/>
    </row>
    <row r="41" spans="4:4" x14ac:dyDescent="0.3">
      <c r="D41" s="10"/>
    </row>
    <row r="42" spans="4:4" x14ac:dyDescent="0.3">
      <c r="D42" s="10"/>
    </row>
    <row r="43" spans="4:4" x14ac:dyDescent="0.3">
      <c r="D43" s="10"/>
    </row>
    <row r="44" spans="4:4" x14ac:dyDescent="0.3">
      <c r="D44" s="10"/>
    </row>
    <row r="45" spans="4:4" x14ac:dyDescent="0.3">
      <c r="D45" s="10"/>
    </row>
    <row r="46" spans="4:4" x14ac:dyDescent="0.3">
      <c r="D46" s="10"/>
    </row>
    <row r="47" spans="4:4" x14ac:dyDescent="0.3">
      <c r="D47" s="10"/>
    </row>
    <row r="48" spans="4:4" x14ac:dyDescent="0.3">
      <c r="D48" s="10"/>
    </row>
    <row r="49" spans="4:4" x14ac:dyDescent="0.3">
      <c r="D49" s="10"/>
    </row>
    <row r="50" spans="4:4" x14ac:dyDescent="0.3">
      <c r="D50" s="10"/>
    </row>
    <row r="51" spans="4:4" x14ac:dyDescent="0.3">
      <c r="D51" s="10"/>
    </row>
    <row r="52" spans="4:4" x14ac:dyDescent="0.3">
      <c r="D52" s="10"/>
    </row>
    <row r="53" spans="4:4" x14ac:dyDescent="0.3">
      <c r="D53" s="10"/>
    </row>
    <row r="54" spans="4:4" x14ac:dyDescent="0.3">
      <c r="D54" s="10"/>
    </row>
    <row r="55" spans="4:4" x14ac:dyDescent="0.3">
      <c r="D55" s="10"/>
    </row>
    <row r="56" spans="4:4" x14ac:dyDescent="0.3">
      <c r="D56" s="10"/>
    </row>
    <row r="57" spans="4:4" x14ac:dyDescent="0.3">
      <c r="D57" s="10"/>
    </row>
    <row r="58" spans="4:4" x14ac:dyDescent="0.3">
      <c r="D58" s="10"/>
    </row>
    <row r="59" spans="4:4" x14ac:dyDescent="0.3">
      <c r="D59" s="10"/>
    </row>
    <row r="60" spans="4:4" x14ac:dyDescent="0.3">
      <c r="D60" s="10"/>
    </row>
    <row r="61" spans="4:4" x14ac:dyDescent="0.3">
      <c r="D61" s="10"/>
    </row>
    <row r="62" spans="4:4" x14ac:dyDescent="0.3">
      <c r="D62" s="10"/>
    </row>
    <row r="63" spans="4:4" x14ac:dyDescent="0.3">
      <c r="D63" s="10"/>
    </row>
    <row r="64" spans="4:4" x14ac:dyDescent="0.3">
      <c r="D64" s="10"/>
    </row>
    <row r="65" spans="4:4" x14ac:dyDescent="0.3">
      <c r="D65" s="10"/>
    </row>
    <row r="66" spans="4:4" x14ac:dyDescent="0.3">
      <c r="D66" s="10"/>
    </row>
    <row r="67" spans="4:4" x14ac:dyDescent="0.3">
      <c r="D67" s="10"/>
    </row>
    <row r="68" spans="4:4" x14ac:dyDescent="0.3">
      <c r="D68" s="10"/>
    </row>
    <row r="69" spans="4:4" x14ac:dyDescent="0.3">
      <c r="D69" s="10"/>
    </row>
    <row r="70" spans="4:4" x14ac:dyDescent="0.3">
      <c r="D70" s="10"/>
    </row>
    <row r="71" spans="4:4" x14ac:dyDescent="0.3">
      <c r="D71" s="10"/>
    </row>
    <row r="72" spans="4:4" x14ac:dyDescent="0.3">
      <c r="D72" s="10"/>
    </row>
    <row r="73" spans="4:4" x14ac:dyDescent="0.3">
      <c r="D73" s="10"/>
    </row>
    <row r="74" spans="4:4" x14ac:dyDescent="0.3">
      <c r="D74" s="10"/>
    </row>
    <row r="75" spans="4:4" x14ac:dyDescent="0.3">
      <c r="D75" s="10"/>
    </row>
    <row r="76" spans="4:4" x14ac:dyDescent="0.3">
      <c r="D76" s="10"/>
    </row>
    <row r="77" spans="4:4" x14ac:dyDescent="0.3">
      <c r="D77" s="10"/>
    </row>
    <row r="78" spans="4:4" x14ac:dyDescent="0.3">
      <c r="D78" s="10"/>
    </row>
    <row r="79" spans="4:4" x14ac:dyDescent="0.3">
      <c r="D79" s="10"/>
    </row>
    <row r="80" spans="4:4" x14ac:dyDescent="0.3">
      <c r="D80" s="10"/>
    </row>
    <row r="81" spans="4:4" x14ac:dyDescent="0.3">
      <c r="D81" s="10"/>
    </row>
    <row r="82" spans="4:4" x14ac:dyDescent="0.3">
      <c r="D82" s="10"/>
    </row>
    <row r="83" spans="4:4" x14ac:dyDescent="0.3">
      <c r="D83" s="10"/>
    </row>
    <row r="84" spans="4:4" x14ac:dyDescent="0.3">
      <c r="D84" s="10"/>
    </row>
    <row r="85" spans="4:4" x14ac:dyDescent="0.3">
      <c r="D85" s="10"/>
    </row>
    <row r="86" spans="4:4" x14ac:dyDescent="0.3">
      <c r="D86" s="10"/>
    </row>
    <row r="87" spans="4:4" x14ac:dyDescent="0.3">
      <c r="D87" s="10"/>
    </row>
    <row r="88" spans="4:4" x14ac:dyDescent="0.3">
      <c r="D88" s="10"/>
    </row>
    <row r="89" spans="4:4" x14ac:dyDescent="0.3">
      <c r="D89" s="10"/>
    </row>
    <row r="90" spans="4:4" x14ac:dyDescent="0.3">
      <c r="D90" s="10"/>
    </row>
    <row r="91" spans="4:4" x14ac:dyDescent="0.3">
      <c r="D91" s="10"/>
    </row>
    <row r="92" spans="4:4" x14ac:dyDescent="0.3">
      <c r="D92" s="10"/>
    </row>
    <row r="93" spans="4:4" x14ac:dyDescent="0.3">
      <c r="D93" s="10"/>
    </row>
    <row r="94" spans="4:4" x14ac:dyDescent="0.3">
      <c r="D94" s="10"/>
    </row>
    <row r="95" spans="4:4" x14ac:dyDescent="0.3">
      <c r="D95" s="10"/>
    </row>
    <row r="96" spans="4:4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6">
    <mergeCell ref="A1:G1"/>
    <mergeCell ref="C2:G2"/>
    <mergeCell ref="C3:G3"/>
    <mergeCell ref="C4:G4"/>
    <mergeCell ref="A25:C25"/>
    <mergeCell ref="A26:G3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SO 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SO 06 Pol'!Názvy_tisku</vt:lpstr>
      <vt:lpstr>oadresa</vt:lpstr>
      <vt:lpstr>Stavba!Objednatel</vt:lpstr>
      <vt:lpstr>Stavba!Objekt</vt:lpstr>
      <vt:lpstr>'1 SO 06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2024-09-20T06:38:25Z</dcterms:modified>
</cp:coreProperties>
</file>