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\OneDrive\2024 STAVBY\2024 NELLPROJEKT\24.06.19 Odstranění skladů Horní Nádraží Nový Jičín\VÝSTUP 4\"/>
    </mc:Choice>
  </mc:AlternateContent>
  <xr:revisionPtr revIDLastSave="0" documentId="8_{A6D109E7-0C9E-43F5-AFEC-D95160540D89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1 01.1 Pol" sheetId="12" r:id="rId4"/>
    <sheet name="SO.01 01.2r1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01.1 Pol'!$1:$7</definedName>
    <definedName name="_xlnm.Print_Titles" localSheetId="4">'SO.01 01.2r1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01.1 Pol'!$A$1:$Y$31</definedName>
    <definedName name="_xlnm.Print_Area" localSheetId="4">'SO.01 01.2r1 Pol'!$A$1:$Y$148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13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V19" i="13"/>
  <c r="G21" i="13"/>
  <c r="G8" i="13" s="1"/>
  <c r="I21" i="13"/>
  <c r="K21" i="13"/>
  <c r="O21" i="13"/>
  <c r="Q21" i="13"/>
  <c r="V21" i="13"/>
  <c r="G23" i="13"/>
  <c r="M23" i="13" s="1"/>
  <c r="I23" i="13"/>
  <c r="I22" i="13" s="1"/>
  <c r="K23" i="13"/>
  <c r="K22" i="13" s="1"/>
  <c r="O23" i="13"/>
  <c r="O22" i="13" s="1"/>
  <c r="Q23" i="13"/>
  <c r="V23" i="13"/>
  <c r="V22" i="13" s="1"/>
  <c r="G25" i="13"/>
  <c r="I25" i="13"/>
  <c r="K25" i="13"/>
  <c r="M25" i="13"/>
  <c r="O25" i="13"/>
  <c r="Q25" i="13"/>
  <c r="V25" i="13"/>
  <c r="G27" i="13"/>
  <c r="I27" i="13"/>
  <c r="K27" i="13"/>
  <c r="M27" i="13"/>
  <c r="O27" i="13"/>
  <c r="Q27" i="13"/>
  <c r="V27" i="13"/>
  <c r="G29" i="13"/>
  <c r="I29" i="13"/>
  <c r="K29" i="13"/>
  <c r="M29" i="13"/>
  <c r="O29" i="13"/>
  <c r="Q29" i="13"/>
  <c r="Q22" i="13" s="1"/>
  <c r="V29" i="13"/>
  <c r="G31" i="13"/>
  <c r="I31" i="13"/>
  <c r="K31" i="13"/>
  <c r="M31" i="13"/>
  <c r="O31" i="13"/>
  <c r="Q31" i="13"/>
  <c r="V31" i="13"/>
  <c r="G33" i="13"/>
  <c r="I33" i="13"/>
  <c r="K33" i="13"/>
  <c r="M33" i="13"/>
  <c r="O33" i="13"/>
  <c r="Q33" i="13"/>
  <c r="V33" i="13"/>
  <c r="G35" i="13"/>
  <c r="M35" i="13" s="1"/>
  <c r="I35" i="13"/>
  <c r="K35" i="13"/>
  <c r="O35" i="13"/>
  <c r="Q35" i="13"/>
  <c r="V35" i="13"/>
  <c r="G37" i="13"/>
  <c r="AF138" i="13" s="1"/>
  <c r="I37" i="13"/>
  <c r="K37" i="13"/>
  <c r="O37" i="13"/>
  <c r="Q37" i="13"/>
  <c r="V37" i="13"/>
  <c r="G39" i="13"/>
  <c r="M39" i="13" s="1"/>
  <c r="I39" i="13"/>
  <c r="K39" i="13"/>
  <c r="O39" i="13"/>
  <c r="Q39" i="13"/>
  <c r="V39" i="13"/>
  <c r="G41" i="13"/>
  <c r="I41" i="13"/>
  <c r="K41" i="13"/>
  <c r="M41" i="13"/>
  <c r="O41" i="13"/>
  <c r="Q41" i="13"/>
  <c r="V41" i="13"/>
  <c r="G43" i="13"/>
  <c r="I43" i="13"/>
  <c r="K43" i="13"/>
  <c r="M43" i="13"/>
  <c r="O43" i="13"/>
  <c r="Q43" i="13"/>
  <c r="V43" i="13"/>
  <c r="G45" i="13"/>
  <c r="I45" i="13"/>
  <c r="K45" i="13"/>
  <c r="M45" i="13"/>
  <c r="O45" i="13"/>
  <c r="Q45" i="13"/>
  <c r="V45" i="13"/>
  <c r="G47" i="13"/>
  <c r="I47" i="13"/>
  <c r="K47" i="13"/>
  <c r="M47" i="13"/>
  <c r="O47" i="13"/>
  <c r="Q47" i="13"/>
  <c r="V47" i="13"/>
  <c r="G49" i="13"/>
  <c r="I49" i="13"/>
  <c r="K49" i="13"/>
  <c r="M49" i="13"/>
  <c r="O49" i="13"/>
  <c r="Q49" i="13"/>
  <c r="V49" i="13"/>
  <c r="O51" i="13"/>
  <c r="V51" i="13"/>
  <c r="G52" i="13"/>
  <c r="G51" i="13" s="1"/>
  <c r="I52" i="13"/>
  <c r="I51" i="13" s="1"/>
  <c r="K52" i="13"/>
  <c r="K51" i="13" s="1"/>
  <c r="O52" i="13"/>
  <c r="Q52" i="13"/>
  <c r="Q51" i="13" s="1"/>
  <c r="V52" i="13"/>
  <c r="G54" i="13"/>
  <c r="I54" i="13"/>
  <c r="G55" i="13"/>
  <c r="I55" i="13"/>
  <c r="K55" i="13"/>
  <c r="K54" i="13" s="1"/>
  <c r="M55" i="13"/>
  <c r="M54" i="13" s="1"/>
  <c r="O55" i="13"/>
  <c r="O54" i="13" s="1"/>
  <c r="Q55" i="13"/>
  <c r="Q54" i="13" s="1"/>
  <c r="V55" i="13"/>
  <c r="G57" i="13"/>
  <c r="I57" i="13"/>
  <c r="K57" i="13"/>
  <c r="M57" i="13"/>
  <c r="O57" i="13"/>
  <c r="Q57" i="13"/>
  <c r="V57" i="13"/>
  <c r="V54" i="13" s="1"/>
  <c r="O60" i="13"/>
  <c r="G61" i="13"/>
  <c r="I61" i="13"/>
  <c r="I60" i="13" s="1"/>
  <c r="K61" i="13"/>
  <c r="K60" i="13" s="1"/>
  <c r="M61" i="13"/>
  <c r="O61" i="13"/>
  <c r="Q61" i="13"/>
  <c r="Q60" i="13" s="1"/>
  <c r="V61" i="13"/>
  <c r="V60" i="13" s="1"/>
  <c r="G63" i="13"/>
  <c r="I63" i="13"/>
  <c r="K63" i="13"/>
  <c r="M63" i="13"/>
  <c r="O63" i="13"/>
  <c r="Q63" i="13"/>
  <c r="V63" i="13"/>
  <c r="G65" i="13"/>
  <c r="G60" i="13" s="1"/>
  <c r="I65" i="13"/>
  <c r="K65" i="13"/>
  <c r="O65" i="13"/>
  <c r="Q65" i="13"/>
  <c r="V65" i="13"/>
  <c r="G67" i="13"/>
  <c r="M67" i="13" s="1"/>
  <c r="I67" i="13"/>
  <c r="K67" i="13"/>
  <c r="O67" i="13"/>
  <c r="Q67" i="13"/>
  <c r="V67" i="13"/>
  <c r="G69" i="13"/>
  <c r="I69" i="13"/>
  <c r="Q69" i="13"/>
  <c r="G70" i="13"/>
  <c r="I70" i="13"/>
  <c r="K70" i="13"/>
  <c r="K69" i="13" s="1"/>
  <c r="M70" i="13"/>
  <c r="M69" i="13" s="1"/>
  <c r="O70" i="13"/>
  <c r="O69" i="13" s="1"/>
  <c r="Q70" i="13"/>
  <c r="V70" i="13"/>
  <c r="V69" i="13" s="1"/>
  <c r="K72" i="13"/>
  <c r="G73" i="13"/>
  <c r="G72" i="13" s="1"/>
  <c r="I73" i="13"/>
  <c r="I72" i="13" s="1"/>
  <c r="K73" i="13"/>
  <c r="M73" i="13"/>
  <c r="O73" i="13"/>
  <c r="O72" i="13" s="1"/>
  <c r="Q73" i="13"/>
  <c r="Q72" i="13" s="1"/>
  <c r="V73" i="13"/>
  <c r="V72" i="13" s="1"/>
  <c r="G75" i="13"/>
  <c r="I75" i="13"/>
  <c r="K75" i="13"/>
  <c r="M75" i="13"/>
  <c r="O75" i="13"/>
  <c r="Q75" i="13"/>
  <c r="V75" i="13"/>
  <c r="G77" i="13"/>
  <c r="I77" i="13"/>
  <c r="K77" i="13"/>
  <c r="M77" i="13"/>
  <c r="O77" i="13"/>
  <c r="Q77" i="13"/>
  <c r="V77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V80" i="13"/>
  <c r="G81" i="13"/>
  <c r="I81" i="13"/>
  <c r="G82" i="13"/>
  <c r="I82" i="13"/>
  <c r="K82" i="13"/>
  <c r="K81" i="13" s="1"/>
  <c r="M82" i="13"/>
  <c r="M81" i="13" s="1"/>
  <c r="O82" i="13"/>
  <c r="O81" i="13" s="1"/>
  <c r="Q82" i="13"/>
  <c r="V82" i="13"/>
  <c r="V81" i="13" s="1"/>
  <c r="G84" i="13"/>
  <c r="I84" i="13"/>
  <c r="K84" i="13"/>
  <c r="M84" i="13"/>
  <c r="O84" i="13"/>
  <c r="Q84" i="13"/>
  <c r="V84" i="13"/>
  <c r="G86" i="13"/>
  <c r="I86" i="13"/>
  <c r="K86" i="13"/>
  <c r="M86" i="13"/>
  <c r="O86" i="13"/>
  <c r="Q86" i="13"/>
  <c r="Q81" i="13" s="1"/>
  <c r="V86" i="13"/>
  <c r="G88" i="13"/>
  <c r="I88" i="13"/>
  <c r="O88" i="13"/>
  <c r="Q88" i="13"/>
  <c r="G89" i="13"/>
  <c r="I89" i="13"/>
  <c r="K89" i="13"/>
  <c r="K88" i="13" s="1"/>
  <c r="M89" i="13"/>
  <c r="M88" i="13" s="1"/>
  <c r="O89" i="13"/>
  <c r="Q89" i="13"/>
  <c r="V89" i="13"/>
  <c r="V88" i="13" s="1"/>
  <c r="V91" i="13"/>
  <c r="G92" i="13"/>
  <c r="G91" i="13" s="1"/>
  <c r="I92" i="13"/>
  <c r="I91" i="13" s="1"/>
  <c r="K92" i="13"/>
  <c r="O92" i="13"/>
  <c r="O91" i="13" s="1"/>
  <c r="Q92" i="13"/>
  <c r="Q91" i="13" s="1"/>
  <c r="V92" i="13"/>
  <c r="G94" i="13"/>
  <c r="M94" i="13" s="1"/>
  <c r="I94" i="13"/>
  <c r="K94" i="13"/>
  <c r="K91" i="13" s="1"/>
  <c r="O94" i="13"/>
  <c r="Q94" i="13"/>
  <c r="V94" i="13"/>
  <c r="G96" i="13"/>
  <c r="I96" i="13"/>
  <c r="K96" i="13"/>
  <c r="Q96" i="13"/>
  <c r="V96" i="13"/>
  <c r="G97" i="13"/>
  <c r="I97" i="13"/>
  <c r="K97" i="13"/>
  <c r="M97" i="13"/>
  <c r="M96" i="13" s="1"/>
  <c r="O97" i="13"/>
  <c r="O96" i="13" s="1"/>
  <c r="Q97" i="13"/>
  <c r="V97" i="13"/>
  <c r="G100" i="13"/>
  <c r="I100" i="13"/>
  <c r="I99" i="13" s="1"/>
  <c r="K100" i="13"/>
  <c r="M100" i="13"/>
  <c r="O100" i="13"/>
  <c r="Q100" i="13"/>
  <c r="Q99" i="13" s="1"/>
  <c r="V100" i="13"/>
  <c r="V99" i="13" s="1"/>
  <c r="G103" i="13"/>
  <c r="I103" i="13"/>
  <c r="K103" i="13"/>
  <c r="K99" i="13" s="1"/>
  <c r="M103" i="13"/>
  <c r="O103" i="13"/>
  <c r="Q103" i="13"/>
  <c r="V103" i="13"/>
  <c r="G106" i="13"/>
  <c r="M106" i="13" s="1"/>
  <c r="I106" i="13"/>
  <c r="K106" i="13"/>
  <c r="O106" i="13"/>
  <c r="Q106" i="13"/>
  <c r="V106" i="13"/>
  <c r="G111" i="13"/>
  <c r="M111" i="13" s="1"/>
  <c r="I111" i="13"/>
  <c r="K111" i="13"/>
  <c r="O111" i="13"/>
  <c r="Q111" i="13"/>
  <c r="V111" i="13"/>
  <c r="G116" i="13"/>
  <c r="M116" i="13" s="1"/>
  <c r="I116" i="13"/>
  <c r="K116" i="13"/>
  <c r="O116" i="13"/>
  <c r="Q116" i="13"/>
  <c r="V116" i="13"/>
  <c r="G119" i="13"/>
  <c r="I119" i="13"/>
  <c r="K119" i="13"/>
  <c r="M119" i="13"/>
  <c r="O119" i="13"/>
  <c r="Q119" i="13"/>
  <c r="V119" i="13"/>
  <c r="G121" i="13"/>
  <c r="I121" i="13"/>
  <c r="K121" i="13"/>
  <c r="M121" i="13"/>
  <c r="O121" i="13"/>
  <c r="Q121" i="13"/>
  <c r="V121" i="13"/>
  <c r="G127" i="13"/>
  <c r="I127" i="13"/>
  <c r="K127" i="13"/>
  <c r="M127" i="13"/>
  <c r="O127" i="13"/>
  <c r="O99" i="13" s="1"/>
  <c r="Q127" i="13"/>
  <c r="V127" i="13"/>
  <c r="G130" i="13"/>
  <c r="I130" i="13"/>
  <c r="K130" i="13"/>
  <c r="M130" i="13"/>
  <c r="O130" i="13"/>
  <c r="Q130" i="13"/>
  <c r="V130" i="13"/>
  <c r="G133" i="13"/>
  <c r="I133" i="13"/>
  <c r="K133" i="13"/>
  <c r="M133" i="13"/>
  <c r="O133" i="13"/>
  <c r="Q133" i="13"/>
  <c r="V133" i="13"/>
  <c r="AE138" i="13"/>
  <c r="G21" i="12"/>
  <c r="BA19" i="12"/>
  <c r="BA17" i="12"/>
  <c r="BA15" i="12"/>
  <c r="BA13" i="12"/>
  <c r="BA11" i="12"/>
  <c r="G8" i="12"/>
  <c r="G9" i="12"/>
  <c r="I9" i="12"/>
  <c r="I8" i="12" s="1"/>
  <c r="K9" i="12"/>
  <c r="M9" i="12"/>
  <c r="O9" i="12"/>
  <c r="O8" i="12" s="1"/>
  <c r="Q9" i="12"/>
  <c r="Q8" i="12" s="1"/>
  <c r="V9" i="12"/>
  <c r="V8" i="12" s="1"/>
  <c r="G10" i="12"/>
  <c r="M10" i="12" s="1"/>
  <c r="I10" i="12"/>
  <c r="K10" i="12"/>
  <c r="K8" i="12" s="1"/>
  <c r="O10" i="12"/>
  <c r="Q10" i="12"/>
  <c r="V10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AE21" i="12"/>
  <c r="AF21" i="12"/>
  <c r="I20" i="1"/>
  <c r="I19" i="1"/>
  <c r="I18" i="1"/>
  <c r="I17" i="1"/>
  <c r="I16" i="1"/>
  <c r="I63" i="1"/>
  <c r="J62" i="1" s="1"/>
  <c r="F43" i="1"/>
  <c r="G23" i="1" s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28" i="1"/>
  <c r="J26" i="1"/>
  <c r="G38" i="1"/>
  <c r="F38" i="1"/>
  <c r="J23" i="1"/>
  <c r="J24" i="1"/>
  <c r="J25" i="1"/>
  <c r="J27" i="1"/>
  <c r="E24" i="1"/>
  <c r="E26" i="1"/>
  <c r="J50" i="1" l="1"/>
  <c r="J51" i="1"/>
  <c r="J58" i="1"/>
  <c r="J52" i="1"/>
  <c r="J53" i="1"/>
  <c r="J59" i="1"/>
  <c r="J54" i="1"/>
  <c r="J55" i="1"/>
  <c r="J56" i="1"/>
  <c r="J60" i="1"/>
  <c r="J57" i="1"/>
  <c r="G26" i="1"/>
  <c r="A26" i="1"/>
  <c r="A23" i="1"/>
  <c r="G28" i="1"/>
  <c r="M72" i="13"/>
  <c r="M99" i="13"/>
  <c r="G22" i="13"/>
  <c r="G99" i="13"/>
  <c r="M65" i="13"/>
  <c r="M60" i="13" s="1"/>
  <c r="M21" i="13"/>
  <c r="M8" i="13" s="1"/>
  <c r="M92" i="13"/>
  <c r="M91" i="13" s="1"/>
  <c r="M52" i="13"/>
  <c r="M51" i="13" s="1"/>
  <c r="M37" i="13"/>
  <c r="M22" i="13" s="1"/>
  <c r="M8" i="12"/>
  <c r="I21" i="1"/>
  <c r="J61" i="1"/>
  <c r="I39" i="1"/>
  <c r="I43" i="1" s="1"/>
  <c r="J63" i="1" l="1"/>
  <c r="A24" i="1"/>
  <c r="G24" i="1"/>
  <c r="A27" i="1" s="1"/>
  <c r="J40" i="1"/>
  <c r="J42" i="1"/>
  <c r="J41" i="1"/>
  <c r="J39" i="1"/>
  <c r="J43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A47396AF-70D7-41DA-A75A-61285803A88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B1F2A1F-65FA-4FAC-953C-31C91272719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6EC4D67D-0B1F-4F46-B253-29BA62FCC8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BC87BF8-B6D1-448C-822C-FB05366F75E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<sst xmlns="http://schemas.openxmlformats.org/spreadsheetml/2006/main" count="876" uniqueCount="324">
  <si>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</si>
  <si>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</si>
  <si>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</si>
  <si>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</si>
  <si>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</si>
  <si>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</si>
  <si>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</si>
  <si>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</si>
  <si>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</si>
  <si>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</si>
  <si>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</si>
  <si>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</si>
  <si>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</si>
  <si>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</si>
  <si>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</si>
  <si>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</si>
  <si>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</si>
  <si>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</si>
  <si>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</si>
  <si>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</si>
  <si>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</si>
  <si>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</si>
  <si>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</si>
  <si>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</si>
  <si>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</si>
  <si>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</si>
  <si>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</si>
  <si>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</si>
  <si>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</si>
  <si>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</si>
  <si>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</si>
  <si>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</si>
  <si>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</si>
  <si>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</si>
  <si>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</si>
  <si>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</si>
  <si>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</si>
  <si>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</si>
  <si>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</si>
  <si>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</si>
  <si>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</si>
  <si>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</si>
  <si>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</si>
  <si>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NP24030</t>
  </si>
  <si>
    <t>Odstranění skladovacích objektů, Horní Nádraží, Nový Jičín</t>
  </si>
  <si>
    <t>Město Nový Jičín</t>
  </si>
  <si>
    <t>Masarykovo nám. 1/1</t>
  </si>
  <si>
    <t>Nový Jičín</t>
  </si>
  <si>
    <t>74101</t>
  </si>
  <si>
    <t>00298212</t>
  </si>
  <si>
    <t>CZ00298212</t>
  </si>
  <si>
    <t>NELL PROJEKT s.r.o.</t>
  </si>
  <si>
    <t>Zarámí 428</t>
  </si>
  <si>
    <t>Zlín</t>
  </si>
  <si>
    <t>76001</t>
  </si>
  <si>
    <t>29209081</t>
  </si>
  <si>
    <t>CZ29209081</t>
  </si>
  <si>
    <t>Stavba</t>
  </si>
  <si>
    <t>SO.01</t>
  </si>
  <si>
    <t>Skladovácí objekt s rampou a soc. zázemím</t>
  </si>
  <si>
    <t>01.1</t>
  </si>
  <si>
    <t>VRN</t>
  </si>
  <si>
    <t>01.2r1</t>
  </si>
  <si>
    <t>Demolice SO01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</si>
  <si>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</si>
  <si>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</si>
  <si>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</si>
  <si>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</si>
  <si>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</si>
  <si>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</si>
  <si>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</si>
  <si>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</si>
  <si>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</si>
  <si>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</si>
  <si>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3</t>
  </si>
  <si>
    <t>Svislé a kompletní konstrukce</t>
  </si>
  <si>
    <t>4</t>
  </si>
  <si>
    <t>Vodorovné konstrukce</t>
  </si>
  <si>
    <t>8</t>
  </si>
  <si>
    <t>Trubní vedení</t>
  </si>
  <si>
    <t>96</t>
  </si>
  <si>
    <t>Bourání konstrukcí</t>
  </si>
  <si>
    <t>98</t>
  </si>
  <si>
    <t>Demolice</t>
  </si>
  <si>
    <t>762</t>
  </si>
  <si>
    <t>Konstrukce tesařské</t>
  </si>
  <si>
    <t>764</t>
  </si>
  <si>
    <t>Konstrukce klempířské</t>
  </si>
  <si>
    <t>765</t>
  </si>
  <si>
    <t>Krytiny tvrdé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</si>
  <si>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</si>
  <si>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</si>
  <si>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</si>
  <si>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</si>
  <si>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</si>
  <si>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</si>
  <si>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</si>
  <si>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</si>
  <si>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</si>
  <si>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</si>
  <si>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</si>
  <si>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</si>
  <si>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</si>
  <si>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</si>
  <si>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</si>
  <si>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</si>
  <si>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</si>
  <si>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</si>
  <si>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</si>
  <si>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</si>
  <si>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</si>
  <si>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</si>
  <si>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</si>
  <si>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</si>
  <si>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</si>
  <si>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</si>
  <si>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</si>
  <si>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</si>
  <si>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</si>
  <si>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</si>
  <si>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</si>
  <si>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</si>
  <si>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</si>
  <si>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R4</t>
  </si>
  <si>
    <t>Úklid staveniště před protokolárním předáním a převzetím díla</t>
  </si>
  <si>
    <t>soubor</t>
  </si>
  <si>
    <t>Vlastní</t>
  </si>
  <si>
    <t>Indiv</t>
  </si>
  <si>
    <t>Práce</t>
  </si>
  <si>
    <t>Běžná</t>
  </si>
  <si>
    <t>POL1_</t>
  </si>
  <si>
    <t>R3</t>
  </si>
  <si>
    <t>Uvedení všech povrchů dotčených stavbou do původního stavu</t>
  </si>
  <si>
    <t>Uvedení všech povrchů dotčených stavbou do původního stavu, včetně opravy, údržby a průběžného čištění, kropení komunikací užívaných v průběhu stavby</t>
  </si>
  <si>
    <t>POP</t>
  </si>
  <si>
    <t>005111021R</t>
  </si>
  <si>
    <t>Vytyčení inženýrských sítí</t>
  </si>
  <si>
    <t>Soubor</t>
  </si>
  <si>
    <t>RTS 25/ I</t>
  </si>
  <si>
    <t>POL99_8</t>
  </si>
  <si>
    <t>Zaměření a vytýčení stávajících inženýrských sítí v místě stavby z hlediska jejich ochrany při provádění stavby.</t>
  </si>
  <si>
    <t>005211030R</t>
  </si>
  <si>
    <t>Dočasná dopravní opatření</t>
  </si>
  <si>
    <t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t>
  </si>
  <si>
    <t>005211040R</t>
  </si>
  <si>
    <t>Užívání veřejných ploch a prostranství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</si>
  <si>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</si>
  <si>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005121 R</t>
  </si>
  <si>
    <t>Zařízení staveniště</t>
  </si>
  <si>
    <t>Veškeré náklady spojené s vybudováním, provozem a odstraněním zařízení staveniště. např. oplocení, zabezpečení proti neoprávněnému vstupu nepovolaných osob</t>
  </si>
  <si>
    <t>SUM</t>
  </si>
  <si>
    <t>Poznámky uchazeče k zadání</t>
  </si>
  <si>
    <t>POPUZIV</t>
  </si>
  <si>
    <t>END</t>
  </si>
  <si>
    <t>113106121R00</t>
  </si>
  <si>
    <t>Rozebrání dlažeb z betonových dlaždic na sucho</t>
  </si>
  <si>
    <t>m2</t>
  </si>
  <si>
    <t>113202111R00</t>
  </si>
  <si>
    <t>Vytrhání obrub obrubníků silničních</t>
  </si>
  <si>
    <t>m</t>
  </si>
  <si>
    <t>122101102R00</t>
  </si>
  <si>
    <t>Odkopávky nezapažené v hor. 2 do 1000 m3</t>
  </si>
  <si>
    <t>m3</t>
  </si>
  <si>
    <t>objekt : 7,4*28*0,6</t>
  </si>
  <si>
    <t>VV</t>
  </si>
  <si>
    <t>162601102R00</t>
  </si>
  <si>
    <t>Vodorovné přemístění výkopku z hor.1-4 do 5000 m</t>
  </si>
  <si>
    <t>Odkaz na mn. položky pořadí 3 : 124,32000</t>
  </si>
  <si>
    <t>167101102R00</t>
  </si>
  <si>
    <t>Nakládání výkopku z hor. 1 ÷ 4 v množství nad 100 m3</t>
  </si>
  <si>
    <t>Odkaz na mn. položky pořadí 4 : 124,32000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</si>
  <si>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</si>
  <si>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</si>
  <si>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</si>
  <si>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</si>
  <si>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11120110NC</t>
  </si>
  <si>
    <t>Odstranění křovin</t>
  </si>
  <si>
    <t>167103101R00</t>
  </si>
  <si>
    <t>Nakládání výkopku zeminy schopné zúrodnění</t>
  </si>
  <si>
    <t>Odkaz na mn. položky pořadí 10 : 350,00000*0,15</t>
  </si>
  <si>
    <t>180401211R00</t>
  </si>
  <si>
    <t>Založení trávníku lučního výsevem v rovině</t>
  </si>
  <si>
    <t>dotčené plochy : 350</t>
  </si>
  <si>
    <t>181301102R00</t>
  </si>
  <si>
    <t>Rozprostření ornice, rovina, tl. 10-15 cm,do 500m2</t>
  </si>
  <si>
    <t>POL1_1</t>
  </si>
  <si>
    <t>Odkaz na mn. položky pořadí 10 : 350,00000</t>
  </si>
  <si>
    <t>182001111R00</t>
  </si>
  <si>
    <t>Plošná úprava terénu, nerovnosti do 10 cm v rovině</t>
  </si>
  <si>
    <t>183403113R00</t>
  </si>
  <si>
    <t>Obdělání půdy frézováním v rovině</t>
  </si>
  <si>
    <t>183403153R00</t>
  </si>
  <si>
    <t>Obdělání půdy hrabáním, v rovině</t>
  </si>
  <si>
    <t>183403161R00</t>
  </si>
  <si>
    <t>Obdělání půdy válením, v rovině</t>
  </si>
  <si>
    <t>184802111R00</t>
  </si>
  <si>
    <t>Chem. odplevelení před založ. postřikem, v rovině</t>
  </si>
  <si>
    <t>184851111R00</t>
  </si>
  <si>
    <t>Hnojení roztokem hnojiva v rovině</t>
  </si>
  <si>
    <t>Odkaz na mn. položky pořadí 10 : 350,00000*0,002</t>
  </si>
  <si>
    <t>185803111R00</t>
  </si>
  <si>
    <t>Ošetření trávníku v rovině</t>
  </si>
  <si>
    <t>00572473R</t>
  </si>
  <si>
    <t>Směs travní luční IV. - sušší a vlhčí podmínky PROFI</t>
  </si>
  <si>
    <t>kg</t>
  </si>
  <si>
    <t>SPCM</t>
  </si>
  <si>
    <t>Specifikace</t>
  </si>
  <si>
    <t>POL3_</t>
  </si>
  <si>
    <t>Odkaz na mn. položky pořadí 10 : 350,00000*0,025</t>
  </si>
  <si>
    <t>25191158R</t>
  </si>
  <si>
    <t>Trávníkové hnojivo</t>
  </si>
  <si>
    <t>Odkaz na mn. položky pořadí 10 : 350,00000*0,2</t>
  </si>
  <si>
    <t>25234000.AR</t>
  </si>
  <si>
    <t>Herbicid totální</t>
  </si>
  <si>
    <t>l</t>
  </si>
  <si>
    <t>POL3_0</t>
  </si>
  <si>
    <t>Odkaz na mn. položky pořadí 10 : 350,00000*0,003</t>
  </si>
  <si>
    <t>5832011R</t>
  </si>
  <si>
    <t>Zemina zahradní, netříděná</t>
  </si>
  <si>
    <t>t</t>
  </si>
  <si>
    <t>Odkaz na mn. položky pořadí 9 : 52,50000*1,4</t>
  </si>
  <si>
    <t>274310040RA0</t>
  </si>
  <si>
    <t>Základový pas z betonu C 20/25, vč. bednění</t>
  </si>
  <si>
    <t>Agregovaná položka</t>
  </si>
  <si>
    <t>POL2_</t>
  </si>
  <si>
    <t>doplnění zdi bouraného objektu : 7,2*0,8*0,5</t>
  </si>
  <si>
    <t>311211124R00</t>
  </si>
  <si>
    <t>Zdivo nadzákladové z lomového kamene na maltu cementovou 10 MPa</t>
  </si>
  <si>
    <t>doplnění zdiva na šířku vybouraného objektu : 7,2*1,2*0,4</t>
  </si>
  <si>
    <t>32721222NC</t>
  </si>
  <si>
    <t>Oprava a sanace nadz.zdiva z lom.kamene</t>
  </si>
  <si>
    <t>rampa cca 40% : 12,888*0,4</t>
  </si>
  <si>
    <t xml:space="preserve">očištění, doplnění, přespárování stávajícího zdiva : </t>
  </si>
  <si>
    <t>417321315R00</t>
  </si>
  <si>
    <t>Ztužující pásy a věnce z betonu železového C 20/25</t>
  </si>
  <si>
    <t>(23,04+9,4+3,2+9,95+1,62+10)*0,3*0,4</t>
  </si>
  <si>
    <t>417351111R00</t>
  </si>
  <si>
    <t>Bednění ztužujících věnců, obě strany - zřízení</t>
  </si>
  <si>
    <t>23,04+9,4+3,2+9,95+1,62+10</t>
  </si>
  <si>
    <t>417351113R00</t>
  </si>
  <si>
    <t>Bednění ztužujících věnců, obě strany - odstranění</t>
  </si>
  <si>
    <t>Odkaz na mn. položky pořadí 27 : 57,21000</t>
  </si>
  <si>
    <t>417361821R00</t>
  </si>
  <si>
    <t>Výztuž ztužujících pásů a věnců z oceli B500B (10 505)</t>
  </si>
  <si>
    <t>Odkaz na mn. položky pořadí 26 : 6,86522*0,09</t>
  </si>
  <si>
    <t>894431331REA</t>
  </si>
  <si>
    <t>Šachta, D 425 mm, dl.šach.roury 3,0 m, přímá dno, poklop litina 12,5 t</t>
  </si>
  <si>
    <t>kus</t>
  </si>
  <si>
    <t>Ukončení jednotné kanalizace revizní šachtou : 1</t>
  </si>
  <si>
    <t>961044111R00</t>
  </si>
  <si>
    <t>Bourání základů z betonu prostého</t>
  </si>
  <si>
    <t>Objekt : 0,9*0,6*(8,23*2+28,24*2)</t>
  </si>
  <si>
    <t>962052211R00</t>
  </si>
  <si>
    <t>Bourání zdiva železobetonového nadzákladového</t>
  </si>
  <si>
    <t>věnec kamenného zdiva : 3,42</t>
  </si>
  <si>
    <t>96202249NC</t>
  </si>
  <si>
    <t>Bourání zdiva nadzákladového kamenného na MC postupným rozebráním</t>
  </si>
  <si>
    <t>Objekt, určeno k odvozu na skládku : 0,9*0,4*(8,23+28,24*2)</t>
  </si>
  <si>
    <t>9690211NC</t>
  </si>
  <si>
    <t>Vybourání kanalizačního potrubí a zaslepení</t>
  </si>
  <si>
    <t>969902NC</t>
  </si>
  <si>
    <t>Vybourání ocelových profilů vč. likvidace</t>
  </si>
  <si>
    <t>ks</t>
  </si>
  <si>
    <t>981011111R00</t>
  </si>
  <si>
    <t>Demolice budov rozebráním, dřevěné</t>
  </si>
  <si>
    <t>20,13*8,22*3,8</t>
  </si>
  <si>
    <t>981011311R00</t>
  </si>
  <si>
    <t>Demolice budov, zdivo, podil konstr. do 10 %, MVC</t>
  </si>
  <si>
    <t>8,11*8,22*3,8</t>
  </si>
  <si>
    <t>981331112R00</t>
  </si>
  <si>
    <t>Demolice komínů z cihel.zdiva jiným způsobem</t>
  </si>
  <si>
    <t>0,5*0,5*6,6*2</t>
  </si>
  <si>
    <t>76290003NC</t>
  </si>
  <si>
    <t>Demontáž dřevěného krovu vč. laťování</t>
  </si>
  <si>
    <t>29,3*5,9*2</t>
  </si>
  <si>
    <t>764352810R00</t>
  </si>
  <si>
    <t>Demontáž žlabů podokapních půlkruhových rovných, rš 330 mm, sklonu do 30°</t>
  </si>
  <si>
    <t>vč. likvidace : 29,3*2</t>
  </si>
  <si>
    <t>764454801R00</t>
  </si>
  <si>
    <t>Demontáž odpadních trub nebo součástí trub kruhových , o průměru 75 a 100 mm</t>
  </si>
  <si>
    <t>vč. likvidace : 3,8*3</t>
  </si>
  <si>
    <t>765323830R00</t>
  </si>
  <si>
    <t>Demontáž azbestocement.vlnovek, na konstr.,do suti</t>
  </si>
  <si>
    <t>979081111R00</t>
  </si>
  <si>
    <t>Odvoz suti a vybour. hmot na skládku do 1 km</t>
  </si>
  <si>
    <t xml:space="preserve">azbest : </t>
  </si>
  <si>
    <t>Odkaz na dem. hmot. položky pořadí 42 : 7,60628</t>
  </si>
  <si>
    <t>979081121R00</t>
  </si>
  <si>
    <t>Příplatek k odvozu za každý další 1 km</t>
  </si>
  <si>
    <t xml:space="preserve">azbest - předpoklad 44 km : </t>
  </si>
  <si>
    <t>Odkaz na mn. položky pořadí 43 : 7,60628*44</t>
  </si>
  <si>
    <t>Včetně naložení na dopravní prostředek a složení na skládku, bez poplatku za skládku.</t>
  </si>
  <si>
    <t xml:space="preserve">Demontážní hmotnosti z položek s pořadovými čísly: : </t>
  </si>
  <si>
    <t xml:space="preserve">1,2,31,32,33,34,36,37,38,39,40,41, : </t>
  </si>
  <si>
    <t>Součet: : 238,16774</t>
  </si>
  <si>
    <t>předpoklad 4 km</t>
  </si>
  <si>
    <t>Součet: : 952,67096</t>
  </si>
  <si>
    <t>979990161R00</t>
  </si>
  <si>
    <t>Poplatek za uložení - dřevo, skupina odpadu 170201</t>
  </si>
  <si>
    <t>Odkaz na dem. hmot. položky pořadí 36 : 24,52245</t>
  </si>
  <si>
    <t>Odkaz na dem. hmot. položky pořadí 39 : 13,56684</t>
  </si>
  <si>
    <t>979990201R00</t>
  </si>
  <si>
    <t>Poplatek za uložení suti - azbestocementové výrobky, skupina odpadu 170605</t>
  </si>
  <si>
    <t>979999981R00</t>
  </si>
  <si>
    <t>Poplatek za recyklaci betonu kusovost do 1600 cm2, čistý (skup.170101)</t>
  </si>
  <si>
    <t>Odkaz na dem. hmot. položky pořadí 1 : 4,83000</t>
  </si>
  <si>
    <t>Odkaz na dem. hmot. položky pořadí 2 : 5,40000</t>
  </si>
  <si>
    <t>Odkaz na dem. hmot. položky pořadí 31 : 78,77520</t>
  </si>
  <si>
    <t>Odkaz na dem. hmot. položky pořadí 32 : 8,20800</t>
  </si>
  <si>
    <t>Odkaz na dem. hmot. položky pořadí 34 : 0,46500</t>
  </si>
  <si>
    <t>979999983R00</t>
  </si>
  <si>
    <t>Poplatek za recyklaci cihel kusovost do 1600 cm2 (skup.170102)</t>
  </si>
  <si>
    <t>Odkaz na dem. hmot. položky pořadí 37 : 37,99859</t>
  </si>
  <si>
    <t>Odkaz na dem. hmot. položky pořadí 38 : 5,94000</t>
  </si>
  <si>
    <t>97908111NC</t>
  </si>
  <si>
    <t>Odvoz kamenných bloků do areálu Technických služeb města</t>
  </si>
  <si>
    <t xml:space="preserve">skládka investora : </t>
  </si>
  <si>
    <t>Odkaz na dem. hmot. položky pořadí 33 : 58,23900</t>
  </si>
  <si>
    <t>979082111R00</t>
  </si>
  <si>
    <t>Vnitrostaveništní doprava suti do 10 m</t>
  </si>
  <si>
    <t>Přesun suti</t>
  </si>
  <si>
    <t>POL8_</t>
  </si>
  <si>
    <t xml:space="preserve">1,2,31,32,33,34,36,37,38,39,40,41,42, : </t>
  </si>
  <si>
    <t>Součet: : 245,77402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</si>
</sst>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sheetProtection algorithmName="SHA-512" hashValue="cBwhh+yigJ7jjM8IcwDm5CcZBtWFa8rBugoCHBOgR/BlQ3tC/Ye7NqnsYOylm4J8WnbHt7q5DyZNiQkLq/sWKw==" saltValue="o+1l0F4MXcNriFFoFPXxz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SUMIF(F50:F62,A16,I50:I62)+SUMIF(F50:F62,"PSU",I50:I62)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SUMIF(F50:F62,A17,I50:I62)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SUMIF(F50:F62,A18,I50:I62)</f>
        <v>0</v>
      </c>
      <c r="J18" s="81"/>
    </row>
    <row r="19" spans="1:10" ht="23.25" customHeight="1" x14ac:dyDescent="0.2">
      <c r="A19" s="194" t="s">
        <v>93</v>
      </c>
      <c r="B19" s="37" t="s">
        <v>29</v>
      </c>
      <c r="C19" s="58"/>
      <c r="D19" s="59"/>
      <c r="E19" s="79"/>
      <c r="F19" s="80"/>
      <c r="G19" s="79"/>
      <c r="H19" s="80"/>
      <c r="I19" s="79">
        <f>SUMIF(F50:F62,A19,I50:I62)</f>
        <v>0</v>
      </c>
      <c r="J19" s="81"/>
    </row>
    <row r="20" spans="1:10" ht="23.25" customHeight="1" x14ac:dyDescent="0.2">
      <c r="A20" s="194" t="s">
        <v>94</v>
      </c>
      <c r="B20" s="37" t="s">
        <v>30</v>
      </c>
      <c r="C20" s="58"/>
      <c r="D20" s="59"/>
      <c r="E20" s="79"/>
      <c r="F20" s="80"/>
      <c r="G20" s="79"/>
      <c r="H20" s="80"/>
      <c r="I20" s="79">
        <f>SUMIF(F50:F62,A20,I50:I62)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'SO.01 01.1 Pol'!AE21+'SO.01 01.2r1 Pol'!AE138</f>
        <v>0</v>
      </c>
      <c r="G39" s="147">
        <f>'SO.01 01.1 Pol'!AF21+'SO.01 01.2r1 Pol'!AF138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58</v>
      </c>
      <c r="C40" s="151" t="s">
        <v>59</v>
      </c>
      <c r="D40" s="151"/>
      <c r="E40" s="151"/>
      <c r="F40" s="152">
        <f>'SO.01 01.1 Pol'!AE21+'SO.01 01.2r1 Pol'!AE138</f>
        <v>0</v>
      </c>
      <c r="G40" s="153">
        <f>'SO.01 01.1 Pol'!AF21+'SO.01 01.2r1 Pol'!AF138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60</v>
      </c>
      <c r="C41" s="145" t="s">
        <v>61</v>
      </c>
      <c r="D41" s="145"/>
      <c r="E41" s="145"/>
      <c r="F41" s="156">
        <f>'SO.01 01.1 Pol'!AE21</f>
        <v>0</v>
      </c>
      <c r="G41" s="148">
        <f>'SO.01 01.1 Pol'!AF21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3</v>
      </c>
      <c r="B42" s="155" t="s">
        <v>62</v>
      </c>
      <c r="C42" s="145" t="s">
        <v>63</v>
      </c>
      <c r="D42" s="145"/>
      <c r="E42" s="145"/>
      <c r="F42" s="156">
        <f>'SO.01 01.2r1 Pol'!AE138</f>
        <v>0</v>
      </c>
      <c r="G42" s="148">
        <f>'SO.01 01.2r1 Pol'!AF138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customHeight="1" x14ac:dyDescent="0.2">
      <c r="A43" s="134"/>
      <c r="B43" s="157" t="s">
        <v>64</v>
      </c>
      <c r="C43" s="158"/>
      <c r="D43" s="158"/>
      <c r="E43" s="159"/>
      <c r="F43" s="160">
        <f>SUMIF(A39:A42,"=1",F39:F42)</f>
        <v>0</v>
      </c>
      <c r="G43" s="161">
        <f>SUMIF(A39:A42,"=1",G39:G42)</f>
        <v>0</v>
      </c>
      <c r="H43" s="161">
        <f>SUMIF(A39:A42,"=1",H39:H42)</f>
        <v>0</v>
      </c>
      <c r="I43" s="161">
        <f>SUMIF(A39:A42,"=1",I39:I42)</f>
        <v>0</v>
      </c>
      <c r="J43" s="162">
        <f>SUMIF(A39:A42,"=1",J39:J42)</f>
        <v>0</v>
      </c>
    </row>
    <row r="47" spans="1:10" ht="15.75" x14ac:dyDescent="0.25">
      <c r="B47" s="173" t="s">
        <v>66</v>
      </c>
    </row>
    <row r="49" spans="1:10" ht="25.5" customHeight="1" x14ac:dyDescent="0.2">
      <c r="A49" s="175"/>
      <c r="B49" s="178" t="s">
        <v>18</v>
      </c>
      <c r="C49" s="178" t="s">
        <v>6</v>
      </c>
      <c r="D49" s="179"/>
      <c r="E49" s="179"/>
      <c r="F49" s="180" t="s">
        <v>67</v>
      </c>
      <c r="G49" s="180"/>
      <c r="H49" s="180"/>
      <c r="I49" s="180" t="s">
        <v>31</v>
      </c>
      <c r="J49" s="180" t="s">
        <v>0</v>
      </c>
    </row>
    <row r="50" spans="1:10" ht="36.75" customHeight="1" x14ac:dyDescent="0.2">
      <c r="A50" s="176"/>
      <c r="B50" s="181" t="s">
        <v>68</v>
      </c>
      <c r="C50" s="182" t="s">
        <v>69</v>
      </c>
      <c r="D50" s="183"/>
      <c r="E50" s="183"/>
      <c r="F50" s="190" t="s">
        <v>26</v>
      </c>
      <c r="G50" s="191"/>
      <c r="H50" s="191"/>
      <c r="I50" s="191">
        <f>'SO.01 01.2r1 Pol'!G8</f>
        <v>0</v>
      </c>
      <c r="J50" s="187" t="str">
        <f>IF(I63=0,"",I50/I63*100)</f>
        <v/>
      </c>
    </row>
    <row r="51" spans="1:10" ht="36.75" customHeight="1" x14ac:dyDescent="0.2">
      <c r="A51" s="176"/>
      <c r="B51" s="181" t="s">
        <v>70</v>
      </c>
      <c r="C51" s="182" t="s">
        <v>71</v>
      </c>
      <c r="D51" s="183"/>
      <c r="E51" s="183"/>
      <c r="F51" s="190" t="s">
        <v>26</v>
      </c>
      <c r="G51" s="191"/>
      <c r="H51" s="191"/>
      <c r="I51" s="191">
        <f>'SO.01 01.2r1 Pol'!G22</f>
        <v>0</v>
      </c>
      <c r="J51" s="187" t="str">
        <f>IF(I63=0,"",I51/I63*100)</f>
        <v/>
      </c>
    </row>
    <row r="52" spans="1:10" ht="36.75" customHeight="1" x14ac:dyDescent="0.2">
      <c r="A52" s="176"/>
      <c r="B52" s="181" t="s">
        <v>72</v>
      </c>
      <c r="C52" s="182" t="s">
        <v>73</v>
      </c>
      <c r="D52" s="183"/>
      <c r="E52" s="183"/>
      <c r="F52" s="190" t="s">
        <v>26</v>
      </c>
      <c r="G52" s="191"/>
      <c r="H52" s="191"/>
      <c r="I52" s="191">
        <f>'SO.01 01.2r1 Pol'!G51</f>
        <v>0</v>
      </c>
      <c r="J52" s="187" t="str">
        <f>IF(I63=0,"",I52/I63*100)</f>
        <v/>
      </c>
    </row>
    <row r="53" spans="1:10" ht="36.75" customHeight="1" x14ac:dyDescent="0.2">
      <c r="A53" s="176"/>
      <c r="B53" s="181" t="s">
        <v>74</v>
      </c>
      <c r="C53" s="182" t="s">
        <v>75</v>
      </c>
      <c r="D53" s="183"/>
      <c r="E53" s="183"/>
      <c r="F53" s="190" t="s">
        <v>26</v>
      </c>
      <c r="G53" s="191"/>
      <c r="H53" s="191"/>
      <c r="I53" s="191">
        <f>'SO.01 01.2r1 Pol'!G54</f>
        <v>0</v>
      </c>
      <c r="J53" s="187" t="str">
        <f>IF(I63=0,"",I53/I63*100)</f>
        <v/>
      </c>
    </row>
    <row r="54" spans="1:10" ht="36.75" customHeight="1" x14ac:dyDescent="0.2">
      <c r="A54" s="176"/>
      <c r="B54" s="181" t="s">
        <v>76</v>
      </c>
      <c r="C54" s="182" t="s">
        <v>77</v>
      </c>
      <c r="D54" s="183"/>
      <c r="E54" s="183"/>
      <c r="F54" s="190" t="s">
        <v>26</v>
      </c>
      <c r="G54" s="191"/>
      <c r="H54" s="191"/>
      <c r="I54" s="191">
        <f>'SO.01 01.2r1 Pol'!G60</f>
        <v>0</v>
      </c>
      <c r="J54" s="187" t="str">
        <f>IF(I63=0,"",I54/I63*100)</f>
        <v/>
      </c>
    </row>
    <row r="55" spans="1:10" ht="36.75" customHeight="1" x14ac:dyDescent="0.2">
      <c r="A55" s="176"/>
      <c r="B55" s="181" t="s">
        <v>78</v>
      </c>
      <c r="C55" s="182" t="s">
        <v>79</v>
      </c>
      <c r="D55" s="183"/>
      <c r="E55" s="183"/>
      <c r="F55" s="190" t="s">
        <v>26</v>
      </c>
      <c r="G55" s="191"/>
      <c r="H55" s="191"/>
      <c r="I55" s="191">
        <f>'SO.01 01.2r1 Pol'!G69</f>
        <v>0</v>
      </c>
      <c r="J55" s="187" t="str">
        <f>IF(I63=0,"",I55/I63*100)</f>
        <v/>
      </c>
    </row>
    <row r="56" spans="1:10" ht="36.75" customHeight="1" x14ac:dyDescent="0.2">
      <c r="A56" s="176"/>
      <c r="B56" s="181" t="s">
        <v>80</v>
      </c>
      <c r="C56" s="182" t="s">
        <v>81</v>
      </c>
      <c r="D56" s="183"/>
      <c r="E56" s="183"/>
      <c r="F56" s="190" t="s">
        <v>26</v>
      </c>
      <c r="G56" s="191"/>
      <c r="H56" s="191"/>
      <c r="I56" s="191">
        <f>'SO.01 01.2r1 Pol'!G72</f>
        <v>0</v>
      </c>
      <c r="J56" s="187" t="str">
        <f>IF(I63=0,"",I56/I63*100)</f>
        <v/>
      </c>
    </row>
    <row r="57" spans="1:10" ht="36.75" customHeight="1" x14ac:dyDescent="0.2">
      <c r="A57" s="176"/>
      <c r="B57" s="181" t="s">
        <v>82</v>
      </c>
      <c r="C57" s="182" t="s">
        <v>83</v>
      </c>
      <c r="D57" s="183"/>
      <c r="E57" s="183"/>
      <c r="F57" s="190" t="s">
        <v>26</v>
      </c>
      <c r="G57" s="191"/>
      <c r="H57" s="191"/>
      <c r="I57" s="191">
        <f>'SO.01 01.2r1 Pol'!G81</f>
        <v>0</v>
      </c>
      <c r="J57" s="187" t="str">
        <f>IF(I63=0,"",I57/I63*100)</f>
        <v/>
      </c>
    </row>
    <row r="58" spans="1:10" ht="36.75" customHeight="1" x14ac:dyDescent="0.2">
      <c r="A58" s="176"/>
      <c r="B58" s="181" t="s">
        <v>84</v>
      </c>
      <c r="C58" s="182" t="s">
        <v>85</v>
      </c>
      <c r="D58" s="183"/>
      <c r="E58" s="183"/>
      <c r="F58" s="190" t="s">
        <v>27</v>
      </c>
      <c r="G58" s="191"/>
      <c r="H58" s="191"/>
      <c r="I58" s="191">
        <f>'SO.01 01.2r1 Pol'!G88</f>
        <v>0</v>
      </c>
      <c r="J58" s="187" t="str">
        <f>IF(I63=0,"",I58/I63*100)</f>
        <v/>
      </c>
    </row>
    <row r="59" spans="1:10" ht="36.75" customHeight="1" x14ac:dyDescent="0.2">
      <c r="A59" s="176"/>
      <c r="B59" s="181" t="s">
        <v>86</v>
      </c>
      <c r="C59" s="182" t="s">
        <v>87</v>
      </c>
      <c r="D59" s="183"/>
      <c r="E59" s="183"/>
      <c r="F59" s="190" t="s">
        <v>27</v>
      </c>
      <c r="G59" s="191"/>
      <c r="H59" s="191"/>
      <c r="I59" s="191">
        <f>'SO.01 01.2r1 Pol'!G91</f>
        <v>0</v>
      </c>
      <c r="J59" s="187" t="str">
        <f>IF(I63=0,"",I59/I63*100)</f>
        <v/>
      </c>
    </row>
    <row r="60" spans="1:10" ht="36.75" customHeight="1" x14ac:dyDescent="0.2">
      <c r="A60" s="176"/>
      <c r="B60" s="181" t="s">
        <v>88</v>
      </c>
      <c r="C60" s="182" t="s">
        <v>89</v>
      </c>
      <c r="D60" s="183"/>
      <c r="E60" s="183"/>
      <c r="F60" s="190" t="s">
        <v>27</v>
      </c>
      <c r="G60" s="191"/>
      <c r="H60" s="191"/>
      <c r="I60" s="191">
        <f>'SO.01 01.2r1 Pol'!G96</f>
        <v>0</v>
      </c>
      <c r="J60" s="187" t="str">
        <f>IF(I63=0,"",I60/I63*100)</f>
        <v/>
      </c>
    </row>
    <row r="61" spans="1:10" ht="36.75" customHeight="1" x14ac:dyDescent="0.2">
      <c r="A61" s="176"/>
      <c r="B61" s="181" t="s">
        <v>90</v>
      </c>
      <c r="C61" s="182" t="s">
        <v>91</v>
      </c>
      <c r="D61" s="183"/>
      <c r="E61" s="183"/>
      <c r="F61" s="190" t="s">
        <v>92</v>
      </c>
      <c r="G61" s="191"/>
      <c r="H61" s="191"/>
      <c r="I61" s="191">
        <f>'SO.01 01.2r1 Pol'!G99</f>
        <v>0</v>
      </c>
      <c r="J61" s="187" t="str">
        <f>IF(I63=0,"",I61/I63*100)</f>
        <v/>
      </c>
    </row>
    <row r="62" spans="1:10" ht="36.75" customHeight="1" x14ac:dyDescent="0.2">
      <c r="A62" s="176"/>
      <c r="B62" s="181" t="s">
        <v>93</v>
      </c>
      <c r="C62" s="182" t="s">
        <v>29</v>
      </c>
      <c r="D62" s="183"/>
      <c r="E62" s="183"/>
      <c r="F62" s="190" t="s">
        <v>93</v>
      </c>
      <c r="G62" s="191"/>
      <c r="H62" s="191"/>
      <c r="I62" s="191">
        <f>'SO.01 01.1 Pol'!G8</f>
        <v>0</v>
      </c>
      <c r="J62" s="187" t="str">
        <f>IF(I63=0,"",I62/I63*100)</f>
        <v/>
      </c>
    </row>
    <row r="63" spans="1:10" ht="25.5" customHeight="1" x14ac:dyDescent="0.2">
      <c r="A63" s="177"/>
      <c r="B63" s="184" t="s">
        <v>1</v>
      </c>
      <c r="C63" s="185"/>
      <c r="D63" s="186"/>
      <c r="E63" s="186"/>
      <c r="F63" s="192"/>
      <c r="G63" s="193"/>
      <c r="H63" s="193"/>
      <c r="I63" s="193">
        <f>SUM(I50:I62)</f>
        <v>0</v>
      </c>
      <c r="J63" s="188">
        <f>SUM(J50:J62)</f>
        <v>0</v>
      </c>
    </row>
    <row r="64" spans="1:10" x14ac:dyDescent="0.2">
      <c r="F64" s="133"/>
      <c r="G64" s="133"/>
      <c r="H64" s="133"/>
      <c r="I64" s="133"/>
      <c r="J64" s="189"/>
    </row>
    <row r="65" spans="6:10" x14ac:dyDescent="0.2">
      <c r="F65" s="133"/>
      <c r="G65" s="133"/>
      <c r="H65" s="133"/>
      <c r="I65" s="133"/>
      <c r="J65" s="189"/>
    </row>
    <row r="66" spans="6:10" x14ac:dyDescent="0.2">
      <c r="F66" s="133"/>
      <c r="G66" s="133"/>
      <c r="H66" s="133"/>
      <c r="I66" s="133"/>
      <c r="J66" s="189"/>
    </row>
  </sheetData>
  <sheetProtection algorithmName="SHA-512" hashValue="Wrfqs9wY/7yuBU/OqeNoDD67oMAQwRszxWOZVnH+xOot8oUcTSS3E0WD9W2qPoWZa4w77F49B42IvzWnDoWlag==" saltValue="Ekoa6XG50jhfeTalSC/4M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BREdmDtxadhWxuFFBRejqV/6DuhO+AjMSFibRvkygnW+71WAJhzQH937T0nGKdNpifSiDGOoBtVw6xF//2gMKg==" saltValue="to1c+N1cMlBYMWqw2ROmy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E39CD-B314-4DA3-B114-4135CAD0BD3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96</v>
      </c>
    </row>
    <row r="3" spans="1:60" ht="24.95" customHeight="1" x14ac:dyDescent="0.2">
      <c r="A3" s="196" t="s">
        <v>9</v>
      </c>
      <c r="B3" s="48" t="s">
        <v>58</v>
      </c>
      <c r="C3" s="199" t="s">
        <v>59</v>
      </c>
      <c r="D3" s="197"/>
      <c r="E3" s="197"/>
      <c r="F3" s="197"/>
      <c r="G3" s="198"/>
      <c r="AC3" s="174" t="s">
        <v>96</v>
      </c>
      <c r="AG3" t="s">
        <v>97</v>
      </c>
    </row>
    <row r="4" spans="1:60" ht="24.95" customHeight="1" x14ac:dyDescent="0.2">
      <c r="A4" s="200" t="s">
        <v>10</v>
      </c>
      <c r="B4" s="201" t="s">
        <v>60</v>
      </c>
      <c r="C4" s="202" t="s">
        <v>61</v>
      </c>
      <c r="D4" s="203"/>
      <c r="E4" s="203"/>
      <c r="F4" s="203"/>
      <c r="G4" s="204"/>
      <c r="AG4" t="s">
        <v>98</v>
      </c>
    </row>
    <row r="5" spans="1:60" x14ac:dyDescent="0.2">
      <c r="D5" s="10"/>
    </row>
    <row r="6" spans="1:60" ht="38.25" x14ac:dyDescent="0.2">
      <c r="A6" s="206" t="s">
        <v>99</v>
      </c>
      <c r="B6" s="208" t="s">
        <v>100</v>
      </c>
      <c r="C6" s="208" t="s">
        <v>101</v>
      </c>
      <c r="D6" s="207" t="s">
        <v>102</v>
      </c>
      <c r="E6" s="206" t="s">
        <v>103</v>
      </c>
      <c r="F6" s="205" t="s">
        <v>104</v>
      </c>
      <c r="G6" s="206" t="s">
        <v>31</v>
      </c>
      <c r="H6" s="209" t="s">
        <v>32</v>
      </c>
      <c r="I6" s="209" t="s">
        <v>105</v>
      </c>
      <c r="J6" s="209" t="s">
        <v>33</v>
      </c>
      <c r="K6" s="209" t="s">
        <v>106</v>
      </c>
      <c r="L6" s="209" t="s">
        <v>107</v>
      </c>
      <c r="M6" s="209" t="s">
        <v>108</v>
      </c>
      <c r="N6" s="209" t="s">
        <v>109</v>
      </c>
      <c r="O6" s="209" t="s">
        <v>110</v>
      </c>
      <c r="P6" s="209" t="s">
        <v>111</v>
      </c>
      <c r="Q6" s="209" t="s">
        <v>112</v>
      </c>
      <c r="R6" s="209" t="s">
        <v>113</v>
      </c>
      <c r="S6" s="209" t="s">
        <v>114</v>
      </c>
      <c r="T6" s="209" t="s">
        <v>115</v>
      </c>
      <c r="U6" s="209" t="s">
        <v>116</v>
      </c>
      <c r="V6" s="209" t="s">
        <v>117</v>
      </c>
      <c r="W6" s="209" t="s">
        <v>118</v>
      </c>
      <c r="X6" s="209" t="s">
        <v>119</v>
      </c>
      <c r="Y6" s="209" t="s">
        <v>120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121</v>
      </c>
      <c r="B8" s="233" t="s">
        <v>93</v>
      </c>
      <c r="C8" s="255" t="s">
        <v>29</v>
      </c>
      <c r="D8" s="234"/>
      <c r="E8" s="235"/>
      <c r="F8" s="236"/>
      <c r="G8" s="236">
        <f>SUMIF(AG9:AG19,"&lt;&gt;NOR",G9:G19)</f>
        <v>0</v>
      </c>
      <c r="H8" s="236"/>
      <c r="I8" s="236">
        <f>SUM(I9:I19)</f>
        <v>0</v>
      </c>
      <c r="J8" s="236"/>
      <c r="K8" s="236">
        <f>SUM(K9:K19)</f>
        <v>0</v>
      </c>
      <c r="L8" s="236"/>
      <c r="M8" s="236">
        <f>SUM(M9:M19)</f>
        <v>0</v>
      </c>
      <c r="N8" s="235"/>
      <c r="O8" s="235">
        <f>SUM(O9:O19)</f>
        <v>0</v>
      </c>
      <c r="P8" s="235"/>
      <c r="Q8" s="235">
        <f>SUM(Q9:Q19)</f>
        <v>0</v>
      </c>
      <c r="R8" s="236"/>
      <c r="S8" s="236"/>
      <c r="T8" s="237"/>
      <c r="U8" s="231"/>
      <c r="V8" s="231">
        <f>SUM(V9:V19)</f>
        <v>0</v>
      </c>
      <c r="W8" s="231"/>
      <c r="X8" s="231"/>
      <c r="Y8" s="231"/>
      <c r="AG8" t="s">
        <v>122</v>
      </c>
    </row>
    <row r="9" spans="1:60" ht="22.5" outlineLevel="1" x14ac:dyDescent="0.2">
      <c r="A9" s="246">
        <v>1</v>
      </c>
      <c r="B9" s="247" t="s">
        <v>123</v>
      </c>
      <c r="C9" s="256" t="s">
        <v>124</v>
      </c>
      <c r="D9" s="248" t="s">
        <v>125</v>
      </c>
      <c r="E9" s="249">
        <v>1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126</v>
      </c>
      <c r="T9" s="252" t="s">
        <v>127</v>
      </c>
      <c r="U9" s="230">
        <v>0</v>
      </c>
      <c r="V9" s="230">
        <f>ROUND(E9*U9,2)</f>
        <v>0</v>
      </c>
      <c r="W9" s="230"/>
      <c r="X9" s="230" t="s">
        <v>128</v>
      </c>
      <c r="Y9" s="230" t="s">
        <v>129</v>
      </c>
      <c r="Z9" s="210"/>
      <c r="AA9" s="210"/>
      <c r="AB9" s="210"/>
      <c r="AC9" s="210"/>
      <c r="AD9" s="210"/>
      <c r="AE9" s="210"/>
      <c r="AF9" s="210"/>
      <c r="AG9" s="210" t="s">
        <v>130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39">
        <v>2</v>
      </c>
      <c r="B10" s="240" t="s">
        <v>131</v>
      </c>
      <c r="C10" s="257" t="s">
        <v>132</v>
      </c>
      <c r="D10" s="241" t="s">
        <v>125</v>
      </c>
      <c r="E10" s="242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4"/>
      <c r="S10" s="244" t="s">
        <v>126</v>
      </c>
      <c r="T10" s="245" t="s">
        <v>127</v>
      </c>
      <c r="U10" s="230">
        <v>0</v>
      </c>
      <c r="V10" s="230">
        <f>ROUND(E10*U10,2)</f>
        <v>0</v>
      </c>
      <c r="W10" s="230"/>
      <c r="X10" s="230" t="s">
        <v>128</v>
      </c>
      <c r="Y10" s="230" t="s">
        <v>129</v>
      </c>
      <c r="Z10" s="210"/>
      <c r="AA10" s="210"/>
      <c r="AB10" s="210"/>
      <c r="AC10" s="210"/>
      <c r="AD10" s="210"/>
      <c r="AE10" s="210"/>
      <c r="AF10" s="210"/>
      <c r="AG10" s="210" t="s">
        <v>130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2" x14ac:dyDescent="0.2">
      <c r="A11" s="227"/>
      <c r="B11" s="228"/>
      <c r="C11" s="258" t="s">
        <v>133</v>
      </c>
      <c r="D11" s="254"/>
      <c r="E11" s="254"/>
      <c r="F11" s="254"/>
      <c r="G11" s="254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134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53" t="str">
        <f>C11</f>
        <v>Uvedení všech povrchů dotčených stavbou do původního stavu, včetně opravy, údržby a průběžného čištění, kropení komunikací užívaných v průběhu stavby</v>
      </c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9">
        <v>3</v>
      </c>
      <c r="B12" s="240" t="s">
        <v>135</v>
      </c>
      <c r="C12" s="257" t="s">
        <v>136</v>
      </c>
      <c r="D12" s="241" t="s">
        <v>137</v>
      </c>
      <c r="E12" s="242">
        <v>1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4"/>
      <c r="S12" s="244" t="s">
        <v>138</v>
      </c>
      <c r="T12" s="245" t="s">
        <v>127</v>
      </c>
      <c r="U12" s="230">
        <v>0</v>
      </c>
      <c r="V12" s="230">
        <f>ROUND(E12*U12,2)</f>
        <v>0</v>
      </c>
      <c r="W12" s="230"/>
      <c r="X12" s="230" t="s">
        <v>61</v>
      </c>
      <c r="Y12" s="230" t="s">
        <v>129</v>
      </c>
      <c r="Z12" s="210"/>
      <c r="AA12" s="210"/>
      <c r="AB12" s="210"/>
      <c r="AC12" s="210"/>
      <c r="AD12" s="210"/>
      <c r="AE12" s="210"/>
      <c r="AF12" s="210"/>
      <c r="AG12" s="210" t="s">
        <v>139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27"/>
      <c r="B13" s="228"/>
      <c r="C13" s="258" t="s">
        <v>140</v>
      </c>
      <c r="D13" s="254"/>
      <c r="E13" s="254"/>
      <c r="F13" s="254"/>
      <c r="G13" s="254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134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53" t="str">
        <f>C13</f>
        <v>Zaměření a vytýčení stávajících inženýrských sítí v místě stavby z hlediska jejich ochrany při provádění stavby.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9">
        <v>4</v>
      </c>
      <c r="B14" s="240" t="s">
        <v>141</v>
      </c>
      <c r="C14" s="257" t="s">
        <v>142</v>
      </c>
      <c r="D14" s="241" t="s">
        <v>137</v>
      </c>
      <c r="E14" s="242">
        <v>1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4"/>
      <c r="S14" s="244" t="s">
        <v>138</v>
      </c>
      <c r="T14" s="245" t="s">
        <v>127</v>
      </c>
      <c r="U14" s="230">
        <v>0</v>
      </c>
      <c r="V14" s="230">
        <f>ROUND(E14*U14,2)</f>
        <v>0</v>
      </c>
      <c r="W14" s="230"/>
      <c r="X14" s="230" t="s">
        <v>61</v>
      </c>
      <c r="Y14" s="230" t="s">
        <v>129</v>
      </c>
      <c r="Z14" s="210"/>
      <c r="AA14" s="210"/>
      <c r="AB14" s="210"/>
      <c r="AC14" s="210"/>
      <c r="AD14" s="210"/>
      <c r="AE14" s="210"/>
      <c r="AF14" s="210"/>
      <c r="AG14" s="210" t="s">
        <v>139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2" x14ac:dyDescent="0.2">
      <c r="A15" s="227"/>
      <c r="B15" s="228"/>
      <c r="C15" s="258" t="s">
        <v>143</v>
      </c>
      <c r="D15" s="254"/>
      <c r="E15" s="254"/>
      <c r="F15" s="254"/>
      <c r="G15" s="254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134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3" t="str">
        <f>C15</f>
        <v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9">
        <v>5</v>
      </c>
      <c r="B16" s="240" t="s">
        <v>144</v>
      </c>
      <c r="C16" s="257" t="s">
        <v>145</v>
      </c>
      <c r="D16" s="241" t="s">
        <v>137</v>
      </c>
      <c r="E16" s="242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138</v>
      </c>
      <c r="T16" s="245" t="s">
        <v>127</v>
      </c>
      <c r="U16" s="230">
        <v>0</v>
      </c>
      <c r="V16" s="230">
        <f>ROUND(E16*U16,2)</f>
        <v>0</v>
      </c>
      <c r="W16" s="230"/>
      <c r="X16" s="230" t="s">
        <v>61</v>
      </c>
      <c r="Y16" s="230" t="s">
        <v>129</v>
      </c>
      <c r="Z16" s="210"/>
      <c r="AA16" s="210"/>
      <c r="AB16" s="210"/>
      <c r="AC16" s="210"/>
      <c r="AD16" s="210"/>
      <c r="AE16" s="210"/>
      <c r="AF16" s="210"/>
      <c r="AG16" s="210" t="s">
        <v>139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33.75" outlineLevel="2" x14ac:dyDescent="0.2">
      <c r="A17" s="227"/>
      <c r="B17" s="228"/>
      <c r="C17" s="258" t="s">
        <v>146</v>
      </c>
      <c r="D17" s="254"/>
      <c r="E17" s="254"/>
      <c r="F17" s="254"/>
      <c r="G17" s="254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134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53" t="str">
        <f>C17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9">
        <v>6</v>
      </c>
      <c r="B18" s="240" t="s">
        <v>147</v>
      </c>
      <c r="C18" s="257" t="s">
        <v>148</v>
      </c>
      <c r="D18" s="241" t="s">
        <v>137</v>
      </c>
      <c r="E18" s="242">
        <v>1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4"/>
      <c r="S18" s="244" t="s">
        <v>138</v>
      </c>
      <c r="T18" s="245" t="s">
        <v>127</v>
      </c>
      <c r="U18" s="230">
        <v>0</v>
      </c>
      <c r="V18" s="230">
        <f>ROUND(E18*U18,2)</f>
        <v>0</v>
      </c>
      <c r="W18" s="230"/>
      <c r="X18" s="230" t="s">
        <v>61</v>
      </c>
      <c r="Y18" s="230" t="s">
        <v>129</v>
      </c>
      <c r="Z18" s="210"/>
      <c r="AA18" s="210"/>
      <c r="AB18" s="210"/>
      <c r="AC18" s="210"/>
      <c r="AD18" s="210"/>
      <c r="AE18" s="210"/>
      <c r="AF18" s="210"/>
      <c r="AG18" s="210" t="s">
        <v>139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2" x14ac:dyDescent="0.2">
      <c r="A19" s="227"/>
      <c r="B19" s="228"/>
      <c r="C19" s="258" t="s">
        <v>149</v>
      </c>
      <c r="D19" s="254"/>
      <c r="E19" s="254"/>
      <c r="F19" s="254"/>
      <c r="G19" s="254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134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53" t="str">
        <f>C19</f>
        <v>Veškeré náklady spojené s vybudováním, provozem a odstraněním zařízení staveniště. např. oplocení, zabezpečení proti neoprávněnému vstupu nepovolaných osob</v>
      </c>
      <c r="BB19" s="210"/>
      <c r="BC19" s="210"/>
      <c r="BD19" s="210"/>
      <c r="BE19" s="210"/>
      <c r="BF19" s="210"/>
      <c r="BG19" s="210"/>
      <c r="BH19" s="210"/>
    </row>
    <row r="20" spans="1:60" x14ac:dyDescent="0.2">
      <c r="A20" s="3"/>
      <c r="B20" s="4"/>
      <c r="C20" s="25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107</v>
      </c>
    </row>
    <row r="21" spans="1:60" x14ac:dyDescent="0.2">
      <c r="A21" s="213"/>
      <c r="B21" s="214" t="s">
        <v>31</v>
      </c>
      <c r="C21" s="260"/>
      <c r="D21" s="215"/>
      <c r="E21" s="216"/>
      <c r="F21" s="216"/>
      <c r="G21" s="238">
        <f>G8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150</v>
      </c>
    </row>
    <row r="22" spans="1:60" x14ac:dyDescent="0.2">
      <c r="A22" s="3"/>
      <c r="B22" s="4"/>
      <c r="C22" s="259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">
      <c r="A23" s="3"/>
      <c r="B23" s="4"/>
      <c r="C23" s="259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60" x14ac:dyDescent="0.2">
      <c r="A24" s="217" t="s">
        <v>151</v>
      </c>
      <c r="B24" s="217"/>
      <c r="C24" s="261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">
      <c r="A25" s="218"/>
      <c r="B25" s="219"/>
      <c r="C25" s="262"/>
      <c r="D25" s="219"/>
      <c r="E25" s="219"/>
      <c r="F25" s="219"/>
      <c r="G25" s="220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G25" t="s">
        <v>152</v>
      </c>
    </row>
    <row r="26" spans="1:60" x14ac:dyDescent="0.2">
      <c r="A26" s="221"/>
      <c r="B26" s="222"/>
      <c r="C26" s="263"/>
      <c r="D26" s="222"/>
      <c r="E26" s="222"/>
      <c r="F26" s="222"/>
      <c r="G26" s="22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221"/>
      <c r="B27" s="222"/>
      <c r="C27" s="263"/>
      <c r="D27" s="222"/>
      <c r="E27" s="222"/>
      <c r="F27" s="222"/>
      <c r="G27" s="22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">
      <c r="A28" s="221"/>
      <c r="B28" s="222"/>
      <c r="C28" s="263"/>
      <c r="D28" s="222"/>
      <c r="E28" s="222"/>
      <c r="F28" s="222"/>
      <c r="G28" s="22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A29" s="224"/>
      <c r="B29" s="225"/>
      <c r="C29" s="264"/>
      <c r="D29" s="225"/>
      <c r="E29" s="225"/>
      <c r="F29" s="225"/>
      <c r="G29" s="226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3"/>
      <c r="B30" s="4"/>
      <c r="C30" s="259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C31" s="265"/>
      <c r="D31" s="10"/>
      <c r="AG31" t="s">
        <v>153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hsB/dowTRMLP/njVQTQhjvUdNXgip6ICWAmNELXlcycBKMaahL+xBPj3pp1x+/r3zFFf4saMX5RrA3UAvtzdQ==" saltValue="lz3kjK2gQeA7Jwwe1ya7xw==" spinCount="100000" sheet="1" formatRows="0"/>
  <mergeCells count="11">
    <mergeCell ref="C19:G19"/>
    <mergeCell ref="A1:G1"/>
    <mergeCell ref="C2:G2"/>
    <mergeCell ref="C3:G3"/>
    <mergeCell ref="C4:G4"/>
    <mergeCell ref="A24:C24"/>
    <mergeCell ref="A25:G29"/>
    <mergeCell ref="C11:G11"/>
    <mergeCell ref="C13:G13"/>
    <mergeCell ref="C15:G15"/>
    <mergeCell ref="C17:G17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91DB6-6FB2-48FB-9C51-94582674472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96</v>
      </c>
    </row>
    <row r="3" spans="1:60" ht="24.95" customHeight="1" x14ac:dyDescent="0.2">
      <c r="A3" s="196" t="s">
        <v>9</v>
      </c>
      <c r="B3" s="48" t="s">
        <v>58</v>
      </c>
      <c r="C3" s="199" t="s">
        <v>59</v>
      </c>
      <c r="D3" s="197"/>
      <c r="E3" s="197"/>
      <c r="F3" s="197"/>
      <c r="G3" s="198"/>
      <c r="AC3" s="174" t="s">
        <v>96</v>
      </c>
      <c r="AG3" t="s">
        <v>97</v>
      </c>
    </row>
    <row r="4" spans="1:60" ht="24.95" customHeight="1" x14ac:dyDescent="0.2">
      <c r="A4" s="200" t="s">
        <v>10</v>
      </c>
      <c r="B4" s="201" t="s">
        <v>62</v>
      </c>
      <c r="C4" s="202" t="s">
        <v>63</v>
      </c>
      <c r="D4" s="203"/>
      <c r="E4" s="203"/>
      <c r="F4" s="203"/>
      <c r="G4" s="204"/>
      <c r="AG4" t="s">
        <v>98</v>
      </c>
    </row>
    <row r="5" spans="1:60" x14ac:dyDescent="0.2">
      <c r="D5" s="10"/>
    </row>
    <row r="6" spans="1:60" ht="38.25" x14ac:dyDescent="0.2">
      <c r="A6" s="206" t="s">
        <v>99</v>
      </c>
      <c r="B6" s="208" t="s">
        <v>100</v>
      </c>
      <c r="C6" s="208" t="s">
        <v>101</v>
      </c>
      <c r="D6" s="207" t="s">
        <v>102</v>
      </c>
      <c r="E6" s="206" t="s">
        <v>103</v>
      </c>
      <c r="F6" s="205" t="s">
        <v>104</v>
      </c>
      <c r="G6" s="206" t="s">
        <v>31</v>
      </c>
      <c r="H6" s="209" t="s">
        <v>32</v>
      </c>
      <c r="I6" s="209" t="s">
        <v>105</v>
      </c>
      <c r="J6" s="209" t="s">
        <v>33</v>
      </c>
      <c r="K6" s="209" t="s">
        <v>106</v>
      </c>
      <c r="L6" s="209" t="s">
        <v>107</v>
      </c>
      <c r="M6" s="209" t="s">
        <v>108</v>
      </c>
      <c r="N6" s="209" t="s">
        <v>109</v>
      </c>
      <c r="O6" s="209" t="s">
        <v>110</v>
      </c>
      <c r="P6" s="209" t="s">
        <v>111</v>
      </c>
      <c r="Q6" s="209" t="s">
        <v>112</v>
      </c>
      <c r="R6" s="209" t="s">
        <v>113</v>
      </c>
      <c r="S6" s="209" t="s">
        <v>114</v>
      </c>
      <c r="T6" s="209" t="s">
        <v>115</v>
      </c>
      <c r="U6" s="209" t="s">
        <v>116</v>
      </c>
      <c r="V6" s="209" t="s">
        <v>117</v>
      </c>
      <c r="W6" s="209" t="s">
        <v>118</v>
      </c>
      <c r="X6" s="209" t="s">
        <v>119</v>
      </c>
      <c r="Y6" s="209" t="s">
        <v>120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121</v>
      </c>
      <c r="B8" s="233" t="s">
        <v>68</v>
      </c>
      <c r="C8" s="255" t="s">
        <v>69</v>
      </c>
      <c r="D8" s="234"/>
      <c r="E8" s="235"/>
      <c r="F8" s="236"/>
      <c r="G8" s="236">
        <f>SUMIF(AG9:AG21,"&lt;&gt;NOR",G9:G21)</f>
        <v>0</v>
      </c>
      <c r="H8" s="236"/>
      <c r="I8" s="236">
        <f>SUM(I9:I21)</f>
        <v>0</v>
      </c>
      <c r="J8" s="236"/>
      <c r="K8" s="236">
        <f>SUM(K9:K21)</f>
        <v>0</v>
      </c>
      <c r="L8" s="236"/>
      <c r="M8" s="236">
        <f>SUM(M9:M21)</f>
        <v>0</v>
      </c>
      <c r="N8" s="235"/>
      <c r="O8" s="235">
        <f>SUM(O9:O21)</f>
        <v>0</v>
      </c>
      <c r="P8" s="235"/>
      <c r="Q8" s="235">
        <f>SUM(Q9:Q21)</f>
        <v>10.23</v>
      </c>
      <c r="R8" s="236"/>
      <c r="S8" s="236"/>
      <c r="T8" s="237"/>
      <c r="U8" s="231"/>
      <c r="V8" s="231">
        <f>SUM(V9:V21)</f>
        <v>29.990000000000002</v>
      </c>
      <c r="W8" s="231"/>
      <c r="X8" s="231"/>
      <c r="Y8" s="231"/>
      <c r="AG8" t="s">
        <v>122</v>
      </c>
    </row>
    <row r="9" spans="1:60" outlineLevel="1" x14ac:dyDescent="0.2">
      <c r="A9" s="246">
        <v>1</v>
      </c>
      <c r="B9" s="247" t="s">
        <v>154</v>
      </c>
      <c r="C9" s="256" t="s">
        <v>155</v>
      </c>
      <c r="D9" s="248" t="s">
        <v>156</v>
      </c>
      <c r="E9" s="249">
        <v>35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0.13800000000000001</v>
      </c>
      <c r="Q9" s="249">
        <f>ROUND(E9*P9,2)</f>
        <v>4.83</v>
      </c>
      <c r="R9" s="251"/>
      <c r="S9" s="251" t="s">
        <v>138</v>
      </c>
      <c r="T9" s="252" t="s">
        <v>138</v>
      </c>
      <c r="U9" s="230">
        <v>0.16</v>
      </c>
      <c r="V9" s="230">
        <f>ROUND(E9*U9,2)</f>
        <v>5.6</v>
      </c>
      <c r="W9" s="230"/>
      <c r="X9" s="230" t="s">
        <v>128</v>
      </c>
      <c r="Y9" s="230" t="s">
        <v>129</v>
      </c>
      <c r="Z9" s="210"/>
      <c r="AA9" s="210"/>
      <c r="AB9" s="210"/>
      <c r="AC9" s="210"/>
      <c r="AD9" s="210"/>
      <c r="AE9" s="210"/>
      <c r="AF9" s="210"/>
      <c r="AG9" s="210" t="s">
        <v>130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6">
        <v>2</v>
      </c>
      <c r="B10" s="247" t="s">
        <v>157</v>
      </c>
      <c r="C10" s="256" t="s">
        <v>158</v>
      </c>
      <c r="D10" s="248" t="s">
        <v>159</v>
      </c>
      <c r="E10" s="249">
        <v>20</v>
      </c>
      <c r="F10" s="250"/>
      <c r="G10" s="251">
        <f>ROUND(E10*F10,2)</f>
        <v>0</v>
      </c>
      <c r="H10" s="250"/>
      <c r="I10" s="251">
        <f>ROUND(E10*H10,2)</f>
        <v>0</v>
      </c>
      <c r="J10" s="250"/>
      <c r="K10" s="251">
        <f>ROUND(E10*J10,2)</f>
        <v>0</v>
      </c>
      <c r="L10" s="251">
        <v>21</v>
      </c>
      <c r="M10" s="251">
        <f>G10*(1+L10/100)</f>
        <v>0</v>
      </c>
      <c r="N10" s="249">
        <v>0</v>
      </c>
      <c r="O10" s="249">
        <f>ROUND(E10*N10,2)</f>
        <v>0</v>
      </c>
      <c r="P10" s="249">
        <v>0.27</v>
      </c>
      <c r="Q10" s="249">
        <f>ROUND(E10*P10,2)</f>
        <v>5.4</v>
      </c>
      <c r="R10" s="251"/>
      <c r="S10" s="251" t="s">
        <v>138</v>
      </c>
      <c r="T10" s="252" t="s">
        <v>138</v>
      </c>
      <c r="U10" s="230">
        <v>0.123</v>
      </c>
      <c r="V10" s="230">
        <f>ROUND(E10*U10,2)</f>
        <v>2.46</v>
      </c>
      <c r="W10" s="230"/>
      <c r="X10" s="230" t="s">
        <v>128</v>
      </c>
      <c r="Y10" s="230" t="s">
        <v>129</v>
      </c>
      <c r="Z10" s="210"/>
      <c r="AA10" s="210"/>
      <c r="AB10" s="210"/>
      <c r="AC10" s="210"/>
      <c r="AD10" s="210"/>
      <c r="AE10" s="210"/>
      <c r="AF10" s="210"/>
      <c r="AG10" s="210" t="s">
        <v>130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9">
        <v>3</v>
      </c>
      <c r="B11" s="240" t="s">
        <v>160</v>
      </c>
      <c r="C11" s="257" t="s">
        <v>161</v>
      </c>
      <c r="D11" s="241" t="s">
        <v>162</v>
      </c>
      <c r="E11" s="242">
        <v>124.32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4"/>
      <c r="S11" s="244" t="s">
        <v>138</v>
      </c>
      <c r="T11" s="245" t="s">
        <v>138</v>
      </c>
      <c r="U11" s="230">
        <v>0.10199999999999999</v>
      </c>
      <c r="V11" s="230">
        <f>ROUND(E11*U11,2)</f>
        <v>12.68</v>
      </c>
      <c r="W11" s="230"/>
      <c r="X11" s="230" t="s">
        <v>128</v>
      </c>
      <c r="Y11" s="230" t="s">
        <v>129</v>
      </c>
      <c r="Z11" s="210"/>
      <c r="AA11" s="210"/>
      <c r="AB11" s="210"/>
      <c r="AC11" s="210"/>
      <c r="AD11" s="210"/>
      <c r="AE11" s="210"/>
      <c r="AF11" s="210"/>
      <c r="AG11" s="210" t="s">
        <v>130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27"/>
      <c r="B12" s="228"/>
      <c r="C12" s="268" t="s">
        <v>163</v>
      </c>
      <c r="D12" s="266"/>
      <c r="E12" s="267">
        <v>124.32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164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9">
        <v>4</v>
      </c>
      <c r="B13" s="240" t="s">
        <v>165</v>
      </c>
      <c r="C13" s="257" t="s">
        <v>166</v>
      </c>
      <c r="D13" s="241" t="s">
        <v>162</v>
      </c>
      <c r="E13" s="242">
        <v>124.32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4"/>
      <c r="S13" s="244" t="s">
        <v>138</v>
      </c>
      <c r="T13" s="245" t="s">
        <v>138</v>
      </c>
      <c r="U13" s="230">
        <v>1.0999999999999999E-2</v>
      </c>
      <c r="V13" s="230">
        <f>ROUND(E13*U13,2)</f>
        <v>1.37</v>
      </c>
      <c r="W13" s="230"/>
      <c r="X13" s="230" t="s">
        <v>128</v>
      </c>
      <c r="Y13" s="230" t="s">
        <v>129</v>
      </c>
      <c r="Z13" s="210"/>
      <c r="AA13" s="210"/>
      <c r="AB13" s="210"/>
      <c r="AC13" s="210"/>
      <c r="AD13" s="210"/>
      <c r="AE13" s="210"/>
      <c r="AF13" s="210"/>
      <c r="AG13" s="210" t="s">
        <v>130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68" t="s">
        <v>167</v>
      </c>
      <c r="D14" s="266"/>
      <c r="E14" s="267">
        <v>124.32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164</v>
      </c>
      <c r="AH14" s="210">
        <v>5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39">
        <v>5</v>
      </c>
      <c r="B15" s="240" t="s">
        <v>168</v>
      </c>
      <c r="C15" s="257" t="s">
        <v>169</v>
      </c>
      <c r="D15" s="241" t="s">
        <v>162</v>
      </c>
      <c r="E15" s="242">
        <v>124.32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2">
        <v>0</v>
      </c>
      <c r="O15" s="242">
        <f>ROUND(E15*N15,2)</f>
        <v>0</v>
      </c>
      <c r="P15" s="242">
        <v>0</v>
      </c>
      <c r="Q15" s="242">
        <f>ROUND(E15*P15,2)</f>
        <v>0</v>
      </c>
      <c r="R15" s="244"/>
      <c r="S15" s="244" t="s">
        <v>138</v>
      </c>
      <c r="T15" s="245" t="s">
        <v>138</v>
      </c>
      <c r="U15" s="230">
        <v>5.2999999999999999E-2</v>
      </c>
      <c r="V15" s="230">
        <f>ROUND(E15*U15,2)</f>
        <v>6.59</v>
      </c>
      <c r="W15" s="230"/>
      <c r="X15" s="230" t="s">
        <v>128</v>
      </c>
      <c r="Y15" s="230" t="s">
        <v>129</v>
      </c>
      <c r="Z15" s="210"/>
      <c r="AA15" s="210"/>
      <c r="AB15" s="210"/>
      <c r="AC15" s="210"/>
      <c r="AD15" s="210"/>
      <c r="AE15" s="210"/>
      <c r="AF15" s="210"/>
      <c r="AG15" s="210" t="s">
        <v>130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68" t="s">
        <v>170</v>
      </c>
      <c r="D16" s="266"/>
      <c r="E16" s="267">
        <v>124.32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164</v>
      </c>
      <c r="AH16" s="210">
        <v>5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9">
        <v>6</v>
      </c>
      <c r="B17" s="240" t="s">
        <v>171</v>
      </c>
      <c r="C17" s="257" t="s">
        <v>172</v>
      </c>
      <c r="D17" s="241" t="s">
        <v>162</v>
      </c>
      <c r="E17" s="242">
        <v>124.32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21</v>
      </c>
      <c r="M17" s="244">
        <f>G17*(1+L17/100)</f>
        <v>0</v>
      </c>
      <c r="N17" s="242">
        <v>0</v>
      </c>
      <c r="O17" s="242">
        <f>ROUND(E17*N17,2)</f>
        <v>0</v>
      </c>
      <c r="P17" s="242">
        <v>0</v>
      </c>
      <c r="Q17" s="242">
        <f>ROUND(E17*P17,2)</f>
        <v>0</v>
      </c>
      <c r="R17" s="244"/>
      <c r="S17" s="244" t="s">
        <v>138</v>
      </c>
      <c r="T17" s="245" t="s">
        <v>138</v>
      </c>
      <c r="U17" s="230">
        <v>8.9999999999999993E-3</v>
      </c>
      <c r="V17" s="230">
        <f>ROUND(E17*U17,2)</f>
        <v>1.1200000000000001</v>
      </c>
      <c r="W17" s="230"/>
      <c r="X17" s="230" t="s">
        <v>128</v>
      </c>
      <c r="Y17" s="230" t="s">
        <v>129</v>
      </c>
      <c r="Z17" s="210"/>
      <c r="AA17" s="210"/>
      <c r="AB17" s="210"/>
      <c r="AC17" s="210"/>
      <c r="AD17" s="210"/>
      <c r="AE17" s="210"/>
      <c r="AF17" s="210"/>
      <c r="AG17" s="210" t="s">
        <v>130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68" t="s">
        <v>170</v>
      </c>
      <c r="D18" s="266"/>
      <c r="E18" s="267">
        <v>124.32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164</v>
      </c>
      <c r="AH18" s="210">
        <v>5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39">
        <v>7</v>
      </c>
      <c r="B19" s="240" t="s">
        <v>173</v>
      </c>
      <c r="C19" s="257" t="s">
        <v>174</v>
      </c>
      <c r="D19" s="241" t="s">
        <v>162</v>
      </c>
      <c r="E19" s="242">
        <v>124.32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4"/>
      <c r="S19" s="244" t="s">
        <v>138</v>
      </c>
      <c r="T19" s="245" t="s">
        <v>138</v>
      </c>
      <c r="U19" s="230">
        <v>0</v>
      </c>
      <c r="V19" s="230">
        <f>ROUND(E19*U19,2)</f>
        <v>0</v>
      </c>
      <c r="W19" s="230"/>
      <c r="X19" s="230" t="s">
        <v>128</v>
      </c>
      <c r="Y19" s="230" t="s">
        <v>129</v>
      </c>
      <c r="Z19" s="210"/>
      <c r="AA19" s="210"/>
      <c r="AB19" s="210"/>
      <c r="AC19" s="210"/>
      <c r="AD19" s="210"/>
      <c r="AE19" s="210"/>
      <c r="AF19" s="210"/>
      <c r="AG19" s="210" t="s">
        <v>130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68" t="s">
        <v>170</v>
      </c>
      <c r="D20" s="266"/>
      <c r="E20" s="267">
        <v>124.32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164</v>
      </c>
      <c r="AH20" s="210">
        <v>5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6">
        <v>8</v>
      </c>
      <c r="B21" s="247" t="s">
        <v>175</v>
      </c>
      <c r="C21" s="256" t="s">
        <v>176</v>
      </c>
      <c r="D21" s="248" t="s">
        <v>125</v>
      </c>
      <c r="E21" s="249">
        <v>1</v>
      </c>
      <c r="F21" s="250"/>
      <c r="G21" s="251">
        <f>ROUND(E21*F21,2)</f>
        <v>0</v>
      </c>
      <c r="H21" s="250"/>
      <c r="I21" s="251">
        <f>ROUND(E21*H21,2)</f>
        <v>0</v>
      </c>
      <c r="J21" s="250"/>
      <c r="K21" s="251">
        <f>ROUND(E21*J21,2)</f>
        <v>0</v>
      </c>
      <c r="L21" s="251">
        <v>21</v>
      </c>
      <c r="M21" s="251">
        <f>G21*(1+L21/100)</f>
        <v>0</v>
      </c>
      <c r="N21" s="249">
        <v>0</v>
      </c>
      <c r="O21" s="249">
        <f>ROUND(E21*N21,2)</f>
        <v>0</v>
      </c>
      <c r="P21" s="249">
        <v>0</v>
      </c>
      <c r="Q21" s="249">
        <f>ROUND(E21*P21,2)</f>
        <v>0</v>
      </c>
      <c r="R21" s="251"/>
      <c r="S21" s="251" t="s">
        <v>126</v>
      </c>
      <c r="T21" s="252" t="s">
        <v>127</v>
      </c>
      <c r="U21" s="230">
        <v>0.17199999999999999</v>
      </c>
      <c r="V21" s="230">
        <f>ROUND(E21*U21,2)</f>
        <v>0.17</v>
      </c>
      <c r="W21" s="230"/>
      <c r="X21" s="230" t="s">
        <v>128</v>
      </c>
      <c r="Y21" s="230" t="s">
        <v>129</v>
      </c>
      <c r="Z21" s="210"/>
      <c r="AA21" s="210"/>
      <c r="AB21" s="210"/>
      <c r="AC21" s="210"/>
      <c r="AD21" s="210"/>
      <c r="AE21" s="210"/>
      <c r="AF21" s="210"/>
      <c r="AG21" s="210" t="s">
        <v>130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32" t="s">
        <v>121</v>
      </c>
      <c r="B22" s="233" t="s">
        <v>70</v>
      </c>
      <c r="C22" s="255" t="s">
        <v>71</v>
      </c>
      <c r="D22" s="234"/>
      <c r="E22" s="235"/>
      <c r="F22" s="236"/>
      <c r="G22" s="236">
        <f>SUMIF(AG23:AG50,"&lt;&gt;NOR",G23:G50)</f>
        <v>0</v>
      </c>
      <c r="H22" s="236"/>
      <c r="I22" s="236">
        <f>SUM(I23:I50)</f>
        <v>0</v>
      </c>
      <c r="J22" s="236"/>
      <c r="K22" s="236">
        <f>SUM(K23:K50)</f>
        <v>0</v>
      </c>
      <c r="L22" s="236"/>
      <c r="M22" s="236">
        <f>SUM(M23:M50)</f>
        <v>0</v>
      </c>
      <c r="N22" s="235"/>
      <c r="O22" s="235">
        <f>SUM(O23:O50)</f>
        <v>73.58</v>
      </c>
      <c r="P22" s="235"/>
      <c r="Q22" s="235">
        <f>SUM(Q23:Q50)</f>
        <v>0</v>
      </c>
      <c r="R22" s="236"/>
      <c r="S22" s="236"/>
      <c r="T22" s="237"/>
      <c r="U22" s="231"/>
      <c r="V22" s="231">
        <f>SUM(V23:V50)</f>
        <v>119.19</v>
      </c>
      <c r="W22" s="231"/>
      <c r="X22" s="231"/>
      <c r="Y22" s="231"/>
      <c r="AG22" t="s">
        <v>122</v>
      </c>
    </row>
    <row r="23" spans="1:60" outlineLevel="1" x14ac:dyDescent="0.2">
      <c r="A23" s="239">
        <v>9</v>
      </c>
      <c r="B23" s="240" t="s">
        <v>177</v>
      </c>
      <c r="C23" s="257" t="s">
        <v>178</v>
      </c>
      <c r="D23" s="241" t="s">
        <v>162</v>
      </c>
      <c r="E23" s="242">
        <v>52.5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138</v>
      </c>
      <c r="T23" s="245" t="s">
        <v>138</v>
      </c>
      <c r="U23" s="230">
        <v>6.7000000000000004E-2</v>
      </c>
      <c r="V23" s="230">
        <f>ROUND(E23*U23,2)</f>
        <v>3.52</v>
      </c>
      <c r="W23" s="230"/>
      <c r="X23" s="230" t="s">
        <v>128</v>
      </c>
      <c r="Y23" s="230" t="s">
        <v>129</v>
      </c>
      <c r="Z23" s="210"/>
      <c r="AA23" s="210"/>
      <c r="AB23" s="210"/>
      <c r="AC23" s="210"/>
      <c r="AD23" s="210"/>
      <c r="AE23" s="210"/>
      <c r="AF23" s="210"/>
      <c r="AG23" s="210" t="s">
        <v>130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27"/>
      <c r="B24" s="228"/>
      <c r="C24" s="268" t="s">
        <v>179</v>
      </c>
      <c r="D24" s="266"/>
      <c r="E24" s="267">
        <v>52.5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164</v>
      </c>
      <c r="AH24" s="210">
        <v>5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9">
        <v>10</v>
      </c>
      <c r="B25" s="240" t="s">
        <v>180</v>
      </c>
      <c r="C25" s="257" t="s">
        <v>181</v>
      </c>
      <c r="D25" s="241" t="s">
        <v>156</v>
      </c>
      <c r="E25" s="242">
        <v>350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21</v>
      </c>
      <c r="M25" s="244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4"/>
      <c r="S25" s="244" t="s">
        <v>138</v>
      </c>
      <c r="T25" s="245" t="s">
        <v>138</v>
      </c>
      <c r="U25" s="230">
        <v>2.1000000000000001E-2</v>
      </c>
      <c r="V25" s="230">
        <f>ROUND(E25*U25,2)</f>
        <v>7.35</v>
      </c>
      <c r="W25" s="230"/>
      <c r="X25" s="230" t="s">
        <v>128</v>
      </c>
      <c r="Y25" s="230" t="s">
        <v>129</v>
      </c>
      <c r="Z25" s="210"/>
      <c r="AA25" s="210"/>
      <c r="AB25" s="210"/>
      <c r="AC25" s="210"/>
      <c r="AD25" s="210"/>
      <c r="AE25" s="210"/>
      <c r="AF25" s="210"/>
      <c r="AG25" s="210" t="s">
        <v>130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27"/>
      <c r="B26" s="228"/>
      <c r="C26" s="268" t="s">
        <v>182</v>
      </c>
      <c r="D26" s="266"/>
      <c r="E26" s="267">
        <v>350</v>
      </c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164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9">
        <v>11</v>
      </c>
      <c r="B27" s="240" t="s">
        <v>183</v>
      </c>
      <c r="C27" s="257" t="s">
        <v>184</v>
      </c>
      <c r="D27" s="241" t="s">
        <v>156</v>
      </c>
      <c r="E27" s="242">
        <v>350</v>
      </c>
      <c r="F27" s="243"/>
      <c r="G27" s="244">
        <f>ROUND(E27*F27,2)</f>
        <v>0</v>
      </c>
      <c r="H27" s="243"/>
      <c r="I27" s="244">
        <f>ROUND(E27*H27,2)</f>
        <v>0</v>
      </c>
      <c r="J27" s="243"/>
      <c r="K27" s="244">
        <f>ROUND(E27*J27,2)</f>
        <v>0</v>
      </c>
      <c r="L27" s="244">
        <v>21</v>
      </c>
      <c r="M27" s="244">
        <f>G27*(1+L27/100)</f>
        <v>0</v>
      </c>
      <c r="N27" s="242">
        <v>0</v>
      </c>
      <c r="O27" s="242">
        <f>ROUND(E27*N27,2)</f>
        <v>0</v>
      </c>
      <c r="P27" s="242">
        <v>0</v>
      </c>
      <c r="Q27" s="242">
        <f>ROUND(E27*P27,2)</f>
        <v>0</v>
      </c>
      <c r="R27" s="244"/>
      <c r="S27" s="244" t="s">
        <v>138</v>
      </c>
      <c r="T27" s="245" t="s">
        <v>138</v>
      </c>
      <c r="U27" s="230">
        <v>0.17699999999999999</v>
      </c>
      <c r="V27" s="230">
        <f>ROUND(E27*U27,2)</f>
        <v>61.95</v>
      </c>
      <c r="W27" s="230"/>
      <c r="X27" s="230" t="s">
        <v>128</v>
      </c>
      <c r="Y27" s="230" t="s">
        <v>129</v>
      </c>
      <c r="Z27" s="210"/>
      <c r="AA27" s="210"/>
      <c r="AB27" s="210"/>
      <c r="AC27" s="210"/>
      <c r="AD27" s="210"/>
      <c r="AE27" s="210"/>
      <c r="AF27" s="210"/>
      <c r="AG27" s="210" t="s">
        <v>185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27"/>
      <c r="B28" s="228"/>
      <c r="C28" s="268" t="s">
        <v>186</v>
      </c>
      <c r="D28" s="266"/>
      <c r="E28" s="267">
        <v>350</v>
      </c>
      <c r="F28" s="230"/>
      <c r="G28" s="23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164</v>
      </c>
      <c r="AH28" s="210">
        <v>5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9">
        <v>12</v>
      </c>
      <c r="B29" s="240" t="s">
        <v>187</v>
      </c>
      <c r="C29" s="257" t="s">
        <v>188</v>
      </c>
      <c r="D29" s="241" t="s">
        <v>156</v>
      </c>
      <c r="E29" s="242">
        <v>350</v>
      </c>
      <c r="F29" s="243"/>
      <c r="G29" s="244">
        <f>ROUND(E29*F29,2)</f>
        <v>0</v>
      </c>
      <c r="H29" s="243"/>
      <c r="I29" s="244">
        <f>ROUND(E29*H29,2)</f>
        <v>0</v>
      </c>
      <c r="J29" s="243"/>
      <c r="K29" s="244">
        <f>ROUND(E29*J29,2)</f>
        <v>0</v>
      </c>
      <c r="L29" s="244">
        <v>21</v>
      </c>
      <c r="M29" s="244">
        <f>G29*(1+L29/100)</f>
        <v>0</v>
      </c>
      <c r="N29" s="242">
        <v>0</v>
      </c>
      <c r="O29" s="242">
        <f>ROUND(E29*N29,2)</f>
        <v>0</v>
      </c>
      <c r="P29" s="242">
        <v>0</v>
      </c>
      <c r="Q29" s="242">
        <f>ROUND(E29*P29,2)</f>
        <v>0</v>
      </c>
      <c r="R29" s="244"/>
      <c r="S29" s="244" t="s">
        <v>138</v>
      </c>
      <c r="T29" s="245" t="s">
        <v>138</v>
      </c>
      <c r="U29" s="230">
        <v>0.09</v>
      </c>
      <c r="V29" s="230">
        <f>ROUND(E29*U29,2)</f>
        <v>31.5</v>
      </c>
      <c r="W29" s="230"/>
      <c r="X29" s="230" t="s">
        <v>128</v>
      </c>
      <c r="Y29" s="230" t="s">
        <v>129</v>
      </c>
      <c r="Z29" s="210"/>
      <c r="AA29" s="210"/>
      <c r="AB29" s="210"/>
      <c r="AC29" s="210"/>
      <c r="AD29" s="210"/>
      <c r="AE29" s="210"/>
      <c r="AF29" s="210"/>
      <c r="AG29" s="210" t="s">
        <v>130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27"/>
      <c r="B30" s="228"/>
      <c r="C30" s="268" t="s">
        <v>186</v>
      </c>
      <c r="D30" s="266"/>
      <c r="E30" s="267">
        <v>350</v>
      </c>
      <c r="F30" s="230"/>
      <c r="G30" s="230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164</v>
      </c>
      <c r="AH30" s="210">
        <v>5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9">
        <v>13</v>
      </c>
      <c r="B31" s="240" t="s">
        <v>189</v>
      </c>
      <c r="C31" s="257" t="s">
        <v>190</v>
      </c>
      <c r="D31" s="241" t="s">
        <v>156</v>
      </c>
      <c r="E31" s="242">
        <v>350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2">
        <v>0</v>
      </c>
      <c r="O31" s="242">
        <f>ROUND(E31*N31,2)</f>
        <v>0</v>
      </c>
      <c r="P31" s="242">
        <v>0</v>
      </c>
      <c r="Q31" s="242">
        <f>ROUND(E31*P31,2)</f>
        <v>0</v>
      </c>
      <c r="R31" s="244"/>
      <c r="S31" s="244" t="s">
        <v>138</v>
      </c>
      <c r="T31" s="245" t="s">
        <v>138</v>
      </c>
      <c r="U31" s="230">
        <v>2E-3</v>
      </c>
      <c r="V31" s="230">
        <f>ROUND(E31*U31,2)</f>
        <v>0.7</v>
      </c>
      <c r="W31" s="230"/>
      <c r="X31" s="230" t="s">
        <v>128</v>
      </c>
      <c r="Y31" s="230" t="s">
        <v>129</v>
      </c>
      <c r="Z31" s="210"/>
      <c r="AA31" s="210"/>
      <c r="AB31" s="210"/>
      <c r="AC31" s="210"/>
      <c r="AD31" s="210"/>
      <c r="AE31" s="210"/>
      <c r="AF31" s="210"/>
      <c r="AG31" s="210" t="s">
        <v>130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27"/>
      <c r="B32" s="228"/>
      <c r="C32" s="268" t="s">
        <v>186</v>
      </c>
      <c r="D32" s="266"/>
      <c r="E32" s="267">
        <v>350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164</v>
      </c>
      <c r="AH32" s="210">
        <v>5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9">
        <v>14</v>
      </c>
      <c r="B33" s="240" t="s">
        <v>191</v>
      </c>
      <c r="C33" s="257" t="s">
        <v>192</v>
      </c>
      <c r="D33" s="241" t="s">
        <v>156</v>
      </c>
      <c r="E33" s="242">
        <v>350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2">
        <v>0</v>
      </c>
      <c r="O33" s="242">
        <f>ROUND(E33*N33,2)</f>
        <v>0</v>
      </c>
      <c r="P33" s="242">
        <v>0</v>
      </c>
      <c r="Q33" s="242">
        <f>ROUND(E33*P33,2)</f>
        <v>0</v>
      </c>
      <c r="R33" s="244"/>
      <c r="S33" s="244" t="s">
        <v>138</v>
      </c>
      <c r="T33" s="245" t="s">
        <v>138</v>
      </c>
      <c r="U33" s="230">
        <v>1.4999999999999999E-2</v>
      </c>
      <c r="V33" s="230">
        <f>ROUND(E33*U33,2)</f>
        <v>5.25</v>
      </c>
      <c r="W33" s="230"/>
      <c r="X33" s="230" t="s">
        <v>128</v>
      </c>
      <c r="Y33" s="230" t="s">
        <v>129</v>
      </c>
      <c r="Z33" s="210"/>
      <c r="AA33" s="210"/>
      <c r="AB33" s="210"/>
      <c r="AC33" s="210"/>
      <c r="AD33" s="210"/>
      <c r="AE33" s="210"/>
      <c r="AF33" s="210"/>
      <c r="AG33" s="210" t="s">
        <v>130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27"/>
      <c r="B34" s="228"/>
      <c r="C34" s="268" t="s">
        <v>186</v>
      </c>
      <c r="D34" s="266"/>
      <c r="E34" s="267">
        <v>350</v>
      </c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164</v>
      </c>
      <c r="AH34" s="210">
        <v>5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9">
        <v>15</v>
      </c>
      <c r="B35" s="240" t="s">
        <v>193</v>
      </c>
      <c r="C35" s="257" t="s">
        <v>194</v>
      </c>
      <c r="D35" s="241" t="s">
        <v>156</v>
      </c>
      <c r="E35" s="242">
        <v>350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2">
        <v>0</v>
      </c>
      <c r="O35" s="242">
        <f>ROUND(E35*N35,2)</f>
        <v>0</v>
      </c>
      <c r="P35" s="242">
        <v>0</v>
      </c>
      <c r="Q35" s="242">
        <f>ROUND(E35*P35,2)</f>
        <v>0</v>
      </c>
      <c r="R35" s="244"/>
      <c r="S35" s="244" t="s">
        <v>138</v>
      </c>
      <c r="T35" s="245" t="s">
        <v>138</v>
      </c>
      <c r="U35" s="230">
        <v>1E-3</v>
      </c>
      <c r="V35" s="230">
        <f>ROUND(E35*U35,2)</f>
        <v>0.35</v>
      </c>
      <c r="W35" s="230"/>
      <c r="X35" s="230" t="s">
        <v>128</v>
      </c>
      <c r="Y35" s="230" t="s">
        <v>129</v>
      </c>
      <c r="Z35" s="210"/>
      <c r="AA35" s="210"/>
      <c r="AB35" s="210"/>
      <c r="AC35" s="210"/>
      <c r="AD35" s="210"/>
      <c r="AE35" s="210"/>
      <c r="AF35" s="210"/>
      <c r="AG35" s="210" t="s">
        <v>130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27"/>
      <c r="B36" s="228"/>
      <c r="C36" s="268" t="s">
        <v>186</v>
      </c>
      <c r="D36" s="266"/>
      <c r="E36" s="267">
        <v>350</v>
      </c>
      <c r="F36" s="230"/>
      <c r="G36" s="23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164</v>
      </c>
      <c r="AH36" s="210">
        <v>5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9">
        <v>16</v>
      </c>
      <c r="B37" s="240" t="s">
        <v>195</v>
      </c>
      <c r="C37" s="257" t="s">
        <v>196</v>
      </c>
      <c r="D37" s="241" t="s">
        <v>156</v>
      </c>
      <c r="E37" s="242">
        <v>350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2">
        <v>0</v>
      </c>
      <c r="O37" s="242">
        <f>ROUND(E37*N37,2)</f>
        <v>0</v>
      </c>
      <c r="P37" s="242">
        <v>0</v>
      </c>
      <c r="Q37" s="242">
        <f>ROUND(E37*P37,2)</f>
        <v>0</v>
      </c>
      <c r="R37" s="244"/>
      <c r="S37" s="244" t="s">
        <v>138</v>
      </c>
      <c r="T37" s="245" t="s">
        <v>138</v>
      </c>
      <c r="U37" s="230">
        <v>3.5000000000000001E-3</v>
      </c>
      <c r="V37" s="230">
        <f>ROUND(E37*U37,2)</f>
        <v>1.23</v>
      </c>
      <c r="W37" s="230"/>
      <c r="X37" s="230" t="s">
        <v>128</v>
      </c>
      <c r="Y37" s="230" t="s">
        <v>129</v>
      </c>
      <c r="Z37" s="210"/>
      <c r="AA37" s="210"/>
      <c r="AB37" s="210"/>
      <c r="AC37" s="210"/>
      <c r="AD37" s="210"/>
      <c r="AE37" s="210"/>
      <c r="AF37" s="210"/>
      <c r="AG37" s="210" t="s">
        <v>130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27"/>
      <c r="B38" s="228"/>
      <c r="C38" s="268" t="s">
        <v>186</v>
      </c>
      <c r="D38" s="266"/>
      <c r="E38" s="267">
        <v>350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164</v>
      </c>
      <c r="AH38" s="210">
        <v>5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9">
        <v>17</v>
      </c>
      <c r="B39" s="240" t="s">
        <v>197</v>
      </c>
      <c r="C39" s="257" t="s">
        <v>198</v>
      </c>
      <c r="D39" s="241" t="s">
        <v>162</v>
      </c>
      <c r="E39" s="242">
        <v>0.7</v>
      </c>
      <c r="F39" s="243"/>
      <c r="G39" s="244">
        <f>ROUND(E39*F39,2)</f>
        <v>0</v>
      </c>
      <c r="H39" s="243"/>
      <c r="I39" s="244">
        <f>ROUND(E39*H39,2)</f>
        <v>0</v>
      </c>
      <c r="J39" s="243"/>
      <c r="K39" s="244">
        <f>ROUND(E39*J39,2)</f>
        <v>0</v>
      </c>
      <c r="L39" s="244">
        <v>21</v>
      </c>
      <c r="M39" s="244">
        <f>G39*(1+L39/100)</f>
        <v>0</v>
      </c>
      <c r="N39" s="242">
        <v>0</v>
      </c>
      <c r="O39" s="242">
        <f>ROUND(E39*N39,2)</f>
        <v>0</v>
      </c>
      <c r="P39" s="242">
        <v>0</v>
      </c>
      <c r="Q39" s="242">
        <f>ROUND(E39*P39,2)</f>
        <v>0</v>
      </c>
      <c r="R39" s="244"/>
      <c r="S39" s="244" t="s">
        <v>138</v>
      </c>
      <c r="T39" s="245" t="s">
        <v>138</v>
      </c>
      <c r="U39" s="230">
        <v>4.9870000000000001</v>
      </c>
      <c r="V39" s="230">
        <f>ROUND(E39*U39,2)</f>
        <v>3.49</v>
      </c>
      <c r="W39" s="230"/>
      <c r="X39" s="230" t="s">
        <v>128</v>
      </c>
      <c r="Y39" s="230" t="s">
        <v>129</v>
      </c>
      <c r="Z39" s="210"/>
      <c r="AA39" s="210"/>
      <c r="AB39" s="210"/>
      <c r="AC39" s="210"/>
      <c r="AD39" s="210"/>
      <c r="AE39" s="210"/>
      <c r="AF39" s="210"/>
      <c r="AG39" s="210" t="s">
        <v>130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27"/>
      <c r="B40" s="228"/>
      <c r="C40" s="268" t="s">
        <v>199</v>
      </c>
      <c r="D40" s="266"/>
      <c r="E40" s="267">
        <v>0.7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164</v>
      </c>
      <c r="AH40" s="210">
        <v>5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9">
        <v>18</v>
      </c>
      <c r="B41" s="240" t="s">
        <v>200</v>
      </c>
      <c r="C41" s="257" t="s">
        <v>201</v>
      </c>
      <c r="D41" s="241" t="s">
        <v>156</v>
      </c>
      <c r="E41" s="242">
        <v>350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21</v>
      </c>
      <c r="M41" s="244">
        <f>G41*(1+L41/100)</f>
        <v>0</v>
      </c>
      <c r="N41" s="242">
        <v>0</v>
      </c>
      <c r="O41" s="242">
        <f>ROUND(E41*N41,2)</f>
        <v>0</v>
      </c>
      <c r="P41" s="242">
        <v>0</v>
      </c>
      <c r="Q41" s="242">
        <f>ROUND(E41*P41,2)</f>
        <v>0</v>
      </c>
      <c r="R41" s="244"/>
      <c r="S41" s="244" t="s">
        <v>138</v>
      </c>
      <c r="T41" s="245" t="s">
        <v>138</v>
      </c>
      <c r="U41" s="230">
        <v>1.0999999999999999E-2</v>
      </c>
      <c r="V41" s="230">
        <f>ROUND(E41*U41,2)</f>
        <v>3.85</v>
      </c>
      <c r="W41" s="230"/>
      <c r="X41" s="230" t="s">
        <v>128</v>
      </c>
      <c r="Y41" s="230" t="s">
        <v>129</v>
      </c>
      <c r="Z41" s="210"/>
      <c r="AA41" s="210"/>
      <c r="AB41" s="210"/>
      <c r="AC41" s="210"/>
      <c r="AD41" s="210"/>
      <c r="AE41" s="210"/>
      <c r="AF41" s="210"/>
      <c r="AG41" s="210" t="s">
        <v>130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27"/>
      <c r="B42" s="228"/>
      <c r="C42" s="268" t="s">
        <v>186</v>
      </c>
      <c r="D42" s="266"/>
      <c r="E42" s="267">
        <v>350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164</v>
      </c>
      <c r="AH42" s="210">
        <v>5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9">
        <v>19</v>
      </c>
      <c r="B43" s="240" t="s">
        <v>202</v>
      </c>
      <c r="C43" s="257" t="s">
        <v>203</v>
      </c>
      <c r="D43" s="241" t="s">
        <v>204</v>
      </c>
      <c r="E43" s="242">
        <v>8.75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1E-3</v>
      </c>
      <c r="O43" s="242">
        <f>ROUND(E43*N43,2)</f>
        <v>0.01</v>
      </c>
      <c r="P43" s="242">
        <v>0</v>
      </c>
      <c r="Q43" s="242">
        <f>ROUND(E43*P43,2)</f>
        <v>0</v>
      </c>
      <c r="R43" s="244" t="s">
        <v>205</v>
      </c>
      <c r="S43" s="244" t="s">
        <v>138</v>
      </c>
      <c r="T43" s="245" t="s">
        <v>138</v>
      </c>
      <c r="U43" s="230">
        <v>0</v>
      </c>
      <c r="V43" s="230">
        <f>ROUND(E43*U43,2)</f>
        <v>0</v>
      </c>
      <c r="W43" s="230"/>
      <c r="X43" s="230" t="s">
        <v>206</v>
      </c>
      <c r="Y43" s="230" t="s">
        <v>129</v>
      </c>
      <c r="Z43" s="210"/>
      <c r="AA43" s="210"/>
      <c r="AB43" s="210"/>
      <c r="AC43" s="210"/>
      <c r="AD43" s="210"/>
      <c r="AE43" s="210"/>
      <c r="AF43" s="210"/>
      <c r="AG43" s="210" t="s">
        <v>207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68" t="s">
        <v>208</v>
      </c>
      <c r="D44" s="266"/>
      <c r="E44" s="267">
        <v>8.75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164</v>
      </c>
      <c r="AH44" s="210">
        <v>5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9">
        <v>20</v>
      </c>
      <c r="B45" s="240" t="s">
        <v>209</v>
      </c>
      <c r="C45" s="257" t="s">
        <v>210</v>
      </c>
      <c r="D45" s="241" t="s">
        <v>204</v>
      </c>
      <c r="E45" s="242">
        <v>70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1E-3</v>
      </c>
      <c r="O45" s="242">
        <f>ROUND(E45*N45,2)</f>
        <v>7.0000000000000007E-2</v>
      </c>
      <c r="P45" s="242">
        <v>0</v>
      </c>
      <c r="Q45" s="242">
        <f>ROUND(E45*P45,2)</f>
        <v>0</v>
      </c>
      <c r="R45" s="244" t="s">
        <v>205</v>
      </c>
      <c r="S45" s="244" t="s">
        <v>138</v>
      </c>
      <c r="T45" s="245" t="s">
        <v>138</v>
      </c>
      <c r="U45" s="230">
        <v>0</v>
      </c>
      <c r="V45" s="230">
        <f>ROUND(E45*U45,2)</f>
        <v>0</v>
      </c>
      <c r="W45" s="230"/>
      <c r="X45" s="230" t="s">
        <v>206</v>
      </c>
      <c r="Y45" s="230" t="s">
        <v>129</v>
      </c>
      <c r="Z45" s="210"/>
      <c r="AA45" s="210"/>
      <c r="AB45" s="210"/>
      <c r="AC45" s="210"/>
      <c r="AD45" s="210"/>
      <c r="AE45" s="210"/>
      <c r="AF45" s="210"/>
      <c r="AG45" s="210" t="s">
        <v>207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68" t="s">
        <v>211</v>
      </c>
      <c r="D46" s="266"/>
      <c r="E46" s="267">
        <v>70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164</v>
      </c>
      <c r="AH46" s="210">
        <v>5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9">
        <v>21</v>
      </c>
      <c r="B47" s="240" t="s">
        <v>212</v>
      </c>
      <c r="C47" s="257" t="s">
        <v>213</v>
      </c>
      <c r="D47" s="241" t="s">
        <v>214</v>
      </c>
      <c r="E47" s="242">
        <v>1.05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21</v>
      </c>
      <c r="M47" s="244">
        <f>G47*(1+L47/100)</f>
        <v>0</v>
      </c>
      <c r="N47" s="242">
        <v>1E-3</v>
      </c>
      <c r="O47" s="242">
        <f>ROUND(E47*N47,2)</f>
        <v>0</v>
      </c>
      <c r="P47" s="242">
        <v>0</v>
      </c>
      <c r="Q47" s="242">
        <f>ROUND(E47*P47,2)</f>
        <v>0</v>
      </c>
      <c r="R47" s="244" t="s">
        <v>205</v>
      </c>
      <c r="S47" s="244" t="s">
        <v>138</v>
      </c>
      <c r="T47" s="245" t="s">
        <v>138</v>
      </c>
      <c r="U47" s="230">
        <v>0</v>
      </c>
      <c r="V47" s="230">
        <f>ROUND(E47*U47,2)</f>
        <v>0</v>
      </c>
      <c r="W47" s="230"/>
      <c r="X47" s="230" t="s">
        <v>206</v>
      </c>
      <c r="Y47" s="230" t="s">
        <v>129</v>
      </c>
      <c r="Z47" s="210"/>
      <c r="AA47" s="210"/>
      <c r="AB47" s="210"/>
      <c r="AC47" s="210"/>
      <c r="AD47" s="210"/>
      <c r="AE47" s="210"/>
      <c r="AF47" s="210"/>
      <c r="AG47" s="210" t="s">
        <v>215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68" t="s">
        <v>216</v>
      </c>
      <c r="D48" s="266"/>
      <c r="E48" s="267">
        <v>1.05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164</v>
      </c>
      <c r="AH48" s="210">
        <v>5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9">
        <v>22</v>
      </c>
      <c r="B49" s="240" t="s">
        <v>217</v>
      </c>
      <c r="C49" s="257" t="s">
        <v>218</v>
      </c>
      <c r="D49" s="241" t="s">
        <v>219</v>
      </c>
      <c r="E49" s="242">
        <v>73.5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21</v>
      </c>
      <c r="M49" s="244">
        <f>G49*(1+L49/100)</f>
        <v>0</v>
      </c>
      <c r="N49" s="242">
        <v>1</v>
      </c>
      <c r="O49" s="242">
        <f>ROUND(E49*N49,2)</f>
        <v>73.5</v>
      </c>
      <c r="P49" s="242">
        <v>0</v>
      </c>
      <c r="Q49" s="242">
        <f>ROUND(E49*P49,2)</f>
        <v>0</v>
      </c>
      <c r="R49" s="244" t="s">
        <v>205</v>
      </c>
      <c r="S49" s="244" t="s">
        <v>138</v>
      </c>
      <c r="T49" s="245" t="s">
        <v>138</v>
      </c>
      <c r="U49" s="230">
        <v>0</v>
      </c>
      <c r="V49" s="230">
        <f>ROUND(E49*U49,2)</f>
        <v>0</v>
      </c>
      <c r="W49" s="230"/>
      <c r="X49" s="230" t="s">
        <v>206</v>
      </c>
      <c r="Y49" s="230" t="s">
        <v>129</v>
      </c>
      <c r="Z49" s="210"/>
      <c r="AA49" s="210"/>
      <c r="AB49" s="210"/>
      <c r="AC49" s="210"/>
      <c r="AD49" s="210"/>
      <c r="AE49" s="210"/>
      <c r="AF49" s="210"/>
      <c r="AG49" s="210" t="s">
        <v>207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27"/>
      <c r="B50" s="228"/>
      <c r="C50" s="268" t="s">
        <v>220</v>
      </c>
      <c r="D50" s="266"/>
      <c r="E50" s="267">
        <v>73.5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164</v>
      </c>
      <c r="AH50" s="210">
        <v>5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x14ac:dyDescent="0.2">
      <c r="A51" s="232" t="s">
        <v>121</v>
      </c>
      <c r="B51" s="233" t="s">
        <v>72</v>
      </c>
      <c r="C51" s="255" t="s">
        <v>73</v>
      </c>
      <c r="D51" s="234"/>
      <c r="E51" s="235"/>
      <c r="F51" s="236"/>
      <c r="G51" s="236">
        <f>SUMIF(AG52:AG53,"&lt;&gt;NOR",G52:G53)</f>
        <v>0</v>
      </c>
      <c r="H51" s="236"/>
      <c r="I51" s="236">
        <f>SUM(I52:I53)</f>
        <v>0</v>
      </c>
      <c r="J51" s="236"/>
      <c r="K51" s="236">
        <f>SUM(K52:K53)</f>
        <v>0</v>
      </c>
      <c r="L51" s="236"/>
      <c r="M51" s="236">
        <f>SUM(M52:M53)</f>
        <v>0</v>
      </c>
      <c r="N51" s="235"/>
      <c r="O51" s="235">
        <f>SUM(O52:O53)</f>
        <v>8.24</v>
      </c>
      <c r="P51" s="235"/>
      <c r="Q51" s="235">
        <f>SUM(Q52:Q53)</f>
        <v>0</v>
      </c>
      <c r="R51" s="236"/>
      <c r="S51" s="236"/>
      <c r="T51" s="237"/>
      <c r="U51" s="231"/>
      <c r="V51" s="231">
        <f>SUM(V52:V53)</f>
        <v>0</v>
      </c>
      <c r="W51" s="231"/>
      <c r="X51" s="231"/>
      <c r="Y51" s="231"/>
      <c r="AG51" t="s">
        <v>122</v>
      </c>
    </row>
    <row r="52" spans="1:60" outlineLevel="1" x14ac:dyDescent="0.2">
      <c r="A52" s="239">
        <v>23</v>
      </c>
      <c r="B52" s="240" t="s">
        <v>221</v>
      </c>
      <c r="C52" s="257" t="s">
        <v>222</v>
      </c>
      <c r="D52" s="241" t="s">
        <v>162</v>
      </c>
      <c r="E52" s="242">
        <v>2.88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2">
        <v>2.8602799999999999</v>
      </c>
      <c r="O52" s="242">
        <f>ROUND(E52*N52,2)</f>
        <v>8.24</v>
      </c>
      <c r="P52" s="242">
        <v>0</v>
      </c>
      <c r="Q52" s="242">
        <f>ROUND(E52*P52,2)</f>
        <v>0</v>
      </c>
      <c r="R52" s="244"/>
      <c r="S52" s="244" t="s">
        <v>138</v>
      </c>
      <c r="T52" s="245" t="s">
        <v>138</v>
      </c>
      <c r="U52" s="230">
        <v>0</v>
      </c>
      <c r="V52" s="230">
        <f>ROUND(E52*U52,2)</f>
        <v>0</v>
      </c>
      <c r="W52" s="230"/>
      <c r="X52" s="230" t="s">
        <v>223</v>
      </c>
      <c r="Y52" s="230" t="s">
        <v>129</v>
      </c>
      <c r="Z52" s="210"/>
      <c r="AA52" s="210"/>
      <c r="AB52" s="210"/>
      <c r="AC52" s="210"/>
      <c r="AD52" s="210"/>
      <c r="AE52" s="210"/>
      <c r="AF52" s="210"/>
      <c r="AG52" s="210" t="s">
        <v>224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27"/>
      <c r="B53" s="228"/>
      <c r="C53" s="268" t="s">
        <v>225</v>
      </c>
      <c r="D53" s="266"/>
      <c r="E53" s="267">
        <v>2.88</v>
      </c>
      <c r="F53" s="230"/>
      <c r="G53" s="23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164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x14ac:dyDescent="0.2">
      <c r="A54" s="232" t="s">
        <v>121</v>
      </c>
      <c r="B54" s="233" t="s">
        <v>74</v>
      </c>
      <c r="C54" s="255" t="s">
        <v>75</v>
      </c>
      <c r="D54" s="234"/>
      <c r="E54" s="235"/>
      <c r="F54" s="236"/>
      <c r="G54" s="236">
        <f>SUMIF(AG55:AG59,"&lt;&gt;NOR",G55:G59)</f>
        <v>0</v>
      </c>
      <c r="H54" s="236"/>
      <c r="I54" s="236">
        <f>SUM(I55:I59)</f>
        <v>0</v>
      </c>
      <c r="J54" s="236"/>
      <c r="K54" s="236">
        <f>SUM(K55:K59)</f>
        <v>0</v>
      </c>
      <c r="L54" s="236"/>
      <c r="M54" s="236">
        <f>SUM(M55:M59)</f>
        <v>0</v>
      </c>
      <c r="N54" s="235"/>
      <c r="O54" s="235">
        <f>SUM(O55:O59)</f>
        <v>23</v>
      </c>
      <c r="P54" s="235"/>
      <c r="Q54" s="235">
        <f>SUM(Q55:Q59)</f>
        <v>0</v>
      </c>
      <c r="R54" s="236"/>
      <c r="S54" s="236"/>
      <c r="T54" s="237"/>
      <c r="U54" s="231"/>
      <c r="V54" s="231">
        <f>SUM(V55:V59)</f>
        <v>59.55</v>
      </c>
      <c r="W54" s="231"/>
      <c r="X54" s="231"/>
      <c r="Y54" s="231"/>
      <c r="AG54" t="s">
        <v>122</v>
      </c>
    </row>
    <row r="55" spans="1:60" ht="22.5" outlineLevel="1" x14ac:dyDescent="0.2">
      <c r="A55" s="239">
        <v>24</v>
      </c>
      <c r="B55" s="240" t="s">
        <v>226</v>
      </c>
      <c r="C55" s="257" t="s">
        <v>227</v>
      </c>
      <c r="D55" s="241" t="s">
        <v>162</v>
      </c>
      <c r="E55" s="242">
        <v>3.456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21</v>
      </c>
      <c r="M55" s="244">
        <f>G55*(1+L55/100)</f>
        <v>0</v>
      </c>
      <c r="N55" s="242">
        <v>2.6229100000000001</v>
      </c>
      <c r="O55" s="242">
        <f>ROUND(E55*N55,2)</f>
        <v>9.06</v>
      </c>
      <c r="P55" s="242">
        <v>0</v>
      </c>
      <c r="Q55" s="242">
        <f>ROUND(E55*P55,2)</f>
        <v>0</v>
      </c>
      <c r="R55" s="244"/>
      <c r="S55" s="244" t="s">
        <v>138</v>
      </c>
      <c r="T55" s="245" t="s">
        <v>138</v>
      </c>
      <c r="U55" s="230">
        <v>4.3600000000000003</v>
      </c>
      <c r="V55" s="230">
        <f>ROUND(E55*U55,2)</f>
        <v>15.07</v>
      </c>
      <c r="W55" s="230"/>
      <c r="X55" s="230" t="s">
        <v>128</v>
      </c>
      <c r="Y55" s="230" t="s">
        <v>129</v>
      </c>
      <c r="Z55" s="210"/>
      <c r="AA55" s="210"/>
      <c r="AB55" s="210"/>
      <c r="AC55" s="210"/>
      <c r="AD55" s="210"/>
      <c r="AE55" s="210"/>
      <c r="AF55" s="210"/>
      <c r="AG55" s="210" t="s">
        <v>130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2" x14ac:dyDescent="0.2">
      <c r="A56" s="227"/>
      <c r="B56" s="228"/>
      <c r="C56" s="268" t="s">
        <v>228</v>
      </c>
      <c r="D56" s="266"/>
      <c r="E56" s="267">
        <v>3.456</v>
      </c>
      <c r="F56" s="230"/>
      <c r="G56" s="230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164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39">
        <v>25</v>
      </c>
      <c r="B57" s="240" t="s">
        <v>229</v>
      </c>
      <c r="C57" s="257" t="s">
        <v>230</v>
      </c>
      <c r="D57" s="241" t="s">
        <v>162</v>
      </c>
      <c r="E57" s="242">
        <v>5.1551999999999998</v>
      </c>
      <c r="F57" s="243"/>
      <c r="G57" s="244">
        <f>ROUND(E57*F57,2)</f>
        <v>0</v>
      </c>
      <c r="H57" s="243"/>
      <c r="I57" s="244">
        <f>ROUND(E57*H57,2)</f>
        <v>0</v>
      </c>
      <c r="J57" s="243"/>
      <c r="K57" s="244">
        <f>ROUND(E57*J57,2)</f>
        <v>0</v>
      </c>
      <c r="L57" s="244">
        <v>21</v>
      </c>
      <c r="M57" s="244">
        <f>G57*(1+L57/100)</f>
        <v>0</v>
      </c>
      <c r="N57" s="242">
        <v>2.7040799999999998</v>
      </c>
      <c r="O57" s="242">
        <f>ROUND(E57*N57,2)</f>
        <v>13.94</v>
      </c>
      <c r="P57" s="242">
        <v>0</v>
      </c>
      <c r="Q57" s="242">
        <f>ROUND(E57*P57,2)</f>
        <v>0</v>
      </c>
      <c r="R57" s="244"/>
      <c r="S57" s="244" t="s">
        <v>126</v>
      </c>
      <c r="T57" s="245" t="s">
        <v>127</v>
      </c>
      <c r="U57" s="230">
        <v>8.6280000000000001</v>
      </c>
      <c r="V57" s="230">
        <f>ROUND(E57*U57,2)</f>
        <v>44.48</v>
      </c>
      <c r="W57" s="230"/>
      <c r="X57" s="230" t="s">
        <v>128</v>
      </c>
      <c r="Y57" s="230" t="s">
        <v>129</v>
      </c>
      <c r="Z57" s="210"/>
      <c r="AA57" s="210"/>
      <c r="AB57" s="210"/>
      <c r="AC57" s="210"/>
      <c r="AD57" s="210"/>
      <c r="AE57" s="210"/>
      <c r="AF57" s="210"/>
      <c r="AG57" s="210" t="s">
        <v>130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27"/>
      <c r="B58" s="228"/>
      <c r="C58" s="268" t="s">
        <v>231</v>
      </c>
      <c r="D58" s="266"/>
      <c r="E58" s="267">
        <v>5.1551999999999998</v>
      </c>
      <c r="F58" s="230"/>
      <c r="G58" s="230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164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27"/>
      <c r="B59" s="228"/>
      <c r="C59" s="268" t="s">
        <v>232</v>
      </c>
      <c r="D59" s="266"/>
      <c r="E59" s="267"/>
      <c r="F59" s="230"/>
      <c r="G59" s="23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164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x14ac:dyDescent="0.2">
      <c r="A60" s="232" t="s">
        <v>121</v>
      </c>
      <c r="B60" s="233" t="s">
        <v>76</v>
      </c>
      <c r="C60" s="255" t="s">
        <v>77</v>
      </c>
      <c r="D60" s="234"/>
      <c r="E60" s="235"/>
      <c r="F60" s="236"/>
      <c r="G60" s="236">
        <f>SUMIF(AG61:AG68,"&lt;&gt;NOR",G61:G68)</f>
        <v>0</v>
      </c>
      <c r="H60" s="236"/>
      <c r="I60" s="236">
        <f>SUM(I61:I68)</f>
        <v>0</v>
      </c>
      <c r="J60" s="236"/>
      <c r="K60" s="236">
        <f>SUM(K61:K68)</f>
        <v>0</v>
      </c>
      <c r="L60" s="236"/>
      <c r="M60" s="236">
        <f>SUM(M61:M68)</f>
        <v>0</v>
      </c>
      <c r="N60" s="235"/>
      <c r="O60" s="235">
        <f>SUM(O61:O68)</f>
        <v>22.349999999999998</v>
      </c>
      <c r="P60" s="235"/>
      <c r="Q60" s="235">
        <f>SUM(Q61:Q68)</f>
        <v>0</v>
      </c>
      <c r="R60" s="236"/>
      <c r="S60" s="236"/>
      <c r="T60" s="237"/>
      <c r="U60" s="231"/>
      <c r="V60" s="231">
        <f>SUM(V61:V68)</f>
        <v>97.41</v>
      </c>
      <c r="W60" s="231"/>
      <c r="X60" s="231"/>
      <c r="Y60" s="231"/>
      <c r="AG60" t="s">
        <v>122</v>
      </c>
    </row>
    <row r="61" spans="1:60" outlineLevel="1" x14ac:dyDescent="0.2">
      <c r="A61" s="239">
        <v>26</v>
      </c>
      <c r="B61" s="240" t="s">
        <v>233</v>
      </c>
      <c r="C61" s="257" t="s">
        <v>234</v>
      </c>
      <c r="D61" s="241" t="s">
        <v>162</v>
      </c>
      <c r="E61" s="242">
        <v>6.8651999999999997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2.7501099999999998</v>
      </c>
      <c r="O61" s="242">
        <f>ROUND(E61*N61,2)</f>
        <v>18.88</v>
      </c>
      <c r="P61" s="242">
        <v>0</v>
      </c>
      <c r="Q61" s="242">
        <f>ROUND(E61*P61,2)</f>
        <v>0</v>
      </c>
      <c r="R61" s="244"/>
      <c r="S61" s="244" t="s">
        <v>138</v>
      </c>
      <c r="T61" s="245" t="s">
        <v>138</v>
      </c>
      <c r="U61" s="230">
        <v>1.448</v>
      </c>
      <c r="V61" s="230">
        <f>ROUND(E61*U61,2)</f>
        <v>9.94</v>
      </c>
      <c r="W61" s="230"/>
      <c r="X61" s="230" t="s">
        <v>128</v>
      </c>
      <c r="Y61" s="230" t="s">
        <v>129</v>
      </c>
      <c r="Z61" s="210"/>
      <c r="AA61" s="210"/>
      <c r="AB61" s="210"/>
      <c r="AC61" s="210"/>
      <c r="AD61" s="210"/>
      <c r="AE61" s="210"/>
      <c r="AF61" s="210"/>
      <c r="AG61" s="210" t="s">
        <v>130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">
      <c r="A62" s="227"/>
      <c r="B62" s="228"/>
      <c r="C62" s="268" t="s">
        <v>235</v>
      </c>
      <c r="D62" s="266"/>
      <c r="E62" s="267">
        <v>6.8651999999999997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164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9">
        <v>27</v>
      </c>
      <c r="B63" s="240" t="s">
        <v>236</v>
      </c>
      <c r="C63" s="257" t="s">
        <v>237</v>
      </c>
      <c r="D63" s="241" t="s">
        <v>159</v>
      </c>
      <c r="E63" s="242">
        <v>57.21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2">
        <v>4.9639999999999997E-2</v>
      </c>
      <c r="O63" s="242">
        <f>ROUND(E63*N63,2)</f>
        <v>2.84</v>
      </c>
      <c r="P63" s="242">
        <v>0</v>
      </c>
      <c r="Q63" s="242">
        <f>ROUND(E63*P63,2)</f>
        <v>0</v>
      </c>
      <c r="R63" s="244"/>
      <c r="S63" s="244" t="s">
        <v>138</v>
      </c>
      <c r="T63" s="245" t="s">
        <v>138</v>
      </c>
      <c r="U63" s="230">
        <v>0.94</v>
      </c>
      <c r="V63" s="230">
        <f>ROUND(E63*U63,2)</f>
        <v>53.78</v>
      </c>
      <c r="W63" s="230"/>
      <c r="X63" s="230" t="s">
        <v>128</v>
      </c>
      <c r="Y63" s="230" t="s">
        <v>129</v>
      </c>
      <c r="Z63" s="210"/>
      <c r="AA63" s="210"/>
      <c r="AB63" s="210"/>
      <c r="AC63" s="210"/>
      <c r="AD63" s="210"/>
      <c r="AE63" s="210"/>
      <c r="AF63" s="210"/>
      <c r="AG63" s="210" t="s">
        <v>130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27"/>
      <c r="B64" s="228"/>
      <c r="C64" s="268" t="s">
        <v>238</v>
      </c>
      <c r="D64" s="266"/>
      <c r="E64" s="267">
        <v>57.21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164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9">
        <v>28</v>
      </c>
      <c r="B65" s="240" t="s">
        <v>239</v>
      </c>
      <c r="C65" s="257" t="s">
        <v>240</v>
      </c>
      <c r="D65" s="241" t="s">
        <v>159</v>
      </c>
      <c r="E65" s="242">
        <v>57.21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2">
        <v>0</v>
      </c>
      <c r="O65" s="242">
        <f>ROUND(E65*N65,2)</f>
        <v>0</v>
      </c>
      <c r="P65" s="242">
        <v>0</v>
      </c>
      <c r="Q65" s="242">
        <f>ROUND(E65*P65,2)</f>
        <v>0</v>
      </c>
      <c r="R65" s="244"/>
      <c r="S65" s="244" t="s">
        <v>138</v>
      </c>
      <c r="T65" s="245" t="s">
        <v>138</v>
      </c>
      <c r="U65" s="230">
        <v>0.28999999999999998</v>
      </c>
      <c r="V65" s="230">
        <f>ROUND(E65*U65,2)</f>
        <v>16.59</v>
      </c>
      <c r="W65" s="230"/>
      <c r="X65" s="230" t="s">
        <v>128</v>
      </c>
      <c r="Y65" s="230" t="s">
        <v>129</v>
      </c>
      <c r="Z65" s="210"/>
      <c r="AA65" s="210"/>
      <c r="AB65" s="210"/>
      <c r="AC65" s="210"/>
      <c r="AD65" s="210"/>
      <c r="AE65" s="210"/>
      <c r="AF65" s="210"/>
      <c r="AG65" s="210" t="s">
        <v>130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68" t="s">
        <v>241</v>
      </c>
      <c r="D66" s="266"/>
      <c r="E66" s="267">
        <v>57.21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164</v>
      </c>
      <c r="AH66" s="210">
        <v>5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 x14ac:dyDescent="0.2">
      <c r="A67" s="239">
        <v>29</v>
      </c>
      <c r="B67" s="240" t="s">
        <v>242</v>
      </c>
      <c r="C67" s="257" t="s">
        <v>243</v>
      </c>
      <c r="D67" s="241" t="s">
        <v>219</v>
      </c>
      <c r="E67" s="242">
        <v>0.61787000000000003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21</v>
      </c>
      <c r="M67" s="244">
        <f>G67*(1+L67/100)</f>
        <v>0</v>
      </c>
      <c r="N67" s="242">
        <v>1.02101</v>
      </c>
      <c r="O67" s="242">
        <f>ROUND(E67*N67,2)</f>
        <v>0.63</v>
      </c>
      <c r="P67" s="242">
        <v>0</v>
      </c>
      <c r="Q67" s="242">
        <f>ROUND(E67*P67,2)</f>
        <v>0</v>
      </c>
      <c r="R67" s="244"/>
      <c r="S67" s="244" t="s">
        <v>138</v>
      </c>
      <c r="T67" s="245" t="s">
        <v>138</v>
      </c>
      <c r="U67" s="230">
        <v>27.672999999999998</v>
      </c>
      <c r="V67" s="230">
        <f>ROUND(E67*U67,2)</f>
        <v>17.100000000000001</v>
      </c>
      <c r="W67" s="230"/>
      <c r="X67" s="230" t="s">
        <v>128</v>
      </c>
      <c r="Y67" s="230" t="s">
        <v>129</v>
      </c>
      <c r="Z67" s="210"/>
      <c r="AA67" s="210"/>
      <c r="AB67" s="210"/>
      <c r="AC67" s="210"/>
      <c r="AD67" s="210"/>
      <c r="AE67" s="210"/>
      <c r="AF67" s="210"/>
      <c r="AG67" s="210" t="s">
        <v>130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27"/>
      <c r="B68" s="228"/>
      <c r="C68" s="268" t="s">
        <v>244</v>
      </c>
      <c r="D68" s="266"/>
      <c r="E68" s="267">
        <v>0.61787000000000003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164</v>
      </c>
      <c r="AH68" s="210">
        <v>5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x14ac:dyDescent="0.2">
      <c r="A69" s="232" t="s">
        <v>121</v>
      </c>
      <c r="B69" s="233" t="s">
        <v>78</v>
      </c>
      <c r="C69" s="255" t="s">
        <v>79</v>
      </c>
      <c r="D69" s="234"/>
      <c r="E69" s="235"/>
      <c r="F69" s="236"/>
      <c r="G69" s="236">
        <f>SUMIF(AG70:AG71,"&lt;&gt;NOR",G70:G71)</f>
        <v>0</v>
      </c>
      <c r="H69" s="236"/>
      <c r="I69" s="236">
        <f>SUM(I70:I71)</f>
        <v>0</v>
      </c>
      <c r="J69" s="236"/>
      <c r="K69" s="236">
        <f>SUM(K70:K71)</f>
        <v>0</v>
      </c>
      <c r="L69" s="236"/>
      <c r="M69" s="236">
        <f>SUM(M70:M71)</f>
        <v>0</v>
      </c>
      <c r="N69" s="235"/>
      <c r="O69" s="235">
        <f>SUM(O70:O71)</f>
        <v>0.09</v>
      </c>
      <c r="P69" s="235"/>
      <c r="Q69" s="235">
        <f>SUM(Q70:Q71)</f>
        <v>0</v>
      </c>
      <c r="R69" s="236"/>
      <c r="S69" s="236"/>
      <c r="T69" s="237"/>
      <c r="U69" s="231"/>
      <c r="V69" s="231">
        <f>SUM(V70:V71)</f>
        <v>0</v>
      </c>
      <c r="W69" s="231"/>
      <c r="X69" s="231"/>
      <c r="Y69" s="231"/>
      <c r="AG69" t="s">
        <v>122</v>
      </c>
    </row>
    <row r="70" spans="1:60" ht="22.5" outlineLevel="1" x14ac:dyDescent="0.2">
      <c r="A70" s="239">
        <v>30</v>
      </c>
      <c r="B70" s="240" t="s">
        <v>245</v>
      </c>
      <c r="C70" s="257" t="s">
        <v>246</v>
      </c>
      <c r="D70" s="241" t="s">
        <v>247</v>
      </c>
      <c r="E70" s="242">
        <v>1</v>
      </c>
      <c r="F70" s="243"/>
      <c r="G70" s="244">
        <f>ROUND(E70*F70,2)</f>
        <v>0</v>
      </c>
      <c r="H70" s="243"/>
      <c r="I70" s="244">
        <f>ROUND(E70*H70,2)</f>
        <v>0</v>
      </c>
      <c r="J70" s="243"/>
      <c r="K70" s="244">
        <f>ROUND(E70*J70,2)</f>
        <v>0</v>
      </c>
      <c r="L70" s="244">
        <v>21</v>
      </c>
      <c r="M70" s="244">
        <f>G70*(1+L70/100)</f>
        <v>0</v>
      </c>
      <c r="N70" s="242">
        <v>9.1730000000000006E-2</v>
      </c>
      <c r="O70" s="242">
        <f>ROUND(E70*N70,2)</f>
        <v>0.09</v>
      </c>
      <c r="P70" s="242">
        <v>0</v>
      </c>
      <c r="Q70" s="242">
        <f>ROUND(E70*P70,2)</f>
        <v>0</v>
      </c>
      <c r="R70" s="244"/>
      <c r="S70" s="244" t="s">
        <v>138</v>
      </c>
      <c r="T70" s="245" t="s">
        <v>138</v>
      </c>
      <c r="U70" s="230">
        <v>0</v>
      </c>
      <c r="V70" s="230">
        <f>ROUND(E70*U70,2)</f>
        <v>0</v>
      </c>
      <c r="W70" s="230"/>
      <c r="X70" s="230" t="s">
        <v>223</v>
      </c>
      <c r="Y70" s="230" t="s">
        <v>129</v>
      </c>
      <c r="Z70" s="210"/>
      <c r="AA70" s="210"/>
      <c r="AB70" s="210"/>
      <c r="AC70" s="210"/>
      <c r="AD70" s="210"/>
      <c r="AE70" s="210"/>
      <c r="AF70" s="210"/>
      <c r="AG70" s="210" t="s">
        <v>224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27"/>
      <c r="B71" s="228"/>
      <c r="C71" s="268" t="s">
        <v>248</v>
      </c>
      <c r="D71" s="266"/>
      <c r="E71" s="267">
        <v>1</v>
      </c>
      <c r="F71" s="230"/>
      <c r="G71" s="230"/>
      <c r="H71" s="230"/>
      <c r="I71" s="230"/>
      <c r="J71" s="230"/>
      <c r="K71" s="230"/>
      <c r="L71" s="230"/>
      <c r="M71" s="230"/>
      <c r="N71" s="229"/>
      <c r="O71" s="229"/>
      <c r="P71" s="229"/>
      <c r="Q71" s="229"/>
      <c r="R71" s="230"/>
      <c r="S71" s="230"/>
      <c r="T71" s="230"/>
      <c r="U71" s="230"/>
      <c r="V71" s="230"/>
      <c r="W71" s="230"/>
      <c r="X71" s="230"/>
      <c r="Y71" s="230"/>
      <c r="Z71" s="210"/>
      <c r="AA71" s="210"/>
      <c r="AB71" s="210"/>
      <c r="AC71" s="210"/>
      <c r="AD71" s="210"/>
      <c r="AE71" s="210"/>
      <c r="AF71" s="210"/>
      <c r="AG71" s="210" t="s">
        <v>164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32" t="s">
        <v>121</v>
      </c>
      <c r="B72" s="233" t="s">
        <v>80</v>
      </c>
      <c r="C72" s="255" t="s">
        <v>81</v>
      </c>
      <c r="D72" s="234"/>
      <c r="E72" s="235"/>
      <c r="F72" s="236"/>
      <c r="G72" s="236">
        <f>SUMIF(AG73:AG80,"&lt;&gt;NOR",G73:G80)</f>
        <v>0</v>
      </c>
      <c r="H72" s="236"/>
      <c r="I72" s="236">
        <f>SUM(I73:I80)</f>
        <v>0</v>
      </c>
      <c r="J72" s="236"/>
      <c r="K72" s="236">
        <f>SUM(K73:K80)</f>
        <v>0</v>
      </c>
      <c r="L72" s="236"/>
      <c r="M72" s="236">
        <f>SUM(M73:M80)</f>
        <v>0</v>
      </c>
      <c r="N72" s="235"/>
      <c r="O72" s="235">
        <f>SUM(O73:O80)</f>
        <v>0.04</v>
      </c>
      <c r="P72" s="235"/>
      <c r="Q72" s="235">
        <f>SUM(Q73:Q80)</f>
        <v>145.70000000000002</v>
      </c>
      <c r="R72" s="236"/>
      <c r="S72" s="236"/>
      <c r="T72" s="237"/>
      <c r="U72" s="231"/>
      <c r="V72" s="231">
        <f>SUM(V73:V80)</f>
        <v>346.59000000000003</v>
      </c>
      <c r="W72" s="231"/>
      <c r="X72" s="231"/>
      <c r="Y72" s="231"/>
      <c r="AG72" t="s">
        <v>122</v>
      </c>
    </row>
    <row r="73" spans="1:60" outlineLevel="1" x14ac:dyDescent="0.2">
      <c r="A73" s="239">
        <v>31</v>
      </c>
      <c r="B73" s="240" t="s">
        <v>249</v>
      </c>
      <c r="C73" s="257" t="s">
        <v>250</v>
      </c>
      <c r="D73" s="241" t="s">
        <v>162</v>
      </c>
      <c r="E73" s="242">
        <v>39.387599999999999</v>
      </c>
      <c r="F73" s="243"/>
      <c r="G73" s="244">
        <f>ROUND(E73*F73,2)</f>
        <v>0</v>
      </c>
      <c r="H73" s="243"/>
      <c r="I73" s="244">
        <f>ROUND(E73*H73,2)</f>
        <v>0</v>
      </c>
      <c r="J73" s="243"/>
      <c r="K73" s="244">
        <f>ROUND(E73*J73,2)</f>
        <v>0</v>
      </c>
      <c r="L73" s="244">
        <v>21</v>
      </c>
      <c r="M73" s="244">
        <f>G73*(1+L73/100)</f>
        <v>0</v>
      </c>
      <c r="N73" s="242">
        <v>0</v>
      </c>
      <c r="O73" s="242">
        <f>ROUND(E73*N73,2)</f>
        <v>0</v>
      </c>
      <c r="P73" s="242">
        <v>2</v>
      </c>
      <c r="Q73" s="242">
        <f>ROUND(E73*P73,2)</f>
        <v>78.78</v>
      </c>
      <c r="R73" s="244"/>
      <c r="S73" s="244" t="s">
        <v>138</v>
      </c>
      <c r="T73" s="245" t="s">
        <v>138</v>
      </c>
      <c r="U73" s="230">
        <v>6.4359999999999999</v>
      </c>
      <c r="V73" s="230">
        <f>ROUND(E73*U73,2)</f>
        <v>253.5</v>
      </c>
      <c r="W73" s="230"/>
      <c r="X73" s="230" t="s">
        <v>128</v>
      </c>
      <c r="Y73" s="230" t="s">
        <v>129</v>
      </c>
      <c r="Z73" s="210"/>
      <c r="AA73" s="210"/>
      <c r="AB73" s="210"/>
      <c r="AC73" s="210"/>
      <c r="AD73" s="210"/>
      <c r="AE73" s="210"/>
      <c r="AF73" s="210"/>
      <c r="AG73" s="210" t="s">
        <v>130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27"/>
      <c r="B74" s="228"/>
      <c r="C74" s="268" t="s">
        <v>251</v>
      </c>
      <c r="D74" s="266"/>
      <c r="E74" s="267">
        <v>39.387599999999999</v>
      </c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164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9">
        <v>32</v>
      </c>
      <c r="B75" s="240" t="s">
        <v>252</v>
      </c>
      <c r="C75" s="257" t="s">
        <v>253</v>
      </c>
      <c r="D75" s="241" t="s">
        <v>162</v>
      </c>
      <c r="E75" s="242">
        <v>3.42</v>
      </c>
      <c r="F75" s="243"/>
      <c r="G75" s="244">
        <f>ROUND(E75*F75,2)</f>
        <v>0</v>
      </c>
      <c r="H75" s="243"/>
      <c r="I75" s="244">
        <f>ROUND(E75*H75,2)</f>
        <v>0</v>
      </c>
      <c r="J75" s="243"/>
      <c r="K75" s="244">
        <f>ROUND(E75*J75,2)</f>
        <v>0</v>
      </c>
      <c r="L75" s="244">
        <v>21</v>
      </c>
      <c r="M75" s="244">
        <f>G75*(1+L75/100)</f>
        <v>0</v>
      </c>
      <c r="N75" s="242">
        <v>1.47E-3</v>
      </c>
      <c r="O75" s="242">
        <f>ROUND(E75*N75,2)</f>
        <v>0.01</v>
      </c>
      <c r="P75" s="242">
        <v>2.4</v>
      </c>
      <c r="Q75" s="242">
        <f>ROUND(E75*P75,2)</f>
        <v>8.2100000000000009</v>
      </c>
      <c r="R75" s="244"/>
      <c r="S75" s="244" t="s">
        <v>138</v>
      </c>
      <c r="T75" s="245" t="s">
        <v>138</v>
      </c>
      <c r="U75" s="230">
        <v>8.5</v>
      </c>
      <c r="V75" s="230">
        <f>ROUND(E75*U75,2)</f>
        <v>29.07</v>
      </c>
      <c r="W75" s="230"/>
      <c r="X75" s="230" t="s">
        <v>128</v>
      </c>
      <c r="Y75" s="230" t="s">
        <v>129</v>
      </c>
      <c r="Z75" s="210"/>
      <c r="AA75" s="210"/>
      <c r="AB75" s="210"/>
      <c r="AC75" s="210"/>
      <c r="AD75" s="210"/>
      <c r="AE75" s="210"/>
      <c r="AF75" s="210"/>
      <c r="AG75" s="210" t="s">
        <v>130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27"/>
      <c r="B76" s="228"/>
      <c r="C76" s="268" t="s">
        <v>254</v>
      </c>
      <c r="D76" s="266"/>
      <c r="E76" s="267">
        <v>3.42</v>
      </c>
      <c r="F76" s="230"/>
      <c r="G76" s="230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164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2.5" outlineLevel="1" x14ac:dyDescent="0.2">
      <c r="A77" s="239">
        <v>33</v>
      </c>
      <c r="B77" s="240" t="s">
        <v>255</v>
      </c>
      <c r="C77" s="257" t="s">
        <v>256</v>
      </c>
      <c r="D77" s="241" t="s">
        <v>162</v>
      </c>
      <c r="E77" s="242">
        <v>23.2956</v>
      </c>
      <c r="F77" s="243"/>
      <c r="G77" s="244">
        <f>ROUND(E77*F77,2)</f>
        <v>0</v>
      </c>
      <c r="H77" s="243"/>
      <c r="I77" s="244">
        <f>ROUND(E77*H77,2)</f>
        <v>0</v>
      </c>
      <c r="J77" s="243"/>
      <c r="K77" s="244">
        <f>ROUND(E77*J77,2)</f>
        <v>0</v>
      </c>
      <c r="L77" s="244">
        <v>21</v>
      </c>
      <c r="M77" s="244">
        <f>G77*(1+L77/100)</f>
        <v>0</v>
      </c>
      <c r="N77" s="242">
        <v>1.1199999999999999E-3</v>
      </c>
      <c r="O77" s="242">
        <f>ROUND(E77*N77,2)</f>
        <v>0.03</v>
      </c>
      <c r="P77" s="242">
        <v>2.5</v>
      </c>
      <c r="Q77" s="242">
        <f>ROUND(E77*P77,2)</f>
        <v>58.24</v>
      </c>
      <c r="R77" s="244"/>
      <c r="S77" s="244" t="s">
        <v>126</v>
      </c>
      <c r="T77" s="245" t="s">
        <v>127</v>
      </c>
      <c r="U77" s="230">
        <v>2.61</v>
      </c>
      <c r="V77" s="230">
        <f>ROUND(E77*U77,2)</f>
        <v>60.8</v>
      </c>
      <c r="W77" s="230"/>
      <c r="X77" s="230" t="s">
        <v>128</v>
      </c>
      <c r="Y77" s="230" t="s">
        <v>129</v>
      </c>
      <c r="Z77" s="210"/>
      <c r="AA77" s="210"/>
      <c r="AB77" s="210"/>
      <c r="AC77" s="210"/>
      <c r="AD77" s="210"/>
      <c r="AE77" s="210"/>
      <c r="AF77" s="210"/>
      <c r="AG77" s="210" t="s">
        <v>130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2" x14ac:dyDescent="0.2">
      <c r="A78" s="227"/>
      <c r="B78" s="228"/>
      <c r="C78" s="268" t="s">
        <v>257</v>
      </c>
      <c r="D78" s="266"/>
      <c r="E78" s="267">
        <v>23.2956</v>
      </c>
      <c r="F78" s="230"/>
      <c r="G78" s="230"/>
      <c r="H78" s="230"/>
      <c r="I78" s="230"/>
      <c r="J78" s="230"/>
      <c r="K78" s="230"/>
      <c r="L78" s="230"/>
      <c r="M78" s="230"/>
      <c r="N78" s="229"/>
      <c r="O78" s="229"/>
      <c r="P78" s="229"/>
      <c r="Q78" s="229"/>
      <c r="R78" s="230"/>
      <c r="S78" s="230"/>
      <c r="T78" s="230"/>
      <c r="U78" s="230"/>
      <c r="V78" s="230"/>
      <c r="W78" s="230"/>
      <c r="X78" s="230"/>
      <c r="Y78" s="230"/>
      <c r="Z78" s="210"/>
      <c r="AA78" s="210"/>
      <c r="AB78" s="210"/>
      <c r="AC78" s="210"/>
      <c r="AD78" s="210"/>
      <c r="AE78" s="210"/>
      <c r="AF78" s="210"/>
      <c r="AG78" s="210" t="s">
        <v>164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6">
        <v>34</v>
      </c>
      <c r="B79" s="247" t="s">
        <v>258</v>
      </c>
      <c r="C79" s="256" t="s">
        <v>259</v>
      </c>
      <c r="D79" s="248" t="s">
        <v>159</v>
      </c>
      <c r="E79" s="249">
        <v>5</v>
      </c>
      <c r="F79" s="250"/>
      <c r="G79" s="251">
        <f>ROUND(E79*F79,2)</f>
        <v>0</v>
      </c>
      <c r="H79" s="250"/>
      <c r="I79" s="251">
        <f>ROUND(E79*H79,2)</f>
        <v>0</v>
      </c>
      <c r="J79" s="250"/>
      <c r="K79" s="251">
        <f>ROUND(E79*J79,2)</f>
        <v>0</v>
      </c>
      <c r="L79" s="251">
        <v>21</v>
      </c>
      <c r="M79" s="251">
        <f>G79*(1+L79/100)</f>
        <v>0</v>
      </c>
      <c r="N79" s="249">
        <v>5.9000000000000003E-4</v>
      </c>
      <c r="O79" s="249">
        <f>ROUND(E79*N79,2)</f>
        <v>0</v>
      </c>
      <c r="P79" s="249">
        <v>9.2999999999999999E-2</v>
      </c>
      <c r="Q79" s="249">
        <f>ROUND(E79*P79,2)</f>
        <v>0.47</v>
      </c>
      <c r="R79" s="251"/>
      <c r="S79" s="251" t="s">
        <v>126</v>
      </c>
      <c r="T79" s="252" t="s">
        <v>127</v>
      </c>
      <c r="U79" s="230">
        <v>0.64300000000000002</v>
      </c>
      <c r="V79" s="230">
        <f>ROUND(E79*U79,2)</f>
        <v>3.22</v>
      </c>
      <c r="W79" s="230"/>
      <c r="X79" s="230" t="s">
        <v>128</v>
      </c>
      <c r="Y79" s="230" t="s">
        <v>129</v>
      </c>
      <c r="Z79" s="210"/>
      <c r="AA79" s="210"/>
      <c r="AB79" s="210"/>
      <c r="AC79" s="210"/>
      <c r="AD79" s="210"/>
      <c r="AE79" s="210"/>
      <c r="AF79" s="210"/>
      <c r="AG79" s="210" t="s">
        <v>130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6">
        <v>35</v>
      </c>
      <c r="B80" s="247" t="s">
        <v>260</v>
      </c>
      <c r="C80" s="256" t="s">
        <v>261</v>
      </c>
      <c r="D80" s="248" t="s">
        <v>262</v>
      </c>
      <c r="E80" s="249">
        <v>1</v>
      </c>
      <c r="F80" s="250"/>
      <c r="G80" s="251">
        <f>ROUND(E80*F80,2)</f>
        <v>0</v>
      </c>
      <c r="H80" s="250"/>
      <c r="I80" s="251">
        <f>ROUND(E80*H80,2)</f>
        <v>0</v>
      </c>
      <c r="J80" s="250"/>
      <c r="K80" s="251">
        <f>ROUND(E80*J80,2)</f>
        <v>0</v>
      </c>
      <c r="L80" s="251">
        <v>21</v>
      </c>
      <c r="M80" s="251">
        <f>G80*(1+L80/100)</f>
        <v>0</v>
      </c>
      <c r="N80" s="249">
        <v>0</v>
      </c>
      <c r="O80" s="249">
        <f>ROUND(E80*N80,2)</f>
        <v>0</v>
      </c>
      <c r="P80" s="249">
        <v>0</v>
      </c>
      <c r="Q80" s="249">
        <f>ROUND(E80*P80,2)</f>
        <v>0</v>
      </c>
      <c r="R80" s="251"/>
      <c r="S80" s="251" t="s">
        <v>126</v>
      </c>
      <c r="T80" s="252" t="s">
        <v>127</v>
      </c>
      <c r="U80" s="230">
        <v>0</v>
      </c>
      <c r="V80" s="230">
        <f>ROUND(E80*U80,2)</f>
        <v>0</v>
      </c>
      <c r="W80" s="230"/>
      <c r="X80" s="230" t="s">
        <v>128</v>
      </c>
      <c r="Y80" s="230" t="s">
        <v>129</v>
      </c>
      <c r="Z80" s="210"/>
      <c r="AA80" s="210"/>
      <c r="AB80" s="210"/>
      <c r="AC80" s="210"/>
      <c r="AD80" s="210"/>
      <c r="AE80" s="210"/>
      <c r="AF80" s="210"/>
      <c r="AG80" s="210" t="s">
        <v>130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x14ac:dyDescent="0.2">
      <c r="A81" s="232" t="s">
        <v>121</v>
      </c>
      <c r="B81" s="233" t="s">
        <v>82</v>
      </c>
      <c r="C81" s="255" t="s">
        <v>83</v>
      </c>
      <c r="D81" s="234"/>
      <c r="E81" s="235"/>
      <c r="F81" s="236"/>
      <c r="G81" s="236">
        <f>SUMIF(AG82:AG87,"&lt;&gt;NOR",G82:G87)</f>
        <v>0</v>
      </c>
      <c r="H81" s="236"/>
      <c r="I81" s="236">
        <f>SUM(I82:I87)</f>
        <v>0</v>
      </c>
      <c r="J81" s="236"/>
      <c r="K81" s="236">
        <f>SUM(K82:K87)</f>
        <v>0</v>
      </c>
      <c r="L81" s="236"/>
      <c r="M81" s="236">
        <f>SUM(M82:M87)</f>
        <v>0</v>
      </c>
      <c r="N81" s="235"/>
      <c r="O81" s="235">
        <f>SUM(O82:O87)</f>
        <v>0.62</v>
      </c>
      <c r="P81" s="235"/>
      <c r="Q81" s="235">
        <f>SUM(Q82:Q87)</f>
        <v>68.459999999999994</v>
      </c>
      <c r="R81" s="236"/>
      <c r="S81" s="236"/>
      <c r="T81" s="237"/>
      <c r="U81" s="231"/>
      <c r="V81" s="231">
        <f>SUM(V82:V87)</f>
        <v>179.33</v>
      </c>
      <c r="W81" s="231"/>
      <c r="X81" s="231"/>
      <c r="Y81" s="231"/>
      <c r="AG81" t="s">
        <v>122</v>
      </c>
    </row>
    <row r="82" spans="1:60" outlineLevel="1" x14ac:dyDescent="0.2">
      <c r="A82" s="239">
        <v>36</v>
      </c>
      <c r="B82" s="240" t="s">
        <v>263</v>
      </c>
      <c r="C82" s="257" t="s">
        <v>264</v>
      </c>
      <c r="D82" s="241" t="s">
        <v>162</v>
      </c>
      <c r="E82" s="242">
        <v>628.78067999999996</v>
      </c>
      <c r="F82" s="243"/>
      <c r="G82" s="244">
        <f>ROUND(E82*F82,2)</f>
        <v>0</v>
      </c>
      <c r="H82" s="243"/>
      <c r="I82" s="244">
        <f>ROUND(E82*H82,2)</f>
        <v>0</v>
      </c>
      <c r="J82" s="243"/>
      <c r="K82" s="244">
        <f>ROUND(E82*J82,2)</f>
        <v>0</v>
      </c>
      <c r="L82" s="244">
        <v>21</v>
      </c>
      <c r="M82" s="244">
        <f>G82*(1+L82/100)</f>
        <v>0</v>
      </c>
      <c r="N82" s="242">
        <v>7.3999999999999999E-4</v>
      </c>
      <c r="O82" s="242">
        <f>ROUND(E82*N82,2)</f>
        <v>0.47</v>
      </c>
      <c r="P82" s="242">
        <v>3.9E-2</v>
      </c>
      <c r="Q82" s="242">
        <f>ROUND(E82*P82,2)</f>
        <v>24.52</v>
      </c>
      <c r="R82" s="244"/>
      <c r="S82" s="244" t="s">
        <v>138</v>
      </c>
      <c r="T82" s="245" t="s">
        <v>138</v>
      </c>
      <c r="U82" s="230">
        <v>0.17100000000000001</v>
      </c>
      <c r="V82" s="230">
        <f>ROUND(E82*U82,2)</f>
        <v>107.52</v>
      </c>
      <c r="W82" s="230"/>
      <c r="X82" s="230" t="s">
        <v>128</v>
      </c>
      <c r="Y82" s="230" t="s">
        <v>129</v>
      </c>
      <c r="Z82" s="210"/>
      <c r="AA82" s="210"/>
      <c r="AB82" s="210"/>
      <c r="AC82" s="210"/>
      <c r="AD82" s="210"/>
      <c r="AE82" s="210"/>
      <c r="AF82" s="210"/>
      <c r="AG82" s="210" t="s">
        <v>130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27"/>
      <c r="B83" s="228"/>
      <c r="C83" s="268" t="s">
        <v>265</v>
      </c>
      <c r="D83" s="266"/>
      <c r="E83" s="267">
        <v>628.78067999999996</v>
      </c>
      <c r="F83" s="230"/>
      <c r="G83" s="230"/>
      <c r="H83" s="230"/>
      <c r="I83" s="230"/>
      <c r="J83" s="230"/>
      <c r="K83" s="230"/>
      <c r="L83" s="230"/>
      <c r="M83" s="230"/>
      <c r="N83" s="229"/>
      <c r="O83" s="229"/>
      <c r="P83" s="229"/>
      <c r="Q83" s="229"/>
      <c r="R83" s="230"/>
      <c r="S83" s="230"/>
      <c r="T83" s="230"/>
      <c r="U83" s="230"/>
      <c r="V83" s="230"/>
      <c r="W83" s="230"/>
      <c r="X83" s="230"/>
      <c r="Y83" s="230"/>
      <c r="Z83" s="210"/>
      <c r="AA83" s="210"/>
      <c r="AB83" s="210"/>
      <c r="AC83" s="210"/>
      <c r="AD83" s="210"/>
      <c r="AE83" s="210"/>
      <c r="AF83" s="210"/>
      <c r="AG83" s="210" t="s">
        <v>164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9">
        <v>37</v>
      </c>
      <c r="B84" s="240" t="s">
        <v>266</v>
      </c>
      <c r="C84" s="257" t="s">
        <v>267</v>
      </c>
      <c r="D84" s="241" t="s">
        <v>162</v>
      </c>
      <c r="E84" s="242">
        <v>253.32396</v>
      </c>
      <c r="F84" s="243"/>
      <c r="G84" s="244">
        <f>ROUND(E84*F84,2)</f>
        <v>0</v>
      </c>
      <c r="H84" s="243"/>
      <c r="I84" s="244">
        <f>ROUND(E84*H84,2)</f>
        <v>0</v>
      </c>
      <c r="J84" s="243"/>
      <c r="K84" s="244">
        <f>ROUND(E84*J84,2)</f>
        <v>0</v>
      </c>
      <c r="L84" s="244">
        <v>21</v>
      </c>
      <c r="M84" s="244">
        <f>G84*(1+L84/100)</f>
        <v>0</v>
      </c>
      <c r="N84" s="242">
        <v>6.0999999999999997E-4</v>
      </c>
      <c r="O84" s="242">
        <f>ROUND(E84*N84,2)</f>
        <v>0.15</v>
      </c>
      <c r="P84" s="242">
        <v>0.15</v>
      </c>
      <c r="Q84" s="242">
        <f>ROUND(E84*P84,2)</f>
        <v>38</v>
      </c>
      <c r="R84" s="244"/>
      <c r="S84" s="244" t="s">
        <v>138</v>
      </c>
      <c r="T84" s="245" t="s">
        <v>138</v>
      </c>
      <c r="U84" s="230">
        <v>0.27400000000000002</v>
      </c>
      <c r="V84" s="230">
        <f>ROUND(E84*U84,2)</f>
        <v>69.41</v>
      </c>
      <c r="W84" s="230"/>
      <c r="X84" s="230" t="s">
        <v>128</v>
      </c>
      <c r="Y84" s="230" t="s">
        <v>129</v>
      </c>
      <c r="Z84" s="210"/>
      <c r="AA84" s="210"/>
      <c r="AB84" s="210"/>
      <c r="AC84" s="210"/>
      <c r="AD84" s="210"/>
      <c r="AE84" s="210"/>
      <c r="AF84" s="210"/>
      <c r="AG84" s="210" t="s">
        <v>130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2" x14ac:dyDescent="0.2">
      <c r="A85" s="227"/>
      <c r="B85" s="228"/>
      <c r="C85" s="268" t="s">
        <v>268</v>
      </c>
      <c r="D85" s="266"/>
      <c r="E85" s="267">
        <v>253.32396</v>
      </c>
      <c r="F85" s="230"/>
      <c r="G85" s="230"/>
      <c r="H85" s="230"/>
      <c r="I85" s="230"/>
      <c r="J85" s="230"/>
      <c r="K85" s="230"/>
      <c r="L85" s="230"/>
      <c r="M85" s="230"/>
      <c r="N85" s="229"/>
      <c r="O85" s="229"/>
      <c r="P85" s="229"/>
      <c r="Q85" s="229"/>
      <c r="R85" s="230"/>
      <c r="S85" s="230"/>
      <c r="T85" s="230"/>
      <c r="U85" s="230"/>
      <c r="V85" s="230"/>
      <c r="W85" s="230"/>
      <c r="X85" s="230"/>
      <c r="Y85" s="230"/>
      <c r="Z85" s="210"/>
      <c r="AA85" s="210"/>
      <c r="AB85" s="210"/>
      <c r="AC85" s="210"/>
      <c r="AD85" s="210"/>
      <c r="AE85" s="210"/>
      <c r="AF85" s="210"/>
      <c r="AG85" s="210" t="s">
        <v>164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39">
        <v>38</v>
      </c>
      <c r="B86" s="240" t="s">
        <v>269</v>
      </c>
      <c r="C86" s="257" t="s">
        <v>270</v>
      </c>
      <c r="D86" s="241" t="s">
        <v>162</v>
      </c>
      <c r="E86" s="242">
        <v>3.3</v>
      </c>
      <c r="F86" s="243"/>
      <c r="G86" s="244">
        <f>ROUND(E86*F86,2)</f>
        <v>0</v>
      </c>
      <c r="H86" s="243"/>
      <c r="I86" s="244">
        <f>ROUND(E86*H86,2)</f>
        <v>0</v>
      </c>
      <c r="J86" s="243"/>
      <c r="K86" s="244">
        <f>ROUND(E86*J86,2)</f>
        <v>0</v>
      </c>
      <c r="L86" s="244">
        <v>21</v>
      </c>
      <c r="M86" s="244">
        <f>G86*(1+L86/100)</f>
        <v>0</v>
      </c>
      <c r="N86" s="242">
        <v>2.9E-4</v>
      </c>
      <c r="O86" s="242">
        <f>ROUND(E86*N86,2)</f>
        <v>0</v>
      </c>
      <c r="P86" s="242">
        <v>1.8</v>
      </c>
      <c r="Q86" s="242">
        <f>ROUND(E86*P86,2)</f>
        <v>5.94</v>
      </c>
      <c r="R86" s="244"/>
      <c r="S86" s="244" t="s">
        <v>138</v>
      </c>
      <c r="T86" s="245" t="s">
        <v>138</v>
      </c>
      <c r="U86" s="230">
        <v>0.72699999999999998</v>
      </c>
      <c r="V86" s="230">
        <f>ROUND(E86*U86,2)</f>
        <v>2.4</v>
      </c>
      <c r="W86" s="230"/>
      <c r="X86" s="230" t="s">
        <v>128</v>
      </c>
      <c r="Y86" s="230" t="s">
        <v>129</v>
      </c>
      <c r="Z86" s="210"/>
      <c r="AA86" s="210"/>
      <c r="AB86" s="210"/>
      <c r="AC86" s="210"/>
      <c r="AD86" s="210"/>
      <c r="AE86" s="210"/>
      <c r="AF86" s="210"/>
      <c r="AG86" s="210" t="s">
        <v>130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27"/>
      <c r="B87" s="228"/>
      <c r="C87" s="268" t="s">
        <v>271</v>
      </c>
      <c r="D87" s="266"/>
      <c r="E87" s="267">
        <v>3.3</v>
      </c>
      <c r="F87" s="230"/>
      <c r="G87" s="230"/>
      <c r="H87" s="230"/>
      <c r="I87" s="230"/>
      <c r="J87" s="230"/>
      <c r="K87" s="230"/>
      <c r="L87" s="230"/>
      <c r="M87" s="230"/>
      <c r="N87" s="229"/>
      <c r="O87" s="229"/>
      <c r="P87" s="229"/>
      <c r="Q87" s="229"/>
      <c r="R87" s="230"/>
      <c r="S87" s="230"/>
      <c r="T87" s="230"/>
      <c r="U87" s="230"/>
      <c r="V87" s="230"/>
      <c r="W87" s="230"/>
      <c r="X87" s="230"/>
      <c r="Y87" s="230"/>
      <c r="Z87" s="210"/>
      <c r="AA87" s="210"/>
      <c r="AB87" s="210"/>
      <c r="AC87" s="210"/>
      <c r="AD87" s="210"/>
      <c r="AE87" s="210"/>
      <c r="AF87" s="210"/>
      <c r="AG87" s="210" t="s">
        <v>164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x14ac:dyDescent="0.2">
      <c r="A88" s="232" t="s">
        <v>121</v>
      </c>
      <c r="B88" s="233" t="s">
        <v>84</v>
      </c>
      <c r="C88" s="255" t="s">
        <v>85</v>
      </c>
      <c r="D88" s="234"/>
      <c r="E88" s="235"/>
      <c r="F88" s="236"/>
      <c r="G88" s="236">
        <f>SUMIF(AG89:AG90,"&lt;&gt;NOR",G89:G90)</f>
        <v>0</v>
      </c>
      <c r="H88" s="236"/>
      <c r="I88" s="236">
        <f>SUM(I89:I90)</f>
        <v>0</v>
      </c>
      <c r="J88" s="236"/>
      <c r="K88" s="236">
        <f>SUM(K89:K90)</f>
        <v>0</v>
      </c>
      <c r="L88" s="236"/>
      <c r="M88" s="236">
        <f>SUM(M89:M90)</f>
        <v>0</v>
      </c>
      <c r="N88" s="235"/>
      <c r="O88" s="235">
        <f>SUM(O89:O90)</f>
        <v>0</v>
      </c>
      <c r="P88" s="235"/>
      <c r="Q88" s="235">
        <f>SUM(Q89:Q90)</f>
        <v>13.57</v>
      </c>
      <c r="R88" s="236"/>
      <c r="S88" s="236"/>
      <c r="T88" s="237"/>
      <c r="U88" s="231"/>
      <c r="V88" s="231">
        <f>SUM(V89:V90)</f>
        <v>0</v>
      </c>
      <c r="W88" s="231"/>
      <c r="X88" s="231"/>
      <c r="Y88" s="231"/>
      <c r="AG88" t="s">
        <v>122</v>
      </c>
    </row>
    <row r="89" spans="1:60" outlineLevel="1" x14ac:dyDescent="0.2">
      <c r="A89" s="239">
        <v>39</v>
      </c>
      <c r="B89" s="240" t="s">
        <v>272</v>
      </c>
      <c r="C89" s="257" t="s">
        <v>273</v>
      </c>
      <c r="D89" s="241" t="s">
        <v>156</v>
      </c>
      <c r="E89" s="242">
        <v>345.74</v>
      </c>
      <c r="F89" s="243"/>
      <c r="G89" s="244">
        <f>ROUND(E89*F89,2)</f>
        <v>0</v>
      </c>
      <c r="H89" s="243"/>
      <c r="I89" s="244">
        <f>ROUND(E89*H89,2)</f>
        <v>0</v>
      </c>
      <c r="J89" s="243"/>
      <c r="K89" s="244">
        <f>ROUND(E89*J89,2)</f>
        <v>0</v>
      </c>
      <c r="L89" s="244">
        <v>21</v>
      </c>
      <c r="M89" s="244">
        <f>G89*(1+L89/100)</f>
        <v>0</v>
      </c>
      <c r="N89" s="242">
        <v>0</v>
      </c>
      <c r="O89" s="242">
        <f>ROUND(E89*N89,2)</f>
        <v>0</v>
      </c>
      <c r="P89" s="242">
        <v>3.9239999999999997E-2</v>
      </c>
      <c r="Q89" s="242">
        <f>ROUND(E89*P89,2)</f>
        <v>13.57</v>
      </c>
      <c r="R89" s="244"/>
      <c r="S89" s="244" t="s">
        <v>126</v>
      </c>
      <c r="T89" s="245" t="s">
        <v>127</v>
      </c>
      <c r="U89" s="230">
        <v>0</v>
      </c>
      <c r="V89" s="230">
        <f>ROUND(E89*U89,2)</f>
        <v>0</v>
      </c>
      <c r="W89" s="230"/>
      <c r="X89" s="230" t="s">
        <v>128</v>
      </c>
      <c r="Y89" s="230" t="s">
        <v>129</v>
      </c>
      <c r="Z89" s="210"/>
      <c r="AA89" s="210"/>
      <c r="AB89" s="210"/>
      <c r="AC89" s="210"/>
      <c r="AD89" s="210"/>
      <c r="AE89" s="210"/>
      <c r="AF89" s="210"/>
      <c r="AG89" s="210" t="s">
        <v>130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27"/>
      <c r="B90" s="228"/>
      <c r="C90" s="268" t="s">
        <v>274</v>
      </c>
      <c r="D90" s="266"/>
      <c r="E90" s="267">
        <v>345.74</v>
      </c>
      <c r="F90" s="230"/>
      <c r="G90" s="230"/>
      <c r="H90" s="230"/>
      <c r="I90" s="230"/>
      <c r="J90" s="230"/>
      <c r="K90" s="230"/>
      <c r="L90" s="230"/>
      <c r="M90" s="230"/>
      <c r="N90" s="229"/>
      <c r="O90" s="229"/>
      <c r="P90" s="229"/>
      <c r="Q90" s="229"/>
      <c r="R90" s="230"/>
      <c r="S90" s="230"/>
      <c r="T90" s="230"/>
      <c r="U90" s="230"/>
      <c r="V90" s="230"/>
      <c r="W90" s="230"/>
      <c r="X90" s="230"/>
      <c r="Y90" s="230"/>
      <c r="Z90" s="210"/>
      <c r="AA90" s="210"/>
      <c r="AB90" s="210"/>
      <c r="AC90" s="210"/>
      <c r="AD90" s="210"/>
      <c r="AE90" s="210"/>
      <c r="AF90" s="210"/>
      <c r="AG90" s="210" t="s">
        <v>164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x14ac:dyDescent="0.2">
      <c r="A91" s="232" t="s">
        <v>121</v>
      </c>
      <c r="B91" s="233" t="s">
        <v>86</v>
      </c>
      <c r="C91" s="255" t="s">
        <v>87</v>
      </c>
      <c r="D91" s="234"/>
      <c r="E91" s="235"/>
      <c r="F91" s="236"/>
      <c r="G91" s="236">
        <f>SUMIF(AG92:AG95,"&lt;&gt;NOR",G92:G95)</f>
        <v>0</v>
      </c>
      <c r="H91" s="236"/>
      <c r="I91" s="236">
        <f>SUM(I92:I95)</f>
        <v>0</v>
      </c>
      <c r="J91" s="236"/>
      <c r="K91" s="236">
        <f>SUM(K92:K95)</f>
        <v>0</v>
      </c>
      <c r="L91" s="236"/>
      <c r="M91" s="236">
        <f>SUM(M92:M95)</f>
        <v>0</v>
      </c>
      <c r="N91" s="235"/>
      <c r="O91" s="235">
        <f>SUM(O92:O95)</f>
        <v>0</v>
      </c>
      <c r="P91" s="235"/>
      <c r="Q91" s="235">
        <f>SUM(Q92:Q95)</f>
        <v>0.23</v>
      </c>
      <c r="R91" s="236"/>
      <c r="S91" s="236"/>
      <c r="T91" s="237"/>
      <c r="U91" s="231"/>
      <c r="V91" s="231">
        <f>SUM(V92:V95)</f>
        <v>4.7</v>
      </c>
      <c r="W91" s="231"/>
      <c r="X91" s="231"/>
      <c r="Y91" s="231"/>
      <c r="AG91" t="s">
        <v>122</v>
      </c>
    </row>
    <row r="92" spans="1:60" ht="22.5" outlineLevel="1" x14ac:dyDescent="0.2">
      <c r="A92" s="239">
        <v>40</v>
      </c>
      <c r="B92" s="240" t="s">
        <v>275</v>
      </c>
      <c r="C92" s="257" t="s">
        <v>276</v>
      </c>
      <c r="D92" s="241" t="s">
        <v>159</v>
      </c>
      <c r="E92" s="242">
        <v>58.6</v>
      </c>
      <c r="F92" s="243"/>
      <c r="G92" s="244">
        <f>ROUND(E92*F92,2)</f>
        <v>0</v>
      </c>
      <c r="H92" s="243"/>
      <c r="I92" s="244">
        <f>ROUND(E92*H92,2)</f>
        <v>0</v>
      </c>
      <c r="J92" s="243"/>
      <c r="K92" s="244">
        <f>ROUND(E92*J92,2)</f>
        <v>0</v>
      </c>
      <c r="L92" s="244">
        <v>21</v>
      </c>
      <c r="M92" s="244">
        <f>G92*(1+L92/100)</f>
        <v>0</v>
      </c>
      <c r="N92" s="242">
        <v>0</v>
      </c>
      <c r="O92" s="242">
        <f>ROUND(E92*N92,2)</f>
        <v>0</v>
      </c>
      <c r="P92" s="242">
        <v>3.3600000000000001E-3</v>
      </c>
      <c r="Q92" s="242">
        <f>ROUND(E92*P92,2)</f>
        <v>0.2</v>
      </c>
      <c r="R92" s="244"/>
      <c r="S92" s="244" t="s">
        <v>138</v>
      </c>
      <c r="T92" s="245" t="s">
        <v>138</v>
      </c>
      <c r="U92" s="230">
        <v>6.9000000000000006E-2</v>
      </c>
      <c r="V92" s="230">
        <f>ROUND(E92*U92,2)</f>
        <v>4.04</v>
      </c>
      <c r="W92" s="230"/>
      <c r="X92" s="230" t="s">
        <v>128</v>
      </c>
      <c r="Y92" s="230" t="s">
        <v>129</v>
      </c>
      <c r="Z92" s="210"/>
      <c r="AA92" s="210"/>
      <c r="AB92" s="210"/>
      <c r="AC92" s="210"/>
      <c r="AD92" s="210"/>
      <c r="AE92" s="210"/>
      <c r="AF92" s="210"/>
      <c r="AG92" s="210" t="s">
        <v>130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27"/>
      <c r="B93" s="228"/>
      <c r="C93" s="268" t="s">
        <v>277</v>
      </c>
      <c r="D93" s="266"/>
      <c r="E93" s="267">
        <v>58.6</v>
      </c>
      <c r="F93" s="230"/>
      <c r="G93" s="230"/>
      <c r="H93" s="230"/>
      <c r="I93" s="230"/>
      <c r="J93" s="230"/>
      <c r="K93" s="230"/>
      <c r="L93" s="230"/>
      <c r="M93" s="230"/>
      <c r="N93" s="229"/>
      <c r="O93" s="229"/>
      <c r="P93" s="229"/>
      <c r="Q93" s="229"/>
      <c r="R93" s="230"/>
      <c r="S93" s="230"/>
      <c r="T93" s="230"/>
      <c r="U93" s="230"/>
      <c r="V93" s="230"/>
      <c r="W93" s="230"/>
      <c r="X93" s="230"/>
      <c r="Y93" s="230"/>
      <c r="Z93" s="210"/>
      <c r="AA93" s="210"/>
      <c r="AB93" s="210"/>
      <c r="AC93" s="210"/>
      <c r="AD93" s="210"/>
      <c r="AE93" s="210"/>
      <c r="AF93" s="210"/>
      <c r="AG93" s="210" t="s">
        <v>164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ht="22.5" outlineLevel="1" x14ac:dyDescent="0.2">
      <c r="A94" s="239">
        <v>41</v>
      </c>
      <c r="B94" s="240" t="s">
        <v>278</v>
      </c>
      <c r="C94" s="257" t="s">
        <v>279</v>
      </c>
      <c r="D94" s="241" t="s">
        <v>159</v>
      </c>
      <c r="E94" s="242">
        <v>11.4</v>
      </c>
      <c r="F94" s="243"/>
      <c r="G94" s="244">
        <f>ROUND(E94*F94,2)</f>
        <v>0</v>
      </c>
      <c r="H94" s="243"/>
      <c r="I94" s="244">
        <f>ROUND(E94*H94,2)</f>
        <v>0</v>
      </c>
      <c r="J94" s="243"/>
      <c r="K94" s="244">
        <f>ROUND(E94*J94,2)</f>
        <v>0</v>
      </c>
      <c r="L94" s="244">
        <v>21</v>
      </c>
      <c r="M94" s="244">
        <f>G94*(1+L94/100)</f>
        <v>0</v>
      </c>
      <c r="N94" s="242">
        <v>0</v>
      </c>
      <c r="O94" s="242">
        <f>ROUND(E94*N94,2)</f>
        <v>0</v>
      </c>
      <c r="P94" s="242">
        <v>2.2599999999999999E-3</v>
      </c>
      <c r="Q94" s="242">
        <f>ROUND(E94*P94,2)</f>
        <v>0.03</v>
      </c>
      <c r="R94" s="244"/>
      <c r="S94" s="244" t="s">
        <v>138</v>
      </c>
      <c r="T94" s="245" t="s">
        <v>138</v>
      </c>
      <c r="U94" s="230">
        <v>5.7500000000000002E-2</v>
      </c>
      <c r="V94" s="230">
        <f>ROUND(E94*U94,2)</f>
        <v>0.66</v>
      </c>
      <c r="W94" s="230"/>
      <c r="X94" s="230" t="s">
        <v>128</v>
      </c>
      <c r="Y94" s="230" t="s">
        <v>129</v>
      </c>
      <c r="Z94" s="210"/>
      <c r="AA94" s="210"/>
      <c r="AB94" s="210"/>
      <c r="AC94" s="210"/>
      <c r="AD94" s="210"/>
      <c r="AE94" s="210"/>
      <c r="AF94" s="210"/>
      <c r="AG94" s="210" t="s">
        <v>130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27"/>
      <c r="B95" s="228"/>
      <c r="C95" s="268" t="s">
        <v>280</v>
      </c>
      <c r="D95" s="266"/>
      <c r="E95" s="267">
        <v>11.4</v>
      </c>
      <c r="F95" s="230"/>
      <c r="G95" s="230"/>
      <c r="H95" s="230"/>
      <c r="I95" s="230"/>
      <c r="J95" s="230"/>
      <c r="K95" s="230"/>
      <c r="L95" s="230"/>
      <c r="M95" s="230"/>
      <c r="N95" s="229"/>
      <c r="O95" s="229"/>
      <c r="P95" s="229"/>
      <c r="Q95" s="229"/>
      <c r="R95" s="230"/>
      <c r="S95" s="230"/>
      <c r="T95" s="230"/>
      <c r="U95" s="230"/>
      <c r="V95" s="230"/>
      <c r="W95" s="230"/>
      <c r="X95" s="230"/>
      <c r="Y95" s="230"/>
      <c r="Z95" s="210"/>
      <c r="AA95" s="210"/>
      <c r="AB95" s="210"/>
      <c r="AC95" s="210"/>
      <c r="AD95" s="210"/>
      <c r="AE95" s="210"/>
      <c r="AF95" s="210"/>
      <c r="AG95" s="210" t="s">
        <v>164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x14ac:dyDescent="0.2">
      <c r="A96" s="232" t="s">
        <v>121</v>
      </c>
      <c r="B96" s="233" t="s">
        <v>88</v>
      </c>
      <c r="C96" s="255" t="s">
        <v>89</v>
      </c>
      <c r="D96" s="234"/>
      <c r="E96" s="235"/>
      <c r="F96" s="236"/>
      <c r="G96" s="236">
        <f>SUMIF(AG97:AG98,"&lt;&gt;NOR",G97:G98)</f>
        <v>0</v>
      </c>
      <c r="H96" s="236"/>
      <c r="I96" s="236">
        <f>SUM(I97:I98)</f>
        <v>0</v>
      </c>
      <c r="J96" s="236"/>
      <c r="K96" s="236">
        <f>SUM(K97:K98)</f>
        <v>0</v>
      </c>
      <c r="L96" s="236"/>
      <c r="M96" s="236">
        <f>SUM(M97:M98)</f>
        <v>0</v>
      </c>
      <c r="N96" s="235"/>
      <c r="O96" s="235">
        <f>SUM(O97:O98)</f>
        <v>0</v>
      </c>
      <c r="P96" s="235"/>
      <c r="Q96" s="235">
        <f>SUM(Q97:Q98)</f>
        <v>7.61</v>
      </c>
      <c r="R96" s="236"/>
      <c r="S96" s="236"/>
      <c r="T96" s="237"/>
      <c r="U96" s="231"/>
      <c r="V96" s="231">
        <f>SUM(V97:V98)</f>
        <v>164.92</v>
      </c>
      <c r="W96" s="231"/>
      <c r="X96" s="231"/>
      <c r="Y96" s="231"/>
      <c r="AG96" t="s">
        <v>122</v>
      </c>
    </row>
    <row r="97" spans="1:60" outlineLevel="1" x14ac:dyDescent="0.2">
      <c r="A97" s="239">
        <v>42</v>
      </c>
      <c r="B97" s="240" t="s">
        <v>281</v>
      </c>
      <c r="C97" s="257" t="s">
        <v>282</v>
      </c>
      <c r="D97" s="241" t="s">
        <v>156</v>
      </c>
      <c r="E97" s="242">
        <v>345.74</v>
      </c>
      <c r="F97" s="243"/>
      <c r="G97" s="244">
        <f>ROUND(E97*F97,2)</f>
        <v>0</v>
      </c>
      <c r="H97" s="243"/>
      <c r="I97" s="244">
        <f>ROUND(E97*H97,2)</f>
        <v>0</v>
      </c>
      <c r="J97" s="243"/>
      <c r="K97" s="244">
        <f>ROUND(E97*J97,2)</f>
        <v>0</v>
      </c>
      <c r="L97" s="244">
        <v>21</v>
      </c>
      <c r="M97" s="244">
        <f>G97*(1+L97/100)</f>
        <v>0</v>
      </c>
      <c r="N97" s="242">
        <v>0</v>
      </c>
      <c r="O97" s="242">
        <f>ROUND(E97*N97,2)</f>
        <v>0</v>
      </c>
      <c r="P97" s="242">
        <v>2.1999999999999999E-2</v>
      </c>
      <c r="Q97" s="242">
        <f>ROUND(E97*P97,2)</f>
        <v>7.61</v>
      </c>
      <c r="R97" s="244"/>
      <c r="S97" s="244" t="s">
        <v>138</v>
      </c>
      <c r="T97" s="245" t="s">
        <v>138</v>
      </c>
      <c r="U97" s="230">
        <v>0.47699999999999998</v>
      </c>
      <c r="V97" s="230">
        <f>ROUND(E97*U97,2)</f>
        <v>164.92</v>
      </c>
      <c r="W97" s="230"/>
      <c r="X97" s="230" t="s">
        <v>128</v>
      </c>
      <c r="Y97" s="230" t="s">
        <v>129</v>
      </c>
      <c r="Z97" s="210"/>
      <c r="AA97" s="210"/>
      <c r="AB97" s="210"/>
      <c r="AC97" s="210"/>
      <c r="AD97" s="210"/>
      <c r="AE97" s="210"/>
      <c r="AF97" s="210"/>
      <c r="AG97" s="210" t="s">
        <v>130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27"/>
      <c r="B98" s="228"/>
      <c r="C98" s="268" t="s">
        <v>274</v>
      </c>
      <c r="D98" s="266"/>
      <c r="E98" s="267">
        <v>345.74</v>
      </c>
      <c r="F98" s="230"/>
      <c r="G98" s="230"/>
      <c r="H98" s="230"/>
      <c r="I98" s="230"/>
      <c r="J98" s="230"/>
      <c r="K98" s="230"/>
      <c r="L98" s="230"/>
      <c r="M98" s="230"/>
      <c r="N98" s="229"/>
      <c r="O98" s="229"/>
      <c r="P98" s="229"/>
      <c r="Q98" s="229"/>
      <c r="R98" s="230"/>
      <c r="S98" s="230"/>
      <c r="T98" s="230"/>
      <c r="U98" s="230"/>
      <c r="V98" s="230"/>
      <c r="W98" s="230"/>
      <c r="X98" s="230"/>
      <c r="Y98" s="230"/>
      <c r="Z98" s="210"/>
      <c r="AA98" s="210"/>
      <c r="AB98" s="210"/>
      <c r="AC98" s="210"/>
      <c r="AD98" s="210"/>
      <c r="AE98" s="210"/>
      <c r="AF98" s="210"/>
      <c r="AG98" s="210" t="s">
        <v>164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x14ac:dyDescent="0.2">
      <c r="A99" s="232" t="s">
        <v>121</v>
      </c>
      <c r="B99" s="233" t="s">
        <v>90</v>
      </c>
      <c r="C99" s="255" t="s">
        <v>91</v>
      </c>
      <c r="D99" s="234"/>
      <c r="E99" s="235"/>
      <c r="F99" s="236"/>
      <c r="G99" s="236">
        <f>SUMIF(AG100:AG136,"&lt;&gt;NOR",G100:G136)</f>
        <v>0</v>
      </c>
      <c r="H99" s="236"/>
      <c r="I99" s="236">
        <f>SUM(I100:I136)</f>
        <v>0</v>
      </c>
      <c r="J99" s="236"/>
      <c r="K99" s="236">
        <f>SUM(K100:K136)</f>
        <v>0</v>
      </c>
      <c r="L99" s="236"/>
      <c r="M99" s="236">
        <f>SUM(M100:M136)</f>
        <v>0</v>
      </c>
      <c r="N99" s="235"/>
      <c r="O99" s="235">
        <f>SUM(O100:O136)</f>
        <v>0</v>
      </c>
      <c r="P99" s="235"/>
      <c r="Q99" s="235">
        <f>SUM(Q100:Q136)</f>
        <v>0</v>
      </c>
      <c r="R99" s="236"/>
      <c r="S99" s="236"/>
      <c r="T99" s="237"/>
      <c r="U99" s="231"/>
      <c r="V99" s="231">
        <f>SUM(V100:V136)</f>
        <v>380.49</v>
      </c>
      <c r="W99" s="231"/>
      <c r="X99" s="231"/>
      <c r="Y99" s="231"/>
      <c r="AG99" t="s">
        <v>122</v>
      </c>
    </row>
    <row r="100" spans="1:60" outlineLevel="1" x14ac:dyDescent="0.2">
      <c r="A100" s="239">
        <v>43</v>
      </c>
      <c r="B100" s="240" t="s">
        <v>283</v>
      </c>
      <c r="C100" s="257" t="s">
        <v>284</v>
      </c>
      <c r="D100" s="241" t="s">
        <v>219</v>
      </c>
      <c r="E100" s="242">
        <v>7.6062799999999999</v>
      </c>
      <c r="F100" s="243"/>
      <c r="G100" s="244">
        <f>ROUND(E100*F100,2)</f>
        <v>0</v>
      </c>
      <c r="H100" s="243"/>
      <c r="I100" s="244">
        <f>ROUND(E100*H100,2)</f>
        <v>0</v>
      </c>
      <c r="J100" s="243"/>
      <c r="K100" s="244">
        <f>ROUND(E100*J100,2)</f>
        <v>0</v>
      </c>
      <c r="L100" s="244">
        <v>21</v>
      </c>
      <c r="M100" s="244">
        <f>G100*(1+L100/100)</f>
        <v>0</v>
      </c>
      <c r="N100" s="242">
        <v>0</v>
      </c>
      <c r="O100" s="242">
        <f>ROUND(E100*N100,2)</f>
        <v>0</v>
      </c>
      <c r="P100" s="242">
        <v>0</v>
      </c>
      <c r="Q100" s="242">
        <f>ROUND(E100*P100,2)</f>
        <v>0</v>
      </c>
      <c r="R100" s="244"/>
      <c r="S100" s="244" t="s">
        <v>138</v>
      </c>
      <c r="T100" s="245" t="s">
        <v>138</v>
      </c>
      <c r="U100" s="230">
        <v>0.49</v>
      </c>
      <c r="V100" s="230">
        <f>ROUND(E100*U100,2)</f>
        <v>3.73</v>
      </c>
      <c r="W100" s="230"/>
      <c r="X100" s="230" t="s">
        <v>128</v>
      </c>
      <c r="Y100" s="230" t="s">
        <v>129</v>
      </c>
      <c r="Z100" s="210"/>
      <c r="AA100" s="210"/>
      <c r="AB100" s="210"/>
      <c r="AC100" s="210"/>
      <c r="AD100" s="210"/>
      <c r="AE100" s="210"/>
      <c r="AF100" s="210"/>
      <c r="AG100" s="210" t="s">
        <v>130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27"/>
      <c r="B101" s="228"/>
      <c r="C101" s="268" t="s">
        <v>285</v>
      </c>
      <c r="D101" s="266"/>
      <c r="E101" s="267"/>
      <c r="F101" s="230"/>
      <c r="G101" s="230"/>
      <c r="H101" s="230"/>
      <c r="I101" s="230"/>
      <c r="J101" s="230"/>
      <c r="K101" s="230"/>
      <c r="L101" s="230"/>
      <c r="M101" s="230"/>
      <c r="N101" s="229"/>
      <c r="O101" s="229"/>
      <c r="P101" s="229"/>
      <c r="Q101" s="229"/>
      <c r="R101" s="230"/>
      <c r="S101" s="230"/>
      <c r="T101" s="230"/>
      <c r="U101" s="230"/>
      <c r="V101" s="230"/>
      <c r="W101" s="230"/>
      <c r="X101" s="230"/>
      <c r="Y101" s="230"/>
      <c r="Z101" s="210"/>
      <c r="AA101" s="210"/>
      <c r="AB101" s="210"/>
      <c r="AC101" s="210"/>
      <c r="AD101" s="210"/>
      <c r="AE101" s="210"/>
      <c r="AF101" s="210"/>
      <c r="AG101" s="210" t="s">
        <v>164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27"/>
      <c r="B102" s="228"/>
      <c r="C102" s="268" t="s">
        <v>286</v>
      </c>
      <c r="D102" s="266"/>
      <c r="E102" s="267">
        <v>7.6062799999999999</v>
      </c>
      <c r="F102" s="230"/>
      <c r="G102" s="230"/>
      <c r="H102" s="230"/>
      <c r="I102" s="230"/>
      <c r="J102" s="230"/>
      <c r="K102" s="230"/>
      <c r="L102" s="230"/>
      <c r="M102" s="230"/>
      <c r="N102" s="229"/>
      <c r="O102" s="229"/>
      <c r="P102" s="229"/>
      <c r="Q102" s="229"/>
      <c r="R102" s="230"/>
      <c r="S102" s="230"/>
      <c r="T102" s="230"/>
      <c r="U102" s="230"/>
      <c r="V102" s="230"/>
      <c r="W102" s="230"/>
      <c r="X102" s="230"/>
      <c r="Y102" s="230"/>
      <c r="Z102" s="210"/>
      <c r="AA102" s="210"/>
      <c r="AB102" s="210"/>
      <c r="AC102" s="210"/>
      <c r="AD102" s="210"/>
      <c r="AE102" s="210"/>
      <c r="AF102" s="210"/>
      <c r="AG102" s="210" t="s">
        <v>164</v>
      </c>
      <c r="AH102" s="210">
        <v>7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39">
        <v>44</v>
      </c>
      <c r="B103" s="240" t="s">
        <v>287</v>
      </c>
      <c r="C103" s="257" t="s">
        <v>288</v>
      </c>
      <c r="D103" s="241" t="s">
        <v>219</v>
      </c>
      <c r="E103" s="242">
        <v>334.67631999999998</v>
      </c>
      <c r="F103" s="243"/>
      <c r="G103" s="244">
        <f>ROUND(E103*F103,2)</f>
        <v>0</v>
      </c>
      <c r="H103" s="243"/>
      <c r="I103" s="244">
        <f>ROUND(E103*H103,2)</f>
        <v>0</v>
      </c>
      <c r="J103" s="243"/>
      <c r="K103" s="244">
        <f>ROUND(E103*J103,2)</f>
        <v>0</v>
      </c>
      <c r="L103" s="244">
        <v>21</v>
      </c>
      <c r="M103" s="244">
        <f>G103*(1+L103/100)</f>
        <v>0</v>
      </c>
      <c r="N103" s="242">
        <v>0</v>
      </c>
      <c r="O103" s="242">
        <f>ROUND(E103*N103,2)</f>
        <v>0</v>
      </c>
      <c r="P103" s="242">
        <v>0</v>
      </c>
      <c r="Q103" s="242">
        <f>ROUND(E103*P103,2)</f>
        <v>0</v>
      </c>
      <c r="R103" s="244"/>
      <c r="S103" s="244" t="s">
        <v>138</v>
      </c>
      <c r="T103" s="245" t="s">
        <v>138</v>
      </c>
      <c r="U103" s="230">
        <v>0</v>
      </c>
      <c r="V103" s="230">
        <f>ROUND(E103*U103,2)</f>
        <v>0</v>
      </c>
      <c r="W103" s="230"/>
      <c r="X103" s="230" t="s">
        <v>128</v>
      </c>
      <c r="Y103" s="230" t="s">
        <v>129</v>
      </c>
      <c r="Z103" s="210"/>
      <c r="AA103" s="210"/>
      <c r="AB103" s="210"/>
      <c r="AC103" s="210"/>
      <c r="AD103" s="210"/>
      <c r="AE103" s="210"/>
      <c r="AF103" s="210"/>
      <c r="AG103" s="210" t="s">
        <v>130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2" x14ac:dyDescent="0.2">
      <c r="A104" s="227"/>
      <c r="B104" s="228"/>
      <c r="C104" s="268" t="s">
        <v>289</v>
      </c>
      <c r="D104" s="266"/>
      <c r="E104" s="267"/>
      <c r="F104" s="230"/>
      <c r="G104" s="230"/>
      <c r="H104" s="230"/>
      <c r="I104" s="230"/>
      <c r="J104" s="230"/>
      <c r="K104" s="230"/>
      <c r="L104" s="230"/>
      <c r="M104" s="230"/>
      <c r="N104" s="229"/>
      <c r="O104" s="229"/>
      <c r="P104" s="229"/>
      <c r="Q104" s="229"/>
      <c r="R104" s="230"/>
      <c r="S104" s="230"/>
      <c r="T104" s="230"/>
      <c r="U104" s="230"/>
      <c r="V104" s="230"/>
      <c r="W104" s="230"/>
      <c r="X104" s="230"/>
      <c r="Y104" s="230"/>
      <c r="Z104" s="210"/>
      <c r="AA104" s="210"/>
      <c r="AB104" s="210"/>
      <c r="AC104" s="210"/>
      <c r="AD104" s="210"/>
      <c r="AE104" s="210"/>
      <c r="AF104" s="210"/>
      <c r="AG104" s="210" t="s">
        <v>164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27"/>
      <c r="B105" s="228"/>
      <c r="C105" s="268" t="s">
        <v>290</v>
      </c>
      <c r="D105" s="266"/>
      <c r="E105" s="267">
        <v>334.67631999999998</v>
      </c>
      <c r="F105" s="230"/>
      <c r="G105" s="230"/>
      <c r="H105" s="230"/>
      <c r="I105" s="230"/>
      <c r="J105" s="230"/>
      <c r="K105" s="230"/>
      <c r="L105" s="230"/>
      <c r="M105" s="230"/>
      <c r="N105" s="229"/>
      <c r="O105" s="229"/>
      <c r="P105" s="229"/>
      <c r="Q105" s="229"/>
      <c r="R105" s="230"/>
      <c r="S105" s="230"/>
      <c r="T105" s="230"/>
      <c r="U105" s="230"/>
      <c r="V105" s="230"/>
      <c r="W105" s="230"/>
      <c r="X105" s="230"/>
      <c r="Y105" s="230"/>
      <c r="Z105" s="210"/>
      <c r="AA105" s="210"/>
      <c r="AB105" s="210"/>
      <c r="AC105" s="210"/>
      <c r="AD105" s="210"/>
      <c r="AE105" s="210"/>
      <c r="AF105" s="210"/>
      <c r="AG105" s="210" t="s">
        <v>164</v>
      </c>
      <c r="AH105" s="210">
        <v>5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39">
        <v>45</v>
      </c>
      <c r="B106" s="240" t="s">
        <v>283</v>
      </c>
      <c r="C106" s="257" t="s">
        <v>284</v>
      </c>
      <c r="D106" s="241" t="s">
        <v>219</v>
      </c>
      <c r="E106" s="242">
        <v>238.16774000000001</v>
      </c>
      <c r="F106" s="243"/>
      <c r="G106" s="244">
        <f>ROUND(E106*F106,2)</f>
        <v>0</v>
      </c>
      <c r="H106" s="243"/>
      <c r="I106" s="244">
        <f>ROUND(E106*H106,2)</f>
        <v>0</v>
      </c>
      <c r="J106" s="243"/>
      <c r="K106" s="244">
        <f>ROUND(E106*J106,2)</f>
        <v>0</v>
      </c>
      <c r="L106" s="244">
        <v>21</v>
      </c>
      <c r="M106" s="244">
        <f>G106*(1+L106/100)</f>
        <v>0</v>
      </c>
      <c r="N106" s="242">
        <v>0</v>
      </c>
      <c r="O106" s="242">
        <f>ROUND(E106*N106,2)</f>
        <v>0</v>
      </c>
      <c r="P106" s="242">
        <v>0</v>
      </c>
      <c r="Q106" s="242">
        <f>ROUND(E106*P106,2)</f>
        <v>0</v>
      </c>
      <c r="R106" s="244"/>
      <c r="S106" s="244" t="s">
        <v>138</v>
      </c>
      <c r="T106" s="245" t="s">
        <v>138</v>
      </c>
      <c r="U106" s="230">
        <v>0.49</v>
      </c>
      <c r="V106" s="230">
        <f>ROUND(E106*U106,2)</f>
        <v>116.7</v>
      </c>
      <c r="W106" s="230"/>
      <c r="X106" s="230" t="s">
        <v>128</v>
      </c>
      <c r="Y106" s="230" t="s">
        <v>129</v>
      </c>
      <c r="Z106" s="210"/>
      <c r="AA106" s="210"/>
      <c r="AB106" s="210"/>
      <c r="AC106" s="210"/>
      <c r="AD106" s="210"/>
      <c r="AE106" s="210"/>
      <c r="AF106" s="210"/>
      <c r="AG106" s="210" t="s">
        <v>130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2" x14ac:dyDescent="0.2">
      <c r="A107" s="227"/>
      <c r="B107" s="228"/>
      <c r="C107" s="258" t="s">
        <v>291</v>
      </c>
      <c r="D107" s="254"/>
      <c r="E107" s="254"/>
      <c r="F107" s="254"/>
      <c r="G107" s="254"/>
      <c r="H107" s="230"/>
      <c r="I107" s="230"/>
      <c r="J107" s="230"/>
      <c r="K107" s="230"/>
      <c r="L107" s="230"/>
      <c r="M107" s="230"/>
      <c r="N107" s="229"/>
      <c r="O107" s="229"/>
      <c r="P107" s="229"/>
      <c r="Q107" s="229"/>
      <c r="R107" s="230"/>
      <c r="S107" s="230"/>
      <c r="T107" s="230"/>
      <c r="U107" s="230"/>
      <c r="V107" s="230"/>
      <c r="W107" s="230"/>
      <c r="X107" s="230"/>
      <c r="Y107" s="230"/>
      <c r="Z107" s="210"/>
      <c r="AA107" s="210"/>
      <c r="AB107" s="210"/>
      <c r="AC107" s="210"/>
      <c r="AD107" s="210"/>
      <c r="AE107" s="210"/>
      <c r="AF107" s="210"/>
      <c r="AG107" s="210" t="s">
        <v>134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2" x14ac:dyDescent="0.2">
      <c r="A108" s="227"/>
      <c r="B108" s="228"/>
      <c r="C108" s="268" t="s">
        <v>292</v>
      </c>
      <c r="D108" s="266"/>
      <c r="E108" s="267"/>
      <c r="F108" s="230"/>
      <c r="G108" s="230"/>
      <c r="H108" s="230"/>
      <c r="I108" s="230"/>
      <c r="J108" s="230"/>
      <c r="K108" s="230"/>
      <c r="L108" s="230"/>
      <c r="M108" s="230"/>
      <c r="N108" s="229"/>
      <c r="O108" s="229"/>
      <c r="P108" s="229"/>
      <c r="Q108" s="229"/>
      <c r="R108" s="230"/>
      <c r="S108" s="230"/>
      <c r="T108" s="230"/>
      <c r="U108" s="230"/>
      <c r="V108" s="230"/>
      <c r="W108" s="230"/>
      <c r="X108" s="230"/>
      <c r="Y108" s="230"/>
      <c r="Z108" s="210"/>
      <c r="AA108" s="210"/>
      <c r="AB108" s="210"/>
      <c r="AC108" s="210"/>
      <c r="AD108" s="210"/>
      <c r="AE108" s="210"/>
      <c r="AF108" s="210"/>
      <c r="AG108" s="210" t="s">
        <v>164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27"/>
      <c r="B109" s="228"/>
      <c r="C109" s="268" t="s">
        <v>293</v>
      </c>
      <c r="D109" s="266"/>
      <c r="E109" s="267"/>
      <c r="F109" s="230"/>
      <c r="G109" s="230"/>
      <c r="H109" s="230"/>
      <c r="I109" s="230"/>
      <c r="J109" s="230"/>
      <c r="K109" s="230"/>
      <c r="L109" s="230"/>
      <c r="M109" s="230"/>
      <c r="N109" s="229"/>
      <c r="O109" s="229"/>
      <c r="P109" s="229"/>
      <c r="Q109" s="229"/>
      <c r="R109" s="230"/>
      <c r="S109" s="230"/>
      <c r="T109" s="230"/>
      <c r="U109" s="230"/>
      <c r="V109" s="230"/>
      <c r="W109" s="230"/>
      <c r="X109" s="230"/>
      <c r="Y109" s="230"/>
      <c r="Z109" s="210"/>
      <c r="AA109" s="210"/>
      <c r="AB109" s="210"/>
      <c r="AC109" s="210"/>
      <c r="AD109" s="210"/>
      <c r="AE109" s="210"/>
      <c r="AF109" s="210"/>
      <c r="AG109" s="210" t="s">
        <v>164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27"/>
      <c r="B110" s="228"/>
      <c r="C110" s="268" t="s">
        <v>294</v>
      </c>
      <c r="D110" s="266"/>
      <c r="E110" s="267">
        <v>238.16774000000001</v>
      </c>
      <c r="F110" s="230"/>
      <c r="G110" s="230"/>
      <c r="H110" s="230"/>
      <c r="I110" s="230"/>
      <c r="J110" s="230"/>
      <c r="K110" s="230"/>
      <c r="L110" s="230"/>
      <c r="M110" s="230"/>
      <c r="N110" s="229"/>
      <c r="O110" s="229"/>
      <c r="P110" s="229"/>
      <c r="Q110" s="229"/>
      <c r="R110" s="230"/>
      <c r="S110" s="230"/>
      <c r="T110" s="230"/>
      <c r="U110" s="230"/>
      <c r="V110" s="230"/>
      <c r="W110" s="230"/>
      <c r="X110" s="230"/>
      <c r="Y110" s="230"/>
      <c r="Z110" s="210"/>
      <c r="AA110" s="210"/>
      <c r="AB110" s="210"/>
      <c r="AC110" s="210"/>
      <c r="AD110" s="210"/>
      <c r="AE110" s="210"/>
      <c r="AF110" s="210"/>
      <c r="AG110" s="210" t="s">
        <v>164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9">
        <v>46</v>
      </c>
      <c r="B111" s="240" t="s">
        <v>287</v>
      </c>
      <c r="C111" s="257" t="s">
        <v>288</v>
      </c>
      <c r="D111" s="241" t="s">
        <v>219</v>
      </c>
      <c r="E111" s="242">
        <v>952.67096000000004</v>
      </c>
      <c r="F111" s="243"/>
      <c r="G111" s="244">
        <f>ROUND(E111*F111,2)</f>
        <v>0</v>
      </c>
      <c r="H111" s="243"/>
      <c r="I111" s="244">
        <f>ROUND(E111*H111,2)</f>
        <v>0</v>
      </c>
      <c r="J111" s="243"/>
      <c r="K111" s="244">
        <f>ROUND(E111*J111,2)</f>
        <v>0</v>
      </c>
      <c r="L111" s="244">
        <v>21</v>
      </c>
      <c r="M111" s="244">
        <f>G111*(1+L111/100)</f>
        <v>0</v>
      </c>
      <c r="N111" s="242">
        <v>0</v>
      </c>
      <c r="O111" s="242">
        <f>ROUND(E111*N111,2)</f>
        <v>0</v>
      </c>
      <c r="P111" s="242">
        <v>0</v>
      </c>
      <c r="Q111" s="242">
        <f>ROUND(E111*P111,2)</f>
        <v>0</v>
      </c>
      <c r="R111" s="244"/>
      <c r="S111" s="244" t="s">
        <v>138</v>
      </c>
      <c r="T111" s="245" t="s">
        <v>138</v>
      </c>
      <c r="U111" s="230">
        <v>0</v>
      </c>
      <c r="V111" s="230">
        <f>ROUND(E111*U111,2)</f>
        <v>0</v>
      </c>
      <c r="W111" s="230"/>
      <c r="X111" s="230" t="s">
        <v>128</v>
      </c>
      <c r="Y111" s="230" t="s">
        <v>129</v>
      </c>
      <c r="Z111" s="210"/>
      <c r="AA111" s="210"/>
      <c r="AB111" s="210"/>
      <c r="AC111" s="210"/>
      <c r="AD111" s="210"/>
      <c r="AE111" s="210"/>
      <c r="AF111" s="210"/>
      <c r="AG111" s="210" t="s">
        <v>130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27"/>
      <c r="B112" s="228"/>
      <c r="C112" s="258" t="s">
        <v>295</v>
      </c>
      <c r="D112" s="254"/>
      <c r="E112" s="254"/>
      <c r="F112" s="254"/>
      <c r="G112" s="254"/>
      <c r="H112" s="230"/>
      <c r="I112" s="230"/>
      <c r="J112" s="230"/>
      <c r="K112" s="230"/>
      <c r="L112" s="230"/>
      <c r="M112" s="230"/>
      <c r="N112" s="229"/>
      <c r="O112" s="229"/>
      <c r="P112" s="229"/>
      <c r="Q112" s="229"/>
      <c r="R112" s="230"/>
      <c r="S112" s="230"/>
      <c r="T112" s="230"/>
      <c r="U112" s="230"/>
      <c r="V112" s="230"/>
      <c r="W112" s="230"/>
      <c r="X112" s="230"/>
      <c r="Y112" s="230"/>
      <c r="Z112" s="210"/>
      <c r="AA112" s="210"/>
      <c r="AB112" s="210"/>
      <c r="AC112" s="210"/>
      <c r="AD112" s="210"/>
      <c r="AE112" s="210"/>
      <c r="AF112" s="210"/>
      <c r="AG112" s="210" t="s">
        <v>134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ht="22.5" outlineLevel="2" x14ac:dyDescent="0.2">
      <c r="A113" s="227"/>
      <c r="B113" s="228"/>
      <c r="C113" s="268" t="s">
        <v>292</v>
      </c>
      <c r="D113" s="266"/>
      <c r="E113" s="267"/>
      <c r="F113" s="230"/>
      <c r="G113" s="230"/>
      <c r="H113" s="230"/>
      <c r="I113" s="230"/>
      <c r="J113" s="230"/>
      <c r="K113" s="230"/>
      <c r="L113" s="230"/>
      <c r="M113" s="230"/>
      <c r="N113" s="229"/>
      <c r="O113" s="229"/>
      <c r="P113" s="229"/>
      <c r="Q113" s="229"/>
      <c r="R113" s="230"/>
      <c r="S113" s="230"/>
      <c r="T113" s="230"/>
      <c r="U113" s="230"/>
      <c r="V113" s="230"/>
      <c r="W113" s="230"/>
      <c r="X113" s="230"/>
      <c r="Y113" s="230"/>
      <c r="Z113" s="210"/>
      <c r="AA113" s="210"/>
      <c r="AB113" s="210"/>
      <c r="AC113" s="210"/>
      <c r="AD113" s="210"/>
      <c r="AE113" s="210"/>
      <c r="AF113" s="210"/>
      <c r="AG113" s="210" t="s">
        <v>164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27"/>
      <c r="B114" s="228"/>
      <c r="C114" s="268" t="s">
        <v>293</v>
      </c>
      <c r="D114" s="266"/>
      <c r="E114" s="267"/>
      <c r="F114" s="230"/>
      <c r="G114" s="230"/>
      <c r="H114" s="230"/>
      <c r="I114" s="230"/>
      <c r="J114" s="230"/>
      <c r="K114" s="230"/>
      <c r="L114" s="230"/>
      <c r="M114" s="230"/>
      <c r="N114" s="229"/>
      <c r="O114" s="229"/>
      <c r="P114" s="229"/>
      <c r="Q114" s="229"/>
      <c r="R114" s="230"/>
      <c r="S114" s="230"/>
      <c r="T114" s="230"/>
      <c r="U114" s="230"/>
      <c r="V114" s="230"/>
      <c r="W114" s="230"/>
      <c r="X114" s="230"/>
      <c r="Y114" s="230"/>
      <c r="Z114" s="210"/>
      <c r="AA114" s="210"/>
      <c r="AB114" s="210"/>
      <c r="AC114" s="210"/>
      <c r="AD114" s="210"/>
      <c r="AE114" s="210"/>
      <c r="AF114" s="210"/>
      <c r="AG114" s="210" t="s">
        <v>164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27"/>
      <c r="B115" s="228"/>
      <c r="C115" s="268" t="s">
        <v>296</v>
      </c>
      <c r="D115" s="266"/>
      <c r="E115" s="267">
        <v>952.67096000000004</v>
      </c>
      <c r="F115" s="230"/>
      <c r="G115" s="230"/>
      <c r="H115" s="230"/>
      <c r="I115" s="230"/>
      <c r="J115" s="230"/>
      <c r="K115" s="230"/>
      <c r="L115" s="230"/>
      <c r="M115" s="230"/>
      <c r="N115" s="229"/>
      <c r="O115" s="229"/>
      <c r="P115" s="229"/>
      <c r="Q115" s="229"/>
      <c r="R115" s="230"/>
      <c r="S115" s="230"/>
      <c r="T115" s="230"/>
      <c r="U115" s="230"/>
      <c r="V115" s="230"/>
      <c r="W115" s="230"/>
      <c r="X115" s="230"/>
      <c r="Y115" s="230"/>
      <c r="Z115" s="210"/>
      <c r="AA115" s="210"/>
      <c r="AB115" s="210"/>
      <c r="AC115" s="210"/>
      <c r="AD115" s="210"/>
      <c r="AE115" s="210"/>
      <c r="AF115" s="210"/>
      <c r="AG115" s="210" t="s">
        <v>164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39">
        <v>47</v>
      </c>
      <c r="B116" s="240" t="s">
        <v>297</v>
      </c>
      <c r="C116" s="257" t="s">
        <v>298</v>
      </c>
      <c r="D116" s="241" t="s">
        <v>219</v>
      </c>
      <c r="E116" s="242">
        <v>38.089280000000002</v>
      </c>
      <c r="F116" s="243"/>
      <c r="G116" s="244">
        <f>ROUND(E116*F116,2)</f>
        <v>0</v>
      </c>
      <c r="H116" s="243"/>
      <c r="I116" s="244">
        <f>ROUND(E116*H116,2)</f>
        <v>0</v>
      </c>
      <c r="J116" s="243"/>
      <c r="K116" s="244">
        <f>ROUND(E116*J116,2)</f>
        <v>0</v>
      </c>
      <c r="L116" s="244">
        <v>21</v>
      </c>
      <c r="M116" s="244">
        <f>G116*(1+L116/100)</f>
        <v>0</v>
      </c>
      <c r="N116" s="242">
        <v>0</v>
      </c>
      <c r="O116" s="242">
        <f>ROUND(E116*N116,2)</f>
        <v>0</v>
      </c>
      <c r="P116" s="242">
        <v>0</v>
      </c>
      <c r="Q116" s="242">
        <f>ROUND(E116*P116,2)</f>
        <v>0</v>
      </c>
      <c r="R116" s="244"/>
      <c r="S116" s="244" t="s">
        <v>138</v>
      </c>
      <c r="T116" s="245" t="s">
        <v>138</v>
      </c>
      <c r="U116" s="230">
        <v>0</v>
      </c>
      <c r="V116" s="230">
        <f>ROUND(E116*U116,2)</f>
        <v>0</v>
      </c>
      <c r="W116" s="230"/>
      <c r="X116" s="230" t="s">
        <v>128</v>
      </c>
      <c r="Y116" s="230" t="s">
        <v>129</v>
      </c>
      <c r="Z116" s="210"/>
      <c r="AA116" s="210"/>
      <c r="AB116" s="210"/>
      <c r="AC116" s="210"/>
      <c r="AD116" s="210"/>
      <c r="AE116" s="210"/>
      <c r="AF116" s="210"/>
      <c r="AG116" s="210" t="s">
        <v>130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27"/>
      <c r="B117" s="228"/>
      <c r="C117" s="268" t="s">
        <v>299</v>
      </c>
      <c r="D117" s="266"/>
      <c r="E117" s="267">
        <v>24.522449999999999</v>
      </c>
      <c r="F117" s="230"/>
      <c r="G117" s="230"/>
      <c r="H117" s="230"/>
      <c r="I117" s="230"/>
      <c r="J117" s="230"/>
      <c r="K117" s="230"/>
      <c r="L117" s="230"/>
      <c r="M117" s="230"/>
      <c r="N117" s="229"/>
      <c r="O117" s="229"/>
      <c r="P117" s="229"/>
      <c r="Q117" s="229"/>
      <c r="R117" s="230"/>
      <c r="S117" s="230"/>
      <c r="T117" s="230"/>
      <c r="U117" s="230"/>
      <c r="V117" s="230"/>
      <c r="W117" s="230"/>
      <c r="X117" s="230"/>
      <c r="Y117" s="230"/>
      <c r="Z117" s="210"/>
      <c r="AA117" s="210"/>
      <c r="AB117" s="210"/>
      <c r="AC117" s="210"/>
      <c r="AD117" s="210"/>
      <c r="AE117" s="210"/>
      <c r="AF117" s="210"/>
      <c r="AG117" s="210" t="s">
        <v>164</v>
      </c>
      <c r="AH117" s="210">
        <v>7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27"/>
      <c r="B118" s="228"/>
      <c r="C118" s="268" t="s">
        <v>300</v>
      </c>
      <c r="D118" s="266"/>
      <c r="E118" s="267">
        <v>13.566839999999999</v>
      </c>
      <c r="F118" s="230"/>
      <c r="G118" s="230"/>
      <c r="H118" s="230"/>
      <c r="I118" s="230"/>
      <c r="J118" s="230"/>
      <c r="K118" s="230"/>
      <c r="L118" s="230"/>
      <c r="M118" s="230"/>
      <c r="N118" s="229"/>
      <c r="O118" s="229"/>
      <c r="P118" s="229"/>
      <c r="Q118" s="229"/>
      <c r="R118" s="230"/>
      <c r="S118" s="230"/>
      <c r="T118" s="230"/>
      <c r="U118" s="230"/>
      <c r="V118" s="230"/>
      <c r="W118" s="230"/>
      <c r="X118" s="230"/>
      <c r="Y118" s="230"/>
      <c r="Z118" s="210"/>
      <c r="AA118" s="210"/>
      <c r="AB118" s="210"/>
      <c r="AC118" s="210"/>
      <c r="AD118" s="210"/>
      <c r="AE118" s="210"/>
      <c r="AF118" s="210"/>
      <c r="AG118" s="210" t="s">
        <v>164</v>
      </c>
      <c r="AH118" s="210">
        <v>7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ht="22.5" outlineLevel="1" x14ac:dyDescent="0.2">
      <c r="A119" s="239">
        <v>48</v>
      </c>
      <c r="B119" s="240" t="s">
        <v>301</v>
      </c>
      <c r="C119" s="257" t="s">
        <v>302</v>
      </c>
      <c r="D119" s="241" t="s">
        <v>219</v>
      </c>
      <c r="E119" s="242">
        <v>7.6062799999999999</v>
      </c>
      <c r="F119" s="243"/>
      <c r="G119" s="244">
        <f>ROUND(E119*F119,2)</f>
        <v>0</v>
      </c>
      <c r="H119" s="243"/>
      <c r="I119" s="244">
        <f>ROUND(E119*H119,2)</f>
        <v>0</v>
      </c>
      <c r="J119" s="243"/>
      <c r="K119" s="244">
        <f>ROUND(E119*J119,2)</f>
        <v>0</v>
      </c>
      <c r="L119" s="244">
        <v>21</v>
      </c>
      <c r="M119" s="244">
        <f>G119*(1+L119/100)</f>
        <v>0</v>
      </c>
      <c r="N119" s="242">
        <v>0</v>
      </c>
      <c r="O119" s="242">
        <f>ROUND(E119*N119,2)</f>
        <v>0</v>
      </c>
      <c r="P119" s="242">
        <v>0</v>
      </c>
      <c r="Q119" s="242">
        <f>ROUND(E119*P119,2)</f>
        <v>0</v>
      </c>
      <c r="R119" s="244"/>
      <c r="S119" s="244" t="s">
        <v>138</v>
      </c>
      <c r="T119" s="245" t="s">
        <v>138</v>
      </c>
      <c r="U119" s="230">
        <v>0</v>
      </c>
      <c r="V119" s="230">
        <f>ROUND(E119*U119,2)</f>
        <v>0</v>
      </c>
      <c r="W119" s="230"/>
      <c r="X119" s="230" t="s">
        <v>128</v>
      </c>
      <c r="Y119" s="230" t="s">
        <v>129</v>
      </c>
      <c r="Z119" s="210"/>
      <c r="AA119" s="210"/>
      <c r="AB119" s="210"/>
      <c r="AC119" s="210"/>
      <c r="AD119" s="210"/>
      <c r="AE119" s="210"/>
      <c r="AF119" s="210"/>
      <c r="AG119" s="210" t="s">
        <v>130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2" x14ac:dyDescent="0.2">
      <c r="A120" s="227"/>
      <c r="B120" s="228"/>
      <c r="C120" s="268" t="s">
        <v>286</v>
      </c>
      <c r="D120" s="266"/>
      <c r="E120" s="267">
        <v>7.6062799999999999</v>
      </c>
      <c r="F120" s="230"/>
      <c r="G120" s="230"/>
      <c r="H120" s="230"/>
      <c r="I120" s="230"/>
      <c r="J120" s="230"/>
      <c r="K120" s="230"/>
      <c r="L120" s="230"/>
      <c r="M120" s="230"/>
      <c r="N120" s="229"/>
      <c r="O120" s="229"/>
      <c r="P120" s="229"/>
      <c r="Q120" s="229"/>
      <c r="R120" s="230"/>
      <c r="S120" s="230"/>
      <c r="T120" s="230"/>
      <c r="U120" s="230"/>
      <c r="V120" s="230"/>
      <c r="W120" s="230"/>
      <c r="X120" s="230"/>
      <c r="Y120" s="230"/>
      <c r="Z120" s="210"/>
      <c r="AA120" s="210"/>
      <c r="AB120" s="210"/>
      <c r="AC120" s="210"/>
      <c r="AD120" s="210"/>
      <c r="AE120" s="210"/>
      <c r="AF120" s="210"/>
      <c r="AG120" s="210" t="s">
        <v>164</v>
      </c>
      <c r="AH120" s="210">
        <v>7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2.5" outlineLevel="1" x14ac:dyDescent="0.2">
      <c r="A121" s="239">
        <v>49</v>
      </c>
      <c r="B121" s="240" t="s">
        <v>303</v>
      </c>
      <c r="C121" s="257" t="s">
        <v>304</v>
      </c>
      <c r="D121" s="241" t="s">
        <v>219</v>
      </c>
      <c r="E121" s="242">
        <v>97.678200000000004</v>
      </c>
      <c r="F121" s="243"/>
      <c r="G121" s="244">
        <f>ROUND(E121*F121,2)</f>
        <v>0</v>
      </c>
      <c r="H121" s="243"/>
      <c r="I121" s="244">
        <f>ROUND(E121*H121,2)</f>
        <v>0</v>
      </c>
      <c r="J121" s="243"/>
      <c r="K121" s="244">
        <f>ROUND(E121*J121,2)</f>
        <v>0</v>
      </c>
      <c r="L121" s="244">
        <v>21</v>
      </c>
      <c r="M121" s="244">
        <f>G121*(1+L121/100)</f>
        <v>0</v>
      </c>
      <c r="N121" s="242">
        <v>0</v>
      </c>
      <c r="O121" s="242">
        <f>ROUND(E121*N121,2)</f>
        <v>0</v>
      </c>
      <c r="P121" s="242">
        <v>0</v>
      </c>
      <c r="Q121" s="242">
        <f>ROUND(E121*P121,2)</f>
        <v>0</v>
      </c>
      <c r="R121" s="244"/>
      <c r="S121" s="244" t="s">
        <v>138</v>
      </c>
      <c r="T121" s="245" t="s">
        <v>138</v>
      </c>
      <c r="U121" s="230">
        <v>0</v>
      </c>
      <c r="V121" s="230">
        <f>ROUND(E121*U121,2)</f>
        <v>0</v>
      </c>
      <c r="W121" s="230"/>
      <c r="X121" s="230" t="s">
        <v>128</v>
      </c>
      <c r="Y121" s="230" t="s">
        <v>129</v>
      </c>
      <c r="Z121" s="210"/>
      <c r="AA121" s="210"/>
      <c r="AB121" s="210"/>
      <c r="AC121" s="210"/>
      <c r="AD121" s="210"/>
      <c r="AE121" s="210"/>
      <c r="AF121" s="210"/>
      <c r="AG121" s="210" t="s">
        <v>130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27"/>
      <c r="B122" s="228"/>
      <c r="C122" s="268" t="s">
        <v>305</v>
      </c>
      <c r="D122" s="266"/>
      <c r="E122" s="267">
        <v>4.83</v>
      </c>
      <c r="F122" s="230"/>
      <c r="G122" s="230"/>
      <c r="H122" s="230"/>
      <c r="I122" s="230"/>
      <c r="J122" s="230"/>
      <c r="K122" s="230"/>
      <c r="L122" s="230"/>
      <c r="M122" s="230"/>
      <c r="N122" s="229"/>
      <c r="O122" s="229"/>
      <c r="P122" s="229"/>
      <c r="Q122" s="229"/>
      <c r="R122" s="230"/>
      <c r="S122" s="230"/>
      <c r="T122" s="230"/>
      <c r="U122" s="230"/>
      <c r="V122" s="230"/>
      <c r="W122" s="230"/>
      <c r="X122" s="230"/>
      <c r="Y122" s="230"/>
      <c r="Z122" s="210"/>
      <c r="AA122" s="210"/>
      <c r="AB122" s="210"/>
      <c r="AC122" s="210"/>
      <c r="AD122" s="210"/>
      <c r="AE122" s="210"/>
      <c r="AF122" s="210"/>
      <c r="AG122" s="210" t="s">
        <v>164</v>
      </c>
      <c r="AH122" s="210">
        <v>7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27"/>
      <c r="B123" s="228"/>
      <c r="C123" s="268" t="s">
        <v>306</v>
      </c>
      <c r="D123" s="266"/>
      <c r="E123" s="267">
        <v>5.4</v>
      </c>
      <c r="F123" s="230"/>
      <c r="G123" s="230"/>
      <c r="H123" s="230"/>
      <c r="I123" s="230"/>
      <c r="J123" s="230"/>
      <c r="K123" s="230"/>
      <c r="L123" s="230"/>
      <c r="M123" s="230"/>
      <c r="N123" s="229"/>
      <c r="O123" s="229"/>
      <c r="P123" s="229"/>
      <c r="Q123" s="229"/>
      <c r="R123" s="230"/>
      <c r="S123" s="230"/>
      <c r="T123" s="230"/>
      <c r="U123" s="230"/>
      <c r="V123" s="230"/>
      <c r="W123" s="230"/>
      <c r="X123" s="230"/>
      <c r="Y123" s="230"/>
      <c r="Z123" s="210"/>
      <c r="AA123" s="210"/>
      <c r="AB123" s="210"/>
      <c r="AC123" s="210"/>
      <c r="AD123" s="210"/>
      <c r="AE123" s="210"/>
      <c r="AF123" s="210"/>
      <c r="AG123" s="210" t="s">
        <v>164</v>
      </c>
      <c r="AH123" s="210">
        <v>7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27"/>
      <c r="B124" s="228"/>
      <c r="C124" s="268" t="s">
        <v>307</v>
      </c>
      <c r="D124" s="266"/>
      <c r="E124" s="267">
        <v>78.775199999999998</v>
      </c>
      <c r="F124" s="230"/>
      <c r="G124" s="230"/>
      <c r="H124" s="230"/>
      <c r="I124" s="230"/>
      <c r="J124" s="230"/>
      <c r="K124" s="230"/>
      <c r="L124" s="230"/>
      <c r="M124" s="230"/>
      <c r="N124" s="229"/>
      <c r="O124" s="229"/>
      <c r="P124" s="229"/>
      <c r="Q124" s="229"/>
      <c r="R124" s="230"/>
      <c r="S124" s="230"/>
      <c r="T124" s="230"/>
      <c r="U124" s="230"/>
      <c r="V124" s="230"/>
      <c r="W124" s="230"/>
      <c r="X124" s="230"/>
      <c r="Y124" s="230"/>
      <c r="Z124" s="210"/>
      <c r="AA124" s="210"/>
      <c r="AB124" s="210"/>
      <c r="AC124" s="210"/>
      <c r="AD124" s="210"/>
      <c r="AE124" s="210"/>
      <c r="AF124" s="210"/>
      <c r="AG124" s="210" t="s">
        <v>164</v>
      </c>
      <c r="AH124" s="210">
        <v>7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2">
      <c r="A125" s="227"/>
      <c r="B125" s="228"/>
      <c r="C125" s="268" t="s">
        <v>308</v>
      </c>
      <c r="D125" s="266"/>
      <c r="E125" s="267">
        <v>8.2080000000000002</v>
      </c>
      <c r="F125" s="230"/>
      <c r="G125" s="230"/>
      <c r="H125" s="230"/>
      <c r="I125" s="230"/>
      <c r="J125" s="230"/>
      <c r="K125" s="230"/>
      <c r="L125" s="230"/>
      <c r="M125" s="230"/>
      <c r="N125" s="229"/>
      <c r="O125" s="229"/>
      <c r="P125" s="229"/>
      <c r="Q125" s="229"/>
      <c r="R125" s="230"/>
      <c r="S125" s="230"/>
      <c r="T125" s="230"/>
      <c r="U125" s="230"/>
      <c r="V125" s="230"/>
      <c r="W125" s="230"/>
      <c r="X125" s="230"/>
      <c r="Y125" s="230"/>
      <c r="Z125" s="210"/>
      <c r="AA125" s="210"/>
      <c r="AB125" s="210"/>
      <c r="AC125" s="210"/>
      <c r="AD125" s="210"/>
      <c r="AE125" s="210"/>
      <c r="AF125" s="210"/>
      <c r="AG125" s="210" t="s">
        <v>164</v>
      </c>
      <c r="AH125" s="210">
        <v>7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27"/>
      <c r="B126" s="228"/>
      <c r="C126" s="268" t="s">
        <v>309</v>
      </c>
      <c r="D126" s="266"/>
      <c r="E126" s="267">
        <v>0.46500000000000002</v>
      </c>
      <c r="F126" s="230"/>
      <c r="G126" s="230"/>
      <c r="H126" s="230"/>
      <c r="I126" s="230"/>
      <c r="J126" s="230"/>
      <c r="K126" s="230"/>
      <c r="L126" s="230"/>
      <c r="M126" s="230"/>
      <c r="N126" s="229"/>
      <c r="O126" s="229"/>
      <c r="P126" s="229"/>
      <c r="Q126" s="229"/>
      <c r="R126" s="230"/>
      <c r="S126" s="230"/>
      <c r="T126" s="230"/>
      <c r="U126" s="230"/>
      <c r="V126" s="230"/>
      <c r="W126" s="230"/>
      <c r="X126" s="230"/>
      <c r="Y126" s="230"/>
      <c r="Z126" s="210"/>
      <c r="AA126" s="210"/>
      <c r="AB126" s="210"/>
      <c r="AC126" s="210"/>
      <c r="AD126" s="210"/>
      <c r="AE126" s="210"/>
      <c r="AF126" s="210"/>
      <c r="AG126" s="210" t="s">
        <v>164</v>
      </c>
      <c r="AH126" s="210">
        <v>7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22.5" outlineLevel="1" x14ac:dyDescent="0.2">
      <c r="A127" s="239">
        <v>50</v>
      </c>
      <c r="B127" s="240" t="s">
        <v>310</v>
      </c>
      <c r="C127" s="257" t="s">
        <v>311</v>
      </c>
      <c r="D127" s="241" t="s">
        <v>219</v>
      </c>
      <c r="E127" s="242">
        <v>43.938589999999998</v>
      </c>
      <c r="F127" s="243"/>
      <c r="G127" s="244">
        <f>ROUND(E127*F127,2)</f>
        <v>0</v>
      </c>
      <c r="H127" s="243"/>
      <c r="I127" s="244">
        <f>ROUND(E127*H127,2)</f>
        <v>0</v>
      </c>
      <c r="J127" s="243"/>
      <c r="K127" s="244">
        <f>ROUND(E127*J127,2)</f>
        <v>0</v>
      </c>
      <c r="L127" s="244">
        <v>21</v>
      </c>
      <c r="M127" s="244">
        <f>G127*(1+L127/100)</f>
        <v>0</v>
      </c>
      <c r="N127" s="242">
        <v>0</v>
      </c>
      <c r="O127" s="242">
        <f>ROUND(E127*N127,2)</f>
        <v>0</v>
      </c>
      <c r="P127" s="242">
        <v>0</v>
      </c>
      <c r="Q127" s="242">
        <f>ROUND(E127*P127,2)</f>
        <v>0</v>
      </c>
      <c r="R127" s="244"/>
      <c r="S127" s="244" t="s">
        <v>138</v>
      </c>
      <c r="T127" s="245" t="s">
        <v>138</v>
      </c>
      <c r="U127" s="230">
        <v>0</v>
      </c>
      <c r="V127" s="230">
        <f>ROUND(E127*U127,2)</f>
        <v>0</v>
      </c>
      <c r="W127" s="230"/>
      <c r="X127" s="230" t="s">
        <v>128</v>
      </c>
      <c r="Y127" s="230" t="s">
        <v>129</v>
      </c>
      <c r="Z127" s="210"/>
      <c r="AA127" s="210"/>
      <c r="AB127" s="210"/>
      <c r="AC127" s="210"/>
      <c r="AD127" s="210"/>
      <c r="AE127" s="210"/>
      <c r="AF127" s="210"/>
      <c r="AG127" s="210" t="s">
        <v>130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27"/>
      <c r="B128" s="228"/>
      <c r="C128" s="268" t="s">
        <v>312</v>
      </c>
      <c r="D128" s="266"/>
      <c r="E128" s="267">
        <v>37.99859</v>
      </c>
      <c r="F128" s="230"/>
      <c r="G128" s="230"/>
      <c r="H128" s="230"/>
      <c r="I128" s="230"/>
      <c r="J128" s="230"/>
      <c r="K128" s="230"/>
      <c r="L128" s="230"/>
      <c r="M128" s="230"/>
      <c r="N128" s="229"/>
      <c r="O128" s="229"/>
      <c r="P128" s="229"/>
      <c r="Q128" s="229"/>
      <c r="R128" s="230"/>
      <c r="S128" s="230"/>
      <c r="T128" s="230"/>
      <c r="U128" s="230"/>
      <c r="V128" s="230"/>
      <c r="W128" s="230"/>
      <c r="X128" s="230"/>
      <c r="Y128" s="230"/>
      <c r="Z128" s="210"/>
      <c r="AA128" s="210"/>
      <c r="AB128" s="210"/>
      <c r="AC128" s="210"/>
      <c r="AD128" s="210"/>
      <c r="AE128" s="210"/>
      <c r="AF128" s="210"/>
      <c r="AG128" s="210" t="s">
        <v>164</v>
      </c>
      <c r="AH128" s="210">
        <v>7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27"/>
      <c r="B129" s="228"/>
      <c r="C129" s="268" t="s">
        <v>313</v>
      </c>
      <c r="D129" s="266"/>
      <c r="E129" s="267">
        <v>5.94</v>
      </c>
      <c r="F129" s="230"/>
      <c r="G129" s="230"/>
      <c r="H129" s="230"/>
      <c r="I129" s="230"/>
      <c r="J129" s="230"/>
      <c r="K129" s="230"/>
      <c r="L129" s="230"/>
      <c r="M129" s="230"/>
      <c r="N129" s="229"/>
      <c r="O129" s="229"/>
      <c r="P129" s="229"/>
      <c r="Q129" s="229"/>
      <c r="R129" s="230"/>
      <c r="S129" s="230"/>
      <c r="T129" s="230"/>
      <c r="U129" s="230"/>
      <c r="V129" s="230"/>
      <c r="W129" s="230"/>
      <c r="X129" s="230"/>
      <c r="Y129" s="230"/>
      <c r="Z129" s="210"/>
      <c r="AA129" s="210"/>
      <c r="AB129" s="210"/>
      <c r="AC129" s="210"/>
      <c r="AD129" s="210"/>
      <c r="AE129" s="210"/>
      <c r="AF129" s="210"/>
      <c r="AG129" s="210" t="s">
        <v>164</v>
      </c>
      <c r="AH129" s="210">
        <v>7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ht="22.5" outlineLevel="1" x14ac:dyDescent="0.2">
      <c r="A130" s="239">
        <v>51</v>
      </c>
      <c r="B130" s="240" t="s">
        <v>314</v>
      </c>
      <c r="C130" s="257" t="s">
        <v>315</v>
      </c>
      <c r="D130" s="241" t="s">
        <v>219</v>
      </c>
      <c r="E130" s="242">
        <v>58.238999999999997</v>
      </c>
      <c r="F130" s="243"/>
      <c r="G130" s="244">
        <f>ROUND(E130*F130,2)</f>
        <v>0</v>
      </c>
      <c r="H130" s="243"/>
      <c r="I130" s="244">
        <f>ROUND(E130*H130,2)</f>
        <v>0</v>
      </c>
      <c r="J130" s="243"/>
      <c r="K130" s="244">
        <f>ROUND(E130*J130,2)</f>
        <v>0</v>
      </c>
      <c r="L130" s="244">
        <v>21</v>
      </c>
      <c r="M130" s="244">
        <f>G130*(1+L130/100)</f>
        <v>0</v>
      </c>
      <c r="N130" s="242">
        <v>0</v>
      </c>
      <c r="O130" s="242">
        <f>ROUND(E130*N130,2)</f>
        <v>0</v>
      </c>
      <c r="P130" s="242">
        <v>0</v>
      </c>
      <c r="Q130" s="242">
        <f>ROUND(E130*P130,2)</f>
        <v>0</v>
      </c>
      <c r="R130" s="244"/>
      <c r="S130" s="244" t="s">
        <v>126</v>
      </c>
      <c r="T130" s="245" t="s">
        <v>127</v>
      </c>
      <c r="U130" s="230">
        <v>0.49</v>
      </c>
      <c r="V130" s="230">
        <f>ROUND(E130*U130,2)</f>
        <v>28.54</v>
      </c>
      <c r="W130" s="230"/>
      <c r="X130" s="230" t="s">
        <v>128</v>
      </c>
      <c r="Y130" s="230" t="s">
        <v>129</v>
      </c>
      <c r="Z130" s="210"/>
      <c r="AA130" s="210"/>
      <c r="AB130" s="210"/>
      <c r="AC130" s="210"/>
      <c r="AD130" s="210"/>
      <c r="AE130" s="210"/>
      <c r="AF130" s="210"/>
      <c r="AG130" s="210" t="s">
        <v>130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27"/>
      <c r="B131" s="228"/>
      <c r="C131" s="268" t="s">
        <v>316</v>
      </c>
      <c r="D131" s="266"/>
      <c r="E131" s="267"/>
      <c r="F131" s="230"/>
      <c r="G131" s="230"/>
      <c r="H131" s="230"/>
      <c r="I131" s="230"/>
      <c r="J131" s="230"/>
      <c r="K131" s="230"/>
      <c r="L131" s="230"/>
      <c r="M131" s="230"/>
      <c r="N131" s="229"/>
      <c r="O131" s="229"/>
      <c r="P131" s="229"/>
      <c r="Q131" s="229"/>
      <c r="R131" s="230"/>
      <c r="S131" s="230"/>
      <c r="T131" s="230"/>
      <c r="U131" s="230"/>
      <c r="V131" s="230"/>
      <c r="W131" s="230"/>
      <c r="X131" s="230"/>
      <c r="Y131" s="230"/>
      <c r="Z131" s="210"/>
      <c r="AA131" s="210"/>
      <c r="AB131" s="210"/>
      <c r="AC131" s="210"/>
      <c r="AD131" s="210"/>
      <c r="AE131" s="210"/>
      <c r="AF131" s="210"/>
      <c r="AG131" s="210" t="s">
        <v>164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">
      <c r="A132" s="227"/>
      <c r="B132" s="228"/>
      <c r="C132" s="268" t="s">
        <v>317</v>
      </c>
      <c r="D132" s="266"/>
      <c r="E132" s="267">
        <v>58.238999999999997</v>
      </c>
      <c r="F132" s="230"/>
      <c r="G132" s="230"/>
      <c r="H132" s="230"/>
      <c r="I132" s="230"/>
      <c r="J132" s="230"/>
      <c r="K132" s="230"/>
      <c r="L132" s="230"/>
      <c r="M132" s="230"/>
      <c r="N132" s="229"/>
      <c r="O132" s="229"/>
      <c r="P132" s="229"/>
      <c r="Q132" s="229"/>
      <c r="R132" s="230"/>
      <c r="S132" s="230"/>
      <c r="T132" s="230"/>
      <c r="U132" s="230"/>
      <c r="V132" s="230"/>
      <c r="W132" s="230"/>
      <c r="X132" s="230"/>
      <c r="Y132" s="230"/>
      <c r="Z132" s="210"/>
      <c r="AA132" s="210"/>
      <c r="AB132" s="210"/>
      <c r="AC132" s="210"/>
      <c r="AD132" s="210"/>
      <c r="AE132" s="210"/>
      <c r="AF132" s="210"/>
      <c r="AG132" s="210" t="s">
        <v>164</v>
      </c>
      <c r="AH132" s="210">
        <v>7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9">
        <v>52</v>
      </c>
      <c r="B133" s="240" t="s">
        <v>318</v>
      </c>
      <c r="C133" s="257" t="s">
        <v>319</v>
      </c>
      <c r="D133" s="241" t="s">
        <v>219</v>
      </c>
      <c r="E133" s="242">
        <v>245.77402000000001</v>
      </c>
      <c r="F133" s="243"/>
      <c r="G133" s="244">
        <f>ROUND(E133*F133,2)</f>
        <v>0</v>
      </c>
      <c r="H133" s="243"/>
      <c r="I133" s="244">
        <f>ROUND(E133*H133,2)</f>
        <v>0</v>
      </c>
      <c r="J133" s="243"/>
      <c r="K133" s="244">
        <f>ROUND(E133*J133,2)</f>
        <v>0</v>
      </c>
      <c r="L133" s="244">
        <v>21</v>
      </c>
      <c r="M133" s="244">
        <f>G133*(1+L133/100)</f>
        <v>0</v>
      </c>
      <c r="N133" s="242">
        <v>0</v>
      </c>
      <c r="O133" s="242">
        <f>ROUND(E133*N133,2)</f>
        <v>0</v>
      </c>
      <c r="P133" s="242">
        <v>0</v>
      </c>
      <c r="Q133" s="242">
        <f>ROUND(E133*P133,2)</f>
        <v>0</v>
      </c>
      <c r="R133" s="244"/>
      <c r="S133" s="244" t="s">
        <v>138</v>
      </c>
      <c r="T133" s="245" t="s">
        <v>138</v>
      </c>
      <c r="U133" s="230">
        <v>0.94199999999999995</v>
      </c>
      <c r="V133" s="230">
        <f>ROUND(E133*U133,2)</f>
        <v>231.52</v>
      </c>
      <c r="W133" s="230"/>
      <c r="X133" s="230" t="s">
        <v>320</v>
      </c>
      <c r="Y133" s="230" t="s">
        <v>129</v>
      </c>
      <c r="Z133" s="210"/>
      <c r="AA133" s="210"/>
      <c r="AB133" s="210"/>
      <c r="AC133" s="210"/>
      <c r="AD133" s="210"/>
      <c r="AE133" s="210"/>
      <c r="AF133" s="210"/>
      <c r="AG133" s="210" t="s">
        <v>321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ht="22.5" outlineLevel="2" x14ac:dyDescent="0.2">
      <c r="A134" s="227"/>
      <c r="B134" s="228"/>
      <c r="C134" s="268" t="s">
        <v>292</v>
      </c>
      <c r="D134" s="266"/>
      <c r="E134" s="267"/>
      <c r="F134" s="230"/>
      <c r="G134" s="230"/>
      <c r="H134" s="230"/>
      <c r="I134" s="230"/>
      <c r="J134" s="230"/>
      <c r="K134" s="230"/>
      <c r="L134" s="230"/>
      <c r="M134" s="230"/>
      <c r="N134" s="229"/>
      <c r="O134" s="229"/>
      <c r="P134" s="229"/>
      <c r="Q134" s="229"/>
      <c r="R134" s="230"/>
      <c r="S134" s="230"/>
      <c r="T134" s="230"/>
      <c r="U134" s="230"/>
      <c r="V134" s="230"/>
      <c r="W134" s="230"/>
      <c r="X134" s="230"/>
      <c r="Y134" s="230"/>
      <c r="Z134" s="210"/>
      <c r="AA134" s="210"/>
      <c r="AB134" s="210"/>
      <c r="AC134" s="210"/>
      <c r="AD134" s="210"/>
      <c r="AE134" s="210"/>
      <c r="AF134" s="210"/>
      <c r="AG134" s="210" t="s">
        <v>164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27"/>
      <c r="B135" s="228"/>
      <c r="C135" s="268" t="s">
        <v>322</v>
      </c>
      <c r="D135" s="266"/>
      <c r="E135" s="267"/>
      <c r="F135" s="230"/>
      <c r="G135" s="230"/>
      <c r="H135" s="230"/>
      <c r="I135" s="230"/>
      <c r="J135" s="230"/>
      <c r="K135" s="230"/>
      <c r="L135" s="230"/>
      <c r="M135" s="230"/>
      <c r="N135" s="229"/>
      <c r="O135" s="229"/>
      <c r="P135" s="229"/>
      <c r="Q135" s="229"/>
      <c r="R135" s="230"/>
      <c r="S135" s="230"/>
      <c r="T135" s="230"/>
      <c r="U135" s="230"/>
      <c r="V135" s="230"/>
      <c r="W135" s="230"/>
      <c r="X135" s="230"/>
      <c r="Y135" s="230"/>
      <c r="Z135" s="210"/>
      <c r="AA135" s="210"/>
      <c r="AB135" s="210"/>
      <c r="AC135" s="210"/>
      <c r="AD135" s="210"/>
      <c r="AE135" s="210"/>
      <c r="AF135" s="210"/>
      <c r="AG135" s="210" t="s">
        <v>164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27"/>
      <c r="B136" s="228"/>
      <c r="C136" s="268" t="s">
        <v>323</v>
      </c>
      <c r="D136" s="266"/>
      <c r="E136" s="267">
        <v>245.77402000000001</v>
      </c>
      <c r="F136" s="230"/>
      <c r="G136" s="230"/>
      <c r="H136" s="230"/>
      <c r="I136" s="230"/>
      <c r="J136" s="230"/>
      <c r="K136" s="230"/>
      <c r="L136" s="230"/>
      <c r="M136" s="230"/>
      <c r="N136" s="229"/>
      <c r="O136" s="229"/>
      <c r="P136" s="229"/>
      <c r="Q136" s="229"/>
      <c r="R136" s="230"/>
      <c r="S136" s="230"/>
      <c r="T136" s="230"/>
      <c r="U136" s="230"/>
      <c r="V136" s="230"/>
      <c r="W136" s="230"/>
      <c r="X136" s="230"/>
      <c r="Y136" s="230"/>
      <c r="Z136" s="210"/>
      <c r="AA136" s="210"/>
      <c r="AB136" s="210"/>
      <c r="AC136" s="210"/>
      <c r="AD136" s="210"/>
      <c r="AE136" s="210"/>
      <c r="AF136" s="210"/>
      <c r="AG136" s="210" t="s">
        <v>164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x14ac:dyDescent="0.2">
      <c r="A137" s="3"/>
      <c r="B137" s="4"/>
      <c r="C137" s="259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AE137">
        <v>12</v>
      </c>
      <c r="AF137">
        <v>21</v>
      </c>
      <c r="AG137" t="s">
        <v>107</v>
      </c>
    </row>
    <row r="138" spans="1:60" x14ac:dyDescent="0.2">
      <c r="A138" s="213"/>
      <c r="B138" s="214" t="s">
        <v>31</v>
      </c>
      <c r="C138" s="260"/>
      <c r="D138" s="215"/>
      <c r="E138" s="216"/>
      <c r="F138" s="216"/>
      <c r="G138" s="238">
        <f>G8+G22+G51+G54+G60+G69+G72+G81+G88+G91+G96+G99</f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AE138">
        <f>SUMIF(L7:L136,AE137,G7:G136)</f>
        <v>0</v>
      </c>
      <c r="AF138">
        <f>SUMIF(L7:L136,AF137,G7:G136)</f>
        <v>0</v>
      </c>
      <c r="AG138" t="s">
        <v>150</v>
      </c>
    </row>
    <row r="139" spans="1:60" x14ac:dyDescent="0.2">
      <c r="A139" s="3"/>
      <c r="B139" s="4"/>
      <c r="C139" s="259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60" x14ac:dyDescent="0.2">
      <c r="A140" s="3"/>
      <c r="B140" s="4"/>
      <c r="C140" s="259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60" x14ac:dyDescent="0.2">
      <c r="A141" s="217" t="s">
        <v>151</v>
      </c>
      <c r="B141" s="217"/>
      <c r="C141" s="261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60" x14ac:dyDescent="0.2">
      <c r="A142" s="218"/>
      <c r="B142" s="219"/>
      <c r="C142" s="262"/>
      <c r="D142" s="219"/>
      <c r="E142" s="219"/>
      <c r="F142" s="219"/>
      <c r="G142" s="220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AG142" t="s">
        <v>152</v>
      </c>
    </row>
    <row r="143" spans="1:60" x14ac:dyDescent="0.2">
      <c r="A143" s="221"/>
      <c r="B143" s="222"/>
      <c r="C143" s="263"/>
      <c r="D143" s="222"/>
      <c r="E143" s="222"/>
      <c r="F143" s="222"/>
      <c r="G143" s="22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60" x14ac:dyDescent="0.2">
      <c r="A144" s="221"/>
      <c r="B144" s="222"/>
      <c r="C144" s="263"/>
      <c r="D144" s="222"/>
      <c r="E144" s="222"/>
      <c r="F144" s="222"/>
      <c r="G144" s="22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33" x14ac:dyDescent="0.2">
      <c r="A145" s="221"/>
      <c r="B145" s="222"/>
      <c r="C145" s="263"/>
      <c r="D145" s="222"/>
      <c r="E145" s="222"/>
      <c r="F145" s="222"/>
      <c r="G145" s="22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33" x14ac:dyDescent="0.2">
      <c r="A146" s="224"/>
      <c r="B146" s="225"/>
      <c r="C146" s="264"/>
      <c r="D146" s="225"/>
      <c r="E146" s="225"/>
      <c r="F146" s="225"/>
      <c r="G146" s="226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33" x14ac:dyDescent="0.2">
      <c r="A147" s="3"/>
      <c r="B147" s="4"/>
      <c r="C147" s="259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33" x14ac:dyDescent="0.2">
      <c r="C148" s="265"/>
      <c r="D148" s="10"/>
      <c r="AG148" t="s">
        <v>153</v>
      </c>
    </row>
    <row r="149" spans="1:33" x14ac:dyDescent="0.2">
      <c r="D149" s="10"/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tBX75xRXFN0nhsOARl1ofqhULPzjcdHHSrZDQ44j9WzgyrQ5TU7kW+dlCsB2taVbUFbCGu2wvX6ZF9ULoETkA==" saltValue="mmSrN7t+D5Fexdx+BNtS0Q==" spinCount="100000" sheet="1" formatRows="0"/>
  <mergeCells count="8">
    <mergeCell ref="A1:G1"/>
    <mergeCell ref="C2:G2"/>
    <mergeCell ref="C3:G3"/>
    <mergeCell ref="C4:G4"/>
    <mergeCell ref="A141:C141"/>
    <mergeCell ref="A142:G146"/>
    <mergeCell ref="C107:G107"/>
    <mergeCell ref="C112:G112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SO.01 01.1 Pol</vt:lpstr>
      <vt:lpstr>SO.01 01.2r1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01.1 Pol'!Názvy_tisku</vt:lpstr>
      <vt:lpstr>'SO.01 01.2r1 Pol'!Názvy_tisku</vt:lpstr>
      <vt:lpstr>oadresa</vt:lpstr>
      <vt:lpstr>Stavba!Objednatel</vt:lpstr>
      <vt:lpstr>Stavba!Objekt</vt:lpstr>
      <vt:lpstr>'SO.01 01.1 Pol'!Oblast_tisku</vt:lpstr>
      <vt:lpstr>'SO.01 01.2r1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2019-03-19T12:27:02Z</cp:lastPrinted>
  <dcterms:created xsi:type="dcterms:W3CDTF">2009-04-08T07:15:50Z</dcterms:created>
  <dcterms:modified xsi:type="dcterms:W3CDTF">2025-02-17T08:25:42Z</dcterms:modified>
</cp:coreProperties>
</file>